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 tabRatio="568" firstSheet="27" activeTab="33"/>
  </bookViews>
  <sheets>
    <sheet name="Jun-2018" sheetId="1" r:id="rId1"/>
    <sheet name="July-2018" sheetId="2" r:id="rId2"/>
    <sheet name="1.8.2018" sheetId="3" r:id="rId3"/>
    <sheet name="2.8.2018" sheetId="4" r:id="rId4"/>
    <sheet name="3.8.2018" sheetId="5" r:id="rId5"/>
    <sheet name="4.8.2018" sheetId="6" r:id="rId6"/>
    <sheet name="5.8.2018" sheetId="7" r:id="rId7"/>
    <sheet name="6.8.2018" sheetId="8" r:id="rId8"/>
    <sheet name="7.8.2018" sheetId="9" r:id="rId9"/>
    <sheet name="8.8.2018" sheetId="10" r:id="rId10"/>
    <sheet name="9.8.2018" sheetId="11" r:id="rId11"/>
    <sheet name="10.8.2018" sheetId="12" r:id="rId12"/>
    <sheet name="11.8.2018" sheetId="13" r:id="rId13"/>
    <sheet name="12.8.2018" sheetId="14" r:id="rId14"/>
    <sheet name="13.8.2018" sheetId="15" r:id="rId15"/>
    <sheet name="14.8.2018" sheetId="16" r:id="rId16"/>
    <sheet name="15.8.2018" sheetId="17" r:id="rId17"/>
    <sheet name="16.8.2018" sheetId="18" r:id="rId18"/>
    <sheet name="17.8.2018" sheetId="19" r:id="rId19"/>
    <sheet name="18.8.2018" sheetId="20" r:id="rId20"/>
    <sheet name="19.8.2018" sheetId="21" r:id="rId21"/>
    <sheet name="20.8.2018" sheetId="22" r:id="rId22"/>
    <sheet name="21.8.2018" sheetId="24" r:id="rId23"/>
    <sheet name="22.8.2018" sheetId="25" r:id="rId24"/>
    <sheet name="23.8.2018" sheetId="26" r:id="rId25"/>
    <sheet name="24.8.2018" sheetId="27" r:id="rId26"/>
    <sheet name="25.8.2018" sheetId="28" r:id="rId27"/>
    <sheet name="26.8.2018" sheetId="29" r:id="rId28"/>
    <sheet name="27.8.2018" sheetId="30" r:id="rId29"/>
    <sheet name="28.8.2018" sheetId="31" r:id="rId30"/>
    <sheet name="29.8.2018" sheetId="32" r:id="rId31"/>
    <sheet name="30.8.2018" sheetId="33" r:id="rId32"/>
    <sheet name="31.8.2018" sheetId="34" r:id="rId33"/>
    <sheet name="Sept;-2018" sheetId="35" r:id="rId34"/>
    <sheet name="Sheet1" sheetId="36" r:id="rId35"/>
  </sheets>
  <definedNames>
    <definedName name="_xlnm._FilterDatabase" localSheetId="2" hidden="1">'1.8.2018'!$A$1:$G$31</definedName>
    <definedName name="_xlnm._FilterDatabase" localSheetId="11" hidden="1">'10.8.2018'!$A$1:$G$36</definedName>
    <definedName name="_xlnm._FilterDatabase" localSheetId="12" hidden="1">'11.8.2018'!$A$1:$G$28</definedName>
    <definedName name="_xlnm._FilterDatabase" localSheetId="13" hidden="1">'12.8.2018'!$A$1:$G$29</definedName>
    <definedName name="_xlnm._FilterDatabase" localSheetId="14" hidden="1">'13.8.2018'!$A$1:$G$39</definedName>
    <definedName name="_xlnm._FilterDatabase" localSheetId="15" hidden="1">'14.8.2018'!$A$1:$G$26</definedName>
    <definedName name="_xlnm._FilterDatabase" localSheetId="16" hidden="1">'15.8.2018'!$A$1:$G$30</definedName>
    <definedName name="_xlnm._FilterDatabase" localSheetId="17" hidden="1">'16.8.2018'!$A$1:$G$31</definedName>
    <definedName name="_xlnm._FilterDatabase" localSheetId="18" hidden="1">'17.8.2018'!$A$1:$F$31</definedName>
    <definedName name="_xlnm._FilterDatabase" localSheetId="19" hidden="1">'18.8.2018'!$A$1:$F$32</definedName>
    <definedName name="_xlnm._FilterDatabase" localSheetId="20" hidden="1">'19.8.2018'!$A$1:$G$32</definedName>
    <definedName name="_xlnm._FilterDatabase" localSheetId="3" hidden="1">'2.8.2018'!$A$1:$G$34</definedName>
    <definedName name="_xlnm._FilterDatabase" localSheetId="21" hidden="1">'20.8.2018'!$A$1:$G$36</definedName>
    <definedName name="_xlnm._FilterDatabase" localSheetId="22" hidden="1">'21.8.2018'!$A$1:$G$36</definedName>
    <definedName name="_xlnm._FilterDatabase" localSheetId="23" hidden="1">'22.8.2018'!$A$1:$G$32</definedName>
    <definedName name="_xlnm._FilterDatabase" localSheetId="24" hidden="1">'23.8.2018'!$A$1:$G$35</definedName>
    <definedName name="_xlnm._FilterDatabase" localSheetId="25" hidden="1">'24.8.2018'!$A$1:$G$35</definedName>
    <definedName name="_xlnm._FilterDatabase" localSheetId="26" hidden="1">'25.8.2018'!$A$1:$G$31</definedName>
    <definedName name="_xlnm._FilterDatabase" localSheetId="27" hidden="1">'26.8.2018'!$A$1:$G$31</definedName>
    <definedName name="_xlnm._FilterDatabase" localSheetId="28" hidden="1">'27.8.2018'!$A$1:$G$32</definedName>
    <definedName name="_xlnm._FilterDatabase" localSheetId="29" hidden="1">'28.8.2018'!$A$1:$G$31</definedName>
    <definedName name="_xlnm._FilterDatabase" localSheetId="30" hidden="1">'29.8.2018'!$A$1:$G$31</definedName>
    <definedName name="_xlnm._FilterDatabase" localSheetId="4" hidden="1">'3.8.2018'!$A$1:$G$29</definedName>
    <definedName name="_xlnm._FilterDatabase" localSheetId="31" hidden="1">'30.8.2018'!$A$1:$G$31</definedName>
    <definedName name="_xlnm._FilterDatabase" localSheetId="32" hidden="1">'31.8.2018'!$A$1:$G$31</definedName>
    <definedName name="_xlnm._FilterDatabase" localSheetId="5" hidden="1">'4.8.2018'!$A$1:$G$28</definedName>
    <definedName name="_xlnm._FilterDatabase" localSheetId="6" hidden="1">'5.8.2018'!$A$1:$G$28</definedName>
    <definedName name="_xlnm._FilterDatabase" localSheetId="7" hidden="1">'6.8.2018'!$A$1:$G$34</definedName>
    <definedName name="_xlnm._FilterDatabase" localSheetId="8" hidden="1">'7.8.2018'!$A$1:$G$24</definedName>
    <definedName name="_xlnm._FilterDatabase" localSheetId="9" hidden="1">'8.8.2018'!$A$1:$G$26</definedName>
    <definedName name="_xlnm._FilterDatabase" localSheetId="10" hidden="1">'9.8.2018'!$A$1:$G$30</definedName>
    <definedName name="_xlnm._FilterDatabase" localSheetId="1" hidden="1">'July-2018'!$A$1:$D$537</definedName>
    <definedName name="_xlnm._FilterDatabase" localSheetId="33" hidden="1">'Sept;-2018'!$A$1:$H$310</definedName>
    <definedName name="myvar1">'11.8.2018'!$L$2</definedName>
    <definedName name="myvar10">'11.8.2018'!$L$11</definedName>
    <definedName name="myvar11">'11.8.2018'!$L$12</definedName>
    <definedName name="myvar12">'11.8.2018'!$L$13</definedName>
    <definedName name="myvar13">'11.8.2018'!$L$14</definedName>
    <definedName name="myvar13\">'11.8.2018'!$L$14</definedName>
    <definedName name="myvar2">'11.8.2018'!$L$3</definedName>
    <definedName name="myvar3">'11.8.2018'!$L$4</definedName>
    <definedName name="myvar4">'11.8.2018'!$L$5</definedName>
    <definedName name="myvar5">'11.8.2018'!$L$6</definedName>
    <definedName name="myvar6">'11.8.2018'!$L$7</definedName>
    <definedName name="myvar7">'11.8.2018'!$L$8</definedName>
    <definedName name="myvar8">'11.8.2018'!$L$9</definedName>
    <definedName name="myvar9">'11.8.2018'!$L$10</definedName>
  </definedNames>
  <calcPr calcId="144525"/>
</workbook>
</file>

<file path=xl/calcChain.xml><?xml version="1.0" encoding="utf-8"?>
<calcChain xmlns="http://schemas.openxmlformats.org/spreadsheetml/2006/main">
  <c r="G311" i="35" l="1"/>
  <c r="J273" i="35"/>
  <c r="J275" i="35" s="1"/>
  <c r="J248" i="35"/>
  <c r="J250" i="35" s="1"/>
  <c r="J228" i="35"/>
  <c r="J230" i="35" s="1"/>
  <c r="J164" i="35"/>
  <c r="J166" i="35" s="1"/>
  <c r="J133" i="35"/>
  <c r="J135" i="35" s="1"/>
  <c r="J71" i="35"/>
  <c r="J73" i="35" s="1"/>
  <c r="J27" i="35"/>
  <c r="J29" i="35" s="1"/>
  <c r="J24" i="35"/>
  <c r="G31" i="35"/>
  <c r="J291" i="35" l="1"/>
  <c r="J293" i="35" s="1"/>
  <c r="J161" i="35"/>
  <c r="J89" i="35"/>
  <c r="J186" i="35" l="1"/>
  <c r="J188" i="35" s="1"/>
  <c r="J91" i="35"/>
  <c r="J54" i="35"/>
  <c r="J56" i="35" s="1"/>
  <c r="G293" i="35"/>
  <c r="J116" i="35" l="1"/>
  <c r="J118" i="35" s="1"/>
  <c r="J130" i="35" s="1"/>
  <c r="J68" i="35"/>
  <c r="G276" i="35"/>
  <c r="J207" i="35" l="1"/>
  <c r="J209" i="35" s="1"/>
  <c r="G251" i="35"/>
  <c r="J225" i="35" l="1"/>
  <c r="J245" i="35" s="1"/>
  <c r="J270" i="35" s="1"/>
  <c r="G189" i="35"/>
  <c r="G234" i="35"/>
  <c r="G212" i="35"/>
  <c r="G168" i="35" l="1"/>
  <c r="G141" i="35" l="1"/>
  <c r="G120" i="35"/>
  <c r="G94" i="35" l="1"/>
  <c r="G76" i="35" l="1"/>
  <c r="G58" i="35" l="1"/>
  <c r="C21" i="35" l="1"/>
  <c r="C19" i="35"/>
  <c r="C18" i="35"/>
  <c r="C17" i="35"/>
  <c r="C16" i="35"/>
  <c r="C15" i="35"/>
  <c r="C14" i="35"/>
  <c r="C13" i="35"/>
  <c r="C12" i="35"/>
  <c r="C11" i="35"/>
  <c r="C10" i="35"/>
  <c r="C8" i="35"/>
  <c r="C7" i="35"/>
  <c r="C6" i="35"/>
  <c r="C5" i="35"/>
  <c r="C4" i="35"/>
  <c r="C3" i="35"/>
  <c r="C2" i="35"/>
  <c r="F27" i="10" l="1"/>
  <c r="F25" i="9"/>
  <c r="F35" i="8"/>
  <c r="F29" i="7"/>
  <c r="F29" i="6"/>
  <c r="F30" i="5"/>
  <c r="F35" i="4"/>
  <c r="F32" i="3"/>
  <c r="F42" i="34" l="1"/>
  <c r="F40" i="34"/>
  <c r="F33" i="34"/>
  <c r="F37" i="34" s="1"/>
  <c r="F34" i="33"/>
  <c r="F38" i="33" s="1"/>
  <c r="F40" i="33" s="1"/>
  <c r="F41" i="32" l="1"/>
  <c r="F39" i="32"/>
  <c r="F33" i="32"/>
  <c r="F36" i="32" s="1"/>
  <c r="B21" i="34"/>
  <c r="B20" i="34"/>
  <c r="B19" i="34"/>
  <c r="B18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B21" i="33"/>
  <c r="B20" i="33"/>
  <c r="B19" i="33"/>
  <c r="B18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1" i="32"/>
  <c r="B20" i="32"/>
  <c r="B19" i="32"/>
  <c r="B18" i="32"/>
  <c r="B16" i="32"/>
  <c r="B15" i="32"/>
  <c r="B14" i="32"/>
  <c r="B13" i="32"/>
  <c r="B12" i="32"/>
  <c r="B11" i="32"/>
  <c r="B10" i="32"/>
  <c r="B9" i="32"/>
  <c r="B8" i="32"/>
  <c r="B7" i="32"/>
  <c r="B6" i="32"/>
  <c r="B5" i="32"/>
  <c r="B4" i="32"/>
  <c r="B3" i="32"/>
  <c r="B2" i="32"/>
  <c r="F42" i="31"/>
  <c r="F40" i="31"/>
  <c r="F33" i="31"/>
  <c r="F37" i="31" s="1"/>
  <c r="F42" i="30"/>
  <c r="F40" i="30"/>
  <c r="F34" i="30"/>
  <c r="F37" i="30" s="1"/>
  <c r="F33" i="29"/>
  <c r="F36" i="29" s="1"/>
  <c r="F39" i="29" s="1"/>
  <c r="F25" i="28" l="1"/>
  <c r="F29" i="28" s="1"/>
  <c r="F31" i="28" s="1"/>
  <c r="B21" i="28" l="1"/>
  <c r="B20" i="28"/>
  <c r="B19" i="28"/>
  <c r="B18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B21" i="31" l="1"/>
  <c r="B20" i="31"/>
  <c r="B19" i="31"/>
  <c r="B18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B22" i="30"/>
  <c r="B21" i="30"/>
  <c r="B20" i="30"/>
  <c r="B19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1" i="29"/>
  <c r="B20" i="29"/>
  <c r="B19" i="29"/>
  <c r="B18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F35" i="27"/>
  <c r="F33" i="27"/>
  <c r="F26" i="27"/>
  <c r="F30" i="27" s="1"/>
  <c r="B25" i="27"/>
  <c r="B23" i="27"/>
  <c r="B22" i="27"/>
  <c r="B21" i="27"/>
  <c r="B20" i="27"/>
  <c r="B18" i="27"/>
  <c r="B17" i="27"/>
  <c r="B11" i="27"/>
  <c r="B10" i="27"/>
  <c r="B9" i="27"/>
  <c r="B8" i="27"/>
  <c r="B7" i="27"/>
  <c r="B6" i="27"/>
  <c r="B5" i="27"/>
  <c r="B4" i="27"/>
  <c r="B3" i="27"/>
  <c r="B2" i="27"/>
  <c r="F33" i="26" l="1"/>
  <c r="F35" i="26" s="1"/>
  <c r="F26" i="26"/>
  <c r="F30" i="26" s="1"/>
  <c r="F27" i="25" l="1"/>
  <c r="F30" i="25" s="1"/>
  <c r="F32" i="25" s="1"/>
  <c r="B25" i="26" l="1"/>
  <c r="B23" i="26"/>
  <c r="B22" i="26"/>
  <c r="B21" i="26"/>
  <c r="B20" i="26"/>
  <c r="B18" i="26"/>
  <c r="B17" i="26"/>
  <c r="B11" i="26"/>
  <c r="B10" i="26"/>
  <c r="B9" i="26"/>
  <c r="B8" i="26"/>
  <c r="B7" i="26"/>
  <c r="B6" i="26"/>
  <c r="B5" i="26"/>
  <c r="B4" i="26"/>
  <c r="B3" i="26"/>
  <c r="B2" i="26"/>
  <c r="B26" i="25"/>
  <c r="B24" i="25"/>
  <c r="B23" i="25"/>
  <c r="B22" i="25"/>
  <c r="B21" i="25"/>
  <c r="B19" i="25"/>
  <c r="B18" i="25"/>
  <c r="B12" i="25"/>
  <c r="B11" i="25"/>
  <c r="B10" i="25"/>
  <c r="B9" i="25"/>
  <c r="B8" i="25"/>
  <c r="B7" i="25"/>
  <c r="B6" i="25"/>
  <c r="B5" i="25"/>
  <c r="B4" i="25"/>
  <c r="B3" i="25"/>
  <c r="F34" i="24"/>
  <c r="F36" i="24" s="1"/>
  <c r="F27" i="24"/>
  <c r="F31" i="24" s="1"/>
  <c r="B26" i="24"/>
  <c r="B24" i="24"/>
  <c r="B23" i="24"/>
  <c r="B22" i="24"/>
  <c r="B21" i="24"/>
  <c r="B19" i="24"/>
  <c r="B18" i="24"/>
  <c r="B12" i="24"/>
  <c r="B11" i="24"/>
  <c r="B10" i="24"/>
  <c r="B9" i="24"/>
  <c r="B8" i="24"/>
  <c r="B7" i="24"/>
  <c r="B6" i="24"/>
  <c r="B5" i="24"/>
  <c r="B4" i="24"/>
  <c r="B3" i="24"/>
  <c r="F34" i="22" l="1"/>
  <c r="F36" i="22" s="1"/>
  <c r="F27" i="22"/>
  <c r="F31" i="22" s="1"/>
  <c r="B26" i="22" l="1"/>
  <c r="B24" i="22"/>
  <c r="B23" i="22"/>
  <c r="B22" i="22"/>
  <c r="B21" i="22"/>
  <c r="B19" i="22"/>
  <c r="B18" i="22"/>
  <c r="B12" i="22"/>
  <c r="B11" i="22"/>
  <c r="B10" i="22"/>
  <c r="B9" i="22"/>
  <c r="B8" i="22"/>
  <c r="B7" i="22"/>
  <c r="B6" i="22"/>
  <c r="B5" i="22"/>
  <c r="B4" i="22"/>
  <c r="B3" i="22"/>
  <c r="B2" i="22"/>
  <c r="F27" i="21" l="1"/>
  <c r="F30" i="21" s="1"/>
  <c r="F32" i="21" s="1"/>
  <c r="F26" i="20" l="1"/>
  <c r="F30" i="20" s="1"/>
  <c r="F32" i="20" s="1"/>
  <c r="B21" i="21"/>
  <c r="B20" i="21"/>
  <c r="B19" i="21"/>
  <c r="B18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F41" i="19"/>
  <c r="F39" i="19"/>
  <c r="F33" i="19"/>
  <c r="F36" i="19" s="1"/>
  <c r="F29" i="18" l="1"/>
  <c r="F31" i="18" s="1"/>
  <c r="F24" i="18"/>
  <c r="F26" i="18" s="1"/>
  <c r="B25" i="20" l="1"/>
  <c r="B24" i="20"/>
  <c r="B23" i="20"/>
  <c r="B22" i="20"/>
  <c r="B21" i="20"/>
  <c r="B19" i="20"/>
  <c r="B18" i="20"/>
  <c r="B12" i="20"/>
  <c r="B11" i="20"/>
  <c r="B10" i="20"/>
  <c r="B9" i="20"/>
  <c r="B8" i="20"/>
  <c r="B7" i="20"/>
  <c r="B6" i="20"/>
  <c r="B5" i="20"/>
  <c r="B4" i="20"/>
  <c r="B3" i="20"/>
  <c r="B2" i="20"/>
  <c r="B21" i="19"/>
  <c r="B20" i="19"/>
  <c r="B19" i="19"/>
  <c r="B18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3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F28" i="17" l="1"/>
  <c r="F30" i="17" s="1"/>
  <c r="F21" i="17"/>
  <c r="F25" i="17" s="1"/>
  <c r="F21" i="16" l="1"/>
  <c r="F24" i="16" s="1"/>
  <c r="F26" i="16" s="1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F37" i="15" l="1"/>
  <c r="F39" i="15" s="1"/>
  <c r="F30" i="15"/>
  <c r="F34" i="15" s="1"/>
  <c r="F29" i="14" l="1"/>
  <c r="F22" i="14"/>
  <c r="F26" i="14" s="1"/>
  <c r="F26" i="13" l="1"/>
  <c r="F28" i="13" s="1"/>
  <c r="F21" i="13"/>
  <c r="F23" i="13" s="1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2" i="16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34" i="12" l="1"/>
  <c r="F36" i="12" s="1"/>
  <c r="F27" i="12"/>
  <c r="F31" i="12" s="1"/>
  <c r="F28" i="11"/>
  <c r="F30" i="11" s="1"/>
  <c r="F22" i="11"/>
  <c r="F25" i="11" s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3" i="12"/>
  <c r="B4" i="12"/>
  <c r="B5" i="12"/>
  <c r="B6" i="12"/>
  <c r="B7" i="12"/>
  <c r="B8" i="12"/>
  <c r="B9" i="12"/>
  <c r="B11" i="12"/>
  <c r="B12" i="12"/>
  <c r="B13" i="12"/>
  <c r="B14" i="12"/>
  <c r="B15" i="12"/>
  <c r="B16" i="12"/>
  <c r="B19" i="12"/>
  <c r="B20" i="12"/>
  <c r="B21" i="12"/>
  <c r="B22" i="12"/>
  <c r="B25" i="12"/>
  <c r="B26" i="12"/>
  <c r="B2" i="12"/>
  <c r="B2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3" i="13"/>
  <c r="B4" i="13"/>
  <c r="B5" i="13"/>
  <c r="B6" i="13"/>
  <c r="F20" i="10"/>
  <c r="F24" i="10" s="1"/>
  <c r="F26" i="10" s="1"/>
  <c r="F22" i="9" l="1"/>
  <c r="F24" i="9" s="1"/>
  <c r="F16" i="9"/>
  <c r="F19" i="9" s="1"/>
  <c r="F32" i="8"/>
  <c r="F34" i="8" s="1"/>
  <c r="F26" i="8"/>
  <c r="F29" i="8" s="1"/>
  <c r="F22" i="7" l="1"/>
  <c r="F26" i="7" s="1"/>
  <c r="F28" i="7" s="1"/>
  <c r="F27" i="5" l="1"/>
  <c r="F29" i="5" s="1"/>
  <c r="F20" i="5" l="1"/>
  <c r="F24" i="5" s="1"/>
  <c r="F22" i="6" l="1"/>
  <c r="F26" i="6" s="1"/>
  <c r="F28" i="6" s="1"/>
  <c r="F29" i="4" l="1"/>
  <c r="F32" i="4" s="1"/>
  <c r="F34" i="4" s="1"/>
  <c r="F26" i="3" l="1"/>
  <c r="F29" i="3" s="1"/>
  <c r="F31" i="3" s="1"/>
  <c r="D538" i="2" l="1"/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 l="1"/>
</calcChain>
</file>

<file path=xl/sharedStrings.xml><?xml version="1.0" encoding="utf-8"?>
<sst xmlns="http://schemas.openxmlformats.org/spreadsheetml/2006/main" count="4108" uniqueCount="1192">
  <si>
    <t>1.6.2018</t>
  </si>
  <si>
    <t>ေကာ္ဖီ</t>
  </si>
  <si>
    <t>ဘုရားပန္း</t>
  </si>
  <si>
    <t>ထမင္းဖိုး</t>
  </si>
  <si>
    <t>ေရသန့္</t>
  </si>
  <si>
    <t>DATE</t>
  </si>
  <si>
    <t>2.6.2018</t>
  </si>
  <si>
    <t>ေန့စားခ</t>
  </si>
  <si>
    <t>3.6.2018</t>
  </si>
  <si>
    <t>အေထြေထြ</t>
  </si>
  <si>
    <t>Gb-3/Carry</t>
  </si>
  <si>
    <t>BYN/Carry</t>
  </si>
  <si>
    <t>4.6.2018</t>
  </si>
  <si>
    <t>Ph/Com Bill</t>
  </si>
  <si>
    <t>ဓါတ္ဆီ/ဒီဇယ္</t>
  </si>
  <si>
    <t>ေကာ္ျကိဳး</t>
  </si>
  <si>
    <t>ေကာ္</t>
  </si>
  <si>
    <t>5.6.2018</t>
  </si>
  <si>
    <t>Ferry Car/ဆီ</t>
  </si>
  <si>
    <t>6.6.2018</t>
  </si>
  <si>
    <t>7.6.2018</t>
  </si>
  <si>
    <t>8.6.2018</t>
  </si>
  <si>
    <t>Batteryေထာက္နွိဳး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</si>
  <si>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</si>
  <si>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</si>
  <si>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</si>
  <si>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</si>
  <si>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</si>
  <si>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</si>
  <si>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</si>
  <si>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</si>
  <si>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</si>
  <si>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</si>
  <si>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</si>
  <si>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</si>
  <si>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</si>
  <si>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</si>
  <si>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</si>
  <si>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</si>
  <si>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ဆပ္ျပာ</t>
  </si>
  <si>
    <t>25.6.2018</t>
  </si>
  <si>
    <t>26.6.2018</t>
  </si>
  <si>
    <t>27.6.2018</t>
  </si>
  <si>
    <t>28.6.2018</t>
  </si>
  <si>
    <t>29.6.2018</t>
  </si>
  <si>
    <t>30.6.2018</t>
  </si>
  <si>
    <t>Total</t>
  </si>
  <si>
    <t>Tape</t>
  </si>
  <si>
    <t>Date</t>
  </si>
  <si>
    <t>Description</t>
  </si>
  <si>
    <t>1.7.2018</t>
  </si>
  <si>
    <t>ဓာတ္ဆီ</t>
  </si>
  <si>
    <t>မွင္ေဆးရည္</t>
  </si>
  <si>
    <t>Carry</t>
  </si>
  <si>
    <t>ထမင္းဖိုး(17*1500)</t>
  </si>
  <si>
    <t>2.7.2018</t>
  </si>
  <si>
    <t>ေကာ္ဖီခြက္</t>
  </si>
  <si>
    <t>ေလ်ာ့ေပးေငြ</t>
  </si>
  <si>
    <t xml:space="preserve">Coffee </t>
  </si>
  <si>
    <t>3.7.2018</t>
  </si>
  <si>
    <t>မီးစက္ဆီျဖည့္</t>
  </si>
  <si>
    <t>Tissue/Clear Bag</t>
  </si>
  <si>
    <t>အမဲဆီ</t>
  </si>
  <si>
    <t>Wai Hnin (Meal Allowance For 1 Month)</t>
  </si>
  <si>
    <t>Car/Name</t>
  </si>
  <si>
    <t>6E-8031/Porter2</t>
  </si>
  <si>
    <t>GG-2468/Fielder</t>
  </si>
  <si>
    <t>CC-2406/Probox</t>
  </si>
  <si>
    <t xml:space="preserve">BYNCarry  </t>
  </si>
  <si>
    <t>3.7.2020</t>
  </si>
  <si>
    <t>3.7.2021</t>
  </si>
  <si>
    <t>3.7.2022</t>
  </si>
  <si>
    <t>3.7.2023</t>
  </si>
  <si>
    <t>4.7.2018</t>
  </si>
  <si>
    <t>Hansaplast</t>
  </si>
  <si>
    <t>4P-8985/Hijet</t>
  </si>
  <si>
    <t>Fuji Co.,/Ko Phattee 10%</t>
  </si>
  <si>
    <t>Air Fan</t>
  </si>
  <si>
    <t>905တင္ဒါ(Painting)</t>
  </si>
  <si>
    <t>Duponေျကြေဆး (Painting)</t>
  </si>
  <si>
    <t>ေရစားအ၀တ္/ရုံသံုး(Painting)</t>
  </si>
  <si>
    <t>ခံေဆး(Painting)</t>
  </si>
  <si>
    <t>8200လိုက္ကာ(Painting)</t>
  </si>
  <si>
    <t>Tape/ရုံသံုး(Painting)</t>
  </si>
  <si>
    <t>Silicon(Painting)</t>
  </si>
  <si>
    <t>Duponေျကြေဆး(Painting)</t>
  </si>
  <si>
    <t>131(Painting)</t>
  </si>
  <si>
    <t>တူ၀ယ္(Painting)</t>
  </si>
  <si>
    <t>ABေကာ္္(Painting)</t>
  </si>
  <si>
    <t>Putty/ရုံသံုး(Painting)</t>
  </si>
  <si>
    <t>3Mေကာ္(Painting)</t>
  </si>
  <si>
    <t>ဖဲထုတ္(Painting)</t>
  </si>
  <si>
    <t>Gas(Painting)</t>
  </si>
  <si>
    <t>ေက်ာက္ျပား၀ယ္(Painting)</t>
  </si>
  <si>
    <t>ေကာ္၀ယ္</t>
  </si>
  <si>
    <t>GB-2Ko Aung Htoo Carry</t>
  </si>
  <si>
    <t>နက္၀ယ္</t>
  </si>
  <si>
    <t>ထမင္းဖိုး(16*1500)</t>
  </si>
  <si>
    <t>7I-3691/Bongo</t>
  </si>
  <si>
    <t>5.7.2018</t>
  </si>
  <si>
    <t>8/10 သီး</t>
  </si>
  <si>
    <t>ဆိုင္ကယ္ဘရိတ္ဂိုင္း</t>
  </si>
  <si>
    <t>5M-6598/Nissan</t>
  </si>
  <si>
    <t>အေပါ ္ေဆး(Painting)</t>
  </si>
  <si>
    <t>Demio/GB Car</t>
  </si>
  <si>
    <t>6.7.2018</t>
  </si>
  <si>
    <t>ကားဆြဲတဲ့ျကိဳး</t>
  </si>
  <si>
    <t>ေျမခြန္</t>
  </si>
  <si>
    <t>၀ါရွာ</t>
  </si>
  <si>
    <t>Shoe(Toilet)</t>
  </si>
  <si>
    <t>Computer Phone Top Up 5 month</t>
  </si>
  <si>
    <t>Batteryေထာက္နိုးခ</t>
  </si>
  <si>
    <t>2L-3409/Fit</t>
  </si>
  <si>
    <t>ပုလဲ(Painting)</t>
  </si>
  <si>
    <t>7.7.2018</t>
  </si>
  <si>
    <t>Click/Tape</t>
  </si>
  <si>
    <t>16သီး</t>
  </si>
  <si>
    <t>ျကိုထုတ္ေငြ</t>
  </si>
  <si>
    <t>ထမင္းဖိုး(15*1500)</t>
  </si>
  <si>
    <t>Lကီး၀ယ္</t>
  </si>
  <si>
    <t>8.7.2018</t>
  </si>
  <si>
    <t>9.7.2018</t>
  </si>
  <si>
    <t>Wai Hnin (Meal Allowance 1166*8)</t>
  </si>
  <si>
    <t>အလွဴေငြ</t>
  </si>
  <si>
    <t>GBCar Petro Top Up</t>
  </si>
  <si>
    <t>တံျမက္စည္း၀ယ္</t>
  </si>
  <si>
    <t xml:space="preserve">Stationery(Box File) </t>
  </si>
  <si>
    <t>Stationery</t>
  </si>
  <si>
    <t>1J-4806/Ractis</t>
  </si>
  <si>
    <t>Superတင္ဒါအေခ်ာ(Painting)</t>
  </si>
  <si>
    <t>Cardboard</t>
  </si>
  <si>
    <t>GB-1Polish</t>
  </si>
  <si>
    <t>Bingo Co.,10%</t>
  </si>
  <si>
    <t>ျကိုး၀ယ္</t>
  </si>
  <si>
    <t>ကာဗိုက္ခဲ၀ယ္(Painting)</t>
  </si>
  <si>
    <t>10.7.2018</t>
  </si>
  <si>
    <t>ဖေယာင္းတိုင္</t>
  </si>
  <si>
    <t>Steelဆူးသြား(Painting)</t>
  </si>
  <si>
    <t>A4 Paper</t>
  </si>
  <si>
    <t>Dynamo</t>
  </si>
  <si>
    <t>ေကာ္သီး(Painting)</t>
  </si>
  <si>
    <t>Pipe Click(Painting)</t>
  </si>
  <si>
    <t>ေကာ္ျကိုး</t>
  </si>
  <si>
    <t>Bingo Co.,10%2/time</t>
  </si>
  <si>
    <t>Ko Sithu(Advanced)</t>
  </si>
  <si>
    <t>11.7.2018</t>
  </si>
  <si>
    <t>7N-3551/Nissan</t>
  </si>
  <si>
    <t>ေကာ္ခ်ဳပ္ေဆး(Painting)</t>
  </si>
  <si>
    <t>GB-2Carry Ko Aung Htoo</t>
  </si>
  <si>
    <t>ဆပ္ျပာဆီ</t>
  </si>
  <si>
    <t>သံကြင္း</t>
  </si>
  <si>
    <t>12.7.2018</t>
  </si>
  <si>
    <t>10ဂြ</t>
  </si>
  <si>
    <t>အနက္(Painting)</t>
  </si>
  <si>
    <t>အ၀တ္စ(Painting)</t>
  </si>
  <si>
    <t>CC-2927/Caldina</t>
  </si>
  <si>
    <t>ေကာ္မဲ</t>
  </si>
  <si>
    <t>ဆိုင္ကယ္ဆီ</t>
  </si>
  <si>
    <t>ထမင္းဖိုး(13*1500)</t>
  </si>
  <si>
    <t>ျကိုထုတ္ေငြ(မ်ိဳးျမင့္ဦး)</t>
  </si>
  <si>
    <t>13.7.2018</t>
  </si>
  <si>
    <t>Double Tape(Painting)</t>
  </si>
  <si>
    <t>Tester</t>
  </si>
  <si>
    <t>5E-3974/Fit</t>
  </si>
  <si>
    <t>GB-1ေရေဆး</t>
  </si>
  <si>
    <t>Petro Top Up</t>
  </si>
  <si>
    <t>GB-1Leather</t>
  </si>
  <si>
    <t>ထမင္းဖိုး(14*1500)</t>
  </si>
  <si>
    <t>ဓား၀ယ္</t>
  </si>
  <si>
    <t>14.7.2018</t>
  </si>
  <si>
    <t>Paper Cup</t>
  </si>
  <si>
    <t>Plastic Card</t>
  </si>
  <si>
    <t>Stationery(Photo Paper)</t>
  </si>
  <si>
    <t>12သီး</t>
  </si>
  <si>
    <t>ေကာ္ဘြတ္(Painting)</t>
  </si>
  <si>
    <t>ကေတာ့(Painting)</t>
  </si>
  <si>
    <t>4L-8015/Fit</t>
  </si>
  <si>
    <t>058(Painting)</t>
  </si>
  <si>
    <t>GG-3695/Probox</t>
  </si>
  <si>
    <t>UE.9000ေရေဆး(Painting)</t>
  </si>
  <si>
    <t>Rollar(Painting)</t>
  </si>
  <si>
    <t>Suzuki FOC</t>
  </si>
  <si>
    <t>15.7.2018</t>
  </si>
  <si>
    <t>Batteryေထာက္ျကိုး</t>
  </si>
  <si>
    <t>ပိုက္ကလစ္</t>
  </si>
  <si>
    <t>14/17သီး</t>
  </si>
  <si>
    <t>16.7.2018</t>
  </si>
  <si>
    <t>ျကိုထုတ္ေငြ(KTH)</t>
  </si>
  <si>
    <t xml:space="preserve">Book </t>
  </si>
  <si>
    <t>ေဆာက္သံလံုး</t>
  </si>
  <si>
    <t xml:space="preserve">Brush </t>
  </si>
  <si>
    <t>FF-1791/Fielder</t>
  </si>
  <si>
    <t>ၤၤ္ၤၤFF-1791/Fielder</t>
  </si>
  <si>
    <t>CCTV Phone Top Up</t>
  </si>
  <si>
    <t>ေက်ာက္စက္(Painting)</t>
  </si>
  <si>
    <t>Plugေခါင္း</t>
  </si>
  <si>
    <t>9G-7685/RVR Taxi Charges</t>
  </si>
  <si>
    <t>ေဆးေပါင္းခန္းအတြက္ကုန္က်ေငြ</t>
  </si>
  <si>
    <t>အလုပ္သမားခ</t>
  </si>
  <si>
    <t>ျကိုထုတ္ေငြ(မဲျကီး)</t>
  </si>
  <si>
    <t>ေရွာ့ဘား၀ယ္</t>
  </si>
  <si>
    <t>GB Car/Probox</t>
  </si>
  <si>
    <t>ဘြတ္</t>
  </si>
  <si>
    <t>Hiace</t>
  </si>
  <si>
    <t>17သီး</t>
  </si>
  <si>
    <t>17.7.2018</t>
  </si>
  <si>
    <t>မီတာခ</t>
  </si>
  <si>
    <t>7E-1618/Vitz</t>
  </si>
  <si>
    <t>မီးေခ်ာင္း၀ယ္(Painting)</t>
  </si>
  <si>
    <t>10ဂြအသီး</t>
  </si>
  <si>
    <t>လက္အိတ္</t>
  </si>
  <si>
    <t>Tissue/Ball Pen/ျခင္ေဆး/အမွုိက္အိတ္</t>
  </si>
  <si>
    <t>18.7.2018</t>
  </si>
  <si>
    <t>Brush(Painting)</t>
  </si>
  <si>
    <t>ေကာ္ပတ္(Painting)</t>
  </si>
  <si>
    <t>ေပျကိုး/စကူ(Painting)</t>
  </si>
  <si>
    <t>ျကိုထုတ္ေငြ(Thet Naing Oo)</t>
  </si>
  <si>
    <t>Honda Fit မီးလံုး၀ယ္(မဲျကီး)</t>
  </si>
  <si>
    <t>ဂြင္းဂြ၀ယ္</t>
  </si>
  <si>
    <t>Succeed</t>
  </si>
  <si>
    <t>W09ေျကြေဆး(Painting)</t>
  </si>
  <si>
    <t>4H/3311/Passo</t>
  </si>
  <si>
    <t>Succeed/Passo</t>
  </si>
  <si>
    <t>စက္ေကာ္ပတ္(Painting)</t>
  </si>
  <si>
    <t>စုတ္တံ(Painting)</t>
  </si>
  <si>
    <t>ေလဂန္း</t>
  </si>
  <si>
    <t>တံခါးပင္ဘြတ္(Painting)</t>
  </si>
  <si>
    <t>Dyna</t>
  </si>
  <si>
    <t xml:space="preserve">Office </t>
  </si>
  <si>
    <t>Sparko</t>
  </si>
  <si>
    <t>ထမင္းဖိုး(18*1500)</t>
  </si>
  <si>
    <t>သေဘာၤေဆး</t>
  </si>
  <si>
    <t>19.7.2018</t>
  </si>
  <si>
    <t>နက္/ေကာ္သီး/၀ါရွာ(Painting)</t>
  </si>
  <si>
    <t>မီးတိတ္</t>
  </si>
  <si>
    <t>ဟက္ေဘာ(Ve Ve Car MZY)</t>
  </si>
  <si>
    <t>12'ေဂါက္</t>
  </si>
  <si>
    <t>Gasket(Suzuki)</t>
  </si>
  <si>
    <t>20.7.2018</t>
  </si>
  <si>
    <t>သံျဖတ္လြွ</t>
  </si>
  <si>
    <t>ေဂါ ္ျပား၀ယ္</t>
  </si>
  <si>
    <t>ကတ္ထူျပား</t>
  </si>
  <si>
    <t>အလုပ္ရုံအတြက္ပစၥည္း</t>
  </si>
  <si>
    <t>L ကီး</t>
  </si>
  <si>
    <t>8F-9807/Townace</t>
  </si>
  <si>
    <t>Ko Nway Oo Car ေဆးစပ္</t>
  </si>
  <si>
    <t>Alphard</t>
  </si>
  <si>
    <t>21.7.2018</t>
  </si>
  <si>
    <t>ရုံအတြက္ပစၥည္း၀ယ္</t>
  </si>
  <si>
    <t>ေဆးေပါင္းခန္းေသာ့၀ယ္</t>
  </si>
  <si>
    <t>Tape/ရုံသံုး</t>
  </si>
  <si>
    <t>အမဲဆ/ီေခါင္း</t>
  </si>
  <si>
    <t>7K-8010/Probox</t>
  </si>
  <si>
    <t>3F-1882/Fit</t>
  </si>
  <si>
    <t>GB-1</t>
  </si>
  <si>
    <t>ဦးဖိုးေထာင္ကားခ</t>
  </si>
  <si>
    <t>ဆိုင္ျပင္လက္ခ</t>
  </si>
  <si>
    <t>GB2 Carry</t>
  </si>
  <si>
    <t>22.7.2018</t>
  </si>
  <si>
    <t>ဆိုင္ျပင္ပစၥည္း၀ယ္</t>
  </si>
  <si>
    <t>O2</t>
  </si>
  <si>
    <t>Disel</t>
  </si>
  <si>
    <t>Asean</t>
  </si>
  <si>
    <t>ျခစ္ျပား(Painting)</t>
  </si>
  <si>
    <t>2F-5593/Hijet</t>
  </si>
  <si>
    <t>23.7.2018</t>
  </si>
  <si>
    <t>Taxi Charges(U Nyi)</t>
  </si>
  <si>
    <t>Ink/Marker Pen</t>
  </si>
  <si>
    <t>Fielder</t>
  </si>
  <si>
    <t>Tape(Painting)</t>
  </si>
  <si>
    <t>Fielder/Probox</t>
  </si>
  <si>
    <t>Probox</t>
  </si>
  <si>
    <t>Taster</t>
  </si>
  <si>
    <t>သံျပား(Painting)</t>
  </si>
  <si>
    <t>24.7.2018</t>
  </si>
  <si>
    <t>သံခံေဆး/အနက္ေဆး</t>
  </si>
  <si>
    <t>Lightace/Dyna</t>
  </si>
  <si>
    <t>Wipper အထိုင္</t>
  </si>
  <si>
    <t>သံေခ်ာင္း(Painting)</t>
  </si>
  <si>
    <t>ဘုရားပန္း/Mask</t>
  </si>
  <si>
    <t>6N-6877/Switz</t>
  </si>
  <si>
    <t>9J-5616/Probox</t>
  </si>
  <si>
    <t>3J-7904/Fielder</t>
  </si>
  <si>
    <t>25.7.2018</t>
  </si>
  <si>
    <t>Coffee 24/25</t>
  </si>
  <si>
    <t>Taxi Charges(BYN Kyaw Kyaw)</t>
  </si>
  <si>
    <t>၀ရိန္ေခ်ာင္း(Painting)</t>
  </si>
  <si>
    <t>ဒူးဆစ္သဲကာ</t>
  </si>
  <si>
    <t>AA-2932/Probox</t>
  </si>
  <si>
    <t>ဓာတ္မီး</t>
  </si>
  <si>
    <t>ဆီသုတ္၀တ္/လက္အိတ္</t>
  </si>
  <si>
    <t>19သီး12*</t>
  </si>
  <si>
    <t>Tyreစက္အတြက္ေဆးစပ္</t>
  </si>
  <si>
    <t>GB1Polish</t>
  </si>
  <si>
    <t>ဆိုင္အတြက္မီးတန္းဆင္</t>
  </si>
  <si>
    <t>လစာရွင္းေငြ</t>
  </si>
  <si>
    <t>Myint Than</t>
  </si>
  <si>
    <t>ထမင္းဖိုး(19*1500)</t>
  </si>
  <si>
    <t>26.7.2018</t>
  </si>
  <si>
    <t>4A-5550/Dyna</t>
  </si>
  <si>
    <t>Fuji</t>
  </si>
  <si>
    <t>နက္တိုင္(Painting)</t>
  </si>
  <si>
    <t>Pipe Click</t>
  </si>
  <si>
    <t>Pipe/Sticker</t>
  </si>
  <si>
    <t>Coffee</t>
  </si>
  <si>
    <t>27.7.2018</t>
  </si>
  <si>
    <t>Taxi Charges(Fuji Car)</t>
  </si>
  <si>
    <t>Computer Service Charges</t>
  </si>
  <si>
    <t>အစိမ္းဖတ္</t>
  </si>
  <si>
    <t>ဘိလပ္ေျမ</t>
  </si>
  <si>
    <t>CC-4094/Probox</t>
  </si>
  <si>
    <t>မိုးကာ၀ယ္/ခ်ဳပ္</t>
  </si>
  <si>
    <t>Labour Charges</t>
  </si>
  <si>
    <t>၀ါး၀ယ္</t>
  </si>
  <si>
    <t>28.7.2018</t>
  </si>
  <si>
    <t>ျကိုထုတ္ေငြ(မိ်ဳးေမာင္)</t>
  </si>
  <si>
    <t>ဆိုင္ျပင္ပစၥည္းCarry</t>
  </si>
  <si>
    <t>Wave Money Charges</t>
  </si>
  <si>
    <t>Fuji Car</t>
  </si>
  <si>
    <t>ေရတိုင္ဂီဂ်ီးေဆး</t>
  </si>
  <si>
    <t>GB Car/Hijet</t>
  </si>
  <si>
    <t>ဆိုင္ျပင္ပစၥည္း(ဘိလပ္ေျမ)</t>
  </si>
  <si>
    <t>ဆီသုတ္၀တ္ /ဓား</t>
  </si>
  <si>
    <t>4G-3714/BB</t>
  </si>
  <si>
    <t>သံခံေဆး/ေရစား</t>
  </si>
  <si>
    <t>29.7.2018</t>
  </si>
  <si>
    <t>ဆိုင္အတြက္မိုးကာ၀ယ္/ခ်ဳပ္</t>
  </si>
  <si>
    <t>Car Paper Oil</t>
  </si>
  <si>
    <t>Cost</t>
  </si>
  <si>
    <t>Price</t>
  </si>
  <si>
    <t>CODE</t>
  </si>
  <si>
    <t>DESCRIPTION</t>
  </si>
  <si>
    <t>Expense</t>
  </si>
  <si>
    <t>Body &amp; Painting</t>
  </si>
  <si>
    <t>Wages</t>
  </si>
  <si>
    <t>Meal</t>
  </si>
  <si>
    <t>Discount</t>
  </si>
  <si>
    <t>Workshop</t>
  </si>
  <si>
    <t>30.7.2018</t>
  </si>
  <si>
    <t>Fuji/Light Truck</t>
  </si>
  <si>
    <t>ေဖာ့တံုး/သြပ္ျကိုး</t>
  </si>
  <si>
    <t>ဆိုင္ျပင္္ပစၥည္း၀ယ္</t>
  </si>
  <si>
    <t>ဘားကရိုင္း/ဟက္သ</t>
  </si>
  <si>
    <t>GB/Demio</t>
  </si>
  <si>
    <t>31.7.2018</t>
  </si>
  <si>
    <t>ဆပ္ျပာ/ေကာ္ပတ္(Painting)</t>
  </si>
  <si>
    <t>ေဘာပြဲေျကး</t>
  </si>
  <si>
    <t>Voucher/No</t>
  </si>
  <si>
    <t>နက္တိုင္</t>
  </si>
  <si>
    <t>ဖလိုင္း၀ွီးသ/ကလပ္ပလိပ္လိုင္နာလဲ</t>
  </si>
  <si>
    <t>Phone (ဆိုင္အတြက္)</t>
  </si>
  <si>
    <t>ေနရဲလင္းေဆးခန္းျပ</t>
  </si>
  <si>
    <t>Brake Shoe</t>
  </si>
  <si>
    <t>Light Truck</t>
  </si>
  <si>
    <t>ခံေဆး/Dupon</t>
  </si>
  <si>
    <t>ေရသန့္ 2</t>
  </si>
  <si>
    <t>Oil Seal</t>
  </si>
  <si>
    <t>Hijet</t>
  </si>
  <si>
    <t>BYN Carry</t>
  </si>
  <si>
    <t>မ်က္မွန္</t>
  </si>
  <si>
    <t>Office Carry</t>
  </si>
  <si>
    <t>3/4က်န္စစ္</t>
  </si>
  <si>
    <t>လုံျခဳံေရးအခန္းေဆာက္</t>
  </si>
  <si>
    <t>6N-7220/Hijet</t>
  </si>
  <si>
    <t>ေန့စားခ 2</t>
  </si>
  <si>
    <t>သဲကာ</t>
  </si>
  <si>
    <t>Dis Brake</t>
  </si>
  <si>
    <t>Fire Stop-7</t>
  </si>
  <si>
    <t>Meal Allowance</t>
  </si>
  <si>
    <t>Meal Allowance(17*1500)</t>
  </si>
  <si>
    <t>Carry Charges</t>
  </si>
  <si>
    <t>Total Expense</t>
  </si>
  <si>
    <t>Office</t>
  </si>
  <si>
    <t>Credit</t>
  </si>
  <si>
    <t>Income</t>
  </si>
  <si>
    <t>Categories</t>
  </si>
  <si>
    <t>4B-9540/Hino(Fuji Co.,)</t>
  </si>
  <si>
    <t>4E-5553(HIACE)</t>
  </si>
  <si>
    <t>5L-4745/Bongo(Bingo Co.,)</t>
  </si>
  <si>
    <t xml:space="preserve"> နက္တိုင္ေဂါင္း</t>
  </si>
  <si>
    <t>Fuji Hino</t>
  </si>
  <si>
    <t>တံျမက္စည္း/၀ါး/ဆပ္ျပာ/ဓာတ္ခဲ/အလွဴေငြ</t>
  </si>
  <si>
    <t>ရွပ္</t>
  </si>
  <si>
    <t>Oil/Fuel Filter</t>
  </si>
  <si>
    <t>Samparoo</t>
  </si>
  <si>
    <t>ဟက္ေဘာ</t>
  </si>
  <si>
    <t>ေရေဆး-GB-1</t>
  </si>
  <si>
    <t>18*1500</t>
  </si>
  <si>
    <t>GB-3Hijet/</t>
  </si>
  <si>
    <t>Tissue&amp;Ball Pen</t>
  </si>
  <si>
    <t>Pipe</t>
  </si>
  <si>
    <t>6B-8528/Fuji</t>
  </si>
  <si>
    <t>Pump</t>
  </si>
  <si>
    <t>1P-2954/Suzuki</t>
  </si>
  <si>
    <t>Battery ေထာက္နိုး</t>
  </si>
  <si>
    <t>6H-7567/Vitz</t>
  </si>
  <si>
    <t>ေလ်ာ့ေပးေငြ/ေရေဆးခ</t>
  </si>
  <si>
    <t>ေရသန့္-6</t>
  </si>
  <si>
    <t>Police</t>
  </si>
  <si>
    <t>ဂန္းသဲကာ</t>
  </si>
  <si>
    <t>4M-9338/Nissan</t>
  </si>
  <si>
    <t>အမဲဆီ/Pipe Click</t>
  </si>
  <si>
    <t>ေလ်ာ့ေပးေငြ/</t>
  </si>
  <si>
    <t>EE-9968/Fielder</t>
  </si>
  <si>
    <t>GB3/Phone Top Up</t>
  </si>
  <si>
    <t>GB3 Carry</t>
  </si>
  <si>
    <t xml:space="preserve">Expense </t>
  </si>
  <si>
    <t>Ko Zin Ko</t>
  </si>
  <si>
    <t>159,04</t>
  </si>
  <si>
    <t>1587,2</t>
  </si>
  <si>
    <t>131/905တင္ဒါ</t>
  </si>
  <si>
    <t>Fuji/LT</t>
  </si>
  <si>
    <t>3G-9796/Canter</t>
  </si>
  <si>
    <t>Lကီး</t>
  </si>
  <si>
    <t>ကာဗိုက္ခဲ</t>
  </si>
  <si>
    <t>2F-5846/Probox</t>
  </si>
  <si>
    <t>ေလပိုက္</t>
  </si>
  <si>
    <t>GB3/Hijet</t>
  </si>
  <si>
    <t>Pipe/Click/၀ါရွာ</t>
  </si>
  <si>
    <t>6B-8528/Canter</t>
  </si>
  <si>
    <t>စက္ေကာ္ပတ္</t>
  </si>
  <si>
    <t>ကားစတားဘြတ္</t>
  </si>
  <si>
    <t>8J-5052/Hiace</t>
  </si>
  <si>
    <t>Petro</t>
  </si>
  <si>
    <t>ေန့စားခ2</t>
  </si>
  <si>
    <t>19*1500</t>
  </si>
  <si>
    <t xml:space="preserve">GB3 Carry </t>
  </si>
  <si>
    <t>1595,8</t>
  </si>
  <si>
    <t>Deposit</t>
  </si>
  <si>
    <t>ဘီးနက္</t>
  </si>
  <si>
    <t>7E-4532/Hyundai</t>
  </si>
  <si>
    <t>Wipper</t>
  </si>
  <si>
    <t>6H-1496/Hijet</t>
  </si>
  <si>
    <t>ေဆးဘူး</t>
  </si>
  <si>
    <t>ေျကး၀ါရွာ</t>
  </si>
  <si>
    <t>၇ိန္း</t>
  </si>
  <si>
    <t>3D-7309/Mark2</t>
  </si>
  <si>
    <t xml:space="preserve">Sparko </t>
  </si>
  <si>
    <t>A45 ခ်ိန္း</t>
  </si>
  <si>
    <t>5P-8273/Bongo</t>
  </si>
  <si>
    <t>Putty</t>
  </si>
  <si>
    <t>မိန္းလုံး</t>
  </si>
  <si>
    <t>7G-4353/toyoace</t>
  </si>
  <si>
    <t>ဘရိတ္၇ွဴး</t>
  </si>
  <si>
    <t>စုတ္တံ</t>
  </si>
  <si>
    <t>ေနုစားခ1</t>
  </si>
  <si>
    <t>16*1500</t>
  </si>
  <si>
    <t>ko Zin Ko</t>
  </si>
  <si>
    <t>1590,6</t>
  </si>
  <si>
    <t>July-18 (Salary)</t>
  </si>
  <si>
    <t>Engine အရစ္ေဖာ္</t>
  </si>
  <si>
    <t>Tissue/Pin Click/Clear Bag</t>
  </si>
  <si>
    <t>6I-3286/kluger</t>
  </si>
  <si>
    <t>တင္ဒါေခ်ာ/လိုက္ကာ/ခံေဆး/ပုလဲ</t>
  </si>
  <si>
    <t>ေက်ာက္ျပား/စတီးျကိုး/ဓား</t>
  </si>
  <si>
    <t>ေရသန့္4</t>
  </si>
  <si>
    <t xml:space="preserve">Petro </t>
  </si>
  <si>
    <t>ဒိုး၀ိုင္းဘြတ္္</t>
  </si>
  <si>
    <t>3M-8476/Bongo</t>
  </si>
  <si>
    <t>ေဘာဂိြ်ဳင္း</t>
  </si>
  <si>
    <t>2L-4605/Canter</t>
  </si>
  <si>
    <t>တိုက္ေရာ့</t>
  </si>
  <si>
    <t>5P-8273/Vanette</t>
  </si>
  <si>
    <t>Pipe/ဘာဂ်ာ</t>
  </si>
  <si>
    <t xml:space="preserve">Car Key </t>
  </si>
  <si>
    <t>BYN (Kyaw Kyaw)</t>
  </si>
  <si>
    <t>Pressနင္း</t>
  </si>
  <si>
    <t>ဂိုင္းဘြတ္/ျဖဳတ္တပ္/သဲကာ</t>
  </si>
  <si>
    <t>Balance</t>
  </si>
  <si>
    <t>1595,2</t>
  </si>
  <si>
    <t>1595,4</t>
  </si>
  <si>
    <t>ေလပိုက္/ေနာ္ဇယ္/ပိုက္ကလစ္</t>
  </si>
  <si>
    <t>ေအာက္ကလပ္ဆံု၀ါရွာ</t>
  </si>
  <si>
    <t>6C-2479/Minibus</t>
  </si>
  <si>
    <t>Ko Win Zawမီးသီး၀ယ္Carryခ</t>
  </si>
  <si>
    <t>ခဲခ်ြန္ဓား/စတီးျကိဳး</t>
  </si>
  <si>
    <t>မီးသီး</t>
  </si>
  <si>
    <t>905/ေဆးစစ္ကေတာ့</t>
  </si>
  <si>
    <t>Key Copy</t>
  </si>
  <si>
    <t>ေန့စားခ3</t>
  </si>
  <si>
    <t>1595,0</t>
  </si>
  <si>
    <t>ဆီသုတ္၀တ္</t>
  </si>
  <si>
    <t>မီးစက္Filter</t>
  </si>
  <si>
    <t>ေရသန့္ 4</t>
  </si>
  <si>
    <t>ေရတိုင္ဂီဖံုး/ကလစ္</t>
  </si>
  <si>
    <t>W.37ေျကြေဆး</t>
  </si>
  <si>
    <t>3I-7433/Hijet</t>
  </si>
  <si>
    <t>မီးသီးအလွဆင္</t>
  </si>
  <si>
    <t>ေကာ္သီး/၀ါရွာ</t>
  </si>
  <si>
    <t>Car Paper Oil 5Li</t>
  </si>
  <si>
    <t>Disel 15W40 1Li Office ရွင္းက်န္ေငြ</t>
  </si>
  <si>
    <t>Advance</t>
  </si>
  <si>
    <t>Myo Maung</t>
  </si>
  <si>
    <t>ေရစာ/Dupon</t>
  </si>
  <si>
    <t>4E-6978/Hino</t>
  </si>
  <si>
    <t>Pipe(ဘရိတ္ဆာဗို)</t>
  </si>
  <si>
    <t>Battery ေထာက္နုိး</t>
  </si>
  <si>
    <t>19/18ဂြင္း</t>
  </si>
  <si>
    <t>ဖရီးေဘာျဖဳတ္တပ္</t>
  </si>
  <si>
    <t>2K-1068/Dyna</t>
  </si>
  <si>
    <t>ကလပ္ဘရိတ္</t>
  </si>
  <si>
    <t>ဒိုး၀ိုင္းဘြတ္</t>
  </si>
  <si>
    <t>ကလပ္ေဘာ</t>
  </si>
  <si>
    <t>1605,7</t>
  </si>
  <si>
    <t>ဂန္းဘြတ္</t>
  </si>
  <si>
    <t>CC-2618/Probox</t>
  </si>
  <si>
    <t>Piston</t>
  </si>
  <si>
    <t>2M-8673/Suzuki</t>
  </si>
  <si>
    <t>5H-4220/Prado</t>
  </si>
  <si>
    <t>မွန္တပ္ဆင္</t>
  </si>
  <si>
    <t>3I-7433/Susuki</t>
  </si>
  <si>
    <t>GB-3 Carry</t>
  </si>
  <si>
    <t>Fuji Co.,5%</t>
  </si>
  <si>
    <t>အမိွဳက္အိ္တ္</t>
  </si>
  <si>
    <t>Pipe/Click/ေကာ္/ဆီဖိုး</t>
  </si>
  <si>
    <t>AB ေကာ္/Sparko</t>
  </si>
  <si>
    <t>ေရသန့္3</t>
  </si>
  <si>
    <t>GB2 To GB3 Carry</t>
  </si>
  <si>
    <t>AA-8198/Probox</t>
  </si>
  <si>
    <t>မိန္းလံုး2</t>
  </si>
  <si>
    <t>3I-7433/Suzuki</t>
  </si>
  <si>
    <t>ဒရမ္သ</t>
  </si>
  <si>
    <t>သံBrush</t>
  </si>
  <si>
    <t>1"*3Flat</t>
  </si>
  <si>
    <t>ဘက္မွန္</t>
  </si>
  <si>
    <t>တံျမက္စည္း</t>
  </si>
  <si>
    <t>Polish GB1</t>
  </si>
  <si>
    <t>8K-8242/LT</t>
  </si>
  <si>
    <t>Myo Myint Oo</t>
  </si>
  <si>
    <t>Kyaw Ko Linn</t>
  </si>
  <si>
    <t>မီးလံုး</t>
  </si>
  <si>
    <t>5E-3479/Suzuki</t>
  </si>
  <si>
    <t>2E-9570/AD VAN</t>
  </si>
  <si>
    <t>1605,4</t>
  </si>
  <si>
    <t>3L-9325/Probox</t>
  </si>
  <si>
    <t>ပါးျခမ္း</t>
  </si>
  <si>
    <t>ဂိုင္း</t>
  </si>
  <si>
    <t>ဆူးသြား</t>
  </si>
  <si>
    <t>8E-3438/LT</t>
  </si>
  <si>
    <t>သံ/ဂြ</t>
  </si>
  <si>
    <t>Sparko3</t>
  </si>
  <si>
    <t>Ko Aung Htoo</t>
  </si>
  <si>
    <t>ေဘာပြဲကြင္းေျကး</t>
  </si>
  <si>
    <t>6.8.2018</t>
  </si>
  <si>
    <t>Ko kyaw Thiha</t>
  </si>
  <si>
    <t>ဒူးဆစ္အမဲဆီ</t>
  </si>
  <si>
    <t>ေန့စားခ1</t>
  </si>
  <si>
    <t>BYN Kyaw Kyaw</t>
  </si>
  <si>
    <t>Battery Carry</t>
  </si>
  <si>
    <t>Batteryအိုးအားသြင္းခ</t>
  </si>
  <si>
    <t>အလွဴေငြ(ေ၇ေဘး)</t>
  </si>
  <si>
    <t>4Pk 1210</t>
  </si>
  <si>
    <t>1K-5900/Probox</t>
  </si>
  <si>
    <t>2'Click</t>
  </si>
  <si>
    <t>9P-8454/</t>
  </si>
  <si>
    <t>Battery ျကိုး/ေခါင္း</t>
  </si>
  <si>
    <t>4F-6371/Fuji</t>
  </si>
  <si>
    <t>ေရလည္အံု</t>
  </si>
  <si>
    <t>CC-2093/Probox</t>
  </si>
  <si>
    <t>ေရတိုင္ဂီဖံုး</t>
  </si>
  <si>
    <t>4M42 နက္ျကိုးထုတ္</t>
  </si>
  <si>
    <t>Error</t>
  </si>
  <si>
    <t>905တင္ဒါ</t>
  </si>
  <si>
    <t>W09</t>
  </si>
  <si>
    <t>ဘာဂ်ာပိုက္/မီးတိတ္</t>
  </si>
  <si>
    <t>GB Car Petro Top Up</t>
  </si>
  <si>
    <t>Ko Pyone အလွဴ/အခ်ိဳရည္</t>
  </si>
  <si>
    <t>တံခါးဂ်က္</t>
  </si>
  <si>
    <t>ညစာထမင္းဖိုး&amp;Coffee</t>
  </si>
  <si>
    <t>Pipe Click/Dis Brake</t>
  </si>
  <si>
    <t>1610,6</t>
  </si>
  <si>
    <t>1610,0</t>
  </si>
  <si>
    <t>Batteryေထာက္နိုး</t>
  </si>
  <si>
    <t>Superglue</t>
  </si>
  <si>
    <t>ေနာ္ဇယ္ျပဳျပင္</t>
  </si>
  <si>
    <t>4M-9322/Porter2</t>
  </si>
  <si>
    <t>ေ၇တိုင္ဂီအေပါက္ဖာ</t>
  </si>
  <si>
    <t>ထိုးတံအထိုင္ေျကးေဆာ္</t>
  </si>
  <si>
    <t>Clutch Ball</t>
  </si>
  <si>
    <t>2L-4623/Fuji</t>
  </si>
  <si>
    <t>မိန္းလံုးPressနင္း</t>
  </si>
  <si>
    <t>2L-4636/Fuji</t>
  </si>
  <si>
    <t>ေဆးနက္MN322</t>
  </si>
  <si>
    <t>W.90</t>
  </si>
  <si>
    <t>Sparko5*1700</t>
  </si>
  <si>
    <t>SSP</t>
  </si>
  <si>
    <t>စရံေပးေငြ(10.8.2018)</t>
  </si>
  <si>
    <t>ေနာက္ေက်ာမွန္</t>
  </si>
  <si>
    <t>Vigo</t>
  </si>
  <si>
    <t>ေဘာလံုးကြင္းေျကး</t>
  </si>
  <si>
    <t>ဘုရားပန္း/အလွဴေငြ</t>
  </si>
  <si>
    <t>Dupon/8200/131/ေရစား</t>
  </si>
  <si>
    <t>7M-3595/Wish</t>
  </si>
  <si>
    <t>စကၠဴတိတ္</t>
  </si>
  <si>
    <t>ဓာတ္ဆီၤ</t>
  </si>
  <si>
    <t>ဓာတ္ဆီၤ/ဓား</t>
  </si>
  <si>
    <t>ေရလည္အံုတိုင္</t>
  </si>
  <si>
    <t>9G-9951/Canter</t>
  </si>
  <si>
    <t>ဂြင္း/ဂြ</t>
  </si>
  <si>
    <t>2F-5593/Suzuki</t>
  </si>
  <si>
    <t>Batteryေထာက္နိုး/Carry</t>
  </si>
  <si>
    <t>ေမာင္းတိန္း</t>
  </si>
  <si>
    <t>Disel မီးစက္</t>
  </si>
  <si>
    <t>ဆူးသြား/၀ါရွာ/ေက်ာက္ျပား</t>
  </si>
  <si>
    <t>Coffee(Day/Night)</t>
  </si>
  <si>
    <t>လစာျကိုထုတ္ေငြ(Thet Naing Oo)</t>
  </si>
  <si>
    <t>အမဲဆီ/ေကာ္</t>
  </si>
  <si>
    <t>8B-9669/Towance</t>
  </si>
  <si>
    <t>BNY Carry</t>
  </si>
  <si>
    <t>Paper Oil 1Li 1</t>
  </si>
  <si>
    <t>8G-4383/Townace</t>
  </si>
  <si>
    <t>ဓာတ္မီး2</t>
  </si>
  <si>
    <t>Air Filter</t>
  </si>
  <si>
    <t>2F-6774/Hilux</t>
  </si>
  <si>
    <t>TieRod2</t>
  </si>
  <si>
    <t>မိုးကာ(Security)</t>
  </si>
  <si>
    <t>Ko Zin Ko ျကိုရွင္း(Wiring)</t>
  </si>
  <si>
    <t>Coffee(Day&amp;Night)</t>
  </si>
  <si>
    <t>အိမ္သာတံခါးျပင္</t>
  </si>
  <si>
    <t>058/တင္ဒါေခ်ာ/131</t>
  </si>
  <si>
    <t>ေဘာဒီပစၥည္း၀ယ္</t>
  </si>
  <si>
    <t>ေသာ့</t>
  </si>
  <si>
    <t>GB2 Ko Aung Htoo</t>
  </si>
  <si>
    <t>ေက်ာက္ျပား</t>
  </si>
  <si>
    <t>၀ရိန္ေခ်ာင္း</t>
  </si>
  <si>
    <t>Butterfly ဂိုင္း</t>
  </si>
  <si>
    <t>6G-5056/Suzuki</t>
  </si>
  <si>
    <t>Brake Click</t>
  </si>
  <si>
    <t>8B-9669/Townace</t>
  </si>
  <si>
    <t>Sparko1</t>
  </si>
  <si>
    <t>AA-8191/Probox</t>
  </si>
  <si>
    <t>ေကာ္ျခင္း</t>
  </si>
  <si>
    <t xml:space="preserve">9G-9951/Canter </t>
  </si>
  <si>
    <t>တိုက္ေရာ့/မိန္းလံုးPressနင္း</t>
  </si>
  <si>
    <t>မီးစက္အတြက္ေဆးစပ္</t>
  </si>
  <si>
    <t>Kyawthiha လိုင္စင္</t>
  </si>
  <si>
    <t>Battery အိုးအားသြင္း/Carry</t>
  </si>
  <si>
    <t>Coffee Day&amp;Night</t>
  </si>
  <si>
    <t>GB2 Ko Aung Htoo Carry</t>
  </si>
  <si>
    <t>Ye'Myat Thwin Carry</t>
  </si>
  <si>
    <t xml:space="preserve">BYN Carry </t>
  </si>
  <si>
    <t xml:space="preserve">Kyaw Kyaw  Carry </t>
  </si>
  <si>
    <t>Sparko 6</t>
  </si>
  <si>
    <t>AB ေကာ္</t>
  </si>
  <si>
    <t>ပိုက္/စလင္း/ေဆးထိုးအပ္</t>
  </si>
  <si>
    <t>ေရွာ့ဘား</t>
  </si>
  <si>
    <t>5I-7820/Suzuki</t>
  </si>
  <si>
    <t>9B-3621/Canter</t>
  </si>
  <si>
    <t>အရစ္ေဖာ္</t>
  </si>
  <si>
    <t>5L-4183/Canter</t>
  </si>
  <si>
    <t>ေျကးေခ်ာင္း/နက္တိုင္</t>
  </si>
  <si>
    <t>တံခါးဂ်က္(စိန္ဂတံုး)</t>
  </si>
  <si>
    <t>8F-8967/</t>
  </si>
  <si>
    <t>ျကမ္းတိုက္၀တ္/ဆပ္ျပာ</t>
  </si>
  <si>
    <t>Tun Tun Aung (စက္ဘီးတာယာလဲ)</t>
  </si>
  <si>
    <t>ဘြတ္အသစ္ခုတ္</t>
  </si>
  <si>
    <t>အလွဴေငြ(နာေရး)</t>
  </si>
  <si>
    <t xml:space="preserve">Air Filter </t>
  </si>
  <si>
    <t>Water Pipe</t>
  </si>
  <si>
    <t>17*1500</t>
  </si>
  <si>
    <t>ေဘာအထိုင္</t>
  </si>
  <si>
    <t>Coffee Day@Night</t>
  </si>
  <si>
    <t>နက္</t>
  </si>
  <si>
    <t xml:space="preserve">Oil Filter </t>
  </si>
  <si>
    <t>4P-1721/Starex</t>
  </si>
  <si>
    <t>ေရသန့္5</t>
  </si>
  <si>
    <t>Ko Myo Mg (ေဆးခန္းျပ)</t>
  </si>
  <si>
    <t>GB2 U Nyi (SERVICE)</t>
  </si>
  <si>
    <t>4F-6371/Fuji Car</t>
  </si>
  <si>
    <t>Tissue&amp;Paper Cup</t>
  </si>
  <si>
    <t>နက္/၀ါရွာ</t>
  </si>
  <si>
    <t>GB1 Polish</t>
  </si>
  <si>
    <t xml:space="preserve">Ko Myo Mg </t>
  </si>
  <si>
    <t>J-ငု၀ါ/8200လိုက္ကာ</t>
  </si>
  <si>
    <t>8G-3619/Dyna</t>
  </si>
  <si>
    <t>Putty Fiber</t>
  </si>
  <si>
    <t>GB3</t>
  </si>
  <si>
    <t>Disel 15W40 1Li (Office)4500*5</t>
  </si>
  <si>
    <t xml:space="preserve">Credit </t>
  </si>
  <si>
    <t>Toilet(ေဆးရည္နွင့္ပစၥည္း)</t>
  </si>
  <si>
    <t>ေဆးစပ္</t>
  </si>
  <si>
    <t>Mark 2</t>
  </si>
  <si>
    <t>Putty/131</t>
  </si>
  <si>
    <t>Battery ေထာက္နိုး/အားသြင္း</t>
  </si>
  <si>
    <t>ကလပ္ပလိပ္လိုင္နာလဲ</t>
  </si>
  <si>
    <t>Heat plug</t>
  </si>
  <si>
    <t>Tierod</t>
  </si>
  <si>
    <t>4G-3427/</t>
  </si>
  <si>
    <t>10နက္တိုင္</t>
  </si>
  <si>
    <t>အ၀တ္စ</t>
  </si>
  <si>
    <t>သေျပပန္း/တေရာ္ကင္ပြန္း/ေဆးထိုးပိုက္</t>
  </si>
  <si>
    <t>ေလ်ာ့ေပးေငြ/ေရေဆး</t>
  </si>
  <si>
    <t>Ko Nyi Nyi</t>
  </si>
  <si>
    <t>EE-8223/Fielder</t>
  </si>
  <si>
    <t>Kyaw Thiha</t>
  </si>
  <si>
    <t>15*1500</t>
  </si>
  <si>
    <t>ေကာ္ဖီ/မုန့္</t>
  </si>
  <si>
    <t>သြပ္နန္းျကိုး</t>
  </si>
  <si>
    <t>ပန္ကာျကိုး</t>
  </si>
  <si>
    <t>6C-2479/Mini Bus</t>
  </si>
  <si>
    <t>ေရွ့ဘန္ပါ</t>
  </si>
  <si>
    <t>Bongo/Bingo Co.,</t>
  </si>
  <si>
    <t>ေနာက္မီးလံုး/သဲကာ</t>
  </si>
  <si>
    <t>Vitz</t>
  </si>
  <si>
    <t>Ko Pyone</t>
  </si>
  <si>
    <t>Shock Absorber</t>
  </si>
  <si>
    <t>7E-3167/Canter</t>
  </si>
  <si>
    <t>Gas ျဖည့္</t>
  </si>
  <si>
    <t>3D-1375/Belta</t>
  </si>
  <si>
    <t>Ko Kyaw Thiha</t>
  </si>
  <si>
    <t>8200လိုက္ကာ</t>
  </si>
  <si>
    <t>199/</t>
  </si>
  <si>
    <t>6P-1494/Hino</t>
  </si>
  <si>
    <t>ေန့စားခ3.</t>
  </si>
  <si>
    <t>9G-1055/Belta</t>
  </si>
  <si>
    <t>ေဘာကြင္းေျကး</t>
  </si>
  <si>
    <t>ျခင္ေဆးဘူး</t>
  </si>
  <si>
    <t>Porter2</t>
  </si>
  <si>
    <t>20*1500</t>
  </si>
  <si>
    <t>ေနာ္ဇယ္စစ္</t>
  </si>
  <si>
    <t>ေ၀ယံပိုင္</t>
  </si>
  <si>
    <t>ေကာ္မဲ/နီ 7</t>
  </si>
  <si>
    <t>၀ါရွာ/ေကာ္သီး</t>
  </si>
  <si>
    <t>Disel /ဓာတ္ဆီ</t>
  </si>
  <si>
    <t>MN.ေရစာ</t>
  </si>
  <si>
    <t>W29ေျကြေဆး</t>
  </si>
  <si>
    <t>4L-9319/Bongo</t>
  </si>
  <si>
    <t>Dupon.209</t>
  </si>
  <si>
    <t>6K-5849/Fit</t>
  </si>
  <si>
    <t>သံျဖတ္လွြ/ေရပံုး</t>
  </si>
  <si>
    <t>မီးစက္နက္တိုင္</t>
  </si>
  <si>
    <t>ြGB Carry</t>
  </si>
  <si>
    <t>ဂိုင္းဘြတ္</t>
  </si>
  <si>
    <t>905/တင္ဒါျကမ္း</t>
  </si>
  <si>
    <t>1.k စိမ္း</t>
  </si>
  <si>
    <t>YBS</t>
  </si>
  <si>
    <t>6.500 တင္ဒါအေခ်ာ</t>
  </si>
  <si>
    <t>သံဘရွပ္</t>
  </si>
  <si>
    <t>21*1500</t>
  </si>
  <si>
    <t>Brake pipe</t>
  </si>
  <si>
    <t>Correction Pen&amp;Ball Pen</t>
  </si>
  <si>
    <t>1E7/</t>
  </si>
  <si>
    <t>4M-4167/Belta</t>
  </si>
  <si>
    <t>946/</t>
  </si>
  <si>
    <t>F/B</t>
  </si>
  <si>
    <t>ခေရာ့ေဘာ</t>
  </si>
  <si>
    <t>Plug Coil</t>
  </si>
  <si>
    <t>5M-6598/Starex</t>
  </si>
  <si>
    <t>အမွိုက္အိတ္/ေကာ္ဖီခြက္</t>
  </si>
  <si>
    <t>Tensioner Ball</t>
  </si>
  <si>
    <t>GB2 To GB3 (Kyaw Kyaw)Carry</t>
  </si>
  <si>
    <t>အိမ္သာတံခါးပတ္တာ</t>
  </si>
  <si>
    <t>ေ၇တိုင္ဂီဖံုး</t>
  </si>
  <si>
    <t>Alphardေဆးစပ္</t>
  </si>
  <si>
    <t>ပိုက္စပ္/18သီး</t>
  </si>
  <si>
    <t>ေဆးစစ္ဇကာ/131/3M Tape</t>
  </si>
  <si>
    <t xml:space="preserve">Gear Oil </t>
  </si>
  <si>
    <t>Bingo Car</t>
  </si>
  <si>
    <t>အိမ္သာစီးဖိနပ္</t>
  </si>
  <si>
    <t>5H-5624/Probox</t>
  </si>
  <si>
    <t>ေနာက္ရွွဴး</t>
  </si>
  <si>
    <t>9E-8070/Townace</t>
  </si>
  <si>
    <t>Finger သ</t>
  </si>
  <si>
    <t>ဒ၇မ္သ</t>
  </si>
  <si>
    <t>9E-3468/Probox</t>
  </si>
  <si>
    <t>သံေခ်ာင္း</t>
  </si>
  <si>
    <t>Wire Tape</t>
  </si>
  <si>
    <t>FF-1433/Probox</t>
  </si>
  <si>
    <t>2D-7092/Police</t>
  </si>
  <si>
    <t>ဆိုင္ကယ္ျပဳျပင္</t>
  </si>
  <si>
    <t>အရစ္ေတာက္/နက္ျကိုးထုတ္</t>
  </si>
  <si>
    <t>Demio/Fuji</t>
  </si>
  <si>
    <t>23*1500</t>
  </si>
  <si>
    <t>Ye'Myat Thwin</t>
  </si>
  <si>
    <t>3M-8476/Bongo3</t>
  </si>
  <si>
    <t>9E-9768/Isuzu</t>
  </si>
  <si>
    <t>5F-6481/Lancer</t>
  </si>
  <si>
    <t>Clutch ၀ါရွာ</t>
  </si>
  <si>
    <t>Pipeမဲ</t>
  </si>
  <si>
    <t>ေခမာ/လွထြန္း</t>
  </si>
  <si>
    <t>ဂန္းဘရက္ကစ္</t>
  </si>
  <si>
    <t>8J-7140/Townace</t>
  </si>
  <si>
    <t>Batteryအိုးငွား/အားသြင္း</t>
  </si>
  <si>
    <t>ဘရိတ္ျကိုးလဲ</t>
  </si>
  <si>
    <t>6A-9491/Hiace</t>
  </si>
  <si>
    <t>ဂိုင္းဘြတ္/ရွပ္</t>
  </si>
  <si>
    <t>2D-7931/Harrier</t>
  </si>
  <si>
    <t>ပန္ကာ/ဒိုင္နမို/Oil Seal</t>
  </si>
  <si>
    <t>1F-4925/Probox</t>
  </si>
  <si>
    <t>ေကာ္နီ7</t>
  </si>
  <si>
    <t>Power Oil</t>
  </si>
  <si>
    <t>7B-6087/Canter</t>
  </si>
  <si>
    <t>8G-1061/JAC</t>
  </si>
  <si>
    <t>(2D-7931/Harrier Advance-300000,1J-7399/Vitz-20000,2E-9629/Canter-236000,Bingo Co.,Lukoil15W40 5Li-24000)</t>
  </si>
  <si>
    <t>Link</t>
  </si>
  <si>
    <t>Timing Belt</t>
  </si>
  <si>
    <t>L/T,Fuji</t>
  </si>
  <si>
    <t xml:space="preserve">A4 Paper </t>
  </si>
  <si>
    <t>ေ၇သန့္</t>
  </si>
  <si>
    <t>ဆိုင္ကယ္ျပင္</t>
  </si>
  <si>
    <t>သက္နိုင္ဦး</t>
  </si>
  <si>
    <t>GB Car/Demio</t>
  </si>
  <si>
    <t>Harrier</t>
  </si>
  <si>
    <t>အင္ဂ်င္စက္နိွဳးခ</t>
  </si>
  <si>
    <t>Gb2 Carry San Win Mg</t>
  </si>
  <si>
    <t>စက္နွိဳး/ပံုး/ပိုိက္</t>
  </si>
  <si>
    <t>ဘြတ္ခုတ္</t>
  </si>
  <si>
    <t>Meal 20*1500</t>
  </si>
  <si>
    <t>Computer Phone Top Up</t>
  </si>
  <si>
    <t>Gb3 Carry</t>
  </si>
  <si>
    <t>Mg Mg Than,Ye'Linn Ko (ေဆးခန္းျပ)</t>
  </si>
  <si>
    <t>Petro Top up</t>
  </si>
  <si>
    <t>8D-7579</t>
  </si>
  <si>
    <t>Petro Top up(Engine တံုးပို့)</t>
  </si>
  <si>
    <t>Gun သဲကာ</t>
  </si>
  <si>
    <t>8200/062-ခံေဆး/ပုလဲ</t>
  </si>
  <si>
    <t>kluger</t>
  </si>
  <si>
    <t>Super တင္ဒါေခ်ာ/ေကာ္ပတ္</t>
  </si>
  <si>
    <t>Injector ေဆး</t>
  </si>
  <si>
    <t>3p-7665/isuzu</t>
  </si>
  <si>
    <t>GB/ Hijet</t>
  </si>
  <si>
    <t>ဂိတ္ေျကး</t>
  </si>
  <si>
    <t>6A-9491/</t>
  </si>
  <si>
    <t>Aung htate Tann(ဖလိုင္း၀ွီးသ)</t>
  </si>
  <si>
    <t>Porter2&amp;Bingo</t>
  </si>
  <si>
    <t>ေကာ္ဘူး</t>
  </si>
  <si>
    <t>Meal 19*1500</t>
  </si>
  <si>
    <t>ဆပ္ျပာ/Tape</t>
  </si>
  <si>
    <t>Mask</t>
  </si>
  <si>
    <t>၀ါ၇ွာ</t>
  </si>
  <si>
    <t>Bongo</t>
  </si>
  <si>
    <t>Silicon Gun</t>
  </si>
  <si>
    <t xml:space="preserve">Dupon </t>
  </si>
  <si>
    <t>Civic</t>
  </si>
  <si>
    <t>T-502 ႏွာေခါင္းစည္း</t>
  </si>
  <si>
    <t>MN ဂ်ပန္ခံေဆး/1E7</t>
  </si>
  <si>
    <t>905-တင္ဒါ</t>
  </si>
  <si>
    <t>Double Tape</t>
  </si>
  <si>
    <t>GB Carry</t>
  </si>
  <si>
    <t>Nay Ye'linn</t>
  </si>
  <si>
    <t>Fuji Co.,</t>
  </si>
  <si>
    <t>5L-3053/Hiace-100000(Advance),Fuji -129000</t>
  </si>
  <si>
    <t>Battery အိုး 2</t>
  </si>
  <si>
    <t>ံHR/058</t>
  </si>
  <si>
    <t>probox</t>
  </si>
  <si>
    <t>Engine ေမာင္းတိန္း</t>
  </si>
  <si>
    <t>27/8/18</t>
  </si>
  <si>
    <t>5L-3053/Hiace</t>
  </si>
  <si>
    <t>GB/hijet</t>
  </si>
  <si>
    <t>Tun Linn(ေဆးခန္းျပ)</t>
  </si>
  <si>
    <t>GB/Probox</t>
  </si>
  <si>
    <t>8G-8572/LT</t>
  </si>
  <si>
    <t>Meal 21*1500</t>
  </si>
  <si>
    <t>Bingo Co.,-353000,Fuji Co.,194000</t>
  </si>
  <si>
    <t>Marker Pen</t>
  </si>
  <si>
    <t>4J-9266/Kluger</t>
  </si>
  <si>
    <t>ေပၚ/ေအာက္ေဘာဂိြ်ဳင္း2/ဂန္းသဲကာ/ဂိုင္းဘြတ္</t>
  </si>
  <si>
    <t>7M-9698/Canter</t>
  </si>
  <si>
    <t>Mazda</t>
  </si>
  <si>
    <t>MN 101/905/5758</t>
  </si>
  <si>
    <t>ခေ၇ာ့ေဘာ</t>
  </si>
  <si>
    <t>1J-1395/Bongo</t>
  </si>
  <si>
    <t>ဒူးဆစ္သဲကာ5</t>
  </si>
  <si>
    <t>ေဘာ္ဒီ/နက္</t>
  </si>
  <si>
    <t>ေရေဆး</t>
  </si>
  <si>
    <t>9M-2843/Probox</t>
  </si>
  <si>
    <t>GB-1 Polish</t>
  </si>
  <si>
    <t>ဒူးဆစ္ဆီ</t>
  </si>
  <si>
    <t>9G-8232/Hijet</t>
  </si>
  <si>
    <t>ေရွာ့ဘားပင္ဘြတ္</t>
  </si>
  <si>
    <t>UE ေဆးပံုး</t>
  </si>
  <si>
    <t>Meal 22*1500</t>
  </si>
  <si>
    <t>Steering တပ္ဆင္ခ</t>
  </si>
  <si>
    <t>တံျမက္စည္းျကမ္း/လက္အိတ္</t>
  </si>
  <si>
    <t>Bingo Co.,-95500</t>
  </si>
  <si>
    <t>Ball Pen&amp;Correction Pen</t>
  </si>
  <si>
    <t>စုတ္တံ/UPG ေဆးပံုး</t>
  </si>
  <si>
    <t>4K-8905/Canter</t>
  </si>
  <si>
    <t>9P-8454/Bongo</t>
  </si>
  <si>
    <t>ထိုင္ခံုခ်ဳပ္</t>
  </si>
  <si>
    <t xml:space="preserve">Byn Carry </t>
  </si>
  <si>
    <t>Nissan</t>
  </si>
  <si>
    <t>Note Pad</t>
  </si>
  <si>
    <t>3P-7665/Isuzu</t>
  </si>
  <si>
    <t>အမွိဳက္အိတ္/ေဘာပင္/ေပတံ/အလွဴေငြ</t>
  </si>
  <si>
    <t>ေဆးပံုး/မ်ဥ္းျကိုး/Roller/ပလယာ</t>
  </si>
  <si>
    <t>GB3 Phone Top Up</t>
  </si>
  <si>
    <t>ေဘာတိုင္</t>
  </si>
  <si>
    <t>Myo Maung(Salary 1 Month)</t>
  </si>
  <si>
    <t>GB-1 polish</t>
  </si>
  <si>
    <t>9D-1839/Probox</t>
  </si>
  <si>
    <t>10ဂြသီး</t>
  </si>
  <si>
    <t>paper Cup</t>
  </si>
  <si>
    <t>GB-1ေ၇ေဆး</t>
  </si>
  <si>
    <t>9L-5801/Isuzu</t>
  </si>
  <si>
    <t>7K-4807/Canter</t>
  </si>
  <si>
    <t>Security Salary</t>
  </si>
  <si>
    <t>Light Truck/Fuji</t>
  </si>
  <si>
    <t>တံခါးဂ်က္/မွန္(Sein Ga Tone)</t>
  </si>
  <si>
    <t>Airwave</t>
  </si>
  <si>
    <t>Piston /Dis Brake</t>
  </si>
  <si>
    <t>Roller/ေဆး</t>
  </si>
  <si>
    <t>မွန္ျကည္ေဆး</t>
  </si>
  <si>
    <t>L Key</t>
  </si>
  <si>
    <t>ကားပစၥည္းေဟာင္းေရာင္းရေငြ</t>
  </si>
  <si>
    <t xml:space="preserve">Date </t>
  </si>
  <si>
    <t>1.9.2018</t>
  </si>
  <si>
    <t>ေကာ္ဖီ(နံက္/ည)</t>
  </si>
  <si>
    <t>Engineတံုးသြားယူဆီဖိုး</t>
  </si>
  <si>
    <t>131/2Pcs</t>
  </si>
  <si>
    <t>8200/လိုက္ကာ</t>
  </si>
  <si>
    <t>Probox/Nissan/Honda</t>
  </si>
  <si>
    <t>RP.38M</t>
  </si>
  <si>
    <t>Honda</t>
  </si>
  <si>
    <t>AYO</t>
  </si>
  <si>
    <t>Plastic Card ေလာင္း</t>
  </si>
  <si>
    <t xml:space="preserve">Piston </t>
  </si>
  <si>
    <t>Light Truck /Fuji Co.,</t>
  </si>
  <si>
    <t>သြပ္သံ/တံစဥ္း/နက္</t>
  </si>
  <si>
    <t>25E</t>
  </si>
  <si>
    <t>Demio</t>
  </si>
  <si>
    <t>Pipe Click/</t>
  </si>
  <si>
    <t>ဓား</t>
  </si>
  <si>
    <t>UPG/ တင္ဒါ/Refil</t>
  </si>
  <si>
    <t>Power Oil 9*1500</t>
  </si>
  <si>
    <t>ေကာ္ဘူး3*2000</t>
  </si>
  <si>
    <t>ဂန္းသဲကာ/ရွဴးရုိက္</t>
  </si>
  <si>
    <t>Lancer</t>
  </si>
  <si>
    <t>စလင္း/ပိုက္/အပ္</t>
  </si>
  <si>
    <t>စကၠဴကေတာ့</t>
  </si>
  <si>
    <t>2.9.2018</t>
  </si>
  <si>
    <t>ေဆာ့ပင္</t>
  </si>
  <si>
    <t>အမဲဆီဂန္း</t>
  </si>
  <si>
    <t>2J-8702/Nissan</t>
  </si>
  <si>
    <t>ေကာ္ဖီ/Bolt/သျကား/ဇြန္း</t>
  </si>
  <si>
    <t>တံစဥ္း</t>
  </si>
  <si>
    <t>Disel(မီးစက္)</t>
  </si>
  <si>
    <t>5N-2200/Hijet</t>
  </si>
  <si>
    <t>4J-9538/-</t>
  </si>
  <si>
    <t>2H-2586</t>
  </si>
  <si>
    <t>တိုက္ေရာ့/မိန္းလံုး</t>
  </si>
  <si>
    <t>ရွဴးကလစ္</t>
  </si>
  <si>
    <t>4N-9322</t>
  </si>
  <si>
    <t>ေဆးပစၥည္း၀ယ္</t>
  </si>
  <si>
    <t>Fit</t>
  </si>
  <si>
    <t>GB-1 Polish/ေရေဆး</t>
  </si>
  <si>
    <t>Candy</t>
  </si>
  <si>
    <t>ျဖတ္ေက်ာက္</t>
  </si>
  <si>
    <t>Engine Oil အေဟာင္းေရာင္း/6G-4967/Fitစရံေပး</t>
  </si>
  <si>
    <t>3.9.2018</t>
  </si>
  <si>
    <t>ဓာတ္ဆီ2 ဂါလံ</t>
  </si>
  <si>
    <t>Porter2/Bingo Co.,</t>
  </si>
  <si>
    <t>Probox/VE VE Co.,</t>
  </si>
  <si>
    <t>ေကာ္ျကိုး/ကတ္ထူစကၠဴ</t>
  </si>
  <si>
    <t>4Pk/3Pk ပန္ကာျကိုး</t>
  </si>
  <si>
    <t>7E-4532/Canter</t>
  </si>
  <si>
    <t>ေရသန့္2</t>
  </si>
  <si>
    <t>ေကာ္သီး/ပိုက္ကလစ္</t>
  </si>
  <si>
    <t>4E-9552/</t>
  </si>
  <si>
    <t>ဆပ္ျပာ(Oki)</t>
  </si>
  <si>
    <t>ေရတိုင္ဂီဂ်ီးေဆး/ေအာက္ဖံုးလဲ/နက္တိုင္</t>
  </si>
  <si>
    <t>3p-7665/Isuzu</t>
  </si>
  <si>
    <t>ေနာ္ဇယ္/ပန့္(BYN Kyaw Kyaw)</t>
  </si>
  <si>
    <t>လိုင္နာတက္ဆင္/ေလကာမွန္(စိန္ဂတံုး)</t>
  </si>
  <si>
    <t>ေရွာ့ဘားဘြတ္/Oil Seal</t>
  </si>
  <si>
    <r>
      <t>(</t>
    </r>
    <r>
      <rPr>
        <sz val="11"/>
        <color rgb="FFFF0000"/>
        <rFont val="Zawgyi-One"/>
        <family val="2"/>
      </rPr>
      <t>Fuji Co.,မွအေျကြးဆပ္ေငြ-489500,3P-7655/Isuzu-490000)</t>
    </r>
  </si>
  <si>
    <t>4.9.2018</t>
  </si>
  <si>
    <t>ေဘာ/Oil Seal</t>
  </si>
  <si>
    <t>Fan Belt</t>
  </si>
  <si>
    <t>CC-7530/AD VAN</t>
  </si>
  <si>
    <t>Flat 3/4/ေက်ာက္ျပား</t>
  </si>
  <si>
    <t>မိန္းလံုး/သဲကာ</t>
  </si>
  <si>
    <t>FF-1166/Fielder</t>
  </si>
  <si>
    <t>သံေခ်းခ်ြတ္ေဆး</t>
  </si>
  <si>
    <t>MN 101 UPG ဂ်ပန္ခံေဆး</t>
  </si>
  <si>
    <t>GB3/GB2</t>
  </si>
  <si>
    <t>ထိုင္ခံုခ်ဳပ္   (65000/-5000က်န္)</t>
  </si>
  <si>
    <t>အမိုးဖာ/သြပ္၀ယ္/လက္ခ</t>
  </si>
  <si>
    <t>10နက္/502ေကာ္</t>
  </si>
  <si>
    <t>တံခါးမွန္အသစ္(BYN)</t>
  </si>
  <si>
    <t>Ko Zin Ko (Wiring)ျကိုရွင္း</t>
  </si>
  <si>
    <t>Myo Zaw &amp; Win Zaw(Salary)</t>
  </si>
  <si>
    <t>Myo Maung&amp;Zaw Zaw Naing</t>
  </si>
  <si>
    <t>5.9.2018</t>
  </si>
  <si>
    <t>ေရသန့္ 3</t>
  </si>
  <si>
    <t>Tissue 1ထုပ္</t>
  </si>
  <si>
    <t>Ngwe Hnin</t>
  </si>
  <si>
    <t>မိိးဘုတ္</t>
  </si>
  <si>
    <t>မင္းသန့္ဆိုင္ Battery အိုးငွား</t>
  </si>
  <si>
    <t>ေန့စားခ 3</t>
  </si>
  <si>
    <t>၀တုတ္ outdoor carry</t>
  </si>
  <si>
    <t>အမွိုက္အိတ္/Mark</t>
  </si>
  <si>
    <t>ဓာတ္ဆီ/ဒီဇယ္</t>
  </si>
  <si>
    <t xml:space="preserve">Carry </t>
  </si>
  <si>
    <t>7J-3734/Hijet</t>
  </si>
  <si>
    <t xml:space="preserve">Honda Fit </t>
  </si>
  <si>
    <t>လိုက္ကာ</t>
  </si>
  <si>
    <t>ေကာ္ဖီ/သျကား</t>
  </si>
  <si>
    <t xml:space="preserve">Bingo </t>
  </si>
  <si>
    <t>ဘိီးနက္</t>
  </si>
  <si>
    <t xml:space="preserve">Probox </t>
  </si>
  <si>
    <t>3pk,4pk,Oil Seal</t>
  </si>
  <si>
    <t>Bingo</t>
  </si>
  <si>
    <t>4pk, ထပ္၀ယ္</t>
  </si>
  <si>
    <t>ေရွ့ရွူး</t>
  </si>
  <si>
    <t>ေဘာဂ်ြိဳင္း 2</t>
  </si>
  <si>
    <t>CRV/Ko Pyone</t>
  </si>
  <si>
    <t xml:space="preserve">Hyundai </t>
  </si>
  <si>
    <t>6.9.2018</t>
  </si>
  <si>
    <t>ေရွာ့ဘား/ဟက္ေဘာ/ဘြတ္/ခေရာ့ေဘာ</t>
  </si>
  <si>
    <t>GB မွ3 carry (San Win Maung)</t>
  </si>
  <si>
    <t>GB/Hijet</t>
  </si>
  <si>
    <t>Canter</t>
  </si>
  <si>
    <t>8200 လိုက္ကာ</t>
  </si>
  <si>
    <t>ေက်ာက္ျပား/ေကာ္သီး/ေကာ္ပတ္</t>
  </si>
  <si>
    <t>၀တုတ္အျပန္</t>
  </si>
  <si>
    <t>Fuji Co., 10%(Service)August</t>
  </si>
  <si>
    <t>CC-7530/AD Van</t>
  </si>
  <si>
    <t>GB2 Cary</t>
  </si>
  <si>
    <t>ပန့္ေနာ္ဖယ္ခ်ိန္/၀ါရွာလဲ</t>
  </si>
  <si>
    <t>Hiace/Ngwe Hnin Co.,</t>
  </si>
  <si>
    <t>ကာဗိုက္ခဲ/မီးတိတ္</t>
  </si>
  <si>
    <t>7G-7665/Probox</t>
  </si>
  <si>
    <t>ရွဴးရိုက္</t>
  </si>
  <si>
    <t>1Q-9016/</t>
  </si>
  <si>
    <t>(Fuji Co.,-322000/9G-8323-250000/7E-4532-50000)</t>
  </si>
  <si>
    <t>8.9.2018</t>
  </si>
  <si>
    <t>7.9.2018</t>
  </si>
  <si>
    <t>BB-3765/Caldina (Alignment)</t>
  </si>
  <si>
    <t>အေျကြးကားက်န္ခဲ့</t>
  </si>
  <si>
    <t>Free Ball</t>
  </si>
  <si>
    <t>Porter 2</t>
  </si>
  <si>
    <t>Suzuki</t>
  </si>
  <si>
    <t>စကၠဴကတ္ထူ</t>
  </si>
  <si>
    <t>ခံေဆး</t>
  </si>
  <si>
    <t>ံHarrier</t>
  </si>
  <si>
    <t>ပန့္ဆိုင္ကားသြားပို့</t>
  </si>
  <si>
    <t>GB /Hijet</t>
  </si>
  <si>
    <t>ေရသန့္6*400</t>
  </si>
  <si>
    <t>Battery ခဲေဂါင္း</t>
  </si>
  <si>
    <t xml:space="preserve">Engine </t>
  </si>
  <si>
    <t>သြပ္ျကိုး</t>
  </si>
  <si>
    <t>Ye'Myat Thwin(1167*24Day)</t>
  </si>
  <si>
    <t>Pajero Service 250500</t>
  </si>
  <si>
    <t>S.S.P လူမွုဖူလံုေရးကား</t>
  </si>
  <si>
    <t>ဓာတ္ဆိိ</t>
  </si>
  <si>
    <t xml:space="preserve">အလွဴေငြ </t>
  </si>
  <si>
    <t>Premium Disel</t>
  </si>
  <si>
    <t>Probox Oil Seal</t>
  </si>
  <si>
    <t>ဘရိတ္ရွဴး (အိမ္ဆို္င္ရွင္း)</t>
  </si>
  <si>
    <t>ေဆးမွူတ္ကား စရံေပးေငြ</t>
  </si>
  <si>
    <t>ေကာ္ဖိိ္၊ သျကားလံုး+ညဘက္</t>
  </si>
  <si>
    <t>ေရေဆး စက္ေပါလစ္</t>
  </si>
  <si>
    <t>ထမင္းဖိုး (18*1500)</t>
  </si>
  <si>
    <t>ံBYN Kyaw Kyaw ပစၥည္းဖိုးရွင္း</t>
  </si>
  <si>
    <t>ဟက္ဆိုင္ကိုရွင္းေငြ</t>
  </si>
  <si>
    <t>ုု</t>
  </si>
  <si>
    <t>8B-9657/Light Truck</t>
  </si>
  <si>
    <t>1B-6475</t>
  </si>
  <si>
    <t>2K-3548/Insight</t>
  </si>
  <si>
    <t>9.9.2018</t>
  </si>
  <si>
    <t>Epe ဘရိတ္ကာ</t>
  </si>
  <si>
    <t>Epe Service</t>
  </si>
  <si>
    <t>ေရသန့္ (3)</t>
  </si>
  <si>
    <t>ေန့စားခ ေဘာ္ဒိိဆရာ</t>
  </si>
  <si>
    <t>(တာယာ)ပို့ ဆိိထည့္</t>
  </si>
  <si>
    <t>အေရွ့ဘရိတ္ရွဴး</t>
  </si>
  <si>
    <t>အေနာက္ဘရိတ္ရွဴး</t>
  </si>
  <si>
    <t>ေရွာ့ဘား၊သဲကာ 2</t>
  </si>
  <si>
    <t>ေဆးစစ္ကေတာ့ (ေဆးပိုင္း)</t>
  </si>
  <si>
    <t>ပန့္တပ္စမ္းခ</t>
  </si>
  <si>
    <t>ေက်ာ္ေက်ာ္ထြန္း</t>
  </si>
  <si>
    <t>7I-8699(Lite Ace)</t>
  </si>
  <si>
    <t>ဂြမ္းထုပ္၊ပတ္တိိး</t>
  </si>
  <si>
    <t>ညမုန့္ဖိုး</t>
  </si>
  <si>
    <t xml:space="preserve">ျဖတ္ေက်ာက္စိမ္း </t>
  </si>
  <si>
    <t>ွွဆိိဖိုး (ဥကၠာ)</t>
  </si>
  <si>
    <t>10.9.2018</t>
  </si>
  <si>
    <t>3M တိတ္</t>
  </si>
  <si>
    <t>ဘိလပ္ေျမ 2</t>
  </si>
  <si>
    <t>ဆိိျဖည့္</t>
  </si>
  <si>
    <t>ဒရမ္သြားပို့ Carry</t>
  </si>
  <si>
    <t>ကိုမ်ိဳးေမာင္ ျကိုထုတ္ေငြ</t>
  </si>
  <si>
    <t>ေန့စားခ 2 ေဘာ္ဒိိ</t>
  </si>
  <si>
    <t>ထမင္းဖိုး (16*1500)</t>
  </si>
  <si>
    <t>စက္ေကာ္ပတ္၊တံခါးပက္ကာပင္</t>
  </si>
  <si>
    <t>ညဘက္မုန့္</t>
  </si>
  <si>
    <t>AB ေကာ္ 3</t>
  </si>
  <si>
    <t>ေရတိုင္ဂိိဂ်ိိးေဆး၊ေအာက္ဖံုးလဲ</t>
  </si>
  <si>
    <t xml:space="preserve">GB-3 Carry </t>
  </si>
  <si>
    <t>၀တုတ္ျကိုထုတ္ေငြ (forklift ေလ်ာ္ေျကး)</t>
  </si>
  <si>
    <t>Hiace /Ngwe Hnin</t>
  </si>
  <si>
    <t>GB-1/GG-4967</t>
  </si>
  <si>
    <t>BYN Kyaw kyaw</t>
  </si>
  <si>
    <t xml:space="preserve">Air Freshner </t>
  </si>
  <si>
    <t xml:space="preserve">၀တုတ္ Carry </t>
  </si>
  <si>
    <t>9K-1620/Hiace</t>
  </si>
  <si>
    <t>FF-1433/</t>
  </si>
  <si>
    <t>6I-6568/Bongo</t>
  </si>
  <si>
    <t>8E-4520/Liteace</t>
  </si>
  <si>
    <t>Brake Pad(Mudon Mg Mg)</t>
  </si>
  <si>
    <t xml:space="preserve">ေကာ္သိိး </t>
  </si>
  <si>
    <t>14*1500</t>
  </si>
  <si>
    <t>1Q-5416/Canter</t>
  </si>
  <si>
    <t>တံျမတ္စည္း/အ၀တ္စ</t>
  </si>
  <si>
    <t>Silicon (ေဆးေဘာ္ဒိိ)+Carry</t>
  </si>
  <si>
    <t>ေရွ့ရွဴး+Carry</t>
  </si>
  <si>
    <t>၀ရိန္ေခ်ာင္း+Carry</t>
  </si>
  <si>
    <t>ဓာတ္ဆီ+Carry</t>
  </si>
  <si>
    <t xml:space="preserve">GB 3 Carry </t>
  </si>
  <si>
    <t>လင့္ 2+Carry</t>
  </si>
  <si>
    <t>GB3 Hijet</t>
  </si>
  <si>
    <t>11.9.2018</t>
  </si>
  <si>
    <t>6မူး1ပဲခြဲေဂါင္း</t>
  </si>
  <si>
    <t>၀ါရွာ 2 ကြင္း</t>
  </si>
  <si>
    <t>့ံH/သံ (အိမ္ဆိုင္ကိုေပးရ)</t>
  </si>
  <si>
    <t xml:space="preserve">ဟက္ေဘာ </t>
  </si>
  <si>
    <t>Demio GB</t>
  </si>
  <si>
    <t>Oil Seal /၀ါရွာ</t>
  </si>
  <si>
    <t>Townace/Hiace</t>
  </si>
  <si>
    <t>ဒရမ္သ 2*4000</t>
  </si>
  <si>
    <t>Townace</t>
  </si>
  <si>
    <t>မွန္၀ယ္</t>
  </si>
  <si>
    <t>ထမင္းဖိုး 17*1500</t>
  </si>
  <si>
    <t>12.9.2018</t>
  </si>
  <si>
    <t xml:space="preserve">Petro Top up </t>
  </si>
  <si>
    <t>ကားခ်ိဳင့္ေထာက္ျပင္ 2</t>
  </si>
  <si>
    <t>ေနရဲလင္းျကိုထုတ္ေငြ</t>
  </si>
  <si>
    <t xml:space="preserve">Pipe Click </t>
  </si>
  <si>
    <t>ဒူးဆစ္သံုးေျမွာင္</t>
  </si>
  <si>
    <t>BYN  Carry 3000*4</t>
  </si>
  <si>
    <t>ဓာတ္ဘူး</t>
  </si>
  <si>
    <t>မိိးသိိးျကိိး (ဘရိတ္မိိးသိိး)</t>
  </si>
  <si>
    <t>ပစၥည္းဖိုး (BYN Kyaw) ရွင္းေငြ</t>
  </si>
  <si>
    <t>ပန့္ဆိုင္ကိုသြား Carry ခ</t>
  </si>
  <si>
    <t>ေရသန့္ 3*400</t>
  </si>
  <si>
    <t xml:space="preserve">၀ါရွာ </t>
  </si>
  <si>
    <t>သံျကိုး၊သံဘရွပ္ (ေဘာ္ဒိိပိုင္း)</t>
  </si>
  <si>
    <t>Oil Seal ၀ယ္မရ Carry ခ</t>
  </si>
  <si>
    <t xml:space="preserve">ညဘက္မုန့္ </t>
  </si>
  <si>
    <t>Security for  Bulb</t>
  </si>
  <si>
    <t>ထမင္းဖိုး 18*1500</t>
  </si>
  <si>
    <t>သံျဖတ္လြွ၊၀ါရွာ (အိမ္ဆိုင္)</t>
  </si>
  <si>
    <t>13.9.2018</t>
  </si>
  <si>
    <t>9P-8454</t>
  </si>
  <si>
    <t>Bongo (ADVAN)</t>
  </si>
  <si>
    <t>4M-9322/Porter 2</t>
  </si>
  <si>
    <t>BB-8532</t>
  </si>
  <si>
    <t>သဲကာ/ဂန္းသဲကာ လင့္</t>
  </si>
  <si>
    <t>ADVAN</t>
  </si>
  <si>
    <t>ဂိိယာျကိုးလဲ</t>
  </si>
  <si>
    <t>ေျကြေဆး</t>
  </si>
  <si>
    <t>Thet Naing Oo ေဆးခန္းျပ</t>
  </si>
  <si>
    <t>Thet Naing Oo ျကိုထုတ္ေငြ</t>
  </si>
  <si>
    <t>ဘရိတ္ပိုက္၀ယ္ Carry ခ</t>
  </si>
  <si>
    <t>မိန္းျဖဴး</t>
  </si>
  <si>
    <t>8B-9657/Townace</t>
  </si>
  <si>
    <t>6D-8930/Belta</t>
  </si>
  <si>
    <t>ေရွာ့ဘား+Carry</t>
  </si>
  <si>
    <t>ဒရမ္သ 2+Carry</t>
  </si>
  <si>
    <t>3I-9236/probox 130000</t>
  </si>
  <si>
    <t>မုန့္ညဘက္</t>
  </si>
  <si>
    <t>ေရသန့္ 6*400</t>
  </si>
  <si>
    <t xml:space="preserve"> ျဖတ္ေက်ာက္စိမ္း </t>
  </si>
  <si>
    <t>ေကာ္နိိိ 5*2000</t>
  </si>
  <si>
    <t xml:space="preserve">ေန့စားခ ေဘာ္ဒိိ 2 </t>
  </si>
  <si>
    <t>(Caldina-300000,Ko Maw Oo-198000)</t>
  </si>
  <si>
    <t xml:space="preserve">ေကာ္ဖီ၊ သျကားလံုး </t>
  </si>
  <si>
    <t>သံပိုက္အေသး/အျကီး 2 time+Carry</t>
  </si>
  <si>
    <t>ဘရိတ္ဓား၀ယ္</t>
  </si>
  <si>
    <t>Poter 2 ေလ်ာ့ေပးေငြ</t>
  </si>
  <si>
    <t>ဆိိလိုင္းျပဳျပင္ (ထက္ျမတ္)ABS</t>
  </si>
  <si>
    <t>Japan ခံေဆး(ေဆးေဘာ္ဒိိ)</t>
  </si>
  <si>
    <t>3B-2464/Canter</t>
  </si>
  <si>
    <t>BYN ပစၥည္းလာပို့/ကားခ/Carry</t>
  </si>
  <si>
    <t>ေန့စားခ 2 ေဘာ္ဒီ</t>
  </si>
  <si>
    <t>ေကာ္သီး</t>
  </si>
  <si>
    <t>ဟက္ေဘာ+Carry</t>
  </si>
  <si>
    <t>BB-8532/AD Van</t>
  </si>
  <si>
    <t>14.9.2018</t>
  </si>
  <si>
    <t>ဘုုရားပန္း</t>
  </si>
  <si>
    <t>ပန့္ဆိုင္သြား Carry ခ</t>
  </si>
  <si>
    <t>ေက်ာ္ကိုလင္း ျကိုထုတ္ေငြ</t>
  </si>
  <si>
    <t>ပုလဲ ေဆးစပ္</t>
  </si>
  <si>
    <t>Pump ေနာ္ဇယ္</t>
  </si>
  <si>
    <t>BYN Carry ခ</t>
  </si>
  <si>
    <t>Oil Filter/Fuel Filter</t>
  </si>
  <si>
    <t>ေကာ္သိီး၊သံျပား</t>
  </si>
  <si>
    <t>အမွိုက္အိတ္၊သျကားလံုး</t>
  </si>
  <si>
    <t>ေ၀ယံပိုင္ ျကိုထုတ္ေငြ</t>
  </si>
  <si>
    <t>Petro Top Up GB 2</t>
  </si>
  <si>
    <t>Car Paper Oil 7*1500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</si>
</sst>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0"/>
      <color rgb="FFFF0000"/>
      <name val="Zawgyi-One"/>
      <family val="2"/>
    </font>
    <font>
      <b/>
      <sz val="10"/>
      <color theme="1"/>
      <name val="Zawgyi-One"/>
      <family val="2"/>
    </font>
    <font>
      <b/>
      <sz val="11"/>
      <color theme="1"/>
      <name val="Zawgyi-One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u val="singleAccounting"/>
      <sz val="11"/>
      <color theme="1"/>
      <name val="Zawgyi-One"/>
      <family val="2"/>
    </font>
    <font>
      <b/>
      <sz val="12"/>
      <color rgb="FFFF0000"/>
      <name val="Zawgyi-One"/>
      <family val="2"/>
    </font>
    <font>
      <b/>
      <sz val="14"/>
      <color rgb="FFFF0000"/>
      <name val="Calibri"/>
      <family val="2"/>
      <scheme val="minor"/>
    </font>
    <font>
      <sz val="10"/>
      <color theme="1"/>
      <name val="Zawgyi-One"/>
      <family val="2"/>
    </font>
    <font>
      <b/>
      <sz val="14"/>
      <color theme="1"/>
      <name val="Calibri"/>
      <family val="2"/>
      <scheme val="minor"/>
    </font>
    <font>
      <b/>
      <u val="singleAccounting"/>
      <sz val="12"/>
      <color theme="1"/>
      <name val="Zawgyi-One"/>
      <family val="2"/>
    </font>
    <font>
      <b/>
      <u val="singleAccounting"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 val="singleAccounting"/>
      <sz val="14"/>
      <name val="Calibri"/>
      <family val="2"/>
      <scheme val="minor"/>
    </font>
    <font>
      <b/>
      <u val="singleAccounting"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Zawgyi-One"/>
      <family val="2"/>
    </font>
    <font>
      <sz val="11"/>
      <color rgb="FFFF0000"/>
      <name val="Zawgyi-One"/>
      <family val="2"/>
    </font>
    <font>
      <b/>
      <u val="singleAccounting"/>
      <sz val="10"/>
      <color theme="1"/>
      <name val="Zawgyi-One"/>
      <family val="2"/>
    </font>
    <font>
      <b/>
      <u val="singleAccounting"/>
      <sz val="10"/>
      <color rgb="FFFF0000"/>
      <name val="Zawgyi-One"/>
      <family val="2"/>
    </font>
    <font>
      <b/>
      <sz val="10"/>
      <name val="Zawgyi-One"/>
      <family val="2"/>
    </font>
    <font>
      <b/>
      <u val="singleAccounting"/>
      <sz val="11"/>
      <color rgb="FFFF0000"/>
      <name val="Zawgyi-One"/>
      <family val="2"/>
    </font>
    <font>
      <b/>
      <sz val="9"/>
      <color theme="1"/>
      <name val="Zawgyi-One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135">
    <xf numFmtId="0" fontId="0" fillId="0" borderId="0" xfId="0"/>
    <xf numFmtId="164" fontId="3" fillId="0" borderId="2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0" fontId="6" fillId="0" borderId="3" xfId="0" applyFont="1" applyFill="1" applyBorder="1" applyAlignment="1">
      <alignment horizontal="center" vertical="center"/>
    </xf>
    <xf numFmtId="164" fontId="7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1" fontId="8" fillId="0" borderId="1" xfId="0" applyNumberFormat="1" applyFont="1" applyBorder="1" applyAlignment="1">
      <alignment horizontal="left" vertical="center"/>
    </xf>
    <xf numFmtId="0" fontId="8" fillId="0" borderId="0" xfId="0" applyFont="1" applyBorder="1"/>
    <xf numFmtId="11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/>
    </xf>
    <xf numFmtId="164" fontId="12" fillId="0" borderId="0" xfId="1" applyNumberFormat="1" applyFont="1"/>
    <xf numFmtId="164" fontId="11" fillId="0" borderId="0" xfId="1" applyNumberFormat="1" applyFont="1"/>
    <xf numFmtId="164" fontId="16" fillId="0" borderId="0" xfId="1" applyNumberFormat="1" applyFont="1"/>
    <xf numFmtId="164" fontId="12" fillId="0" borderId="0" xfId="0" applyNumberFormat="1" applyFont="1"/>
    <xf numFmtId="164" fontId="17" fillId="0" borderId="0" xfId="0" applyNumberFormat="1" applyFont="1"/>
    <xf numFmtId="0" fontId="18" fillId="0" borderId="1" xfId="0" applyFont="1" applyBorder="1" applyAlignment="1">
      <alignment horizontal="center" vertical="center"/>
    </xf>
    <xf numFmtId="0" fontId="5" fillId="0" borderId="1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/>
    <xf numFmtId="164" fontId="11" fillId="0" borderId="1" xfId="1" applyNumberFormat="1" applyFont="1" applyBorder="1"/>
    <xf numFmtId="164" fontId="11" fillId="0" borderId="0" xfId="1" applyNumberFormat="1" applyFont="1" applyBorder="1"/>
    <xf numFmtId="11" fontId="0" fillId="0" borderId="1" xfId="0" applyNumberFormat="1" applyBorder="1"/>
    <xf numFmtId="0" fontId="0" fillId="0" borderId="1" xfId="0" applyFont="1" applyBorder="1"/>
    <xf numFmtId="11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1" fontId="1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20" fillId="0" borderId="0" xfId="0" applyNumberFormat="1" applyFont="1"/>
    <xf numFmtId="164" fontId="15" fillId="0" borderId="0" xfId="1" applyNumberFormat="1" applyFont="1" applyFill="1" applyBorder="1" applyAlignment="1">
      <alignment horizontal="center"/>
    </xf>
    <xf numFmtId="164" fontId="21" fillId="0" borderId="0" xfId="1" applyNumberFormat="1" applyFont="1" applyFill="1" applyBorder="1" applyAlignment="1">
      <alignment horizontal="center"/>
    </xf>
    <xf numFmtId="164" fontId="18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2" fillId="0" borderId="0" xfId="1" applyNumberFormat="1" applyFont="1" applyAlignment="1">
      <alignment horizontal="center" vertical="center"/>
    </xf>
    <xf numFmtId="164" fontId="23" fillId="0" borderId="0" xfId="0" applyNumberFormat="1" applyFont="1"/>
    <xf numFmtId="0" fontId="20" fillId="0" borderId="0" xfId="0" applyFont="1" applyAlignment="1">
      <alignment horizontal="center" vertical="center"/>
    </xf>
    <xf numFmtId="164" fontId="22" fillId="0" borderId="0" xfId="1" applyNumberFormat="1" applyFont="1"/>
    <xf numFmtId="164" fontId="20" fillId="0" borderId="0" xfId="0" applyNumberFormat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164" fontId="18" fillId="0" borderId="0" xfId="0" applyNumberFormat="1" applyFont="1"/>
    <xf numFmtId="11" fontId="8" fillId="0" borderId="1" xfId="0" applyNumberFormat="1" applyFont="1" applyBorder="1" applyAlignment="1">
      <alignment horizontal="center" vertical="center"/>
    </xf>
    <xf numFmtId="164" fontId="24" fillId="0" borderId="0" xfId="0" applyNumberFormat="1" applyFont="1"/>
    <xf numFmtId="164" fontId="25" fillId="0" borderId="0" xfId="1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0" applyNumberFormat="1" applyFont="1"/>
    <xf numFmtId="164" fontId="18" fillId="0" borderId="0" xfId="1" applyNumberFormat="1" applyFont="1"/>
    <xf numFmtId="164" fontId="25" fillId="0" borderId="0" xfId="1" applyNumberFormat="1" applyFont="1"/>
    <xf numFmtId="164" fontId="22" fillId="0" borderId="0" xfId="1" applyNumberFormat="1" applyFont="1" applyBorder="1" applyAlignment="1">
      <alignment horizontal="center" vertical="center"/>
    </xf>
    <xf numFmtId="164" fontId="28" fillId="0" borderId="0" xfId="1" applyNumberFormat="1" applyFont="1"/>
    <xf numFmtId="0" fontId="18" fillId="0" borderId="3" xfId="0" applyFont="1" applyFill="1" applyBorder="1" applyAlignment="1">
      <alignment horizontal="center" vertical="center"/>
    </xf>
    <xf numFmtId="164" fontId="22" fillId="0" borderId="0" xfId="0" applyNumberFormat="1" applyFont="1"/>
    <xf numFmtId="0" fontId="27" fillId="0" borderId="0" xfId="0" applyFont="1"/>
    <xf numFmtId="164" fontId="20" fillId="0" borderId="0" xfId="1" applyNumberFormat="1" applyFont="1"/>
    <xf numFmtId="164" fontId="18" fillId="0" borderId="0" xfId="1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center" vertical="center"/>
    </xf>
    <xf numFmtId="164" fontId="25" fillId="0" borderId="0" xfId="0" applyNumberFormat="1" applyFont="1"/>
    <xf numFmtId="164" fontId="15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15" fillId="0" borderId="0" xfId="1" applyNumberFormat="1" applyFont="1" applyFill="1" applyBorder="1" applyAlignment="1"/>
    <xf numFmtId="0" fontId="30" fillId="0" borderId="1" xfId="2" applyFont="1" applyBorder="1"/>
    <xf numFmtId="0" fontId="31" fillId="0" borderId="1" xfId="2" applyFont="1" applyBorder="1"/>
    <xf numFmtId="0" fontId="32" fillId="0" borderId="1" xfId="0" applyFont="1" applyBorder="1" applyAlignment="1">
      <alignment horizontal="left" vertical="center"/>
    </xf>
    <xf numFmtId="0" fontId="5" fillId="0" borderId="0" xfId="0" applyFont="1"/>
    <xf numFmtId="0" fontId="20" fillId="0" borderId="0" xfId="0" applyFont="1" applyAlignment="1">
      <alignment horizontal="center"/>
    </xf>
    <xf numFmtId="164" fontId="26" fillId="0" borderId="0" xfId="1" applyNumberFormat="1" applyFont="1"/>
    <xf numFmtId="164" fontId="24" fillId="0" borderId="0" xfId="1" applyNumberFormat="1" applyFont="1" applyAlignment="1">
      <alignment horizontal="center" vertical="center"/>
    </xf>
    <xf numFmtId="164" fontId="8" fillId="0" borderId="0" xfId="0" applyNumberFormat="1" applyFont="1"/>
    <xf numFmtId="164" fontId="0" fillId="0" borderId="0" xfId="0" applyNumberFormat="1"/>
    <xf numFmtId="0" fontId="17" fillId="0" borderId="1" xfId="0" applyFont="1" applyBorder="1" applyAlignment="1">
      <alignment horizontal="center" vertical="center"/>
    </xf>
    <xf numFmtId="164" fontId="17" fillId="0" borderId="1" xfId="1" applyNumberFormat="1" applyFont="1" applyBorder="1" applyAlignment="1">
      <alignment horizontal="center" vertical="center"/>
    </xf>
    <xf numFmtId="164" fontId="12" fillId="0" borderId="1" xfId="1" applyNumberFormat="1" applyFont="1" applyBorder="1"/>
    <xf numFmtId="0" fontId="11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1" fontId="11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9" fillId="0" borderId="0" xfId="0" applyFont="1"/>
    <xf numFmtId="0" fontId="32" fillId="0" borderId="0" xfId="0" applyFont="1" applyAlignment="1">
      <alignment horizontal="center" vertical="center"/>
    </xf>
    <xf numFmtId="164" fontId="35" fillId="0" borderId="1" xfId="1" applyNumberFormat="1" applyFont="1" applyBorder="1" applyAlignment="1">
      <alignment horizontal="center" vertical="center"/>
    </xf>
    <xf numFmtId="164" fontId="8" fillId="0" borderId="0" xfId="1" applyNumberFormat="1" applyFont="1"/>
    <xf numFmtId="164" fontId="16" fillId="0" borderId="1" xfId="1" applyNumberFormat="1" applyFont="1" applyBorder="1"/>
    <xf numFmtId="164" fontId="9" fillId="0" borderId="1" xfId="1" applyNumberFormat="1" applyFont="1" applyBorder="1"/>
    <xf numFmtId="164" fontId="33" fillId="0" borderId="1" xfId="1" applyNumberFormat="1" applyFont="1" applyBorder="1"/>
    <xf numFmtId="164" fontId="34" fillId="0" borderId="1" xfId="1" applyNumberFormat="1" applyFont="1" applyBorder="1"/>
    <xf numFmtId="164" fontId="36" fillId="0" borderId="1" xfId="1" applyNumberFormat="1" applyFont="1" applyBorder="1"/>
    <xf numFmtId="0" fontId="11" fillId="0" borderId="2" xfId="0" applyFont="1" applyBorder="1"/>
    <xf numFmtId="0" fontId="9" fillId="0" borderId="2" xfId="0" applyFont="1" applyBorder="1" applyAlignment="1">
      <alignment horizontal="center" vertical="center"/>
    </xf>
    <xf numFmtId="164" fontId="11" fillId="0" borderId="2" xfId="1" applyNumberFormat="1" applyFont="1" applyBorder="1"/>
    <xf numFmtId="0" fontId="11" fillId="0" borderId="4" xfId="0" applyFont="1" applyBorder="1"/>
    <xf numFmtId="164" fontId="12" fillId="0" borderId="4" xfId="1" applyNumberFormat="1" applyFont="1" applyBorder="1"/>
    <xf numFmtId="0" fontId="11" fillId="0" borderId="5" xfId="0" applyFont="1" applyBorder="1"/>
    <xf numFmtId="0" fontId="11" fillId="0" borderId="6" xfId="0" applyFont="1" applyBorder="1"/>
    <xf numFmtId="164" fontId="11" fillId="0" borderId="7" xfId="1" applyNumberFormat="1" applyFont="1" applyBorder="1" applyAlignment="1">
      <alignment horizontal="center" vertical="center"/>
    </xf>
    <xf numFmtId="164" fontId="10" fillId="0" borderId="1" xfId="1" applyNumberFormat="1" applyFont="1" applyBorder="1"/>
    <xf numFmtId="0" fontId="32" fillId="0" borderId="0" xfId="0" applyFont="1"/>
    <xf numFmtId="164" fontId="10" fillId="0" borderId="4" xfId="1" applyNumberFormat="1" applyFont="1" applyBorder="1"/>
    <xf numFmtId="11" fontId="11" fillId="0" borderId="1" xfId="0" applyNumberFormat="1" applyFont="1" applyBorder="1"/>
    <xf numFmtId="11" fontId="11" fillId="0" borderId="2" xfId="0" applyNumberFormat="1" applyFont="1" applyBorder="1"/>
    <xf numFmtId="164" fontId="21" fillId="0" borderId="1" xfId="1" applyNumberFormat="1" applyFont="1" applyBorder="1"/>
    <xf numFmtId="164" fontId="17" fillId="0" borderId="1" xfId="1" applyNumberFormat="1" applyFont="1" applyBorder="1"/>
    <xf numFmtId="164" fontId="9" fillId="0" borderId="4" xfId="1" applyNumberFormat="1" applyFont="1" applyBorder="1" applyAlignment="1">
      <alignment horizontal="center" vertical="center"/>
    </xf>
    <xf numFmtId="0" fontId="12" fillId="0" borderId="1" xfId="0" applyFont="1" applyBorder="1"/>
    <xf numFmtId="164" fontId="11" fillId="0" borderId="7" xfId="1" applyNumberFormat="1" applyFont="1" applyBorder="1"/>
    <xf numFmtId="164" fontId="9" fillId="0" borderId="2" xfId="1" applyNumberFormat="1" applyFont="1" applyBorder="1"/>
    <xf numFmtId="164" fontId="15" fillId="0" borderId="4" xfId="1" applyNumberFormat="1" applyFont="1" applyBorder="1"/>
    <xf numFmtId="164" fontId="37" fillId="0" borderId="1" xfId="1" applyNumberFormat="1" applyFont="1" applyBorder="1"/>
    <xf numFmtId="164" fontId="37" fillId="0" borderId="2" xfId="1" applyNumberFormat="1" applyFont="1" applyBorder="1"/>
    <xf numFmtId="164" fontId="15" fillId="0" borderId="1" xfId="1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Tissue@Paper%20Cup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2"/>
  <sheetViews>
    <sheetView workbookViewId="0">
      <pane ySplit="1" topLeftCell="A23" activePane="bottomLeft" state="frozen"/>
      <selection pane="bottomLeft" activeCell="R32" sqref="R32"/>
    </sheetView>
  </sheetViews>
  <sheetFormatPr defaultRowHeight="15" x14ac:dyDescent="0.25"/>
  <cols>
    <col min="1" max="1" width="11" customWidth="1"/>
    <col min="2" max="2" width="8.42578125" bestFit="1" customWidth="1"/>
    <col min="3" max="3" width="8.7109375" customWidth="1"/>
    <col min="4" max="4" width="9.28515625" customWidth="1"/>
    <col min="5" max="6" width="10" customWidth="1"/>
    <col min="7" max="7" width="9.140625" customWidth="1"/>
    <col min="8" max="8" width="9" customWidth="1"/>
    <col min="9" max="9" width="9.7109375" customWidth="1"/>
    <col min="10" max="10" width="9.85546875" customWidth="1"/>
    <col min="11" max="11" width="9.7109375" customWidth="1"/>
    <col min="12" max="12" width="9.140625" customWidth="1"/>
    <col min="13" max="13" width="8.85546875" customWidth="1"/>
    <col min="14" max="14" width="8.42578125" customWidth="1"/>
    <col min="15" max="15" width="9.5703125" customWidth="1"/>
    <col min="18" max="18" width="15.5703125" customWidth="1"/>
  </cols>
  <sheetData>
    <row r="1" spans="1:17" ht="29.25" customHeight="1" x14ac:dyDescent="0.25">
      <c r="A1" s="4" t="s">
        <v>5</v>
      </c>
      <c r="B1" s="5" t="s">
        <v>2</v>
      </c>
      <c r="C1" s="5" t="s">
        <v>1</v>
      </c>
      <c r="D1" s="5" t="s">
        <v>4</v>
      </c>
      <c r="E1" s="5" t="s">
        <v>3</v>
      </c>
      <c r="F1" s="5" t="s">
        <v>7</v>
      </c>
      <c r="G1" s="5" t="s">
        <v>14</v>
      </c>
      <c r="H1" s="5" t="s">
        <v>18</v>
      </c>
      <c r="I1" s="5" t="s">
        <v>9</v>
      </c>
      <c r="J1" s="5" t="s">
        <v>10</v>
      </c>
      <c r="K1" s="5" t="s">
        <v>11</v>
      </c>
      <c r="L1" s="5" t="s">
        <v>13</v>
      </c>
      <c r="M1" s="5" t="s">
        <v>15</v>
      </c>
      <c r="N1" s="5" t="s">
        <v>16</v>
      </c>
      <c r="O1" s="5" t="s">
        <v>22</v>
      </c>
      <c r="P1" s="6" t="s">
        <v>47</v>
      </c>
      <c r="Q1" s="6" t="s">
        <v>39</v>
      </c>
    </row>
    <row r="2" spans="1:17" s="3" customFormat="1" ht="15.75" x14ac:dyDescent="0.25">
      <c r="A2" s="1" t="s">
        <v>0</v>
      </c>
      <c r="B2" s="1"/>
      <c r="C2" s="1">
        <v>2000</v>
      </c>
      <c r="D2" s="1">
        <v>1200</v>
      </c>
      <c r="E2" s="1">
        <v>22500</v>
      </c>
      <c r="F2" s="1">
        <v>20000</v>
      </c>
      <c r="G2" s="1"/>
      <c r="H2" s="1"/>
      <c r="I2" s="1">
        <v>1400</v>
      </c>
      <c r="J2" s="1">
        <v>1000</v>
      </c>
      <c r="K2" s="1"/>
      <c r="L2" s="1"/>
      <c r="M2" s="1"/>
      <c r="N2" s="1"/>
      <c r="O2" s="1">
        <v>5000</v>
      </c>
      <c r="P2" s="7"/>
      <c r="Q2" s="7"/>
    </row>
    <row r="3" spans="1:17" s="3" customFormat="1" ht="15.75" x14ac:dyDescent="0.25">
      <c r="A3" s="2" t="s">
        <v>6</v>
      </c>
      <c r="B3" s="2"/>
      <c r="C3" s="2">
        <v>2500</v>
      </c>
      <c r="D3" s="2"/>
      <c r="E3" s="2">
        <v>22500</v>
      </c>
      <c r="F3" s="2">
        <v>10000</v>
      </c>
      <c r="G3" s="2">
        <v>2000</v>
      </c>
      <c r="H3" s="2"/>
      <c r="I3" s="2">
        <v>1300</v>
      </c>
      <c r="J3" s="2">
        <v>7000</v>
      </c>
      <c r="K3" s="2"/>
      <c r="L3" s="2"/>
      <c r="M3" s="2"/>
      <c r="N3" s="2"/>
      <c r="O3" s="2">
        <v>3000</v>
      </c>
      <c r="P3" s="7"/>
      <c r="Q3" s="7"/>
    </row>
    <row r="4" spans="1:17" s="3" customFormat="1" ht="15.75" x14ac:dyDescent="0.25">
      <c r="A4" s="2" t="s">
        <v>8</v>
      </c>
      <c r="B4" s="2"/>
      <c r="C4" s="2">
        <v>2000</v>
      </c>
      <c r="D4" s="2">
        <v>1200</v>
      </c>
      <c r="E4" s="2">
        <v>21000</v>
      </c>
      <c r="F4" s="2">
        <v>10000</v>
      </c>
      <c r="G4" s="2">
        <v>4000</v>
      </c>
      <c r="H4" s="2"/>
      <c r="I4" s="2">
        <v>5100</v>
      </c>
      <c r="J4" s="2">
        <v>11000</v>
      </c>
      <c r="K4" s="2"/>
      <c r="L4" s="2">
        <v>10000</v>
      </c>
      <c r="M4" s="2"/>
      <c r="N4" s="2"/>
      <c r="O4" s="2"/>
      <c r="P4" s="7"/>
      <c r="Q4" s="7"/>
    </row>
    <row r="5" spans="1:17" s="3" customFormat="1" ht="15.75" x14ac:dyDescent="0.25">
      <c r="A5" s="2" t="s">
        <v>12</v>
      </c>
      <c r="B5" s="2"/>
      <c r="C5" s="2">
        <v>2000</v>
      </c>
      <c r="D5" s="2"/>
      <c r="E5" s="2">
        <v>27000</v>
      </c>
      <c r="F5" s="2">
        <v>20000</v>
      </c>
      <c r="G5" s="2">
        <v>3000</v>
      </c>
      <c r="H5" s="2"/>
      <c r="I5" s="2">
        <v>500</v>
      </c>
      <c r="J5" s="2">
        <v>3000</v>
      </c>
      <c r="K5" s="2">
        <v>6000</v>
      </c>
      <c r="L5" s="2"/>
      <c r="M5" s="2">
        <v>1000</v>
      </c>
      <c r="N5" s="2">
        <v>4000</v>
      </c>
      <c r="O5" s="2"/>
      <c r="P5" s="7"/>
      <c r="Q5" s="7"/>
    </row>
    <row r="6" spans="1:17" s="3" customFormat="1" ht="15.75" x14ac:dyDescent="0.25">
      <c r="A6" s="2" t="s">
        <v>17</v>
      </c>
      <c r="B6" s="2"/>
      <c r="C6" s="2">
        <v>2000</v>
      </c>
      <c r="D6" s="2">
        <v>1600</v>
      </c>
      <c r="E6" s="2">
        <v>27000</v>
      </c>
      <c r="F6" s="2">
        <v>10000</v>
      </c>
      <c r="G6" s="2">
        <v>12000</v>
      </c>
      <c r="H6" s="2">
        <v>10000</v>
      </c>
      <c r="I6" s="2">
        <v>11000</v>
      </c>
      <c r="J6" s="2">
        <v>8500</v>
      </c>
      <c r="K6" s="2">
        <v>6000</v>
      </c>
      <c r="L6" s="2"/>
      <c r="M6" s="2"/>
      <c r="N6" s="2">
        <v>1700</v>
      </c>
      <c r="O6" s="2">
        <v>3000</v>
      </c>
      <c r="P6" s="7"/>
      <c r="Q6" s="7"/>
    </row>
    <row r="7" spans="1:17" s="3" customFormat="1" ht="15.75" x14ac:dyDescent="0.25">
      <c r="A7" s="2" t="s">
        <v>19</v>
      </c>
      <c r="B7" s="2">
        <v>2000</v>
      </c>
      <c r="C7" s="2">
        <v>2000</v>
      </c>
      <c r="D7" s="2"/>
      <c r="E7" s="2">
        <v>28500</v>
      </c>
      <c r="F7" s="2">
        <v>20000</v>
      </c>
      <c r="G7" s="2">
        <v>21000</v>
      </c>
      <c r="H7" s="2"/>
      <c r="I7" s="2">
        <v>5700</v>
      </c>
      <c r="J7" s="2">
        <v>8000</v>
      </c>
      <c r="K7" s="2"/>
      <c r="L7" s="2"/>
      <c r="M7" s="2"/>
      <c r="N7" s="2"/>
      <c r="O7" s="2">
        <v>3000</v>
      </c>
      <c r="P7" s="7"/>
      <c r="Q7" s="7"/>
    </row>
    <row r="8" spans="1:17" s="3" customFormat="1" ht="15.75" x14ac:dyDescent="0.25">
      <c r="A8" s="2" t="s">
        <v>20</v>
      </c>
      <c r="B8" s="2"/>
      <c r="C8" s="2">
        <v>2000</v>
      </c>
      <c r="D8" s="2">
        <v>2000</v>
      </c>
      <c r="E8" s="2"/>
      <c r="F8" s="2"/>
      <c r="G8" s="2"/>
      <c r="H8" s="2"/>
      <c r="I8" s="2">
        <v>7800</v>
      </c>
      <c r="J8" s="2">
        <v>8000</v>
      </c>
      <c r="K8" s="2">
        <v>3000</v>
      </c>
      <c r="L8" s="2"/>
      <c r="M8" s="2"/>
      <c r="N8" s="2"/>
      <c r="O8" s="2"/>
      <c r="P8" s="7"/>
      <c r="Q8" s="7"/>
    </row>
    <row r="9" spans="1:17" s="3" customFormat="1" ht="15.75" x14ac:dyDescent="0.25">
      <c r="A9" s="2" t="s">
        <v>21</v>
      </c>
      <c r="B9" s="2"/>
      <c r="C9" s="2">
        <v>2000</v>
      </c>
      <c r="D9" s="2"/>
      <c r="E9" s="2">
        <v>27000</v>
      </c>
      <c r="F9" s="2">
        <v>20000</v>
      </c>
      <c r="G9" s="2"/>
      <c r="H9" s="2"/>
      <c r="I9" s="2">
        <v>5800</v>
      </c>
      <c r="J9" s="2">
        <v>8000</v>
      </c>
      <c r="K9" s="2">
        <v>6000</v>
      </c>
      <c r="L9" s="2"/>
      <c r="M9" s="2"/>
      <c r="N9" s="2">
        <v>2000</v>
      </c>
      <c r="O9" s="2">
        <v>5000</v>
      </c>
      <c r="P9" s="7"/>
      <c r="Q9" s="7"/>
    </row>
    <row r="10" spans="1:17" s="3" customFormat="1" ht="15.75" x14ac:dyDescent="0.25">
      <c r="A10" s="2" t="s">
        <v>23</v>
      </c>
      <c r="B10" s="2"/>
      <c r="C10" s="2">
        <v>2000</v>
      </c>
      <c r="D10" s="2">
        <v>1600</v>
      </c>
      <c r="E10" s="2">
        <v>24000</v>
      </c>
      <c r="F10" s="2">
        <v>20000</v>
      </c>
      <c r="G10" s="2"/>
      <c r="H10" s="2"/>
      <c r="I10" s="2">
        <v>5700</v>
      </c>
      <c r="J10" s="2">
        <v>9000</v>
      </c>
      <c r="K10" s="2">
        <v>6000</v>
      </c>
      <c r="L10" s="2"/>
      <c r="M10" s="2">
        <v>2000</v>
      </c>
      <c r="N10" s="2"/>
      <c r="O10" s="2"/>
      <c r="P10" s="7"/>
      <c r="Q10" s="7"/>
    </row>
    <row r="11" spans="1:17" s="3" customFormat="1" ht="15.75" x14ac:dyDescent="0.25">
      <c r="A11" s="2" t="s">
        <v>24</v>
      </c>
      <c r="B11" s="2"/>
      <c r="C11" s="2"/>
      <c r="D11" s="2"/>
      <c r="E11" s="2">
        <v>18000</v>
      </c>
      <c r="F11" s="2">
        <v>10000</v>
      </c>
      <c r="G11" s="2"/>
      <c r="H11" s="2"/>
      <c r="I11" s="2">
        <v>1000</v>
      </c>
      <c r="J11" s="2">
        <v>8500</v>
      </c>
      <c r="K11" s="2"/>
      <c r="L11" s="2"/>
      <c r="M11" s="2"/>
      <c r="N11" s="2"/>
      <c r="O11" s="2"/>
      <c r="P11" s="7">
        <v>1750</v>
      </c>
      <c r="Q11" s="7"/>
    </row>
    <row r="12" spans="1:17" s="3" customFormat="1" ht="15.75" x14ac:dyDescent="0.25">
      <c r="A12" s="2" t="s">
        <v>25</v>
      </c>
      <c r="B12" s="2"/>
      <c r="C12" s="2">
        <v>2000</v>
      </c>
      <c r="D12" s="2">
        <v>1600</v>
      </c>
      <c r="E12" s="2">
        <v>24000</v>
      </c>
      <c r="F12" s="2">
        <v>20000</v>
      </c>
      <c r="G12" s="2">
        <v>2000</v>
      </c>
      <c r="H12" s="2"/>
      <c r="I12" s="2">
        <v>21700</v>
      </c>
      <c r="J12" s="2">
        <v>11000</v>
      </c>
      <c r="K12" s="2">
        <v>3000</v>
      </c>
      <c r="L12" s="2"/>
      <c r="M12" s="2">
        <v>1000</v>
      </c>
      <c r="N12" s="2">
        <v>2200</v>
      </c>
      <c r="O12" s="2"/>
      <c r="P12" s="7"/>
      <c r="Q12" s="7"/>
    </row>
    <row r="13" spans="1:17" s="3" customFormat="1" ht="15.75" x14ac:dyDescent="0.25">
      <c r="A13" s="2" t="s">
        <v>26</v>
      </c>
      <c r="B13" s="2">
        <v>2000</v>
      </c>
      <c r="C13" s="2">
        <v>2000</v>
      </c>
      <c r="D13" s="2"/>
      <c r="E13" s="2">
        <v>25500</v>
      </c>
      <c r="F13" s="2">
        <v>20000</v>
      </c>
      <c r="G13" s="2"/>
      <c r="H13" s="2"/>
      <c r="I13" s="2">
        <v>3000</v>
      </c>
      <c r="J13" s="2">
        <v>6000</v>
      </c>
      <c r="K13" s="2">
        <v>3000</v>
      </c>
      <c r="L13" s="2"/>
      <c r="M13" s="2"/>
      <c r="N13" s="2"/>
      <c r="O13" s="2"/>
      <c r="P13" s="7">
        <v>1000</v>
      </c>
      <c r="Q13" s="7"/>
    </row>
    <row r="14" spans="1:17" s="3" customFormat="1" ht="15.75" x14ac:dyDescent="0.25">
      <c r="A14" s="2" t="s">
        <v>27</v>
      </c>
      <c r="B14" s="2"/>
      <c r="C14" s="2">
        <v>2000</v>
      </c>
      <c r="D14" s="2">
        <v>800</v>
      </c>
      <c r="E14" s="2">
        <v>24000</v>
      </c>
      <c r="F14" s="2">
        <v>12500</v>
      </c>
      <c r="G14" s="2"/>
      <c r="H14" s="2"/>
      <c r="I14" s="2">
        <v>2000</v>
      </c>
      <c r="J14" s="2">
        <v>3500</v>
      </c>
      <c r="K14" s="2">
        <v>3000</v>
      </c>
      <c r="L14" s="2"/>
      <c r="M14" s="2"/>
      <c r="N14" s="2"/>
      <c r="O14" s="2"/>
      <c r="P14" s="7"/>
      <c r="Q14" s="7"/>
    </row>
    <row r="15" spans="1:17" s="3" customFormat="1" ht="15.75" x14ac:dyDescent="0.25">
      <c r="A15" s="2" t="s">
        <v>28</v>
      </c>
      <c r="B15" s="2"/>
      <c r="C15" s="2">
        <v>2000</v>
      </c>
      <c r="D15" s="2"/>
      <c r="E15" s="2">
        <v>25500</v>
      </c>
      <c r="F15" s="2">
        <v>10000</v>
      </c>
      <c r="G15" s="2"/>
      <c r="H15" s="2"/>
      <c r="I15" s="2">
        <v>32500</v>
      </c>
      <c r="J15" s="2">
        <v>1000</v>
      </c>
      <c r="K15" s="2">
        <v>8000</v>
      </c>
      <c r="L15" s="2"/>
      <c r="M15" s="2">
        <v>10000</v>
      </c>
      <c r="N15" s="2"/>
      <c r="O15" s="2"/>
      <c r="P15" s="7"/>
      <c r="Q15" s="7"/>
    </row>
    <row r="16" spans="1:17" s="3" customFormat="1" ht="15.75" x14ac:dyDescent="0.25">
      <c r="A16" s="2" t="s">
        <v>29</v>
      </c>
      <c r="B16" s="2"/>
      <c r="C16" s="2">
        <v>2000</v>
      </c>
      <c r="D16" s="2">
        <v>1200</v>
      </c>
      <c r="E16" s="2">
        <v>24000</v>
      </c>
      <c r="F16" s="2">
        <v>20000</v>
      </c>
      <c r="G16" s="2">
        <v>1000</v>
      </c>
      <c r="H16" s="2"/>
      <c r="I16" s="2">
        <v>7500</v>
      </c>
      <c r="J16" s="2">
        <v>6000</v>
      </c>
      <c r="K16" s="2">
        <v>3000</v>
      </c>
      <c r="L16" s="2"/>
      <c r="M16" s="2"/>
      <c r="N16" s="2">
        <v>1700</v>
      </c>
      <c r="O16" s="2"/>
      <c r="P16" s="7"/>
      <c r="Q16" s="7"/>
    </row>
    <row r="17" spans="1:18" s="3" customFormat="1" ht="15.75" x14ac:dyDescent="0.25">
      <c r="A17" s="2" t="s">
        <v>30</v>
      </c>
      <c r="B17" s="2"/>
      <c r="C17" s="2"/>
      <c r="D17" s="2"/>
      <c r="E17" s="2">
        <v>24000</v>
      </c>
      <c r="F17" s="2">
        <v>20000</v>
      </c>
      <c r="G17" s="2"/>
      <c r="H17" s="2">
        <v>5000</v>
      </c>
      <c r="I17" s="2">
        <v>30000</v>
      </c>
      <c r="J17" s="2">
        <v>7500</v>
      </c>
      <c r="K17" s="2">
        <v>3000</v>
      </c>
      <c r="L17" s="2"/>
      <c r="M17" s="2"/>
      <c r="N17" s="2">
        <v>1700</v>
      </c>
      <c r="O17" s="2"/>
      <c r="P17" s="7"/>
      <c r="Q17" s="7"/>
    </row>
    <row r="18" spans="1:18" s="3" customFormat="1" ht="15.75" x14ac:dyDescent="0.25">
      <c r="A18" s="2" t="s">
        <v>31</v>
      </c>
      <c r="B18" s="2"/>
      <c r="C18" s="2"/>
      <c r="D18" s="2"/>
      <c r="E18" s="2">
        <v>22500</v>
      </c>
      <c r="F18" s="2">
        <v>10000</v>
      </c>
      <c r="G18" s="2">
        <v>10000</v>
      </c>
      <c r="H18" s="2"/>
      <c r="I18" s="2">
        <v>16100</v>
      </c>
      <c r="J18" s="2">
        <v>4000</v>
      </c>
      <c r="K18" s="2"/>
      <c r="L18" s="2"/>
      <c r="M18" s="2"/>
      <c r="N18" s="2"/>
      <c r="O18" s="2"/>
      <c r="P18" s="7"/>
      <c r="Q18" s="7"/>
    </row>
    <row r="19" spans="1:18" s="3" customFormat="1" ht="15.75" x14ac:dyDescent="0.25">
      <c r="A19" s="2" t="s">
        <v>32</v>
      </c>
      <c r="B19" s="2"/>
      <c r="C19" s="2">
        <v>2000</v>
      </c>
      <c r="D19" s="2"/>
      <c r="E19" s="2">
        <v>24000</v>
      </c>
      <c r="F19" s="2">
        <v>20000</v>
      </c>
      <c r="G19" s="2"/>
      <c r="H19" s="2"/>
      <c r="I19" s="2">
        <v>7800</v>
      </c>
      <c r="J19" s="2">
        <v>8000</v>
      </c>
      <c r="K19" s="2">
        <v>3000</v>
      </c>
      <c r="L19" s="2"/>
      <c r="M19" s="2"/>
      <c r="N19" s="2"/>
      <c r="O19" s="2"/>
      <c r="P19" s="7"/>
      <c r="Q19" s="7"/>
    </row>
    <row r="20" spans="1:18" s="3" customFormat="1" ht="15.75" x14ac:dyDescent="0.25">
      <c r="A20" s="2" t="s">
        <v>33</v>
      </c>
      <c r="B20" s="2">
        <v>2000</v>
      </c>
      <c r="C20" s="2">
        <v>2000</v>
      </c>
      <c r="D20" s="2">
        <v>1200</v>
      </c>
      <c r="E20" s="2">
        <v>22500</v>
      </c>
      <c r="F20" s="2">
        <v>10000</v>
      </c>
      <c r="G20" s="2">
        <v>10000</v>
      </c>
      <c r="H20" s="2"/>
      <c r="I20" s="2">
        <v>3200</v>
      </c>
      <c r="J20" s="2">
        <v>1000</v>
      </c>
      <c r="K20" s="2">
        <v>3000</v>
      </c>
      <c r="L20" s="2"/>
      <c r="M20" s="2"/>
      <c r="N20" s="2"/>
      <c r="O20" s="2"/>
      <c r="P20" s="7"/>
      <c r="Q20" s="7"/>
    </row>
    <row r="21" spans="1:18" s="3" customFormat="1" ht="15.75" x14ac:dyDescent="0.25">
      <c r="A21" s="2" t="s">
        <v>34</v>
      </c>
      <c r="B21" s="2"/>
      <c r="C21" s="2">
        <v>2000</v>
      </c>
      <c r="D21" s="2"/>
      <c r="E21" s="2">
        <v>24000</v>
      </c>
      <c r="F21" s="2">
        <v>20000</v>
      </c>
      <c r="G21" s="2"/>
      <c r="H21" s="2"/>
      <c r="I21" s="2">
        <v>11150</v>
      </c>
      <c r="J21" s="2">
        <v>2000</v>
      </c>
      <c r="K21" s="2">
        <v>3000</v>
      </c>
      <c r="L21" s="2"/>
      <c r="M21" s="2"/>
      <c r="N21" s="2">
        <v>2000</v>
      </c>
      <c r="O21" s="2"/>
      <c r="P21" s="7"/>
      <c r="Q21" s="7"/>
    </row>
    <row r="22" spans="1:18" s="3" customFormat="1" ht="15.75" x14ac:dyDescent="0.25">
      <c r="A22" s="2" t="s">
        <v>35</v>
      </c>
      <c r="B22" s="2"/>
      <c r="C22" s="2">
        <v>2000</v>
      </c>
      <c r="D22" s="2">
        <v>800</v>
      </c>
      <c r="E22" s="2">
        <v>22500</v>
      </c>
      <c r="F22" s="2">
        <v>20000</v>
      </c>
      <c r="G22" s="2">
        <v>1000</v>
      </c>
      <c r="H22" s="2"/>
      <c r="I22" s="2">
        <v>3000</v>
      </c>
      <c r="J22" s="2">
        <v>8500</v>
      </c>
      <c r="K22" s="2"/>
      <c r="L22" s="2"/>
      <c r="M22" s="2"/>
      <c r="N22" s="2">
        <v>1700</v>
      </c>
      <c r="O22" s="2"/>
      <c r="P22" s="7"/>
      <c r="Q22" s="7"/>
    </row>
    <row r="23" spans="1:18" s="3" customFormat="1" ht="15.75" x14ac:dyDescent="0.25">
      <c r="A23" s="2" t="s">
        <v>36</v>
      </c>
      <c r="B23" s="2"/>
      <c r="C23" s="2">
        <v>2000</v>
      </c>
      <c r="D23" s="2"/>
      <c r="E23" s="2">
        <v>22500</v>
      </c>
      <c r="F23" s="2">
        <v>20000</v>
      </c>
      <c r="G23" s="2">
        <v>1000</v>
      </c>
      <c r="H23" s="2"/>
      <c r="I23" s="2">
        <v>8500</v>
      </c>
      <c r="J23" s="2">
        <v>9000</v>
      </c>
      <c r="K23" s="2">
        <v>4000</v>
      </c>
      <c r="L23" s="2"/>
      <c r="M23" s="2"/>
      <c r="N23" s="2"/>
      <c r="O23" s="2">
        <v>3000</v>
      </c>
      <c r="P23" s="7"/>
      <c r="Q23" s="7"/>
    </row>
    <row r="24" spans="1:18" s="3" customFormat="1" ht="15.75" x14ac:dyDescent="0.25">
      <c r="A24" s="2" t="s">
        <v>37</v>
      </c>
      <c r="B24" s="2"/>
      <c r="C24" s="2">
        <v>2500</v>
      </c>
      <c r="D24" s="2"/>
      <c r="E24" s="2">
        <v>22500</v>
      </c>
      <c r="F24" s="2">
        <v>20000</v>
      </c>
      <c r="G24" s="2"/>
      <c r="H24" s="2"/>
      <c r="I24" s="2">
        <v>28800</v>
      </c>
      <c r="J24" s="2">
        <v>10000</v>
      </c>
      <c r="K24" s="2">
        <v>3000</v>
      </c>
      <c r="L24" s="2"/>
      <c r="M24" s="2"/>
      <c r="N24" s="2"/>
      <c r="O24" s="2"/>
      <c r="P24" s="7"/>
      <c r="Q24" s="7"/>
    </row>
    <row r="25" spans="1:18" s="3" customFormat="1" ht="15.75" x14ac:dyDescent="0.25">
      <c r="A25" s="2" t="s">
        <v>38</v>
      </c>
      <c r="B25" s="2"/>
      <c r="C25" s="2">
        <v>2500</v>
      </c>
      <c r="D25" s="2"/>
      <c r="E25" s="2">
        <v>19500</v>
      </c>
      <c r="F25" s="2">
        <v>10000</v>
      </c>
      <c r="G25" s="2">
        <v>1000</v>
      </c>
      <c r="H25" s="2"/>
      <c r="I25" s="2">
        <v>17900</v>
      </c>
      <c r="J25" s="2">
        <v>4000</v>
      </c>
      <c r="K25" s="2"/>
      <c r="L25" s="2"/>
      <c r="M25" s="2"/>
      <c r="N25" s="2"/>
      <c r="O25" s="2"/>
      <c r="P25" s="7"/>
      <c r="Q25" s="7">
        <v>16000</v>
      </c>
    </row>
    <row r="26" spans="1:18" s="3" customFormat="1" ht="15.75" x14ac:dyDescent="0.25">
      <c r="A26" s="2" t="s">
        <v>40</v>
      </c>
      <c r="B26" s="2"/>
      <c r="C26" s="2">
        <v>2000</v>
      </c>
      <c r="D26" s="2">
        <v>1200</v>
      </c>
      <c r="E26" s="2">
        <v>21000</v>
      </c>
      <c r="F26" s="2">
        <v>20000</v>
      </c>
      <c r="G26" s="2">
        <v>2000</v>
      </c>
      <c r="H26" s="2">
        <v>5000</v>
      </c>
      <c r="I26" s="2">
        <v>80300</v>
      </c>
      <c r="J26" s="2">
        <v>8000</v>
      </c>
      <c r="K26" s="2"/>
      <c r="L26" s="2"/>
      <c r="M26" s="2"/>
      <c r="N26" s="2"/>
      <c r="O26" s="2"/>
      <c r="P26" s="7"/>
      <c r="Q26" s="7"/>
    </row>
    <row r="27" spans="1:18" s="3" customFormat="1" ht="15.75" x14ac:dyDescent="0.25">
      <c r="A27" s="2" t="s">
        <v>41</v>
      </c>
      <c r="B27" s="2"/>
      <c r="C27" s="2">
        <v>2000</v>
      </c>
      <c r="D27" s="2"/>
      <c r="E27" s="2">
        <v>22500</v>
      </c>
      <c r="F27" s="2">
        <v>27000</v>
      </c>
      <c r="G27" s="2">
        <v>1000</v>
      </c>
      <c r="H27" s="2"/>
      <c r="I27" s="2">
        <v>5000</v>
      </c>
      <c r="J27" s="2"/>
      <c r="K27" s="2">
        <v>3000</v>
      </c>
      <c r="L27" s="2"/>
      <c r="M27" s="2"/>
      <c r="N27" s="2">
        <v>1700</v>
      </c>
      <c r="O27" s="2"/>
      <c r="P27" s="7"/>
      <c r="Q27" s="7"/>
    </row>
    <row r="28" spans="1:18" ht="15.75" x14ac:dyDescent="0.25">
      <c r="A28" s="8" t="s">
        <v>42</v>
      </c>
      <c r="B28" s="2"/>
      <c r="C28" s="2">
        <v>5000</v>
      </c>
      <c r="D28" s="2"/>
      <c r="E28" s="2">
        <v>24000</v>
      </c>
      <c r="F28" s="2">
        <v>40000</v>
      </c>
      <c r="G28" s="2"/>
      <c r="H28" s="2"/>
      <c r="I28" s="2">
        <v>25200</v>
      </c>
      <c r="J28" s="2">
        <v>1500</v>
      </c>
      <c r="K28" s="2">
        <v>9000</v>
      </c>
      <c r="L28" s="2"/>
      <c r="M28" s="2"/>
      <c r="N28" s="2"/>
      <c r="O28" s="2">
        <v>3000</v>
      </c>
      <c r="P28" s="2"/>
      <c r="Q28" s="2"/>
    </row>
    <row r="29" spans="1:18" ht="15.75" x14ac:dyDescent="0.25">
      <c r="A29" s="8" t="s">
        <v>43</v>
      </c>
      <c r="B29" s="2"/>
      <c r="C29" s="2"/>
      <c r="D29" s="2">
        <v>1600</v>
      </c>
      <c r="E29" s="2">
        <v>24000</v>
      </c>
      <c r="F29" s="2">
        <v>40000</v>
      </c>
      <c r="G29" s="2"/>
      <c r="H29" s="2"/>
      <c r="I29" s="2">
        <v>24000</v>
      </c>
      <c r="J29" s="2">
        <v>2000</v>
      </c>
      <c r="K29" s="2">
        <v>3000</v>
      </c>
      <c r="L29" s="2"/>
      <c r="M29" s="2"/>
      <c r="N29" s="2"/>
      <c r="O29" s="2"/>
      <c r="P29" s="2">
        <v>1000</v>
      </c>
      <c r="Q29" s="2"/>
    </row>
    <row r="30" spans="1:18" ht="15.75" x14ac:dyDescent="0.25">
      <c r="A30" s="8" t="s">
        <v>44</v>
      </c>
      <c r="B30" s="2">
        <v>2000</v>
      </c>
      <c r="C30" s="2"/>
      <c r="D30" s="2"/>
      <c r="E30" s="2">
        <v>24000</v>
      </c>
      <c r="F30" s="2">
        <v>40000</v>
      </c>
      <c r="G30" s="2">
        <v>4000</v>
      </c>
      <c r="H30" s="2"/>
      <c r="I30" s="2">
        <v>10000</v>
      </c>
      <c r="J30" s="2">
        <v>5000</v>
      </c>
      <c r="K30" s="2"/>
      <c r="L30" s="2"/>
      <c r="M30" s="2"/>
      <c r="N30" s="2">
        <v>1700</v>
      </c>
      <c r="O30" s="2"/>
      <c r="P30" s="2"/>
      <c r="Q30" s="2"/>
    </row>
    <row r="31" spans="1:18" ht="15.75" x14ac:dyDescent="0.25">
      <c r="A31" s="8" t="s">
        <v>45</v>
      </c>
      <c r="B31" s="2"/>
      <c r="C31" s="2"/>
      <c r="D31" s="2">
        <v>2000</v>
      </c>
      <c r="E31" s="2">
        <v>22500</v>
      </c>
      <c r="F31" s="2">
        <v>40000</v>
      </c>
      <c r="G31" s="2">
        <v>1000</v>
      </c>
      <c r="H31" s="2"/>
      <c r="I31" s="2">
        <v>35500</v>
      </c>
      <c r="J31" s="2">
        <v>7500</v>
      </c>
      <c r="K31" s="2"/>
      <c r="L31" s="2"/>
      <c r="M31" s="2"/>
      <c r="N31" s="2"/>
      <c r="O31" s="2"/>
      <c r="P31" s="2"/>
      <c r="Q31" s="2"/>
    </row>
    <row r="32" spans="1:18" ht="21" x14ac:dyDescent="0.3">
      <c r="A32" s="10" t="s">
        <v>46</v>
      </c>
      <c r="B32" s="9">
        <f t="shared" ref="B32:Q32" si="0">SUM(B2:B31)</f>
        <v>8000</v>
      </c>
      <c r="C32" s="9">
        <f t="shared" si="0"/>
        <v>52500</v>
      </c>
      <c r="D32" s="9">
        <f t="shared" si="0"/>
        <v>18000</v>
      </c>
      <c r="E32" s="9">
        <f t="shared" si="0"/>
        <v>682500</v>
      </c>
      <c r="F32" s="9">
        <f t="shared" si="0"/>
        <v>579500</v>
      </c>
      <c r="G32" s="9">
        <f t="shared" si="0"/>
        <v>76000</v>
      </c>
      <c r="H32" s="9">
        <f t="shared" si="0"/>
        <v>20000</v>
      </c>
      <c r="I32" s="9">
        <f t="shared" si="0"/>
        <v>418450</v>
      </c>
      <c r="J32" s="9">
        <f t="shared" si="0"/>
        <v>177500</v>
      </c>
      <c r="K32" s="9">
        <f t="shared" si="0"/>
        <v>81000</v>
      </c>
      <c r="L32" s="9">
        <f t="shared" si="0"/>
        <v>10000</v>
      </c>
      <c r="M32" s="9">
        <f t="shared" si="0"/>
        <v>14000</v>
      </c>
      <c r="N32" s="9">
        <f t="shared" si="0"/>
        <v>20400</v>
      </c>
      <c r="O32" s="9">
        <f t="shared" si="0"/>
        <v>25000</v>
      </c>
      <c r="P32" s="9">
        <f t="shared" si="0"/>
        <v>3750</v>
      </c>
      <c r="Q32" s="9">
        <f t="shared" si="0"/>
        <v>16000</v>
      </c>
      <c r="R32" s="11">
        <f>B32+C32+D32+E32+F32+G32+H32+I32+J32+K32+L32+M32+N32+O32+P32+Q32</f>
        <v>2202600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7"/>
  <sheetViews>
    <sheetView workbookViewId="0">
      <selection activeCell="C37" sqref="C3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8000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123</v>
      </c>
      <c r="D3" s="19"/>
      <c r="E3" s="14"/>
      <c r="F3" s="22">
        <v>400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170</v>
      </c>
      <c r="D4" s="19"/>
      <c r="E4" s="14"/>
      <c r="F4" s="22">
        <v>1000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261</v>
      </c>
      <c r="D5" s="19"/>
      <c r="E5" s="14"/>
      <c r="F5" s="22">
        <v>3800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481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482</v>
      </c>
      <c r="D7" s="19"/>
      <c r="E7" s="19"/>
      <c r="F7" s="22">
        <v>2000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483</v>
      </c>
      <c r="D8" s="19"/>
      <c r="E8" s="14"/>
      <c r="F8" s="22">
        <v>1600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484</v>
      </c>
      <c r="D9" s="19" t="s">
        <v>419</v>
      </c>
      <c r="E9" s="14">
        <v>15954</v>
      </c>
      <c r="F9" s="22">
        <v>2300</v>
      </c>
      <c r="G9" s="40">
        <v>4000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210</v>
      </c>
      <c r="D10" s="16"/>
      <c r="E10" s="16"/>
      <c r="F10" s="22">
        <v>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485</v>
      </c>
      <c r="D11" s="19" t="s">
        <v>486</v>
      </c>
      <c r="E11" s="19"/>
      <c r="F11" s="22">
        <v>6000</v>
      </c>
      <c r="G11" s="40"/>
    </row>
    <row r="12" spans="1:7" ht="22.5" customHeight="1" x14ac:dyDescent="0.55000000000000004">
      <c r="A12" s="36">
        <v>1</v>
      </c>
      <c r="B12" s="37" t="s">
        <v>332</v>
      </c>
      <c r="C12" s="13" t="s">
        <v>107</v>
      </c>
      <c r="D12" s="19"/>
      <c r="E12" s="14"/>
      <c r="F12" s="22">
        <v>4000</v>
      </c>
      <c r="G12" s="40"/>
    </row>
    <row r="13" spans="1:7" ht="22.5" customHeight="1" x14ac:dyDescent="0.55000000000000004">
      <c r="A13" s="36">
        <v>2</v>
      </c>
      <c r="B13" s="37" t="s">
        <v>337</v>
      </c>
      <c r="C13" s="13" t="s">
        <v>108</v>
      </c>
      <c r="D13" s="19"/>
      <c r="E13" s="14"/>
      <c r="F13" s="22">
        <v>1000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4500</v>
      </c>
      <c r="G14" s="40"/>
    </row>
    <row r="15" spans="1:7" ht="22.5" customHeight="1" x14ac:dyDescent="0.55000000000000004">
      <c r="A15" s="36">
        <v>1</v>
      </c>
      <c r="B15" s="37" t="s">
        <v>332</v>
      </c>
      <c r="C15" s="13" t="s">
        <v>487</v>
      </c>
      <c r="D15" s="19"/>
      <c r="E15" s="14"/>
      <c r="F15" s="22">
        <v>9200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424</v>
      </c>
      <c r="D16" s="16"/>
      <c r="E16" s="16"/>
      <c r="F16" s="22">
        <v>20000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488</v>
      </c>
      <c r="D17" s="16"/>
      <c r="E17" s="16"/>
      <c r="F17" s="22">
        <v>2200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489</v>
      </c>
      <c r="D18" s="19" t="s">
        <v>419</v>
      </c>
      <c r="E18" s="14"/>
      <c r="F18" s="22">
        <v>7500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107000</v>
      </c>
    </row>
    <row r="21" spans="1:7" ht="22.5" customHeight="1" x14ac:dyDescent="0.25">
      <c r="E21" s="58" t="s">
        <v>407</v>
      </c>
      <c r="F21" s="61">
        <v>150000</v>
      </c>
    </row>
    <row r="22" spans="1:7" ht="22.5" customHeight="1" x14ac:dyDescent="0.25">
      <c r="E22" s="58" t="s">
        <v>372</v>
      </c>
      <c r="F22" s="61">
        <v>151350</v>
      </c>
    </row>
    <row r="23" spans="1:7" ht="23.25" x14ac:dyDescent="0.6">
      <c r="E23" s="58" t="s">
        <v>373</v>
      </c>
      <c r="F23" s="59">
        <v>786500</v>
      </c>
    </row>
    <row r="24" spans="1:7" ht="18.75" x14ac:dyDescent="0.25">
      <c r="F24" s="53">
        <f>SUM(F20:F23)</f>
        <v>1194850</v>
      </c>
    </row>
    <row r="25" spans="1:7" ht="23.25" x14ac:dyDescent="0.25">
      <c r="E25" s="58" t="s">
        <v>374</v>
      </c>
      <c r="F25" s="56">
        <v>1129500</v>
      </c>
    </row>
    <row r="26" spans="1:7" ht="18.75" x14ac:dyDescent="0.3">
      <c r="F26" s="62">
        <f>F25-F24</f>
        <v>-65350</v>
      </c>
    </row>
    <row r="27" spans="1:7" x14ac:dyDescent="0.25">
      <c r="F27" s="94">
        <f>F5+F6+F9+F10+F13+F17+F18</f>
        <v>21800</v>
      </c>
    </row>
  </sheetData>
  <autoFilter ref="A1:G26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0"/>
  <sheetViews>
    <sheetView topLeftCell="A4" workbookViewId="0">
      <selection activeCell="K10" sqref="K10"/>
    </sheetView>
  </sheetViews>
  <sheetFormatPr defaultRowHeight="15" x14ac:dyDescent="0.25"/>
  <cols>
    <col min="1" max="1" width="7.28515625" customWidth="1"/>
    <col min="2" max="2" width="15.5703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7" ht="22.5" customHeight="1" x14ac:dyDescent="0.55000000000000004">
      <c r="A3" s="36">
        <v>2</v>
      </c>
      <c r="B3" s="37" t="str">
        <f t="shared" si="0"/>
        <v>Workshop</v>
      </c>
      <c r="C3" s="13" t="s">
        <v>498</v>
      </c>
      <c r="D3" s="16" t="s">
        <v>499</v>
      </c>
      <c r="E3" s="16" t="s">
        <v>503</v>
      </c>
      <c r="F3" s="22">
        <v>3500</v>
      </c>
      <c r="G3" s="40">
        <v>4500</v>
      </c>
    </row>
    <row r="4" spans="1:7" ht="22.5" customHeight="1" x14ac:dyDescent="0.55000000000000004">
      <c r="A4" s="36">
        <v>2</v>
      </c>
      <c r="B4" s="37" t="str">
        <f t="shared" si="0"/>
        <v>Workshop</v>
      </c>
      <c r="C4" s="13" t="s">
        <v>500</v>
      </c>
      <c r="D4" s="16" t="s">
        <v>499</v>
      </c>
      <c r="E4" s="16"/>
      <c r="F4" s="22">
        <v>35000</v>
      </c>
      <c r="G4" s="40">
        <v>38000</v>
      </c>
    </row>
    <row r="5" spans="1:7" ht="22.5" customHeight="1" x14ac:dyDescent="0.55000000000000004">
      <c r="A5" s="36">
        <v>2</v>
      </c>
      <c r="B5" s="37" t="str">
        <f t="shared" si="0"/>
        <v>Workshop</v>
      </c>
      <c r="C5" s="13" t="s">
        <v>501</v>
      </c>
      <c r="D5" s="16" t="s">
        <v>499</v>
      </c>
      <c r="E5" s="16"/>
      <c r="F5" s="22">
        <v>2400</v>
      </c>
      <c r="G5" s="40">
        <v>2800</v>
      </c>
    </row>
    <row r="6" spans="1:7" ht="22.5" customHeight="1" x14ac:dyDescent="0.55000000000000004">
      <c r="A6" s="36">
        <v>2</v>
      </c>
      <c r="B6" s="37" t="str">
        <f t="shared" si="0"/>
        <v>Workshop</v>
      </c>
      <c r="C6" s="13" t="s">
        <v>502</v>
      </c>
      <c r="D6" s="16" t="s">
        <v>499</v>
      </c>
      <c r="E6" s="16"/>
      <c r="F6" s="22">
        <v>17000</v>
      </c>
      <c r="G6" s="40">
        <v>18000</v>
      </c>
    </row>
    <row r="7" spans="1:7" ht="22.5" customHeight="1" x14ac:dyDescent="0.55000000000000004">
      <c r="A7" s="36">
        <v>2</v>
      </c>
      <c r="B7" s="37" t="str">
        <f t="shared" si="0"/>
        <v>Workshop</v>
      </c>
      <c r="C7" s="13" t="s">
        <v>490</v>
      </c>
      <c r="D7" s="16"/>
      <c r="E7" s="16"/>
      <c r="F7" s="22">
        <v>27000</v>
      </c>
      <c r="G7" s="40"/>
    </row>
    <row r="8" spans="1:7" ht="22.5" customHeight="1" x14ac:dyDescent="0.55000000000000004">
      <c r="A8" s="36">
        <v>2</v>
      </c>
      <c r="B8" s="37" t="str">
        <f t="shared" si="0"/>
        <v>Workshop</v>
      </c>
      <c r="C8" s="13" t="s">
        <v>495</v>
      </c>
      <c r="D8" s="16" t="s">
        <v>494</v>
      </c>
      <c r="E8" s="19"/>
      <c r="F8" s="22">
        <v>3000</v>
      </c>
      <c r="G8" s="40">
        <v>5000</v>
      </c>
    </row>
    <row r="9" spans="1:7" ht="22.5" customHeight="1" x14ac:dyDescent="0.55000000000000004">
      <c r="A9" s="36">
        <v>2</v>
      </c>
      <c r="B9" s="37" t="str">
        <f t="shared" si="0"/>
        <v>Workshop</v>
      </c>
      <c r="C9" s="13" t="s">
        <v>504</v>
      </c>
      <c r="D9" s="16" t="s">
        <v>505</v>
      </c>
      <c r="E9" s="16"/>
      <c r="F9" s="22">
        <v>6000</v>
      </c>
      <c r="G9" s="40">
        <v>4000</v>
      </c>
    </row>
    <row r="10" spans="1:7" ht="22.5" customHeight="1" x14ac:dyDescent="0.55000000000000004">
      <c r="A10" s="36">
        <v>3</v>
      </c>
      <c r="B10" s="37" t="str">
        <f t="shared" si="0"/>
        <v>Body &amp; Painting</v>
      </c>
      <c r="C10" s="13" t="s">
        <v>493</v>
      </c>
      <c r="D10" s="19" t="s">
        <v>411</v>
      </c>
      <c r="E10" s="19"/>
      <c r="F10" s="22">
        <v>10000</v>
      </c>
      <c r="G10" s="40"/>
    </row>
    <row r="11" spans="1:7" ht="22.5" customHeight="1" x14ac:dyDescent="0.55000000000000004">
      <c r="A11" s="36">
        <v>2</v>
      </c>
      <c r="B11" s="37" t="str">
        <f t="shared" si="0"/>
        <v>Workshop</v>
      </c>
      <c r="C11" s="13" t="s">
        <v>506</v>
      </c>
      <c r="D11" s="19" t="s">
        <v>507</v>
      </c>
      <c r="E11" s="14"/>
      <c r="F11" s="22">
        <v>10000</v>
      </c>
      <c r="G11" s="40">
        <v>12000</v>
      </c>
    </row>
    <row r="12" spans="1:7" ht="22.5" customHeight="1" x14ac:dyDescent="0.55000000000000004">
      <c r="A12" s="36">
        <v>2</v>
      </c>
      <c r="B12" s="37" t="str">
        <f t="shared" si="0"/>
        <v>Workshop</v>
      </c>
      <c r="C12" s="13" t="s">
        <v>496</v>
      </c>
      <c r="D12" s="19"/>
      <c r="E12" s="14"/>
      <c r="F12" s="22">
        <v>7000</v>
      </c>
      <c r="G12" s="40"/>
    </row>
    <row r="13" spans="1:7" ht="22.5" customHeight="1" x14ac:dyDescent="0.55000000000000004">
      <c r="A13" s="36">
        <v>5</v>
      </c>
      <c r="B13" s="37" t="str">
        <f t="shared" si="0"/>
        <v>Carry</v>
      </c>
      <c r="C13" s="13" t="s">
        <v>358</v>
      </c>
      <c r="D13" s="19"/>
      <c r="E13" s="14"/>
      <c r="F13" s="22">
        <v>12000</v>
      </c>
      <c r="G13" s="40"/>
    </row>
    <row r="14" spans="1:7" ht="22.5" customHeight="1" x14ac:dyDescent="0.55000000000000004">
      <c r="A14" s="36">
        <v>5</v>
      </c>
      <c r="B14" s="37" t="str">
        <f t="shared" si="0"/>
        <v>Carry</v>
      </c>
      <c r="C14" s="13" t="s">
        <v>511</v>
      </c>
      <c r="D14" s="19"/>
      <c r="E14" s="14"/>
      <c r="F14" s="22">
        <v>6000</v>
      </c>
      <c r="G14" s="40"/>
    </row>
    <row r="15" spans="1:7" ht="22.5" customHeight="1" x14ac:dyDescent="0.55000000000000004">
      <c r="A15" s="36">
        <v>3</v>
      </c>
      <c r="B15" s="37" t="str">
        <f t="shared" si="0"/>
        <v>Body &amp; Painting</v>
      </c>
      <c r="C15" s="13" t="s">
        <v>509</v>
      </c>
      <c r="D15" s="19" t="s">
        <v>510</v>
      </c>
      <c r="E15" s="14"/>
      <c r="F15" s="22">
        <v>120000</v>
      </c>
      <c r="G15" s="40">
        <v>120000</v>
      </c>
    </row>
    <row r="16" spans="1:7" ht="22.5" customHeight="1" x14ac:dyDescent="0.55000000000000004">
      <c r="A16" s="36">
        <v>7</v>
      </c>
      <c r="B16" s="37" t="str">
        <f t="shared" si="0"/>
        <v>Discount</v>
      </c>
      <c r="C16" s="13" t="s">
        <v>57</v>
      </c>
      <c r="D16" s="16" t="s">
        <v>508</v>
      </c>
      <c r="E16" s="16"/>
      <c r="F16" s="22">
        <v>1000</v>
      </c>
      <c r="G16" s="40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424</v>
      </c>
      <c r="D17" s="16"/>
      <c r="E17" s="16"/>
      <c r="F17" s="22">
        <v>20000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492</v>
      </c>
      <c r="D18" s="16"/>
      <c r="E18" s="16"/>
      <c r="F18" s="22">
        <v>10000</v>
      </c>
      <c r="G18" s="40"/>
    </row>
    <row r="19" spans="1:7" ht="22.5" customHeight="1" x14ac:dyDescent="0.55000000000000004">
      <c r="A19" s="36">
        <v>2</v>
      </c>
      <c r="B19" s="37" t="str">
        <f t="shared" si="0"/>
        <v>Workshop</v>
      </c>
      <c r="C19" s="15" t="s">
        <v>423</v>
      </c>
      <c r="D19" s="16"/>
      <c r="E19" s="16"/>
      <c r="F19" s="22">
        <v>2000</v>
      </c>
      <c r="G19" s="40"/>
    </row>
    <row r="20" spans="1:7" ht="22.5" customHeight="1" x14ac:dyDescent="0.55000000000000004">
      <c r="A20" s="36">
        <v>2</v>
      </c>
      <c r="B20" s="37" t="str">
        <f t="shared" si="0"/>
        <v>Workshop</v>
      </c>
      <c r="C20" s="13" t="s">
        <v>497</v>
      </c>
      <c r="D20" s="19"/>
      <c r="E20" s="14"/>
      <c r="F20" s="22">
        <v>13000</v>
      </c>
      <c r="G20" s="40"/>
    </row>
    <row r="21" spans="1:7" ht="22.5" customHeight="1" x14ac:dyDescent="0.55000000000000004">
      <c r="A21" s="36">
        <v>6</v>
      </c>
      <c r="B21" s="37" t="str">
        <f t="shared" si="0"/>
        <v>Meal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332</v>
      </c>
      <c r="F22" s="60">
        <f>SUM(F2:F21)</f>
        <v>336900</v>
      </c>
    </row>
    <row r="23" spans="1:7" ht="22.5" customHeight="1" x14ac:dyDescent="0.25">
      <c r="E23" s="58" t="s">
        <v>372</v>
      </c>
      <c r="F23" s="61">
        <v>128300</v>
      </c>
    </row>
    <row r="24" spans="1:7" ht="22.5" customHeight="1" x14ac:dyDescent="0.25">
      <c r="E24" s="58" t="s">
        <v>373</v>
      </c>
      <c r="F24" s="61">
        <v>8000</v>
      </c>
    </row>
    <row r="25" spans="1:7" ht="18.75" x14ac:dyDescent="0.3">
      <c r="E25" s="58"/>
      <c r="F25" s="69">
        <f>SUM(F22:F24)</f>
        <v>473200</v>
      </c>
    </row>
    <row r="26" spans="1:7" ht="18.75" x14ac:dyDescent="0.25">
      <c r="E26" s="66" t="s">
        <v>428</v>
      </c>
      <c r="F26" s="67">
        <v>165000</v>
      </c>
    </row>
    <row r="27" spans="1:7" ht="23.25" x14ac:dyDescent="0.25">
      <c r="E27" s="58" t="s">
        <v>374</v>
      </c>
      <c r="F27" s="56">
        <v>269000</v>
      </c>
    </row>
    <row r="28" spans="1:7" ht="16.5" customHeight="1" x14ac:dyDescent="0.3">
      <c r="F28" s="68">
        <f>SUM(F26:F27)</f>
        <v>434000</v>
      </c>
    </row>
    <row r="29" spans="1:7" ht="18.75" x14ac:dyDescent="0.3">
      <c r="F29" s="72">
        <v>473200</v>
      </c>
    </row>
    <row r="30" spans="1:7" ht="18.75" x14ac:dyDescent="0.3">
      <c r="F30" s="62">
        <f>F28-F29</f>
        <v>-39200</v>
      </c>
    </row>
  </sheetData>
  <autoFilter ref="A1:G3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H36"/>
  <sheetViews>
    <sheetView topLeftCell="A7" workbookViewId="0">
      <selection activeCell="C40" sqref="C4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  <col min="8" max="8" width="6" customWidth="1"/>
  </cols>
  <sheetData>
    <row r="1" spans="1:8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8" ht="22.5" customHeight="1" x14ac:dyDescent="0.55000000000000004">
      <c r="A2" s="36">
        <v>6</v>
      </c>
      <c r="B2" s="37" t="str">
        <f t="shared" ref="B2:B9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8" ht="22.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2000</v>
      </c>
      <c r="G3" s="40"/>
    </row>
    <row r="4" spans="1:8" ht="22.5" customHeight="1" x14ac:dyDescent="0.55000000000000004">
      <c r="A4" s="36">
        <v>2</v>
      </c>
      <c r="B4" s="37" t="str">
        <f t="shared" si="0"/>
        <v>Workshop</v>
      </c>
      <c r="C4" s="13" t="s">
        <v>142</v>
      </c>
      <c r="D4" s="19"/>
      <c r="E4" s="14"/>
      <c r="F4" s="22">
        <v>2500</v>
      </c>
      <c r="G4" s="40"/>
    </row>
    <row r="5" spans="1:8" ht="22.5" customHeight="1" x14ac:dyDescent="0.55000000000000004">
      <c r="A5" s="36">
        <v>2</v>
      </c>
      <c r="B5" s="37" t="str">
        <f t="shared" si="0"/>
        <v>Workshop</v>
      </c>
      <c r="C5" s="13" t="s">
        <v>522</v>
      </c>
      <c r="D5" s="16"/>
      <c r="E5" s="16"/>
      <c r="F5" s="22">
        <v>3500</v>
      </c>
      <c r="G5" s="40"/>
    </row>
    <row r="6" spans="1:8" ht="22.5" customHeight="1" x14ac:dyDescent="0.55000000000000004">
      <c r="A6" s="36">
        <v>1</v>
      </c>
      <c r="B6" s="37" t="str">
        <f t="shared" si="0"/>
        <v>Expense</v>
      </c>
      <c r="C6" s="13" t="s">
        <v>512</v>
      </c>
      <c r="D6" s="19"/>
      <c r="E6" s="19"/>
      <c r="F6" s="22">
        <v>34500</v>
      </c>
      <c r="G6" s="40"/>
    </row>
    <row r="7" spans="1:8" ht="22.5" customHeight="1" x14ac:dyDescent="0.55000000000000004">
      <c r="A7" s="36">
        <v>1</v>
      </c>
      <c r="B7" s="37" t="str">
        <f t="shared" si="0"/>
        <v>Expense</v>
      </c>
      <c r="C7" s="13" t="s">
        <v>513</v>
      </c>
      <c r="D7" s="19"/>
      <c r="E7" s="14"/>
      <c r="F7" s="22">
        <v>2700</v>
      </c>
      <c r="G7" s="40"/>
    </row>
    <row r="8" spans="1:8" ht="22.5" customHeight="1" x14ac:dyDescent="0.55000000000000004">
      <c r="A8" s="36">
        <v>2</v>
      </c>
      <c r="B8" s="37" t="str">
        <f t="shared" si="0"/>
        <v>Workshop</v>
      </c>
      <c r="C8" s="13" t="s">
        <v>519</v>
      </c>
      <c r="D8" s="19" t="s">
        <v>518</v>
      </c>
      <c r="E8" s="14">
        <v>16055</v>
      </c>
      <c r="F8" s="22">
        <v>22000</v>
      </c>
      <c r="G8" s="40">
        <v>12000</v>
      </c>
      <c r="H8" s="75">
        <v>1</v>
      </c>
    </row>
    <row r="9" spans="1:8" ht="22.5" customHeight="1" x14ac:dyDescent="0.55000000000000004">
      <c r="A9" s="36">
        <v>2</v>
      </c>
      <c r="B9" s="37" t="str">
        <f t="shared" si="0"/>
        <v>Workshop</v>
      </c>
      <c r="C9" s="13" t="s">
        <v>521</v>
      </c>
      <c r="D9" s="16" t="s">
        <v>532</v>
      </c>
      <c r="E9" s="63" t="s">
        <v>533</v>
      </c>
      <c r="F9" s="22">
        <v>4000</v>
      </c>
      <c r="G9" s="40">
        <v>7000</v>
      </c>
    </row>
    <row r="10" spans="1:8" ht="22.5" customHeight="1" x14ac:dyDescent="0.55000000000000004">
      <c r="A10" s="36">
        <v>3</v>
      </c>
      <c r="B10" s="37" t="s">
        <v>333</v>
      </c>
      <c r="C10" s="13" t="s">
        <v>526</v>
      </c>
      <c r="D10" s="16" t="s">
        <v>520</v>
      </c>
      <c r="E10" s="16"/>
      <c r="F10" s="22">
        <v>5000</v>
      </c>
      <c r="G10" s="40"/>
    </row>
    <row r="11" spans="1:8" ht="22.5" customHeight="1" x14ac:dyDescent="0.55000000000000004">
      <c r="A11" s="36">
        <v>3</v>
      </c>
      <c r="B11" s="37" t="str">
        <f t="shared" ref="B11:B16" si="1">IF(A11=1,myvar1,IF(A11=2,myvar2,IF(A11=3,myvar3,IF(A11=4,myvar4,IF(A11=5,myvar5,IF(A11=6,myvar6,IF(A11=7,myvar7,IF(A11=8,myvar8,IF(A11=9,myvar9,IF(A11=10,myvar10,IF(A11=11,myvar11,IF(A11=12,myvar12,IF(A11=13,myvar13,)))))))))))))</f>
        <v>Body &amp; Painting</v>
      </c>
      <c r="C11" s="13" t="s">
        <v>514</v>
      </c>
      <c r="D11" s="19"/>
      <c r="E11" s="19"/>
      <c r="F11" s="22">
        <v>7200</v>
      </c>
      <c r="G11" s="40"/>
    </row>
    <row r="12" spans="1:8" ht="22.5" customHeight="1" x14ac:dyDescent="0.55000000000000004">
      <c r="A12" s="36">
        <v>1</v>
      </c>
      <c r="B12" s="37" t="str">
        <f t="shared" si="1"/>
        <v>Expense</v>
      </c>
      <c r="C12" s="13" t="s">
        <v>516</v>
      </c>
      <c r="D12" s="19"/>
      <c r="E12" s="14"/>
      <c r="F12" s="22">
        <v>1200</v>
      </c>
      <c r="G12" s="40"/>
    </row>
    <row r="13" spans="1:8" ht="22.5" customHeight="1" x14ac:dyDescent="0.55000000000000004">
      <c r="A13" s="36">
        <v>2</v>
      </c>
      <c r="B13" s="37" t="str">
        <f t="shared" si="1"/>
        <v>Workshop</v>
      </c>
      <c r="C13" s="13" t="s">
        <v>515</v>
      </c>
      <c r="D13" s="19"/>
      <c r="E13" s="14"/>
      <c r="F13" s="22">
        <v>5400</v>
      </c>
      <c r="G13" s="40"/>
    </row>
    <row r="14" spans="1:8" ht="22.5" customHeight="1" x14ac:dyDescent="0.55000000000000004">
      <c r="A14" s="36">
        <v>5</v>
      </c>
      <c r="B14" s="37" t="str">
        <f t="shared" si="1"/>
        <v>Carry</v>
      </c>
      <c r="C14" s="13" t="s">
        <v>358</v>
      </c>
      <c r="D14" s="19"/>
      <c r="E14" s="14"/>
      <c r="F14" s="22">
        <v>15000</v>
      </c>
      <c r="G14" s="40"/>
    </row>
    <row r="15" spans="1:8" ht="22.5" customHeight="1" x14ac:dyDescent="0.55000000000000004">
      <c r="A15" s="36">
        <v>2</v>
      </c>
      <c r="B15" s="37" t="str">
        <f t="shared" si="1"/>
        <v>Workshop</v>
      </c>
      <c r="C15" s="13" t="s">
        <v>517</v>
      </c>
      <c r="D15" s="19"/>
      <c r="E15" s="14"/>
      <c r="F15" s="22">
        <v>2000</v>
      </c>
      <c r="G15" s="40"/>
    </row>
    <row r="16" spans="1:8" ht="22.5" customHeight="1" x14ac:dyDescent="0.55000000000000004">
      <c r="A16" s="36">
        <v>5</v>
      </c>
      <c r="B16" s="37" t="str">
        <f t="shared" si="1"/>
        <v>Carry</v>
      </c>
      <c r="C16" s="13" t="s">
        <v>405</v>
      </c>
      <c r="D16" s="19"/>
      <c r="E16" s="14"/>
      <c r="F16" s="22">
        <v>8000</v>
      </c>
      <c r="G16" s="40"/>
    </row>
    <row r="17" spans="1:7" ht="22.5" customHeight="1" x14ac:dyDescent="0.55000000000000004">
      <c r="A17" s="36">
        <v>3</v>
      </c>
      <c r="B17" s="37" t="s">
        <v>333</v>
      </c>
      <c r="C17" s="13" t="s">
        <v>524</v>
      </c>
      <c r="D17" s="19" t="s">
        <v>534</v>
      </c>
      <c r="E17" s="14">
        <v>16063</v>
      </c>
      <c r="F17" s="22">
        <v>35000</v>
      </c>
      <c r="G17" s="40">
        <v>50000</v>
      </c>
    </row>
    <row r="18" spans="1:7" ht="22.5" customHeight="1" x14ac:dyDescent="0.55000000000000004">
      <c r="A18" s="36">
        <v>3</v>
      </c>
      <c r="B18" s="37" t="s">
        <v>333</v>
      </c>
      <c r="C18" s="13" t="s">
        <v>530</v>
      </c>
      <c r="D18" s="16" t="s">
        <v>531</v>
      </c>
      <c r="E18" s="14"/>
      <c r="F18" s="22">
        <v>30000</v>
      </c>
      <c r="G18" s="40"/>
    </row>
    <row r="19" spans="1:7" ht="22.5" customHeight="1" x14ac:dyDescent="0.55000000000000004">
      <c r="A19" s="36">
        <v>3</v>
      </c>
      <c r="B19" s="37" t="str">
        <f>IF(A19=1,myvar1,IF(A19=2,myvar2,IF(A19=3,myvar3,IF(A19=4,myvar4,IF(A19=5,myvar5,IF(A19=6,myvar6,IF(A19=7,myvar7,IF(A19=8,myvar8,IF(A19=9,myvar9,IF(A19=10,myvar10,IF(A19=11,myvar11,IF(A19=12,myvar12,IF(A19=13,myvar13,)))))))))))))</f>
        <v>Body &amp; Painting</v>
      </c>
      <c r="C19" s="13" t="s">
        <v>523</v>
      </c>
      <c r="D19" s="19"/>
      <c r="E19" s="14"/>
      <c r="F19" s="22">
        <v>1500</v>
      </c>
      <c r="G19" s="40"/>
    </row>
    <row r="20" spans="1:7" ht="22.5" customHeight="1" x14ac:dyDescent="0.55000000000000004">
      <c r="A20" s="36">
        <v>1</v>
      </c>
      <c r="B20" s="37" t="str">
        <f>IF(A20=1,myvar1,IF(A20=2,myvar2,IF(A20=3,myvar3,IF(A20=4,myvar4,IF(A20=5,myvar5,IF(A20=6,myvar6,IF(A20=7,myvar7,IF(A20=8,myvar8,IF(A20=9,myvar9,IF(A20=10,myvar10,IF(A20=11,myvar11,IF(A20=12,myvar12,IF(A20=13,myvar13,)))))))))))))</f>
        <v>Expense</v>
      </c>
      <c r="C20" s="13" t="s">
        <v>525</v>
      </c>
      <c r="D20" s="19"/>
      <c r="E20" s="14"/>
      <c r="F20" s="22">
        <v>2800</v>
      </c>
      <c r="G20" s="40"/>
    </row>
    <row r="21" spans="1:7" ht="22.5" customHeight="1" x14ac:dyDescent="0.55000000000000004">
      <c r="A21" s="36">
        <v>7</v>
      </c>
      <c r="B21" s="37" t="str">
        <f>IF(A21=1,myvar1,IF(A21=2,myvar2,IF(A21=3,myvar3,IF(A21=4,myvar4,IF(A21=5,myvar5,IF(A21=6,myvar6,IF(A21=7,myvar7,IF(A21=8,myvar8,IF(A21=9,myvar9,IF(A21=10,myvar10,IF(A21=11,myvar11,IF(A21=12,myvar12,IF(A21=13,myvar13,)))))))))))))</f>
        <v>Discount</v>
      </c>
      <c r="C21" s="13" t="s">
        <v>57</v>
      </c>
      <c r="D21" s="16" t="s">
        <v>520</v>
      </c>
      <c r="E21" s="16"/>
      <c r="F21" s="22">
        <v>20000</v>
      </c>
      <c r="G21" s="40"/>
    </row>
    <row r="22" spans="1:7" ht="22.5" customHeight="1" x14ac:dyDescent="0.55000000000000004">
      <c r="A22" s="36">
        <v>7</v>
      </c>
      <c r="B22" s="37" t="str">
        <f>IF(A22=1,myvar1,IF(A22=2,myvar2,IF(A22=3,myvar3,IF(A22=4,myvar4,IF(A22=5,myvar5,IF(A22=6,myvar6,IF(A22=7,myvar7,IF(A22=8,myvar8,IF(A22=9,myvar9,IF(A22=10,myvar10,IF(A22=11,myvar11,IF(A22=12,myvar12,IF(A22=13,myvar13,)))))))))))))</f>
        <v>Discount</v>
      </c>
      <c r="C22" s="13" t="s">
        <v>57</v>
      </c>
      <c r="D22" s="16" t="s">
        <v>527</v>
      </c>
      <c r="E22" s="16"/>
      <c r="F22" s="22">
        <v>1000</v>
      </c>
      <c r="G22" s="40"/>
    </row>
    <row r="23" spans="1:7" ht="22.5" customHeight="1" x14ac:dyDescent="0.55000000000000004">
      <c r="A23" s="36">
        <v>8</v>
      </c>
      <c r="B23" s="37" t="s">
        <v>491</v>
      </c>
      <c r="C23" s="13" t="s">
        <v>529</v>
      </c>
      <c r="D23" s="16"/>
      <c r="E23" s="16"/>
      <c r="F23" s="22">
        <v>60000</v>
      </c>
      <c r="G23" s="40"/>
    </row>
    <row r="24" spans="1:7" ht="22.5" customHeight="1" x14ac:dyDescent="0.55000000000000004">
      <c r="A24" s="36">
        <v>8</v>
      </c>
      <c r="B24" s="37" t="s">
        <v>491</v>
      </c>
      <c r="C24" s="13" t="s">
        <v>528</v>
      </c>
      <c r="D24" s="16"/>
      <c r="E24" s="16"/>
      <c r="F24" s="22">
        <v>20000</v>
      </c>
      <c r="G24" s="40"/>
    </row>
    <row r="25" spans="1:7" ht="22.5" customHeight="1" x14ac:dyDescent="0.55000000000000004">
      <c r="A25" s="36">
        <v>4</v>
      </c>
      <c r="B25" s="37" t="str">
        <f>IF(A25=1,myvar1,IF(A25=2,myvar2,IF(A25=3,myvar3,IF(A25=4,myvar4,IF(A25=5,myvar5,IF(A25=6,myvar6,IF(A25=7,myvar7,IF(A25=8,myvar8,IF(A25=9,myvar9,IF(A25=10,myvar10,IF(A25=11,myvar11,IF(A25=12,myvar12,IF(A25=13,myvar13,)))))))))))))</f>
        <v>Wages</v>
      </c>
      <c r="C25" s="13" t="s">
        <v>424</v>
      </c>
      <c r="D25" s="16"/>
      <c r="E25" s="16"/>
      <c r="F25" s="22">
        <v>20000</v>
      </c>
      <c r="G25" s="40"/>
    </row>
    <row r="26" spans="1:7" ht="22.5" customHeight="1" x14ac:dyDescent="0.55000000000000004">
      <c r="A26" s="36">
        <v>6</v>
      </c>
      <c r="B26" s="37" t="str">
        <f>IF(A26=1,myvar1,IF(A26=2,myvar2,IF(A26=3,myvar3,IF(A26=4,myvar4,IF(A26=5,myvar5,IF(A26=6,myvar6,IF(A26=7,myvar7,IF(A26=8,myvar8,IF(A26=9,myvar9,IF(A26=10,myvar10,IF(A26=11,myvar11,IF(A26=12,myvar12,IF(A26=13,myvar13,)))))))))))))</f>
        <v>Meal</v>
      </c>
      <c r="C26" s="13" t="s">
        <v>425</v>
      </c>
      <c r="D26" s="19"/>
      <c r="E26" s="14"/>
      <c r="F26" s="22">
        <v>28500</v>
      </c>
      <c r="G26" s="40"/>
    </row>
    <row r="27" spans="1:7" ht="22.5" customHeight="1" x14ac:dyDescent="0.25">
      <c r="A27" s="73"/>
      <c r="E27" s="58" t="s">
        <v>332</v>
      </c>
      <c r="F27" s="60">
        <f>SUM(F2:F26)</f>
        <v>338800</v>
      </c>
    </row>
    <row r="28" spans="1:7" ht="22.5" customHeight="1" x14ac:dyDescent="0.25">
      <c r="E28" s="58" t="s">
        <v>407</v>
      </c>
      <c r="F28" s="61">
        <v>12000</v>
      </c>
    </row>
    <row r="29" spans="1:7" ht="22.5" customHeight="1" x14ac:dyDescent="0.25">
      <c r="E29" s="58" t="s">
        <v>372</v>
      </c>
      <c r="F29" s="61">
        <v>218250</v>
      </c>
    </row>
    <row r="30" spans="1:7" ht="23.25" x14ac:dyDescent="0.6">
      <c r="E30" s="58" t="s">
        <v>373</v>
      </c>
      <c r="F30" s="59">
        <v>1170500</v>
      </c>
    </row>
    <row r="31" spans="1:7" ht="18.75" x14ac:dyDescent="0.25">
      <c r="F31" s="53">
        <f>SUM(F27:F30)</f>
        <v>1739550</v>
      </c>
    </row>
    <row r="32" spans="1:7" ht="18.75" x14ac:dyDescent="0.25">
      <c r="E32" s="58" t="s">
        <v>428</v>
      </c>
      <c r="F32" s="61">
        <v>150000</v>
      </c>
    </row>
    <row r="33" spans="5:6" ht="23.25" x14ac:dyDescent="0.6">
      <c r="E33" s="58" t="s">
        <v>374</v>
      </c>
      <c r="F33" s="74">
        <v>1904800</v>
      </c>
    </row>
    <row r="34" spans="5:6" ht="18.75" x14ac:dyDescent="0.3">
      <c r="F34" s="50">
        <f>SUM(F32:F33)</f>
        <v>2054800</v>
      </c>
    </row>
    <row r="35" spans="5:6" ht="23.25" x14ac:dyDescent="0.6">
      <c r="F35" s="70">
        <v>1739550</v>
      </c>
    </row>
    <row r="36" spans="5:6" ht="18.75" x14ac:dyDescent="0.3">
      <c r="E36" s="58" t="s">
        <v>468</v>
      </c>
      <c r="F36" s="50">
        <f>F34-F35</f>
        <v>315250</v>
      </c>
    </row>
  </sheetData>
  <autoFilter ref="A1:G36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2"/>
  <sheetViews>
    <sheetView workbookViewId="0">
      <selection activeCell="L18" sqref="L1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537</v>
      </c>
      <c r="D2" s="19"/>
      <c r="E2" s="14"/>
      <c r="F2" s="22">
        <v>1000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542</v>
      </c>
      <c r="D3" s="19" t="s">
        <v>543</v>
      </c>
      <c r="E3" s="14"/>
      <c r="F3" s="22">
        <v>20000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535</v>
      </c>
      <c r="D4" s="16" t="s">
        <v>531</v>
      </c>
      <c r="E4" s="14"/>
      <c r="F4" s="22">
        <v>55000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536</v>
      </c>
      <c r="D5" s="16" t="s">
        <v>531</v>
      </c>
      <c r="E5" s="14"/>
      <c r="F5" s="22">
        <v>13000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5</v>
      </c>
      <c r="B6" s="37" t="str">
        <f t="shared" si="0"/>
        <v>Carry</v>
      </c>
      <c r="C6" s="13" t="s">
        <v>358</v>
      </c>
      <c r="D6" s="16"/>
      <c r="E6" s="16"/>
      <c r="F6" s="22">
        <v>18000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108</v>
      </c>
      <c r="D7" s="16" t="s">
        <v>538</v>
      </c>
      <c r="E7" s="14">
        <v>16087</v>
      </c>
      <c r="F7" s="22">
        <v>1600</v>
      </c>
      <c r="G7" s="40">
        <v>5000</v>
      </c>
      <c r="K7" s="12">
        <v>6</v>
      </c>
      <c r="L7" s="12" t="s">
        <v>335</v>
      </c>
    </row>
    <row r="8" spans="1:12" ht="22.5" customHeight="1" x14ac:dyDescent="0.55000000000000004">
      <c r="A8" s="36">
        <v>3</v>
      </c>
      <c r="B8" s="37" t="str">
        <f t="shared" si="0"/>
        <v>Body &amp; Painting</v>
      </c>
      <c r="C8" s="13" t="s">
        <v>539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540</v>
      </c>
      <c r="D9" s="19"/>
      <c r="E9" s="19"/>
      <c r="F9" s="22">
        <v>5200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405</v>
      </c>
      <c r="D10" s="16"/>
      <c r="E10" s="16"/>
      <c r="F10" s="22">
        <v>8000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257</v>
      </c>
      <c r="D11" s="19" t="s">
        <v>541</v>
      </c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8</v>
      </c>
      <c r="B12" s="37" t="str">
        <f t="shared" si="0"/>
        <v>Advance</v>
      </c>
      <c r="C12" s="13" t="s">
        <v>544</v>
      </c>
      <c r="D12" s="19"/>
      <c r="E12" s="14"/>
      <c r="F12" s="22">
        <v>30000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506</v>
      </c>
      <c r="D13" s="16" t="s">
        <v>538</v>
      </c>
      <c r="E13" s="14">
        <v>16087</v>
      </c>
      <c r="F13" s="22">
        <v>3000</v>
      </c>
      <c r="G13" s="40">
        <v>5000</v>
      </c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545</v>
      </c>
      <c r="D14" s="19"/>
      <c r="E14" s="14"/>
      <c r="F14" s="22">
        <v>4000</v>
      </c>
      <c r="G14" s="40"/>
      <c r="K14" s="12">
        <v>13</v>
      </c>
      <c r="L14" s="12"/>
    </row>
    <row r="15" spans="1:12" ht="22.5" customHeight="1" x14ac:dyDescent="0.55000000000000004">
      <c r="A15" s="36">
        <v>6</v>
      </c>
      <c r="B15" s="37" t="str">
        <f t="shared" si="0"/>
        <v>Meal</v>
      </c>
      <c r="C15" s="13" t="s">
        <v>425</v>
      </c>
      <c r="D15" s="19"/>
      <c r="E15" s="14"/>
      <c r="F15" s="22">
        <v>28500</v>
      </c>
      <c r="G15" s="40"/>
    </row>
    <row r="16" spans="1:12" ht="22.5" customHeight="1" x14ac:dyDescent="0.55000000000000004">
      <c r="A16" s="36">
        <v>4</v>
      </c>
      <c r="B16" s="37" t="str">
        <f t="shared" si="0"/>
        <v>Wages</v>
      </c>
      <c r="C16" s="13" t="s">
        <v>546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547</v>
      </c>
      <c r="D17" s="19"/>
      <c r="E17" s="14"/>
      <c r="F17" s="22">
        <v>500000</v>
      </c>
      <c r="G17" s="40"/>
    </row>
    <row r="18" spans="1:7" ht="22.5" customHeight="1" x14ac:dyDescent="0.55000000000000004">
      <c r="A18" s="36"/>
      <c r="B18" s="37">
        <f t="shared" si="0"/>
        <v>0</v>
      </c>
      <c r="C18" s="13"/>
      <c r="D18" s="19"/>
      <c r="E18" s="14"/>
      <c r="F18" s="22"/>
      <c r="G18" s="40"/>
    </row>
    <row r="19" spans="1:7" ht="22.5" customHeight="1" x14ac:dyDescent="0.55000000000000004">
      <c r="A19" s="36"/>
      <c r="B19" s="37">
        <f t="shared" si="0"/>
        <v>0</v>
      </c>
      <c r="C19" s="13"/>
      <c r="D19" s="19"/>
      <c r="E19" s="14"/>
      <c r="F19" s="22"/>
      <c r="G19" s="40"/>
    </row>
    <row r="20" spans="1:7" ht="22.5" customHeight="1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22.5" customHeight="1" x14ac:dyDescent="0.25">
      <c r="E21" s="58" t="s">
        <v>332</v>
      </c>
      <c r="F21" s="60">
        <f>SUM(F2:F20)</f>
        <v>704300</v>
      </c>
    </row>
    <row r="22" spans="1:7" ht="22.5" customHeight="1" x14ac:dyDescent="0.25">
      <c r="E22" s="58" t="s">
        <v>407</v>
      </c>
      <c r="F22" s="56">
        <v>122000</v>
      </c>
    </row>
    <row r="23" spans="1:7" ht="22.5" customHeight="1" x14ac:dyDescent="0.25">
      <c r="E23" s="58"/>
      <c r="F23" s="77">
        <f>SUM(F21:F22)</f>
        <v>826300</v>
      </c>
    </row>
    <row r="24" spans="1:7" ht="22.5" customHeight="1" x14ac:dyDescent="0.3">
      <c r="E24" s="58" t="s">
        <v>428</v>
      </c>
      <c r="F24" s="76">
        <v>637000</v>
      </c>
    </row>
    <row r="25" spans="1:7" ht="22.5" customHeight="1" x14ac:dyDescent="0.25">
      <c r="E25" s="66" t="s">
        <v>374</v>
      </c>
      <c r="F25" s="78">
        <v>231500</v>
      </c>
    </row>
    <row r="26" spans="1:7" ht="22.5" customHeight="1" x14ac:dyDescent="0.25">
      <c r="E26" s="58"/>
      <c r="F26" s="61">
        <f>SUM(F24:F25)</f>
        <v>868500</v>
      </c>
    </row>
    <row r="27" spans="1:7" ht="22.5" customHeight="1" x14ac:dyDescent="0.25">
      <c r="F27" s="79">
        <v>826300</v>
      </c>
    </row>
    <row r="28" spans="1:7" ht="22.5" customHeight="1" x14ac:dyDescent="0.25">
      <c r="E28" s="58" t="s">
        <v>468</v>
      </c>
      <c r="F28" s="60">
        <f>F26-F27</f>
        <v>42200</v>
      </c>
    </row>
    <row r="29" spans="1:7" ht="22.5" customHeight="1" x14ac:dyDescent="0.25"/>
    <row r="30" spans="1:7" ht="22.5" customHeight="1" x14ac:dyDescent="0.25"/>
    <row r="31" spans="1:7" ht="22.5" customHeight="1" x14ac:dyDescent="0.25"/>
    <row r="32" spans="1:7" ht="22.5" customHeight="1" x14ac:dyDescent="0.25"/>
  </sheetData>
  <autoFilter ref="A1:G28"/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36"/>
  <sheetViews>
    <sheetView workbookViewId="0">
      <selection activeCell="I28" sqref="I28"/>
    </sheetView>
  </sheetViews>
  <sheetFormatPr defaultRowHeight="21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" customHeight="1" x14ac:dyDescent="0.55000000000000004">
      <c r="A2" s="36">
        <v>3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562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" customHeight="1" x14ac:dyDescent="0.55000000000000004">
      <c r="A3" s="36">
        <v>1</v>
      </c>
      <c r="B3" s="37" t="str">
        <f t="shared" si="0"/>
        <v>Expense</v>
      </c>
      <c r="C3" s="13" t="s">
        <v>550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" customHeight="1" x14ac:dyDescent="0.55000000000000004">
      <c r="A4" s="36">
        <v>2</v>
      </c>
      <c r="B4" s="37" t="str">
        <f t="shared" si="0"/>
        <v>Workshop</v>
      </c>
      <c r="C4" s="13" t="s">
        <v>549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" customHeight="1" x14ac:dyDescent="0.55000000000000004">
      <c r="A5" s="36">
        <v>5</v>
      </c>
      <c r="B5" s="37" t="str">
        <f t="shared" si="0"/>
        <v>Carry</v>
      </c>
      <c r="C5" s="13" t="s">
        <v>548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1" customHeight="1" x14ac:dyDescent="0.55000000000000004">
      <c r="A6" s="36">
        <v>2</v>
      </c>
      <c r="B6" s="37" t="str">
        <f t="shared" si="0"/>
        <v>Workshop</v>
      </c>
      <c r="C6" s="13" t="s">
        <v>551</v>
      </c>
      <c r="D6" s="16" t="s">
        <v>552</v>
      </c>
      <c r="E6" s="63" t="s">
        <v>570</v>
      </c>
      <c r="F6" s="22">
        <v>5000</v>
      </c>
      <c r="G6" s="40">
        <v>7000</v>
      </c>
      <c r="K6" s="12">
        <v>5</v>
      </c>
      <c r="L6" s="12" t="s">
        <v>53</v>
      </c>
    </row>
    <row r="7" spans="1:12" ht="21" customHeight="1" x14ac:dyDescent="0.55000000000000004">
      <c r="A7" s="36">
        <v>2</v>
      </c>
      <c r="B7" s="37" t="str">
        <f t="shared" si="0"/>
        <v>Workshop</v>
      </c>
      <c r="C7" s="13" t="s">
        <v>553</v>
      </c>
      <c r="D7" s="19" t="s">
        <v>554</v>
      </c>
      <c r="E7" s="19"/>
      <c r="F7" s="22">
        <v>400</v>
      </c>
      <c r="G7" s="40"/>
      <c r="K7" s="12">
        <v>6</v>
      </c>
      <c r="L7" s="12" t="s">
        <v>335</v>
      </c>
    </row>
    <row r="8" spans="1:12" ht="21" customHeight="1" x14ac:dyDescent="0.55000000000000004">
      <c r="A8" s="36">
        <v>2</v>
      </c>
      <c r="B8" s="37" t="str">
        <f t="shared" si="0"/>
        <v>Workshop</v>
      </c>
      <c r="C8" s="13" t="s">
        <v>555</v>
      </c>
      <c r="D8" s="19" t="s">
        <v>556</v>
      </c>
      <c r="E8" s="14"/>
      <c r="F8" s="22">
        <v>3700</v>
      </c>
      <c r="G8" s="40"/>
      <c r="K8" s="12">
        <v>7</v>
      </c>
      <c r="L8" s="12" t="s">
        <v>336</v>
      </c>
    </row>
    <row r="9" spans="1:12" ht="21" customHeight="1" x14ac:dyDescent="0.55000000000000004">
      <c r="A9" s="36">
        <v>2</v>
      </c>
      <c r="B9" s="37" t="str">
        <f t="shared" si="0"/>
        <v>Workshop</v>
      </c>
      <c r="C9" s="13" t="s">
        <v>557</v>
      </c>
      <c r="D9" s="19" t="s">
        <v>558</v>
      </c>
      <c r="E9" s="14">
        <v>16111</v>
      </c>
      <c r="F9" s="22">
        <v>20000</v>
      </c>
      <c r="G9" s="40">
        <v>25000</v>
      </c>
      <c r="K9" s="12">
        <v>8</v>
      </c>
      <c r="L9" s="12" t="s">
        <v>491</v>
      </c>
    </row>
    <row r="10" spans="1:12" ht="21" customHeight="1" x14ac:dyDescent="0.55000000000000004">
      <c r="A10" s="36">
        <v>2</v>
      </c>
      <c r="B10" s="37" t="str">
        <f t="shared" si="0"/>
        <v>Workshop</v>
      </c>
      <c r="C10" s="13" t="s">
        <v>559</v>
      </c>
      <c r="D10" s="16" t="s">
        <v>552</v>
      </c>
      <c r="E10" s="63" t="s">
        <v>571</v>
      </c>
      <c r="F10" s="22">
        <v>2000</v>
      </c>
      <c r="G10" s="40">
        <v>3000</v>
      </c>
      <c r="K10" s="12">
        <v>9</v>
      </c>
      <c r="L10" s="12"/>
    </row>
    <row r="11" spans="1:12" ht="21" customHeight="1" x14ac:dyDescent="0.55000000000000004">
      <c r="A11" s="36">
        <v>2</v>
      </c>
      <c r="B11" s="37" t="str">
        <f t="shared" si="0"/>
        <v>Workshop</v>
      </c>
      <c r="C11" s="13" t="s">
        <v>560</v>
      </c>
      <c r="D11" s="19"/>
      <c r="E11" s="19"/>
      <c r="F11" s="22">
        <v>4000</v>
      </c>
      <c r="G11" s="21" t="s">
        <v>561</v>
      </c>
      <c r="K11" s="12">
        <v>10</v>
      </c>
      <c r="L11" s="12"/>
    </row>
    <row r="12" spans="1:12" ht="21" customHeight="1" x14ac:dyDescent="0.55000000000000004">
      <c r="A12" s="36">
        <v>3</v>
      </c>
      <c r="B12" s="37" t="str">
        <f t="shared" si="0"/>
        <v>Body &amp; Painting</v>
      </c>
      <c r="C12" s="13" t="s">
        <v>563</v>
      </c>
      <c r="D12" s="16" t="s">
        <v>531</v>
      </c>
      <c r="E12" s="14"/>
      <c r="F12" s="22">
        <v>9000</v>
      </c>
      <c r="G12" s="40"/>
      <c r="K12" s="12">
        <v>11</v>
      </c>
      <c r="L12" s="12"/>
    </row>
    <row r="13" spans="1:12" ht="21" customHeight="1" x14ac:dyDescent="0.55000000000000004">
      <c r="A13" s="36">
        <v>2</v>
      </c>
      <c r="B13" s="37" t="str">
        <f t="shared" si="0"/>
        <v>Workshop</v>
      </c>
      <c r="C13" s="13" t="s">
        <v>564</v>
      </c>
      <c r="D13" s="19" t="s">
        <v>554</v>
      </c>
      <c r="E13" s="14"/>
      <c r="F13" s="22">
        <v>7900</v>
      </c>
      <c r="G13" s="40"/>
      <c r="K13" s="12">
        <v>12</v>
      </c>
      <c r="L13" s="12"/>
    </row>
    <row r="14" spans="1:12" ht="21" customHeight="1" x14ac:dyDescent="0.55000000000000004">
      <c r="A14" s="36">
        <v>2</v>
      </c>
      <c r="B14" s="37" t="str">
        <f t="shared" si="0"/>
        <v>Workshop</v>
      </c>
      <c r="C14" s="13" t="s">
        <v>567</v>
      </c>
      <c r="D14" s="16" t="s">
        <v>531</v>
      </c>
      <c r="E14" s="14"/>
      <c r="F14" s="22">
        <v>14000</v>
      </c>
      <c r="G14" s="40"/>
      <c r="K14" s="12">
        <v>13</v>
      </c>
      <c r="L14" s="12"/>
    </row>
    <row r="15" spans="1:12" ht="21" customHeight="1" x14ac:dyDescent="0.55000000000000004">
      <c r="A15" s="36">
        <v>1</v>
      </c>
      <c r="B15" s="37" t="str">
        <f t="shared" si="0"/>
        <v>Expense</v>
      </c>
      <c r="C15" s="13" t="s">
        <v>516</v>
      </c>
      <c r="D15" s="19"/>
      <c r="E15" s="14"/>
      <c r="F15" s="22">
        <v>1200</v>
      </c>
      <c r="G15" s="40"/>
    </row>
    <row r="16" spans="1:12" ht="21" customHeight="1" x14ac:dyDescent="0.55000000000000004">
      <c r="A16" s="36">
        <v>5</v>
      </c>
      <c r="B16" s="37" t="str">
        <f t="shared" si="0"/>
        <v>Carry</v>
      </c>
      <c r="C16" s="13" t="s">
        <v>257</v>
      </c>
      <c r="D16" s="19" t="s">
        <v>541</v>
      </c>
      <c r="E16" s="14"/>
      <c r="F16" s="22">
        <v>2000</v>
      </c>
      <c r="G16" s="40"/>
    </row>
    <row r="17" spans="1:7" ht="21" customHeight="1" x14ac:dyDescent="0.55000000000000004">
      <c r="A17" s="36">
        <v>1</v>
      </c>
      <c r="B17" s="37" t="str">
        <f t="shared" si="0"/>
        <v>Expense</v>
      </c>
      <c r="C17" s="13" t="s">
        <v>565</v>
      </c>
      <c r="D17" s="19"/>
      <c r="E17" s="14"/>
      <c r="F17" s="22">
        <v>10000</v>
      </c>
      <c r="G17" s="40"/>
    </row>
    <row r="18" spans="1:7" ht="21" customHeight="1" x14ac:dyDescent="0.55000000000000004">
      <c r="A18" s="36">
        <v>1</v>
      </c>
      <c r="B18" s="37" t="str">
        <f t="shared" si="0"/>
        <v>Expense</v>
      </c>
      <c r="C18" s="13" t="s">
        <v>566</v>
      </c>
      <c r="D18" s="19"/>
      <c r="E18" s="14"/>
      <c r="F18" s="22">
        <v>11700</v>
      </c>
      <c r="G18" s="40"/>
    </row>
    <row r="19" spans="1:7" ht="21" customHeight="1" x14ac:dyDescent="0.55000000000000004">
      <c r="A19" s="36">
        <v>6</v>
      </c>
      <c r="B19" s="37" t="str">
        <f t="shared" si="0"/>
        <v>Meal</v>
      </c>
      <c r="C19" s="13" t="s">
        <v>568</v>
      </c>
      <c r="D19" s="19"/>
      <c r="E19" s="14"/>
      <c r="F19" s="22">
        <v>15000</v>
      </c>
      <c r="G19" s="40"/>
    </row>
    <row r="20" spans="1:7" ht="21" customHeight="1" x14ac:dyDescent="0.55000000000000004">
      <c r="A20" s="36">
        <v>2</v>
      </c>
      <c r="B20" s="37" t="str">
        <f t="shared" si="0"/>
        <v>Workshop</v>
      </c>
      <c r="C20" s="13" t="s">
        <v>569</v>
      </c>
      <c r="D20" s="16"/>
      <c r="E20" s="16"/>
      <c r="F20" s="22">
        <v>6000</v>
      </c>
      <c r="G20" s="40"/>
    </row>
    <row r="21" spans="1:7" ht="21" customHeight="1" x14ac:dyDescent="0.55000000000000004">
      <c r="A21" s="36">
        <v>5</v>
      </c>
      <c r="B21" s="37" t="str">
        <f t="shared" si="0"/>
        <v>Carry</v>
      </c>
      <c r="C21" s="13" t="s">
        <v>405</v>
      </c>
      <c r="D21" s="16"/>
      <c r="E21" s="16"/>
      <c r="F21" s="22">
        <v>4000</v>
      </c>
      <c r="G21" s="40"/>
    </row>
    <row r="22" spans="1:7" ht="21" customHeight="1" x14ac:dyDescent="0.25">
      <c r="E22" s="58" t="s">
        <v>332</v>
      </c>
      <c r="F22" s="60">
        <f>SUM(F2:F21)</f>
        <v>132900</v>
      </c>
    </row>
    <row r="23" spans="1:7" ht="21" customHeight="1" x14ac:dyDescent="0.55000000000000004">
      <c r="E23" s="58" t="s">
        <v>407</v>
      </c>
      <c r="F23" s="80">
        <v>75000</v>
      </c>
    </row>
    <row r="24" spans="1:7" ht="21" customHeight="1" x14ac:dyDescent="0.55000000000000004">
      <c r="E24" s="58" t="s">
        <v>372</v>
      </c>
      <c r="F24" s="80">
        <v>43550</v>
      </c>
    </row>
    <row r="25" spans="1:7" ht="21" customHeight="1" x14ac:dyDescent="0.25">
      <c r="E25" s="58" t="s">
        <v>373</v>
      </c>
      <c r="F25" s="81">
        <v>33000</v>
      </c>
    </row>
    <row r="26" spans="1:7" ht="21" customHeight="1" x14ac:dyDescent="0.3">
      <c r="F26" s="62">
        <f>SUM(F22:F25)</f>
        <v>284450</v>
      </c>
    </row>
    <row r="27" spans="1:7" ht="21" customHeight="1" x14ac:dyDescent="0.3">
      <c r="E27" s="58" t="s">
        <v>374</v>
      </c>
      <c r="F27" s="76">
        <v>276000</v>
      </c>
    </row>
    <row r="28" spans="1:7" ht="21" customHeight="1" x14ac:dyDescent="0.6">
      <c r="F28" s="70">
        <v>284450</v>
      </c>
    </row>
    <row r="29" spans="1:7" ht="21" customHeight="1" x14ac:dyDescent="0.3">
      <c r="F29" s="69">
        <f>F27-F28</f>
        <v>-8450</v>
      </c>
    </row>
    <row r="30" spans="1:7" ht="21" customHeight="1" x14ac:dyDescent="0.25">
      <c r="E30" s="58"/>
      <c r="F30" s="60"/>
    </row>
    <row r="31" spans="1:7" ht="21" customHeight="1" x14ac:dyDescent="0.25">
      <c r="E31" s="58"/>
      <c r="F31" s="61"/>
    </row>
    <row r="32" spans="1:7" ht="21" customHeight="1" x14ac:dyDescent="0.25">
      <c r="E32" s="58"/>
      <c r="F32" s="61"/>
    </row>
    <row r="33" spans="5:6" ht="21" customHeight="1" x14ac:dyDescent="0.6">
      <c r="E33" s="58"/>
      <c r="F33" s="59"/>
    </row>
    <row r="34" spans="5:6" ht="21" customHeight="1" x14ac:dyDescent="0.25">
      <c r="F34" s="53"/>
    </row>
    <row r="35" spans="5:6" ht="21" customHeight="1" x14ac:dyDescent="0.25">
      <c r="E35" s="58"/>
      <c r="F35" s="56"/>
    </row>
    <row r="36" spans="5:6" ht="21" customHeight="1" x14ac:dyDescent="0.3">
      <c r="F36" s="62"/>
    </row>
  </sheetData>
  <autoFilter ref="A1:G29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9"/>
  <sheetViews>
    <sheetView topLeftCell="A16" workbookViewId="0">
      <selection activeCell="C44" sqref="C44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9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573</v>
      </c>
      <c r="D2" s="19"/>
      <c r="E2" s="14"/>
      <c r="F2" s="22">
        <v>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2200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165</v>
      </c>
      <c r="D4" s="19" t="s">
        <v>411</v>
      </c>
      <c r="E4" s="14"/>
      <c r="F4" s="22">
        <v>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572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574</v>
      </c>
      <c r="D6" s="16" t="s">
        <v>575</v>
      </c>
      <c r="E6" s="16"/>
      <c r="F6" s="22">
        <v>36000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576</v>
      </c>
      <c r="D7" s="19" t="s">
        <v>575</v>
      </c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577</v>
      </c>
      <c r="D8" s="19" t="s">
        <v>575</v>
      </c>
      <c r="E8" s="14"/>
      <c r="F8" s="22">
        <v>4000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6" t="s">
        <v>541</v>
      </c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578</v>
      </c>
      <c r="D11" s="19" t="s">
        <v>632</v>
      </c>
      <c r="E11" s="14">
        <v>16166</v>
      </c>
      <c r="F11" s="22">
        <v>15000</v>
      </c>
      <c r="G11" s="40">
        <v>22000</v>
      </c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633</v>
      </c>
      <c r="D12" s="19" t="s">
        <v>579</v>
      </c>
      <c r="E12" s="14">
        <v>16154</v>
      </c>
      <c r="F12" s="22">
        <v>34000</v>
      </c>
      <c r="G12" s="40">
        <v>49000</v>
      </c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580</v>
      </c>
      <c r="D13" s="19" t="s">
        <v>581</v>
      </c>
      <c r="E13" s="14">
        <v>16134</v>
      </c>
      <c r="F13" s="22">
        <v>4000</v>
      </c>
      <c r="G13" s="40">
        <v>8000</v>
      </c>
      <c r="K13" s="12">
        <v>12</v>
      </c>
      <c r="L13" s="12"/>
    </row>
    <row r="14" spans="1:12" ht="22.5" customHeight="1" x14ac:dyDescent="0.55000000000000004">
      <c r="A14" s="36">
        <v>3</v>
      </c>
      <c r="B14" s="37" t="str">
        <f t="shared" si="0"/>
        <v>Body &amp; Painting</v>
      </c>
      <c r="C14" s="13" t="s">
        <v>582</v>
      </c>
      <c r="D14" s="19"/>
      <c r="E14" s="14"/>
      <c r="F14" s="22">
        <v>5500</v>
      </c>
      <c r="G14" s="40"/>
      <c r="K14" s="12">
        <v>13</v>
      </c>
      <c r="L14" s="12"/>
    </row>
    <row r="15" spans="1:12" ht="22.5" customHeight="1" x14ac:dyDescent="0.55000000000000004">
      <c r="A15" s="36">
        <v>3</v>
      </c>
      <c r="B15" s="37" t="str">
        <f t="shared" si="0"/>
        <v>Body &amp; Painting</v>
      </c>
      <c r="C15" s="13" t="s">
        <v>583</v>
      </c>
      <c r="D15" s="19" t="s">
        <v>599</v>
      </c>
      <c r="E15" s="14"/>
      <c r="F15" s="22">
        <v>8000</v>
      </c>
      <c r="G15" s="40">
        <v>45000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584</v>
      </c>
      <c r="D16" s="19"/>
      <c r="E16" s="14"/>
      <c r="F16" s="22">
        <v>8500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261</v>
      </c>
      <c r="D17" s="19" t="s">
        <v>585</v>
      </c>
      <c r="E17" s="14"/>
      <c r="F17" s="22">
        <v>3000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586</v>
      </c>
      <c r="D18" s="16" t="s">
        <v>531</v>
      </c>
      <c r="E18" s="14"/>
      <c r="F18" s="22">
        <v>150000</v>
      </c>
      <c r="G18" s="40"/>
    </row>
    <row r="19" spans="1:7" ht="22.5" customHeight="1" x14ac:dyDescent="0.55000000000000004">
      <c r="A19" s="36">
        <v>7</v>
      </c>
      <c r="B19" s="37" t="str">
        <f t="shared" si="0"/>
        <v>Discount</v>
      </c>
      <c r="C19" s="13" t="s">
        <v>57</v>
      </c>
      <c r="D19" s="16" t="s">
        <v>531</v>
      </c>
      <c r="E19" s="14"/>
      <c r="F19" s="22">
        <v>1000</v>
      </c>
      <c r="G19" s="40"/>
    </row>
    <row r="20" spans="1:7" ht="22.5" customHeight="1" x14ac:dyDescent="0.55000000000000004">
      <c r="A20" s="36">
        <v>1</v>
      </c>
      <c r="B20" s="37" t="str">
        <f t="shared" si="0"/>
        <v>Expense</v>
      </c>
      <c r="C20" s="13" t="s">
        <v>587</v>
      </c>
      <c r="D20" s="16" t="s">
        <v>588</v>
      </c>
      <c r="E20" s="16"/>
      <c r="F20" s="22">
        <v>67000</v>
      </c>
      <c r="G20" s="40">
        <v>75000</v>
      </c>
    </row>
    <row r="21" spans="1:7" ht="22.5" customHeight="1" x14ac:dyDescent="0.55000000000000004">
      <c r="A21" s="36">
        <v>4</v>
      </c>
      <c r="B21" s="37" t="str">
        <f t="shared" si="0"/>
        <v>Wages</v>
      </c>
      <c r="C21" s="13" t="s">
        <v>546</v>
      </c>
      <c r="D21" s="16"/>
      <c r="E21" s="16"/>
      <c r="F21" s="22">
        <v>10000</v>
      </c>
      <c r="G21" s="40"/>
    </row>
    <row r="22" spans="1:7" ht="22.5" customHeight="1" x14ac:dyDescent="0.55000000000000004">
      <c r="A22" s="36">
        <v>6</v>
      </c>
      <c r="B22" s="37" t="str">
        <f t="shared" si="0"/>
        <v>Meal</v>
      </c>
      <c r="C22" s="13" t="s">
        <v>387</v>
      </c>
      <c r="D22" s="16"/>
      <c r="E22" s="16"/>
      <c r="F22" s="22">
        <v>27000</v>
      </c>
      <c r="G22" s="40"/>
    </row>
    <row r="23" spans="1:7" ht="22.5" customHeight="1" x14ac:dyDescent="0.55000000000000004">
      <c r="A23" s="36">
        <v>1</v>
      </c>
      <c r="B23" s="37" t="str">
        <f t="shared" si="0"/>
        <v>Expense</v>
      </c>
      <c r="C23" s="13" t="s">
        <v>589</v>
      </c>
      <c r="D23" s="16"/>
      <c r="E23" s="16"/>
      <c r="F23" s="22">
        <v>20000</v>
      </c>
      <c r="G23" s="40"/>
    </row>
    <row r="24" spans="1:7" ht="22.5" customHeight="1" x14ac:dyDescent="0.55000000000000004">
      <c r="A24" s="36">
        <v>5</v>
      </c>
      <c r="B24" s="37" t="str">
        <f t="shared" si="0"/>
        <v>Carry</v>
      </c>
      <c r="C24" s="13" t="s">
        <v>405</v>
      </c>
      <c r="D24" s="16"/>
      <c r="E24" s="16"/>
      <c r="F24" s="22">
        <v>6000</v>
      </c>
      <c r="G24" s="40"/>
    </row>
    <row r="25" spans="1:7" ht="22.5" customHeight="1" x14ac:dyDescent="0.55000000000000004">
      <c r="A25" s="36">
        <v>8</v>
      </c>
      <c r="B25" s="37" t="str">
        <f t="shared" si="0"/>
        <v>Advance</v>
      </c>
      <c r="C25" s="15" t="s">
        <v>616</v>
      </c>
      <c r="D25" s="16" t="s">
        <v>436</v>
      </c>
      <c r="E25" s="16"/>
      <c r="F25" s="22">
        <v>11000</v>
      </c>
      <c r="G25" s="40"/>
    </row>
    <row r="26" spans="1:7" ht="22.5" customHeight="1" x14ac:dyDescent="0.55000000000000004">
      <c r="A26" s="36"/>
      <c r="B26" s="37">
        <f t="shared" si="0"/>
        <v>0</v>
      </c>
      <c r="C26" s="13"/>
      <c r="D26" s="19"/>
      <c r="E26" s="14"/>
      <c r="F26" s="22"/>
      <c r="G26" s="40"/>
    </row>
    <row r="27" spans="1:7" ht="22.5" customHeight="1" x14ac:dyDescent="0.55000000000000004">
      <c r="A27" s="36"/>
      <c r="B27" s="37">
        <f t="shared" si="0"/>
        <v>0</v>
      </c>
      <c r="C27" s="13"/>
      <c r="D27" s="19"/>
      <c r="E27" s="14"/>
      <c r="F27" s="22"/>
      <c r="G27" s="40"/>
    </row>
    <row r="28" spans="1:7" ht="22.5" customHeight="1" x14ac:dyDescent="0.55000000000000004">
      <c r="A28" s="36"/>
      <c r="B28" s="37">
        <f t="shared" si="0"/>
        <v>0</v>
      </c>
      <c r="C28" s="13"/>
      <c r="D28" s="19"/>
      <c r="E28" s="14"/>
      <c r="F28" s="22"/>
      <c r="G28" s="40"/>
    </row>
    <row r="29" spans="1:7" ht="22.5" customHeight="1" x14ac:dyDescent="0.55000000000000004">
      <c r="A29" s="36"/>
      <c r="B29" s="37">
        <f t="shared" si="0"/>
        <v>0</v>
      </c>
      <c r="C29" s="13"/>
      <c r="D29" s="19"/>
      <c r="E29" s="14"/>
      <c r="F29" s="22"/>
      <c r="G29" s="40"/>
    </row>
    <row r="30" spans="1:7" ht="22.5" customHeight="1" x14ac:dyDescent="0.25">
      <c r="E30" s="58" t="s">
        <v>332</v>
      </c>
      <c r="F30" s="60">
        <f>SUM(F2:F29)</f>
        <v>436800</v>
      </c>
    </row>
    <row r="31" spans="1:7" ht="22.5" customHeight="1" x14ac:dyDescent="0.25">
      <c r="E31" s="58" t="s">
        <v>372</v>
      </c>
      <c r="F31" s="61">
        <v>54350</v>
      </c>
    </row>
    <row r="32" spans="1:7" ht="22.5" customHeight="1" x14ac:dyDescent="0.25">
      <c r="E32" s="58" t="s">
        <v>407</v>
      </c>
      <c r="F32" s="61">
        <v>4000</v>
      </c>
    </row>
    <row r="33" spans="5:6" ht="22.5" customHeight="1" x14ac:dyDescent="0.6">
      <c r="E33" s="58" t="s">
        <v>373</v>
      </c>
      <c r="F33" s="59">
        <v>43000</v>
      </c>
    </row>
    <row r="34" spans="5:6" ht="22.5" customHeight="1" x14ac:dyDescent="0.25">
      <c r="F34" s="53">
        <f>SUM(F30:F33)</f>
        <v>538150</v>
      </c>
    </row>
    <row r="35" spans="5:6" ht="22.5" customHeight="1" x14ac:dyDescent="0.25">
      <c r="E35" s="58" t="s">
        <v>428</v>
      </c>
      <c r="F35" s="61">
        <v>50000</v>
      </c>
    </row>
    <row r="36" spans="5:6" ht="22.5" customHeight="1" x14ac:dyDescent="0.6">
      <c r="E36" s="58" t="s">
        <v>374</v>
      </c>
      <c r="F36" s="64">
        <v>521000</v>
      </c>
    </row>
    <row r="37" spans="5:6" ht="22.5" customHeight="1" x14ac:dyDescent="0.3">
      <c r="F37" s="50">
        <f>SUM(F35:F36)</f>
        <v>571000</v>
      </c>
    </row>
    <row r="38" spans="5:6" ht="22.5" customHeight="1" x14ac:dyDescent="0.6">
      <c r="F38" s="70">
        <v>538150</v>
      </c>
    </row>
    <row r="39" spans="5:6" ht="22.5" customHeight="1" x14ac:dyDescent="0.3">
      <c r="E39" s="58" t="s">
        <v>468</v>
      </c>
      <c r="F39" s="50">
        <f>F37-F38</f>
        <v>32850</v>
      </c>
    </row>
  </sheetData>
  <autoFilter ref="A1:G39"/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7"/>
  <sheetViews>
    <sheetView workbookViewId="0">
      <selection activeCell="C36" sqref="C3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591</v>
      </c>
      <c r="D2" s="19" t="s">
        <v>592</v>
      </c>
      <c r="E2" s="14"/>
      <c r="F2" s="22">
        <v>35000</v>
      </c>
      <c r="G2" s="40">
        <v>150000</v>
      </c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">
        <v>333</v>
      </c>
      <c r="C3" s="13" t="s">
        <v>593</v>
      </c>
      <c r="D3" s="19"/>
      <c r="E3" s="14"/>
      <c r="F3" s="22">
        <v>5600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">
        <v>333</v>
      </c>
      <c r="C4" s="13" t="s">
        <v>595</v>
      </c>
      <c r="D4" s="19"/>
      <c r="E4" s="14"/>
      <c r="F4" s="22">
        <v>1500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1</v>
      </c>
      <c r="B5" s="37" t="str">
        <f t="shared" si="0"/>
        <v>Expense</v>
      </c>
      <c r="C5" s="13" t="s">
        <v>590</v>
      </c>
      <c r="D5" s="19"/>
      <c r="E5" s="14"/>
      <c r="F5" s="22">
        <v>2200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594</v>
      </c>
      <c r="D6" s="19"/>
      <c r="E6" s="14"/>
      <c r="F6" s="22">
        <v>3000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6</v>
      </c>
      <c r="B7" s="37" t="str">
        <f t="shared" si="0"/>
        <v>Meal</v>
      </c>
      <c r="C7" s="13" t="s">
        <v>58</v>
      </c>
      <c r="D7" s="19"/>
      <c r="E7" s="14"/>
      <c r="F7" s="22">
        <v>3000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455</v>
      </c>
      <c r="D8" s="16"/>
      <c r="E8" s="16"/>
      <c r="F8" s="22">
        <v>1600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62</v>
      </c>
      <c r="D9" s="19"/>
      <c r="E9" s="19"/>
      <c r="F9" s="22">
        <v>3800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9" t="s">
        <v>541</v>
      </c>
      <c r="E10" s="14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358</v>
      </c>
      <c r="D11" s="19"/>
      <c r="E11" s="19"/>
      <c r="F11" s="22">
        <v>13000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596</v>
      </c>
      <c r="D12" s="16" t="s">
        <v>597</v>
      </c>
      <c r="E12" s="16"/>
      <c r="F12" s="22">
        <v>1000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598</v>
      </c>
      <c r="D13" s="19"/>
      <c r="E13" s="19"/>
      <c r="F13" s="22">
        <v>58400</v>
      </c>
      <c r="G13" s="40"/>
      <c r="K13" s="12">
        <v>12</v>
      </c>
      <c r="L13" s="12"/>
    </row>
    <row r="14" spans="1:12" ht="22.5" customHeight="1" x14ac:dyDescent="0.55000000000000004">
      <c r="A14" s="36">
        <v>7</v>
      </c>
      <c r="B14" s="37" t="str">
        <f t="shared" si="0"/>
        <v>Discount</v>
      </c>
      <c r="C14" s="13" t="s">
        <v>57</v>
      </c>
      <c r="D14" s="19" t="s">
        <v>599</v>
      </c>
      <c r="E14" s="14"/>
      <c r="F14" s="22">
        <v>3000</v>
      </c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600</v>
      </c>
      <c r="D15" s="19"/>
      <c r="E15" s="14"/>
      <c r="F15" s="22">
        <v>3000</v>
      </c>
      <c r="G15" s="40"/>
      <c r="K15" s="12">
        <v>12</v>
      </c>
      <c r="L15" s="12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601</v>
      </c>
      <c r="D16" s="19" t="s">
        <v>201</v>
      </c>
      <c r="E16" s="14"/>
      <c r="F16" s="22">
        <v>8000</v>
      </c>
      <c r="G16" s="40"/>
      <c r="K16" s="12">
        <v>13</v>
      </c>
      <c r="L16" s="12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546</v>
      </c>
      <c r="D17" s="19"/>
      <c r="E17" s="14"/>
      <c r="F17" s="22">
        <v>10000</v>
      </c>
      <c r="G17" s="40"/>
    </row>
    <row r="18" spans="1:7" ht="22.5" customHeight="1" x14ac:dyDescent="0.55000000000000004">
      <c r="A18" s="36">
        <v>6</v>
      </c>
      <c r="B18" s="37" t="str">
        <f t="shared" si="0"/>
        <v>Meal</v>
      </c>
      <c r="C18" s="13" t="s">
        <v>387</v>
      </c>
      <c r="D18" s="19"/>
      <c r="E18" s="14"/>
      <c r="F18" s="22">
        <v>27000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4000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18.75" x14ac:dyDescent="0.25">
      <c r="E21" s="58" t="s">
        <v>332</v>
      </c>
      <c r="F21" s="60">
        <f>SUM(F2:F20)</f>
        <v>185100</v>
      </c>
    </row>
    <row r="22" spans="1:7" ht="18.75" x14ac:dyDescent="0.25">
      <c r="E22" s="58" t="s">
        <v>372</v>
      </c>
      <c r="F22" s="61">
        <v>69750</v>
      </c>
    </row>
    <row r="23" spans="1:7" ht="23.25" x14ac:dyDescent="0.25">
      <c r="E23" s="58" t="s">
        <v>373</v>
      </c>
      <c r="F23" s="56">
        <v>30000</v>
      </c>
    </row>
    <row r="24" spans="1:7" ht="18.75" x14ac:dyDescent="0.3">
      <c r="E24" s="58"/>
      <c r="F24" s="69">
        <f>SUM(F21:F23)</f>
        <v>284850</v>
      </c>
    </row>
    <row r="25" spans="1:7" ht="23.25" x14ac:dyDescent="0.25">
      <c r="E25" s="66" t="s">
        <v>374</v>
      </c>
      <c r="F25" s="78">
        <v>208000</v>
      </c>
    </row>
    <row r="26" spans="1:7" ht="18.75" x14ac:dyDescent="0.25">
      <c r="E26" s="58"/>
      <c r="F26" s="61">
        <f>F25-F24</f>
        <v>-76850</v>
      </c>
    </row>
    <row r="27" spans="1:7" ht="18.75" x14ac:dyDescent="0.3">
      <c r="F27" s="62"/>
    </row>
  </sheetData>
  <autoFilter ref="A1:G26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30"/>
  <sheetViews>
    <sheetView workbookViewId="0">
      <selection activeCell="C42" sqref="C4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604</v>
      </c>
      <c r="D2" s="19"/>
      <c r="E2" s="14"/>
      <c r="F2" s="22">
        <v>7000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 t="s">
        <v>257</v>
      </c>
      <c r="D3" s="19" t="s">
        <v>541</v>
      </c>
      <c r="E3" s="14"/>
      <c r="F3" s="22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602</v>
      </c>
      <c r="D4" s="19"/>
      <c r="E4" s="14"/>
      <c r="F4" s="22">
        <v>10000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603</v>
      </c>
      <c r="D5" s="19"/>
      <c r="E5" s="14"/>
      <c r="F5" s="22">
        <v>7100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51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605</v>
      </c>
      <c r="D7" s="19"/>
      <c r="E7" s="19"/>
      <c r="F7" s="22">
        <v>30000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606</v>
      </c>
      <c r="D8" s="19"/>
      <c r="E8" s="14"/>
      <c r="F8" s="22">
        <v>7200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 t="s">
        <v>57</v>
      </c>
      <c r="D9" s="19" t="s">
        <v>607</v>
      </c>
      <c r="E9" s="19"/>
      <c r="F9" s="22">
        <v>500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608</v>
      </c>
      <c r="D10" s="16"/>
      <c r="E10" s="16"/>
      <c r="F10" s="22">
        <v>9000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609</v>
      </c>
      <c r="D11" s="19"/>
      <c r="E11" s="19"/>
      <c r="F11" s="22">
        <v>1500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385</v>
      </c>
      <c r="D12" s="19" t="s">
        <v>610</v>
      </c>
      <c r="E12" s="14">
        <v>16181</v>
      </c>
      <c r="F12" s="22">
        <v>12000</v>
      </c>
      <c r="G12" s="40">
        <v>15000</v>
      </c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 t="s">
        <v>611</v>
      </c>
      <c r="D13" s="19"/>
      <c r="E13" s="14"/>
      <c r="F13" s="22">
        <v>7500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612</v>
      </c>
      <c r="D14" s="19" t="s">
        <v>597</v>
      </c>
      <c r="E14" s="14"/>
      <c r="F14" s="22">
        <v>14000</v>
      </c>
      <c r="G14" s="40">
        <v>16000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614</v>
      </c>
      <c r="D15" s="19" t="s">
        <v>613</v>
      </c>
      <c r="E15" s="14">
        <v>16183</v>
      </c>
      <c r="F15" s="22">
        <v>32000</v>
      </c>
      <c r="G15" s="40">
        <v>38000</v>
      </c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615</v>
      </c>
      <c r="D16" s="19"/>
      <c r="E16" s="14"/>
      <c r="F16" s="22">
        <v>5000</v>
      </c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 t="s">
        <v>425</v>
      </c>
      <c r="D17" s="19"/>
      <c r="E17" s="14"/>
      <c r="F17" s="22">
        <v>28500</v>
      </c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 t="s">
        <v>424</v>
      </c>
      <c r="D18" s="19"/>
      <c r="E18" s="14"/>
      <c r="F18" s="22">
        <v>20000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5000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 t="s">
        <v>332</v>
      </c>
      <c r="F21" s="60">
        <f>SUM(F2:F20)</f>
        <v>198300</v>
      </c>
    </row>
    <row r="22" spans="1:7" ht="18.75" x14ac:dyDescent="0.25">
      <c r="E22" s="58" t="s">
        <v>407</v>
      </c>
      <c r="F22" s="61">
        <v>130000</v>
      </c>
    </row>
    <row r="23" spans="1:7" ht="18.75" x14ac:dyDescent="0.25">
      <c r="E23" s="58" t="s">
        <v>372</v>
      </c>
      <c r="F23" s="61">
        <v>183150</v>
      </c>
    </row>
    <row r="24" spans="1:7" ht="23.25" x14ac:dyDescent="0.6">
      <c r="E24" s="58" t="s">
        <v>373</v>
      </c>
      <c r="F24" s="59">
        <v>712000</v>
      </c>
    </row>
    <row r="25" spans="1:7" ht="18.75" x14ac:dyDescent="0.25">
      <c r="F25" s="53">
        <f>SUM(F21:F24)</f>
        <v>1223450</v>
      </c>
    </row>
    <row r="26" spans="1:7" ht="18.75" x14ac:dyDescent="0.25">
      <c r="E26" s="58" t="s">
        <v>428</v>
      </c>
      <c r="F26" s="61">
        <v>501500</v>
      </c>
    </row>
    <row r="27" spans="1:7" ht="23.25" x14ac:dyDescent="0.6">
      <c r="E27" s="58" t="s">
        <v>374</v>
      </c>
      <c r="F27" s="64">
        <v>1469500</v>
      </c>
    </row>
    <row r="28" spans="1:7" ht="18.75" x14ac:dyDescent="0.3">
      <c r="F28" s="50">
        <f>SUM(F26:F27)</f>
        <v>1971000</v>
      </c>
    </row>
    <row r="29" spans="1:7" ht="23.25" x14ac:dyDescent="0.6">
      <c r="F29" s="70">
        <v>1223450</v>
      </c>
    </row>
    <row r="30" spans="1:7" ht="18.75" x14ac:dyDescent="0.3">
      <c r="F30" s="50">
        <f>F28-F29</f>
        <v>747550</v>
      </c>
    </row>
  </sheetData>
  <autoFilter ref="A1:G30"/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33"/>
  <sheetViews>
    <sheetView topLeftCell="A4" workbookViewId="0">
      <selection activeCell="C43" sqref="C4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3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617</v>
      </c>
      <c r="D2" s="19"/>
      <c r="E2" s="14"/>
      <c r="F2" s="23">
        <v>6000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618</v>
      </c>
      <c r="D3" s="19"/>
      <c r="E3" s="14"/>
      <c r="F3" s="23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619</v>
      </c>
      <c r="D4" s="19" t="s">
        <v>271</v>
      </c>
      <c r="E4" s="14"/>
      <c r="F4" s="23">
        <v>13500</v>
      </c>
      <c r="G4" s="40">
        <v>30000</v>
      </c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620</v>
      </c>
      <c r="D5" s="19"/>
      <c r="E5" s="14"/>
      <c r="F5" s="23">
        <v>21500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621</v>
      </c>
      <c r="D6" s="16"/>
      <c r="E6" s="16"/>
      <c r="F6" s="22">
        <v>2200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5</v>
      </c>
      <c r="B7" s="37" t="str">
        <f t="shared" si="0"/>
        <v>Carry</v>
      </c>
      <c r="C7" s="13" t="s">
        <v>622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572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455</v>
      </c>
      <c r="D9" s="19"/>
      <c r="E9" s="19"/>
      <c r="F9" s="22">
        <v>1600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358</v>
      </c>
      <c r="D10" s="16"/>
      <c r="E10" s="16"/>
      <c r="F10" s="22">
        <v>10000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165</v>
      </c>
      <c r="D11" s="19" t="s">
        <v>320</v>
      </c>
      <c r="E11" s="19"/>
      <c r="F11" s="22">
        <v>5000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623</v>
      </c>
      <c r="D12" s="19"/>
      <c r="E12" s="14"/>
      <c r="F12" s="22">
        <v>1800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tr">
        <f t="shared" si="0"/>
        <v>Body &amp; Painting</v>
      </c>
      <c r="C13" s="13" t="s">
        <v>624</v>
      </c>
      <c r="D13" s="19"/>
      <c r="E13" s="14"/>
      <c r="F13" s="22">
        <v>3600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625</v>
      </c>
      <c r="D14" s="19" t="s">
        <v>626</v>
      </c>
      <c r="E14" s="14">
        <v>16194</v>
      </c>
      <c r="F14" s="22">
        <v>15000</v>
      </c>
      <c r="G14" s="40">
        <v>19000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627</v>
      </c>
      <c r="D15" s="19" t="s">
        <v>628</v>
      </c>
      <c r="E15" s="14">
        <v>16193</v>
      </c>
      <c r="F15" s="22">
        <v>7500</v>
      </c>
      <c r="G15" s="40">
        <v>10000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302</v>
      </c>
      <c r="D16" s="19" t="s">
        <v>246</v>
      </c>
      <c r="E16" s="14"/>
      <c r="F16" s="22">
        <v>7000</v>
      </c>
      <c r="G16" s="40"/>
    </row>
    <row r="17" spans="1:7" ht="21.75" x14ac:dyDescent="0.55000000000000004">
      <c r="A17" s="36">
        <v>2</v>
      </c>
      <c r="B17" s="37" t="str">
        <f t="shared" si="0"/>
        <v>Workshop</v>
      </c>
      <c r="C17" s="13" t="s">
        <v>629</v>
      </c>
      <c r="D17" s="19"/>
      <c r="E17" s="14"/>
      <c r="F17" s="22">
        <v>1700</v>
      </c>
      <c r="G17" s="40"/>
    </row>
    <row r="18" spans="1:7" ht="21.75" x14ac:dyDescent="0.55000000000000004">
      <c r="A18" s="36">
        <v>1</v>
      </c>
      <c r="B18" s="37" t="str">
        <f t="shared" si="0"/>
        <v>Expense</v>
      </c>
      <c r="C18" s="13" t="s">
        <v>206</v>
      </c>
      <c r="D18" s="19"/>
      <c r="E18" s="14"/>
      <c r="F18" s="22">
        <v>50000</v>
      </c>
      <c r="G18" s="40"/>
    </row>
    <row r="19" spans="1:7" ht="21.75" x14ac:dyDescent="0.55000000000000004">
      <c r="A19" s="36">
        <v>6</v>
      </c>
      <c r="B19" s="37" t="str">
        <f t="shared" si="0"/>
        <v>Meal</v>
      </c>
      <c r="C19" s="13" t="s">
        <v>387</v>
      </c>
      <c r="D19" s="19"/>
      <c r="E19" s="14"/>
      <c r="F19" s="22">
        <v>27000</v>
      </c>
      <c r="G19" s="40"/>
    </row>
    <row r="20" spans="1:7" ht="21.75" x14ac:dyDescent="0.55000000000000004">
      <c r="A20" s="36">
        <v>4</v>
      </c>
      <c r="B20" s="37" t="s">
        <v>334</v>
      </c>
      <c r="C20" s="13" t="s">
        <v>479</v>
      </c>
      <c r="D20" s="19"/>
      <c r="E20" s="14"/>
      <c r="F20" s="22">
        <v>33000</v>
      </c>
      <c r="G20" s="40"/>
    </row>
    <row r="21" spans="1:7" ht="21.75" x14ac:dyDescent="0.55000000000000004">
      <c r="A21" s="36">
        <v>2</v>
      </c>
      <c r="B21" s="37" t="s">
        <v>337</v>
      </c>
      <c r="C21" s="13" t="s">
        <v>287</v>
      </c>
      <c r="D21" s="19" t="s">
        <v>630</v>
      </c>
      <c r="E21" s="14">
        <v>16198</v>
      </c>
      <c r="F21" s="22">
        <v>3000</v>
      </c>
      <c r="G21" s="40">
        <v>5000</v>
      </c>
    </row>
    <row r="22" spans="1:7" ht="21.75" x14ac:dyDescent="0.55000000000000004">
      <c r="A22" s="36">
        <v>1</v>
      </c>
      <c r="B22" s="37" t="s">
        <v>332</v>
      </c>
      <c r="C22" s="13" t="s">
        <v>631</v>
      </c>
      <c r="D22" s="19"/>
      <c r="E22" s="14"/>
      <c r="F22" s="22">
        <v>3000</v>
      </c>
      <c r="G22" s="40"/>
    </row>
    <row r="23" spans="1:7" ht="21.75" x14ac:dyDescent="0.55000000000000004">
      <c r="A23" s="36">
        <v>5</v>
      </c>
      <c r="B23" s="37" t="str">
        <f t="shared" si="0"/>
        <v>Carry</v>
      </c>
      <c r="C23" s="13" t="s">
        <v>405</v>
      </c>
      <c r="D23" s="16"/>
      <c r="E23" s="16"/>
      <c r="F23" s="22">
        <v>4000</v>
      </c>
      <c r="G23" s="40"/>
    </row>
    <row r="24" spans="1:7" ht="18.75" x14ac:dyDescent="0.25">
      <c r="E24" s="58" t="s">
        <v>332</v>
      </c>
      <c r="F24" s="60">
        <f>SUM(F2:F23)</f>
        <v>223400</v>
      </c>
    </row>
    <row r="25" spans="1:7" ht="23.25" x14ac:dyDescent="0.25">
      <c r="E25" s="58" t="s">
        <v>372</v>
      </c>
      <c r="F25" s="56">
        <v>45100</v>
      </c>
    </row>
    <row r="26" spans="1:7" ht="18.75" x14ac:dyDescent="0.25">
      <c r="E26" s="58"/>
      <c r="F26" s="77">
        <f>SUM(F24:F25)</f>
        <v>268500</v>
      </c>
    </row>
    <row r="27" spans="1:7" ht="18.75" x14ac:dyDescent="0.3">
      <c r="E27" s="58" t="s">
        <v>428</v>
      </c>
      <c r="F27" s="76">
        <v>413000</v>
      </c>
    </row>
    <row r="28" spans="1:7" ht="23.25" x14ac:dyDescent="0.25">
      <c r="E28" s="66" t="s">
        <v>374</v>
      </c>
      <c r="F28" s="78">
        <v>175500</v>
      </c>
    </row>
    <row r="29" spans="1:7" ht="18.75" x14ac:dyDescent="0.25">
      <c r="E29" s="58"/>
      <c r="F29" s="61">
        <f>SUM(F27:F28)</f>
        <v>588500</v>
      </c>
    </row>
    <row r="30" spans="1:7" ht="23.25" x14ac:dyDescent="0.6">
      <c r="E30" s="58"/>
      <c r="F30" s="82">
        <v>268500</v>
      </c>
    </row>
    <row r="31" spans="1:7" ht="18.75" x14ac:dyDescent="0.3">
      <c r="E31" s="58" t="s">
        <v>468</v>
      </c>
      <c r="F31" s="50">
        <f>F29-F30</f>
        <v>320000</v>
      </c>
    </row>
    <row r="32" spans="1:7" ht="23.25" x14ac:dyDescent="0.6">
      <c r="F32" s="70"/>
    </row>
    <row r="33" spans="6:6" ht="18.75" x14ac:dyDescent="0.3">
      <c r="F33" s="50"/>
    </row>
  </sheetData>
  <autoFilter ref="A1:G31"/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L41"/>
  <sheetViews>
    <sheetView topLeftCell="A13" workbookViewId="0">
      <selection activeCell="B34" sqref="B34"/>
    </sheetView>
  </sheetViews>
  <sheetFormatPr defaultRowHeight="21.75" customHeight="1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634</v>
      </c>
      <c r="D2" s="19"/>
      <c r="E2" s="14"/>
      <c r="F2" s="22">
        <v>58100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8</v>
      </c>
      <c r="B3" s="37" t="str">
        <f t="shared" si="0"/>
        <v>Advance</v>
      </c>
      <c r="C3" s="13" t="s">
        <v>635</v>
      </c>
      <c r="D3" s="19"/>
      <c r="E3" s="14"/>
      <c r="F3" s="22">
        <v>25000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636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637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638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 t="s">
        <v>639</v>
      </c>
      <c r="D7" s="19"/>
      <c r="E7" s="19"/>
      <c r="F7" s="22">
        <v>1500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641</v>
      </c>
      <c r="D8" s="19"/>
      <c r="E8" s="14"/>
      <c r="F8" s="22">
        <v>3000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302</v>
      </c>
      <c r="D9" s="19"/>
      <c r="E9" s="19"/>
      <c r="F9" s="22">
        <v>4000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642</v>
      </c>
      <c r="D10" s="16"/>
      <c r="E10" s="16"/>
      <c r="F10" s="22">
        <v>10200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643</v>
      </c>
      <c r="D11" s="19"/>
      <c r="E11" s="19"/>
      <c r="F11" s="22">
        <v>2000</v>
      </c>
      <c r="G11" s="40"/>
      <c r="K11" s="12">
        <v>10</v>
      </c>
      <c r="L11" s="12"/>
    </row>
    <row r="12" spans="1:12" ht="21.7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9000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644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645</v>
      </c>
      <c r="D14" s="19" t="s">
        <v>646</v>
      </c>
      <c r="E14" s="14"/>
      <c r="F14" s="22">
        <v>58000</v>
      </c>
      <c r="G14" s="40">
        <v>64000</v>
      </c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461</v>
      </c>
      <c r="D15" s="19" t="s">
        <v>646</v>
      </c>
      <c r="E15" s="14"/>
      <c r="F15" s="22">
        <v>22000</v>
      </c>
      <c r="G15" s="40">
        <v>15000</v>
      </c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536</v>
      </c>
      <c r="D16" s="19" t="s">
        <v>646</v>
      </c>
      <c r="E16" s="14"/>
      <c r="F16" s="22">
        <v>26000</v>
      </c>
      <c r="G16" s="40">
        <v>28000</v>
      </c>
    </row>
    <row r="17" spans="1:7" ht="21.75" customHeight="1" x14ac:dyDescent="0.55000000000000004">
      <c r="A17" s="36">
        <v>2</v>
      </c>
      <c r="B17" s="37" t="s">
        <v>337</v>
      </c>
      <c r="C17" s="13" t="s">
        <v>660</v>
      </c>
      <c r="D17" s="19" t="s">
        <v>646</v>
      </c>
      <c r="E17" s="14"/>
      <c r="F17" s="22">
        <v>26000</v>
      </c>
      <c r="G17" s="40">
        <v>30000</v>
      </c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461</v>
      </c>
      <c r="D18" s="19" t="s">
        <v>647</v>
      </c>
      <c r="E18" s="14"/>
      <c r="F18" s="22">
        <v>30000</v>
      </c>
      <c r="G18" s="40">
        <v>34000</v>
      </c>
    </row>
    <row r="19" spans="1:7" ht="21.75" customHeight="1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11000</v>
      </c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 t="s">
        <v>648</v>
      </c>
      <c r="D20" s="19" t="s">
        <v>649</v>
      </c>
      <c r="E20" s="14"/>
      <c r="F20" s="22">
        <v>4000</v>
      </c>
      <c r="G20" s="40"/>
    </row>
    <row r="21" spans="1:7" ht="21.75" customHeight="1" x14ac:dyDescent="0.55000000000000004">
      <c r="A21" s="36">
        <v>3</v>
      </c>
      <c r="B21" s="37" t="str">
        <f t="shared" si="0"/>
        <v>Body &amp; Painting</v>
      </c>
      <c r="C21" s="13" t="s">
        <v>650</v>
      </c>
      <c r="D21" s="16"/>
      <c r="E21" s="16"/>
      <c r="F21" s="22">
        <v>3000</v>
      </c>
      <c r="G21" s="40"/>
    </row>
    <row r="22" spans="1:7" ht="21.75" customHeight="1" x14ac:dyDescent="0.55000000000000004">
      <c r="A22" s="36">
        <v>2</v>
      </c>
      <c r="B22" s="37" t="s">
        <v>337</v>
      </c>
      <c r="C22" s="13" t="s">
        <v>651</v>
      </c>
      <c r="D22" s="19" t="s">
        <v>652</v>
      </c>
      <c r="E22" s="14"/>
      <c r="F22" s="22">
        <v>30000</v>
      </c>
      <c r="G22" s="40"/>
    </row>
    <row r="23" spans="1:7" ht="21.75" customHeight="1" x14ac:dyDescent="0.55000000000000004">
      <c r="A23" s="36">
        <v>1</v>
      </c>
      <c r="B23" s="37" t="s">
        <v>332</v>
      </c>
      <c r="C23" s="13" t="s">
        <v>653</v>
      </c>
      <c r="D23" s="19"/>
      <c r="E23" s="14"/>
      <c r="F23" s="22">
        <v>7750</v>
      </c>
      <c r="G23" s="40"/>
    </row>
    <row r="24" spans="1:7" ht="21.75" customHeight="1" x14ac:dyDescent="0.55000000000000004">
      <c r="A24" s="36">
        <v>1</v>
      </c>
      <c r="B24" s="37" t="s">
        <v>332</v>
      </c>
      <c r="C24" s="13" t="s">
        <v>654</v>
      </c>
      <c r="D24" s="19"/>
      <c r="E24" s="14"/>
      <c r="F24" s="22">
        <v>7000</v>
      </c>
      <c r="G24" s="40"/>
    </row>
    <row r="25" spans="1:7" ht="21.75" customHeight="1" x14ac:dyDescent="0.55000000000000004">
      <c r="A25" s="36">
        <v>2</v>
      </c>
      <c r="B25" s="37" t="s">
        <v>337</v>
      </c>
      <c r="C25" s="13" t="s">
        <v>655</v>
      </c>
      <c r="D25" s="19" t="s">
        <v>597</v>
      </c>
      <c r="E25" s="14"/>
      <c r="F25" s="22">
        <v>6000</v>
      </c>
      <c r="G25" s="40">
        <v>8000</v>
      </c>
    </row>
    <row r="26" spans="1:7" ht="21.75" customHeight="1" x14ac:dyDescent="0.55000000000000004">
      <c r="A26" s="36">
        <v>1</v>
      </c>
      <c r="B26" s="37" t="s">
        <v>332</v>
      </c>
      <c r="C26" s="13" t="s">
        <v>656</v>
      </c>
      <c r="D26" s="19"/>
      <c r="E26" s="14"/>
      <c r="F26" s="22">
        <v>2000</v>
      </c>
      <c r="G26" s="40"/>
    </row>
    <row r="27" spans="1:7" ht="21.75" customHeight="1" x14ac:dyDescent="0.55000000000000004">
      <c r="A27" s="36">
        <v>2</v>
      </c>
      <c r="B27" s="37" t="s">
        <v>337</v>
      </c>
      <c r="C27" s="13" t="s">
        <v>657</v>
      </c>
      <c r="D27" s="16" t="s">
        <v>649</v>
      </c>
      <c r="E27" s="16"/>
      <c r="F27" s="22">
        <v>10000</v>
      </c>
      <c r="G27" s="40"/>
    </row>
    <row r="28" spans="1:7" ht="21.75" customHeight="1" x14ac:dyDescent="0.55000000000000004">
      <c r="A28" s="36">
        <v>3</v>
      </c>
      <c r="B28" s="37" t="s">
        <v>333</v>
      </c>
      <c r="C28" s="13" t="s">
        <v>302</v>
      </c>
      <c r="D28" s="19"/>
      <c r="E28" s="14"/>
      <c r="F28" s="22">
        <v>2000</v>
      </c>
      <c r="G28" s="40"/>
    </row>
    <row r="29" spans="1:7" ht="21.75" customHeight="1" x14ac:dyDescent="0.55000000000000004">
      <c r="A29" s="36">
        <v>1</v>
      </c>
      <c r="B29" s="37" t="s">
        <v>332</v>
      </c>
      <c r="C29" s="13" t="s">
        <v>658</v>
      </c>
      <c r="D29" s="19" t="s">
        <v>343</v>
      </c>
      <c r="E29" s="14"/>
      <c r="F29" s="22">
        <v>2000</v>
      </c>
      <c r="G29" s="40"/>
    </row>
    <row r="30" spans="1:7" ht="21.75" customHeight="1" x14ac:dyDescent="0.55000000000000004">
      <c r="A30" s="36">
        <v>4</v>
      </c>
      <c r="B30" s="37" t="s">
        <v>334</v>
      </c>
      <c r="C30" s="13" t="s">
        <v>479</v>
      </c>
      <c r="D30" s="19"/>
      <c r="E30" s="14"/>
      <c r="F30" s="22">
        <v>33000</v>
      </c>
      <c r="G30" s="40"/>
    </row>
    <row r="31" spans="1:7" ht="21.75" customHeight="1" x14ac:dyDescent="0.55000000000000004">
      <c r="A31" s="36">
        <v>6</v>
      </c>
      <c r="B31" s="37" t="s">
        <v>335</v>
      </c>
      <c r="C31" s="13" t="s">
        <v>659</v>
      </c>
      <c r="D31" s="19"/>
      <c r="E31" s="14"/>
      <c r="F31" s="22">
        <v>25500</v>
      </c>
      <c r="G31" s="40"/>
    </row>
    <row r="32" spans="1:7" ht="21.75" customHeight="1" x14ac:dyDescent="0.55000000000000004">
      <c r="A32" s="36"/>
      <c r="B32" s="37"/>
      <c r="C32" s="13"/>
      <c r="D32" s="19"/>
      <c r="E32" s="14"/>
      <c r="F32" s="83"/>
      <c r="G32" s="40"/>
    </row>
    <row r="33" spans="5:6" ht="21.75" customHeight="1" x14ac:dyDescent="0.3">
      <c r="E33" s="58" t="s">
        <v>332</v>
      </c>
      <c r="F33" s="50">
        <f>SUM(F2:F32)</f>
        <v>429050</v>
      </c>
    </row>
    <row r="34" spans="5:6" ht="21.75" customHeight="1" x14ac:dyDescent="0.55000000000000004">
      <c r="E34" s="84" t="s">
        <v>372</v>
      </c>
      <c r="F34" s="85">
        <v>186150</v>
      </c>
    </row>
    <row r="35" spans="5:6" ht="21.75" customHeight="1" x14ac:dyDescent="0.6">
      <c r="E35" s="58" t="s">
        <v>373</v>
      </c>
      <c r="F35" s="74">
        <v>187500</v>
      </c>
    </row>
    <row r="36" spans="5:6" ht="21.75" customHeight="1" x14ac:dyDescent="0.3">
      <c r="F36" s="62">
        <f>SUM(F33:F35)</f>
        <v>802700</v>
      </c>
    </row>
    <row r="37" spans="5:6" ht="21.75" customHeight="1" x14ac:dyDescent="0.25">
      <c r="E37" s="58" t="s">
        <v>428</v>
      </c>
      <c r="F37" s="61">
        <v>97000</v>
      </c>
    </row>
    <row r="38" spans="5:6" ht="21.75" customHeight="1" x14ac:dyDescent="0.25">
      <c r="E38" s="58" t="s">
        <v>374</v>
      </c>
      <c r="F38" s="56">
        <v>525000</v>
      </c>
    </row>
    <row r="39" spans="5:6" ht="21.75" customHeight="1" x14ac:dyDescent="0.25">
      <c r="F39" s="61">
        <f>SUM(F37:F38)</f>
        <v>622000</v>
      </c>
    </row>
    <row r="40" spans="5:6" ht="21.75" customHeight="1" x14ac:dyDescent="0.6">
      <c r="F40" s="70">
        <v>802700</v>
      </c>
    </row>
    <row r="41" spans="5:6" ht="21.75" customHeight="1" x14ac:dyDescent="0.3">
      <c r="F41" s="62">
        <f>F39-F40</f>
        <v>-180700</v>
      </c>
    </row>
  </sheetData>
  <autoFilter ref="A1:F31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595"/>
  <sheetViews>
    <sheetView workbookViewId="0">
      <pane ySplit="1" topLeftCell="A2" activePane="bottomLeft" state="frozen"/>
      <selection pane="bottomLeft" activeCell="G539" sqref="G539"/>
    </sheetView>
  </sheetViews>
  <sheetFormatPr defaultRowHeight="21" customHeight="1" x14ac:dyDescent="0.55000000000000004"/>
  <cols>
    <col min="1" max="1" width="13.140625" style="12" customWidth="1"/>
    <col min="2" max="2" width="38.5703125" style="12" customWidth="1"/>
    <col min="3" max="3" width="17.140625" style="12" customWidth="1"/>
    <col min="4" max="4" width="17.140625" style="24" customWidth="1"/>
    <col min="5" max="16384" width="9.140625" style="12"/>
  </cols>
  <sheetData>
    <row r="1" spans="1:4" ht="21" customHeight="1" x14ac:dyDescent="0.55000000000000004">
      <c r="A1" s="20" t="s">
        <v>48</v>
      </c>
      <c r="B1" s="20" t="s">
        <v>49</v>
      </c>
      <c r="C1" s="20" t="s">
        <v>64</v>
      </c>
      <c r="D1" s="21" t="s">
        <v>328</v>
      </c>
    </row>
    <row r="2" spans="1:4" ht="21" customHeight="1" x14ac:dyDescent="0.55000000000000004">
      <c r="A2" s="13" t="s">
        <v>50</v>
      </c>
      <c r="B2" s="13" t="s">
        <v>58</v>
      </c>
      <c r="C2" s="14"/>
      <c r="D2" s="22">
        <v>17000</v>
      </c>
    </row>
    <row r="3" spans="1:4" ht="21" customHeight="1" x14ac:dyDescent="0.55000000000000004">
      <c r="A3" s="13" t="s">
        <v>50</v>
      </c>
      <c r="B3" s="13" t="s">
        <v>51</v>
      </c>
      <c r="C3" s="14"/>
      <c r="D3" s="22">
        <v>1000</v>
      </c>
    </row>
    <row r="4" spans="1:4" ht="21" customHeight="1" x14ac:dyDescent="0.55000000000000004">
      <c r="A4" s="13" t="s">
        <v>50</v>
      </c>
      <c r="B4" s="13" t="s">
        <v>78</v>
      </c>
      <c r="C4" s="16" t="s">
        <v>65</v>
      </c>
      <c r="D4" s="22">
        <v>4800</v>
      </c>
    </row>
    <row r="5" spans="1:4" ht="21" customHeight="1" x14ac:dyDescent="0.55000000000000004">
      <c r="A5" s="13" t="s">
        <v>50</v>
      </c>
      <c r="B5" s="13" t="s">
        <v>79</v>
      </c>
      <c r="C5" s="19" t="s">
        <v>112</v>
      </c>
      <c r="D5" s="22">
        <v>16000</v>
      </c>
    </row>
    <row r="6" spans="1:4" ht="21" customHeight="1" x14ac:dyDescent="0.55000000000000004">
      <c r="A6" s="13" t="s">
        <v>50</v>
      </c>
      <c r="B6" s="13" t="s">
        <v>80</v>
      </c>
      <c r="C6" s="14"/>
      <c r="D6" s="22">
        <v>15000</v>
      </c>
    </row>
    <row r="7" spans="1:4" ht="21" customHeight="1" x14ac:dyDescent="0.55000000000000004">
      <c r="A7" s="13" t="s">
        <v>50</v>
      </c>
      <c r="B7" s="13" t="s">
        <v>78</v>
      </c>
      <c r="C7" s="19" t="s">
        <v>112</v>
      </c>
      <c r="D7" s="22">
        <v>5000</v>
      </c>
    </row>
    <row r="8" spans="1:4" ht="21" customHeight="1" x14ac:dyDescent="0.55000000000000004">
      <c r="A8" s="13" t="s">
        <v>50</v>
      </c>
      <c r="B8" s="13" t="s">
        <v>81</v>
      </c>
      <c r="C8" s="16" t="s">
        <v>65</v>
      </c>
      <c r="D8" s="22">
        <v>5000</v>
      </c>
    </row>
    <row r="9" spans="1:4" ht="21" customHeight="1" x14ac:dyDescent="0.55000000000000004">
      <c r="A9" s="13" t="s">
        <v>50</v>
      </c>
      <c r="B9" s="13" t="s">
        <v>82</v>
      </c>
      <c r="C9" s="19" t="s">
        <v>112</v>
      </c>
      <c r="D9" s="22">
        <v>14500</v>
      </c>
    </row>
    <row r="10" spans="1:4" ht="21" customHeight="1" x14ac:dyDescent="0.55000000000000004">
      <c r="A10" s="13" t="s">
        <v>50</v>
      </c>
      <c r="B10" s="13" t="s">
        <v>83</v>
      </c>
      <c r="C10" s="14"/>
      <c r="D10" s="22">
        <v>5600</v>
      </c>
    </row>
    <row r="11" spans="1:4" ht="21" customHeight="1" x14ac:dyDescent="0.55000000000000004">
      <c r="A11" s="13" t="s">
        <v>50</v>
      </c>
      <c r="B11" s="13" t="s">
        <v>52</v>
      </c>
      <c r="C11" s="14"/>
      <c r="D11" s="22">
        <v>3000</v>
      </c>
    </row>
    <row r="12" spans="1:4" ht="21" customHeight="1" x14ac:dyDescent="0.55000000000000004">
      <c r="A12" s="13" t="s">
        <v>50</v>
      </c>
      <c r="B12" s="13" t="s">
        <v>16</v>
      </c>
      <c r="C12" s="14"/>
      <c r="D12" s="22">
        <v>1700</v>
      </c>
    </row>
    <row r="13" spans="1:4" ht="21" customHeight="1" x14ac:dyDescent="0.55000000000000004">
      <c r="A13" s="13" t="s">
        <v>50</v>
      </c>
      <c r="B13" s="13" t="s">
        <v>84</v>
      </c>
      <c r="C13" s="14"/>
      <c r="D13" s="22">
        <v>5000</v>
      </c>
    </row>
    <row r="14" spans="1:4" ht="21" customHeight="1" x14ac:dyDescent="0.55000000000000004">
      <c r="A14" s="13" t="s">
        <v>50</v>
      </c>
      <c r="B14" s="13" t="s">
        <v>53</v>
      </c>
      <c r="C14" s="14"/>
      <c r="D14" s="22">
        <v>8000</v>
      </c>
    </row>
    <row r="15" spans="1:4" ht="21" customHeight="1" x14ac:dyDescent="0.55000000000000004">
      <c r="A15" s="13" t="s">
        <v>50</v>
      </c>
      <c r="B15" s="13" t="s">
        <v>54</v>
      </c>
      <c r="C15" s="14"/>
      <c r="D15" s="22">
        <v>25500</v>
      </c>
    </row>
    <row r="16" spans="1:4" ht="21" customHeight="1" x14ac:dyDescent="0.55000000000000004">
      <c r="A16" s="13" t="s">
        <v>50</v>
      </c>
      <c r="B16" s="13" t="s">
        <v>7</v>
      </c>
      <c r="C16" s="14"/>
      <c r="D16" s="22">
        <v>20000</v>
      </c>
    </row>
    <row r="17" spans="1:4" ht="21" customHeight="1" x14ac:dyDescent="0.55000000000000004">
      <c r="A17" s="13" t="s">
        <v>50</v>
      </c>
      <c r="B17" s="13" t="s">
        <v>57</v>
      </c>
      <c r="C17" s="14"/>
      <c r="D17" s="22">
        <v>1000</v>
      </c>
    </row>
    <row r="18" spans="1:4" ht="21" customHeight="1" x14ac:dyDescent="0.55000000000000004">
      <c r="A18" s="13" t="s">
        <v>55</v>
      </c>
      <c r="B18" s="13" t="s">
        <v>85</v>
      </c>
      <c r="C18" s="16" t="s">
        <v>65</v>
      </c>
      <c r="D18" s="22">
        <v>76000</v>
      </c>
    </row>
    <row r="19" spans="1:4" ht="21" customHeight="1" x14ac:dyDescent="0.55000000000000004">
      <c r="A19" s="13" t="s">
        <v>55</v>
      </c>
      <c r="B19" s="13" t="s">
        <v>81</v>
      </c>
      <c r="C19" s="16" t="s">
        <v>65</v>
      </c>
      <c r="D19" s="22">
        <v>5000</v>
      </c>
    </row>
    <row r="20" spans="1:4" ht="21" customHeight="1" x14ac:dyDescent="0.55000000000000004">
      <c r="A20" s="13" t="s">
        <v>55</v>
      </c>
      <c r="B20" s="13" t="s">
        <v>78</v>
      </c>
      <c r="C20" s="16" t="s">
        <v>65</v>
      </c>
      <c r="D20" s="22">
        <v>5000</v>
      </c>
    </row>
    <row r="21" spans="1:4" ht="21" customHeight="1" x14ac:dyDescent="0.55000000000000004">
      <c r="A21" s="13" t="s">
        <v>55</v>
      </c>
      <c r="B21" s="15" t="s">
        <v>86</v>
      </c>
      <c r="C21" s="16" t="s">
        <v>65</v>
      </c>
      <c r="D21" s="22">
        <v>9000</v>
      </c>
    </row>
    <row r="22" spans="1:4" ht="21" customHeight="1" x14ac:dyDescent="0.55000000000000004">
      <c r="A22" s="13" t="s">
        <v>55</v>
      </c>
      <c r="B22" s="13" t="s">
        <v>16</v>
      </c>
      <c r="C22" s="14"/>
      <c r="D22" s="22">
        <v>500</v>
      </c>
    </row>
    <row r="23" spans="1:4" ht="21" customHeight="1" x14ac:dyDescent="0.55000000000000004">
      <c r="A23" s="13" t="s">
        <v>55</v>
      </c>
      <c r="B23" s="13" t="s">
        <v>56</v>
      </c>
      <c r="C23" s="14"/>
      <c r="D23" s="22">
        <v>1000</v>
      </c>
    </row>
    <row r="24" spans="1:4" ht="21" customHeight="1" x14ac:dyDescent="0.55000000000000004">
      <c r="A24" s="13" t="s">
        <v>55</v>
      </c>
      <c r="B24" s="13" t="s">
        <v>4</v>
      </c>
      <c r="C24" s="14"/>
      <c r="D24" s="22">
        <v>1200</v>
      </c>
    </row>
    <row r="25" spans="1:4" ht="21" customHeight="1" x14ac:dyDescent="0.55000000000000004">
      <c r="A25" s="13" t="s">
        <v>55</v>
      </c>
      <c r="B25" s="13" t="s">
        <v>68</v>
      </c>
      <c r="C25" s="14"/>
      <c r="D25" s="22">
        <v>4000</v>
      </c>
    </row>
    <row r="26" spans="1:4" ht="21" customHeight="1" x14ac:dyDescent="0.55000000000000004">
      <c r="A26" s="13" t="s">
        <v>55</v>
      </c>
      <c r="B26" s="13" t="s">
        <v>53</v>
      </c>
      <c r="C26" s="14"/>
      <c r="D26" s="22">
        <v>11000</v>
      </c>
    </row>
    <row r="27" spans="1:4" ht="21" customHeight="1" x14ac:dyDescent="0.55000000000000004">
      <c r="A27" s="13" t="s">
        <v>55</v>
      </c>
      <c r="B27" s="13" t="s">
        <v>7</v>
      </c>
      <c r="C27" s="14"/>
      <c r="D27" s="22">
        <v>22500</v>
      </c>
    </row>
    <row r="28" spans="1:4" ht="21" customHeight="1" x14ac:dyDescent="0.55000000000000004">
      <c r="A28" s="13" t="s">
        <v>55</v>
      </c>
      <c r="B28" s="13" t="s">
        <v>54</v>
      </c>
      <c r="C28" s="14"/>
      <c r="D28" s="22">
        <v>25500</v>
      </c>
    </row>
    <row r="29" spans="1:4" ht="21" customHeight="1" x14ac:dyDescent="0.55000000000000004">
      <c r="A29" s="13" t="s">
        <v>55</v>
      </c>
      <c r="B29" s="13" t="s">
        <v>63</v>
      </c>
      <c r="C29" s="14"/>
      <c r="D29" s="22">
        <v>21000</v>
      </c>
    </row>
    <row r="30" spans="1:4" ht="21" customHeight="1" x14ac:dyDescent="0.55000000000000004">
      <c r="A30" s="13" t="s">
        <v>59</v>
      </c>
      <c r="B30" s="13" t="s">
        <v>87</v>
      </c>
      <c r="C30" s="14"/>
      <c r="D30" s="22">
        <v>10000</v>
      </c>
    </row>
    <row r="31" spans="1:4" ht="21" customHeight="1" x14ac:dyDescent="0.55000000000000004">
      <c r="A31" s="13" t="s">
        <v>59</v>
      </c>
      <c r="B31" s="13" t="s">
        <v>60</v>
      </c>
      <c r="C31" s="14"/>
      <c r="D31" s="22">
        <v>10000</v>
      </c>
    </row>
    <row r="32" spans="1:4" ht="21" customHeight="1" x14ac:dyDescent="0.55000000000000004">
      <c r="A32" s="13" t="s">
        <v>59</v>
      </c>
      <c r="B32" s="13" t="s">
        <v>61</v>
      </c>
      <c r="C32" s="14"/>
      <c r="D32" s="22">
        <v>2500</v>
      </c>
    </row>
    <row r="33" spans="1:4" ht="21" customHeight="1" x14ac:dyDescent="0.55000000000000004">
      <c r="A33" s="13" t="s">
        <v>59</v>
      </c>
      <c r="B33" s="13" t="s">
        <v>88</v>
      </c>
      <c r="C33" s="14"/>
      <c r="D33" s="22">
        <v>1200</v>
      </c>
    </row>
    <row r="34" spans="1:4" ht="21" customHeight="1" x14ac:dyDescent="0.55000000000000004">
      <c r="A34" s="13" t="s">
        <v>59</v>
      </c>
      <c r="B34" s="13" t="s">
        <v>62</v>
      </c>
      <c r="C34" s="14"/>
      <c r="D34" s="22">
        <v>3800</v>
      </c>
    </row>
    <row r="35" spans="1:4" ht="21" customHeight="1" x14ac:dyDescent="0.55000000000000004">
      <c r="A35" s="13" t="s">
        <v>59</v>
      </c>
      <c r="B35" s="13" t="s">
        <v>58</v>
      </c>
      <c r="C35" s="14"/>
      <c r="D35" s="22">
        <v>4000</v>
      </c>
    </row>
    <row r="36" spans="1:4" ht="21" customHeight="1" x14ac:dyDescent="0.55000000000000004">
      <c r="A36" s="13" t="s">
        <v>59</v>
      </c>
      <c r="B36" s="13" t="s">
        <v>7</v>
      </c>
      <c r="C36" s="14"/>
      <c r="D36" s="22">
        <v>30000</v>
      </c>
    </row>
    <row r="37" spans="1:4" ht="21" customHeight="1" x14ac:dyDescent="0.55000000000000004">
      <c r="A37" s="13" t="s">
        <v>59</v>
      </c>
      <c r="B37" s="13" t="s">
        <v>54</v>
      </c>
      <c r="C37" s="14"/>
      <c r="D37" s="22">
        <v>25500</v>
      </c>
    </row>
    <row r="38" spans="1:4" ht="21" customHeight="1" x14ac:dyDescent="0.55000000000000004">
      <c r="A38" s="13" t="s">
        <v>59</v>
      </c>
      <c r="B38" s="13" t="s">
        <v>57</v>
      </c>
      <c r="C38" s="14"/>
      <c r="D38" s="22">
        <v>5000</v>
      </c>
    </row>
    <row r="39" spans="1:4" ht="21" customHeight="1" x14ac:dyDescent="0.55000000000000004">
      <c r="A39" s="13" t="s">
        <v>69</v>
      </c>
      <c r="B39" s="13" t="s">
        <v>89</v>
      </c>
      <c r="C39" s="13"/>
      <c r="D39" s="22">
        <v>18500</v>
      </c>
    </row>
    <row r="40" spans="1:4" ht="21" customHeight="1" x14ac:dyDescent="0.55000000000000004">
      <c r="A40" s="13" t="s">
        <v>70</v>
      </c>
      <c r="B40" s="13" t="s">
        <v>85</v>
      </c>
      <c r="C40" s="13" t="s">
        <v>66</v>
      </c>
      <c r="D40" s="22">
        <v>12000</v>
      </c>
    </row>
    <row r="41" spans="1:4" ht="21" customHeight="1" x14ac:dyDescent="0.55000000000000004">
      <c r="A41" s="13" t="s">
        <v>71</v>
      </c>
      <c r="B41" s="13" t="s">
        <v>82</v>
      </c>
      <c r="C41" s="13" t="s">
        <v>66</v>
      </c>
      <c r="D41" s="22">
        <v>14500</v>
      </c>
    </row>
    <row r="42" spans="1:4" ht="21" customHeight="1" x14ac:dyDescent="0.55000000000000004">
      <c r="A42" s="13" t="s">
        <v>72</v>
      </c>
      <c r="B42" s="13" t="s">
        <v>90</v>
      </c>
      <c r="C42" s="13" t="s">
        <v>67</v>
      </c>
      <c r="D42" s="22">
        <v>10000</v>
      </c>
    </row>
    <row r="43" spans="1:4" ht="21" customHeight="1" x14ac:dyDescent="0.55000000000000004">
      <c r="A43" s="13" t="s">
        <v>73</v>
      </c>
      <c r="B43" s="13" t="s">
        <v>53</v>
      </c>
      <c r="C43" s="13"/>
      <c r="D43" s="22">
        <v>13500</v>
      </c>
    </row>
    <row r="44" spans="1:4" ht="21" customHeight="1" x14ac:dyDescent="0.55000000000000004">
      <c r="A44" s="13" t="s">
        <v>73</v>
      </c>
      <c r="B44" s="13" t="s">
        <v>57</v>
      </c>
      <c r="C44" s="13"/>
      <c r="D44" s="22">
        <v>3500</v>
      </c>
    </row>
    <row r="45" spans="1:4" ht="21" customHeight="1" x14ac:dyDescent="0.55000000000000004">
      <c r="A45" s="13" t="s">
        <v>73</v>
      </c>
      <c r="B45" s="13" t="s">
        <v>74</v>
      </c>
      <c r="C45" s="13"/>
      <c r="D45" s="22">
        <v>500</v>
      </c>
    </row>
    <row r="46" spans="1:4" ht="21" customHeight="1" x14ac:dyDescent="0.55000000000000004">
      <c r="A46" s="13" t="s">
        <v>73</v>
      </c>
      <c r="B46" s="13" t="s">
        <v>4</v>
      </c>
      <c r="C46" s="13"/>
      <c r="D46" s="22">
        <v>1600</v>
      </c>
    </row>
    <row r="47" spans="1:4" ht="21" customHeight="1" x14ac:dyDescent="0.55000000000000004">
      <c r="A47" s="13" t="s">
        <v>73</v>
      </c>
      <c r="B47" s="13" t="s">
        <v>58</v>
      </c>
      <c r="C47" s="13"/>
      <c r="D47" s="22">
        <v>4000</v>
      </c>
    </row>
    <row r="48" spans="1:4" ht="21" customHeight="1" x14ac:dyDescent="0.55000000000000004">
      <c r="A48" s="13" t="s">
        <v>73</v>
      </c>
      <c r="B48" s="13" t="s">
        <v>91</v>
      </c>
      <c r="C48" s="13"/>
      <c r="D48" s="22">
        <v>1000</v>
      </c>
    </row>
    <row r="49" spans="1:4" ht="21" customHeight="1" x14ac:dyDescent="0.55000000000000004">
      <c r="A49" s="13" t="s">
        <v>73</v>
      </c>
      <c r="B49" s="13" t="s">
        <v>93</v>
      </c>
      <c r="C49" s="13" t="s">
        <v>75</v>
      </c>
      <c r="D49" s="22">
        <v>4250</v>
      </c>
    </row>
    <row r="50" spans="1:4" ht="21" customHeight="1" x14ac:dyDescent="0.55000000000000004">
      <c r="A50" s="13" t="s">
        <v>73</v>
      </c>
      <c r="B50" s="13" t="s">
        <v>76</v>
      </c>
      <c r="C50" s="13"/>
      <c r="D50" s="22">
        <v>20000</v>
      </c>
    </row>
    <row r="51" spans="1:4" ht="21" customHeight="1" x14ac:dyDescent="0.55000000000000004">
      <c r="A51" s="13" t="s">
        <v>73</v>
      </c>
      <c r="B51" s="13" t="s">
        <v>77</v>
      </c>
      <c r="C51" s="13"/>
      <c r="D51" s="22">
        <v>18000</v>
      </c>
    </row>
    <row r="52" spans="1:4" ht="21" customHeight="1" x14ac:dyDescent="0.55000000000000004">
      <c r="A52" s="13" t="s">
        <v>73</v>
      </c>
      <c r="B52" s="13" t="s">
        <v>92</v>
      </c>
      <c r="C52" s="13"/>
      <c r="D52" s="22">
        <v>2800</v>
      </c>
    </row>
    <row r="53" spans="1:4" ht="21" customHeight="1" x14ac:dyDescent="0.55000000000000004">
      <c r="A53" s="13" t="s">
        <v>73</v>
      </c>
      <c r="B53" s="13" t="s">
        <v>94</v>
      </c>
      <c r="C53" s="13"/>
      <c r="D53" s="22">
        <v>1200</v>
      </c>
    </row>
    <row r="54" spans="1:4" ht="21" customHeight="1" x14ac:dyDescent="0.55000000000000004">
      <c r="A54" s="13" t="s">
        <v>73</v>
      </c>
      <c r="B54" s="13" t="s">
        <v>95</v>
      </c>
      <c r="C54" s="13"/>
      <c r="D54" s="22">
        <v>2000</v>
      </c>
    </row>
    <row r="55" spans="1:4" ht="21" customHeight="1" x14ac:dyDescent="0.55000000000000004">
      <c r="A55" s="13" t="s">
        <v>73</v>
      </c>
      <c r="B55" s="13" t="s">
        <v>96</v>
      </c>
      <c r="C55" s="13"/>
      <c r="D55" s="22">
        <v>3000</v>
      </c>
    </row>
    <row r="56" spans="1:4" ht="21" customHeight="1" x14ac:dyDescent="0.55000000000000004">
      <c r="A56" s="13" t="s">
        <v>73</v>
      </c>
      <c r="B56" s="13" t="s">
        <v>7</v>
      </c>
      <c r="C56" s="13"/>
      <c r="D56" s="22">
        <v>30000</v>
      </c>
    </row>
    <row r="57" spans="1:4" ht="21" customHeight="1" x14ac:dyDescent="0.55000000000000004">
      <c r="A57" s="13" t="s">
        <v>73</v>
      </c>
      <c r="B57" s="13" t="s">
        <v>97</v>
      </c>
      <c r="C57" s="13"/>
      <c r="D57" s="22">
        <v>24000</v>
      </c>
    </row>
    <row r="58" spans="1:4" ht="21" customHeight="1" x14ac:dyDescent="0.55000000000000004">
      <c r="A58" s="13" t="s">
        <v>73</v>
      </c>
      <c r="B58" s="13" t="s">
        <v>85</v>
      </c>
      <c r="C58" s="13" t="s">
        <v>98</v>
      </c>
      <c r="D58" s="22">
        <v>6000</v>
      </c>
    </row>
    <row r="59" spans="1:4" ht="21" customHeight="1" x14ac:dyDescent="0.55000000000000004">
      <c r="A59" s="13" t="s">
        <v>99</v>
      </c>
      <c r="B59" s="13" t="s">
        <v>58</v>
      </c>
      <c r="C59" s="13"/>
      <c r="D59" s="22">
        <v>5000</v>
      </c>
    </row>
    <row r="60" spans="1:4" ht="21" customHeight="1" x14ac:dyDescent="0.55000000000000004">
      <c r="A60" s="13" t="s">
        <v>99</v>
      </c>
      <c r="B60" s="13" t="s">
        <v>100</v>
      </c>
      <c r="C60" s="13"/>
      <c r="D60" s="22">
        <v>4000</v>
      </c>
    </row>
    <row r="61" spans="1:4" ht="21" customHeight="1" x14ac:dyDescent="0.55000000000000004">
      <c r="A61" s="13" t="s">
        <v>99</v>
      </c>
      <c r="B61" s="13" t="s">
        <v>53</v>
      </c>
      <c r="C61" s="13"/>
      <c r="D61" s="22">
        <v>4000</v>
      </c>
    </row>
    <row r="62" spans="1:4" ht="21" customHeight="1" x14ac:dyDescent="0.55000000000000004">
      <c r="A62" s="13" t="s">
        <v>99</v>
      </c>
      <c r="B62" s="13" t="s">
        <v>60</v>
      </c>
      <c r="C62" s="13"/>
      <c r="D62" s="22">
        <v>10000</v>
      </c>
    </row>
    <row r="63" spans="1:4" ht="21" customHeight="1" x14ac:dyDescent="0.55000000000000004">
      <c r="A63" s="13" t="s">
        <v>99</v>
      </c>
      <c r="B63" s="13" t="s">
        <v>83</v>
      </c>
      <c r="C63" s="13"/>
      <c r="D63" s="22">
        <v>1500</v>
      </c>
    </row>
    <row r="64" spans="1:4" ht="21" customHeight="1" x14ac:dyDescent="0.55000000000000004">
      <c r="A64" s="13" t="s">
        <v>99</v>
      </c>
      <c r="B64" s="13" t="s">
        <v>68</v>
      </c>
      <c r="C64" s="13"/>
      <c r="D64" s="22">
        <v>9000</v>
      </c>
    </row>
    <row r="65" spans="1:4" ht="21" customHeight="1" x14ac:dyDescent="0.55000000000000004">
      <c r="A65" s="13" t="s">
        <v>99</v>
      </c>
      <c r="B65" s="13" t="s">
        <v>101</v>
      </c>
      <c r="C65" s="13"/>
      <c r="D65" s="22">
        <v>3000</v>
      </c>
    </row>
    <row r="66" spans="1:4" ht="21" customHeight="1" x14ac:dyDescent="0.55000000000000004">
      <c r="A66" s="13" t="s">
        <v>99</v>
      </c>
      <c r="B66" s="13" t="s">
        <v>51</v>
      </c>
      <c r="C66" s="13"/>
      <c r="D66" s="22">
        <v>1000</v>
      </c>
    </row>
    <row r="67" spans="1:4" ht="21" customHeight="1" x14ac:dyDescent="0.55000000000000004">
      <c r="A67" s="13" t="s">
        <v>99</v>
      </c>
      <c r="B67" s="13" t="s">
        <v>7</v>
      </c>
      <c r="C67" s="13"/>
      <c r="D67" s="22">
        <v>30000</v>
      </c>
    </row>
    <row r="68" spans="1:4" ht="21" customHeight="1" x14ac:dyDescent="0.55000000000000004">
      <c r="A68" s="13" t="s">
        <v>99</v>
      </c>
      <c r="B68" s="13" t="s">
        <v>54</v>
      </c>
      <c r="C68" s="13"/>
      <c r="D68" s="22">
        <v>25500</v>
      </c>
    </row>
    <row r="69" spans="1:4" ht="21" customHeight="1" x14ac:dyDescent="0.55000000000000004">
      <c r="A69" s="13" t="s">
        <v>99</v>
      </c>
      <c r="B69" s="13" t="s">
        <v>85</v>
      </c>
      <c r="C69" s="13" t="s">
        <v>102</v>
      </c>
      <c r="D69" s="22">
        <v>6000</v>
      </c>
    </row>
    <row r="70" spans="1:4" ht="21" customHeight="1" x14ac:dyDescent="0.55000000000000004">
      <c r="A70" s="13" t="s">
        <v>99</v>
      </c>
      <c r="B70" s="13" t="s">
        <v>80</v>
      </c>
      <c r="C70" s="13"/>
      <c r="D70" s="22">
        <v>1000</v>
      </c>
    </row>
    <row r="71" spans="1:4" ht="21" customHeight="1" x14ac:dyDescent="0.55000000000000004">
      <c r="A71" s="13" t="s">
        <v>99</v>
      </c>
      <c r="B71" s="13" t="s">
        <v>78</v>
      </c>
      <c r="C71" s="13"/>
      <c r="D71" s="22">
        <v>4800</v>
      </c>
    </row>
    <row r="72" spans="1:4" ht="21" customHeight="1" x14ac:dyDescent="0.55000000000000004">
      <c r="A72" s="13" t="s">
        <v>99</v>
      </c>
      <c r="B72" s="13" t="s">
        <v>103</v>
      </c>
      <c r="C72" s="13" t="s">
        <v>104</v>
      </c>
      <c r="D72" s="22">
        <v>9000</v>
      </c>
    </row>
    <row r="73" spans="1:4" ht="21" customHeight="1" x14ac:dyDescent="0.55000000000000004">
      <c r="A73" s="13" t="s">
        <v>99</v>
      </c>
      <c r="B73" s="13" t="s">
        <v>85</v>
      </c>
      <c r="C73" s="13" t="s">
        <v>104</v>
      </c>
      <c r="D73" s="22">
        <v>8000</v>
      </c>
    </row>
    <row r="74" spans="1:4" ht="21" customHeight="1" x14ac:dyDescent="0.55000000000000004">
      <c r="A74" s="13" t="s">
        <v>105</v>
      </c>
      <c r="B74" s="13" t="s">
        <v>2</v>
      </c>
      <c r="C74" s="13"/>
      <c r="D74" s="22">
        <v>2000</v>
      </c>
    </row>
    <row r="75" spans="1:4" ht="21" customHeight="1" x14ac:dyDescent="0.55000000000000004">
      <c r="A75" s="13" t="s">
        <v>105</v>
      </c>
      <c r="B75" s="13" t="s">
        <v>58</v>
      </c>
      <c r="C75" s="13"/>
      <c r="D75" s="22">
        <v>5500</v>
      </c>
    </row>
    <row r="76" spans="1:4" ht="21" customHeight="1" x14ac:dyDescent="0.55000000000000004">
      <c r="A76" s="13" t="s">
        <v>105</v>
      </c>
      <c r="B76" s="13" t="s">
        <v>127</v>
      </c>
      <c r="C76" s="13"/>
      <c r="D76" s="22">
        <v>3000</v>
      </c>
    </row>
    <row r="77" spans="1:4" ht="21" customHeight="1" x14ac:dyDescent="0.55000000000000004">
      <c r="A77" s="13" t="s">
        <v>105</v>
      </c>
      <c r="B77" s="13" t="s">
        <v>106</v>
      </c>
      <c r="C77" s="13"/>
      <c r="D77" s="22">
        <v>9000</v>
      </c>
    </row>
    <row r="78" spans="1:4" ht="21" customHeight="1" x14ac:dyDescent="0.55000000000000004">
      <c r="A78" s="13" t="s">
        <v>105</v>
      </c>
      <c r="B78" s="13" t="s">
        <v>107</v>
      </c>
      <c r="C78" s="13"/>
      <c r="D78" s="22">
        <v>4000</v>
      </c>
    </row>
    <row r="79" spans="1:4" ht="21" customHeight="1" x14ac:dyDescent="0.55000000000000004">
      <c r="A79" s="13" t="s">
        <v>105</v>
      </c>
      <c r="B79" s="13" t="s">
        <v>68</v>
      </c>
      <c r="C79" s="13"/>
      <c r="D79" s="22">
        <v>3000</v>
      </c>
    </row>
    <row r="80" spans="1:4" ht="21" customHeight="1" x14ac:dyDescent="0.55000000000000004">
      <c r="A80" s="13" t="s">
        <v>105</v>
      </c>
      <c r="B80" s="13" t="s">
        <v>53</v>
      </c>
      <c r="C80" s="13"/>
      <c r="D80" s="22">
        <v>5500</v>
      </c>
    </row>
    <row r="81" spans="1:4" ht="21" customHeight="1" x14ac:dyDescent="0.55000000000000004">
      <c r="A81" s="13" t="s">
        <v>105</v>
      </c>
      <c r="B81" s="13" t="s">
        <v>4</v>
      </c>
      <c r="C81" s="13"/>
      <c r="D81" s="22">
        <v>1200</v>
      </c>
    </row>
    <row r="82" spans="1:4" ht="21" customHeight="1" x14ac:dyDescent="0.55000000000000004">
      <c r="A82" s="13" t="s">
        <v>105</v>
      </c>
      <c r="B82" s="13" t="s">
        <v>88</v>
      </c>
      <c r="C82" s="13"/>
      <c r="D82" s="22">
        <v>1700</v>
      </c>
    </row>
    <row r="83" spans="1:4" ht="21" customHeight="1" x14ac:dyDescent="0.55000000000000004">
      <c r="A83" s="13" t="s">
        <v>105</v>
      </c>
      <c r="B83" s="13" t="s">
        <v>108</v>
      </c>
      <c r="C83" s="13"/>
      <c r="D83" s="22">
        <v>500</v>
      </c>
    </row>
    <row r="84" spans="1:4" ht="21" customHeight="1" x14ac:dyDescent="0.55000000000000004">
      <c r="A84" s="13" t="s">
        <v>105</v>
      </c>
      <c r="B84" s="13" t="s">
        <v>109</v>
      </c>
      <c r="C84" s="13"/>
      <c r="D84" s="22">
        <v>1500</v>
      </c>
    </row>
    <row r="85" spans="1:4" ht="21" customHeight="1" x14ac:dyDescent="0.55000000000000004">
      <c r="A85" s="13" t="s">
        <v>105</v>
      </c>
      <c r="B85" s="13" t="s">
        <v>110</v>
      </c>
      <c r="C85" s="13"/>
      <c r="D85" s="22">
        <v>30000</v>
      </c>
    </row>
    <row r="86" spans="1:4" ht="21" customHeight="1" x14ac:dyDescent="0.55000000000000004">
      <c r="A86" s="13" t="s">
        <v>105</v>
      </c>
      <c r="B86" s="13" t="s">
        <v>111</v>
      </c>
      <c r="C86" s="13"/>
      <c r="D86" s="22">
        <v>8000</v>
      </c>
    </row>
    <row r="87" spans="1:4" ht="21" customHeight="1" x14ac:dyDescent="0.55000000000000004">
      <c r="A87" s="13" t="s">
        <v>105</v>
      </c>
      <c r="B87" s="13" t="s">
        <v>84</v>
      </c>
      <c r="C87" s="13"/>
      <c r="D87" s="22">
        <v>2500</v>
      </c>
    </row>
    <row r="88" spans="1:4" ht="21" customHeight="1" x14ac:dyDescent="0.55000000000000004">
      <c r="A88" s="13" t="s">
        <v>105</v>
      </c>
      <c r="B88" s="13" t="s">
        <v>57</v>
      </c>
      <c r="C88" s="13"/>
      <c r="D88" s="22">
        <v>2500</v>
      </c>
    </row>
    <row r="89" spans="1:4" ht="21" customHeight="1" x14ac:dyDescent="0.55000000000000004">
      <c r="A89" s="13" t="s">
        <v>105</v>
      </c>
      <c r="B89" s="13" t="s">
        <v>7</v>
      </c>
      <c r="C89" s="13"/>
      <c r="D89" s="22">
        <v>30000</v>
      </c>
    </row>
    <row r="90" spans="1:4" ht="21" customHeight="1" x14ac:dyDescent="0.55000000000000004">
      <c r="A90" s="13" t="s">
        <v>105</v>
      </c>
      <c r="B90" s="13" t="s">
        <v>54</v>
      </c>
      <c r="C90" s="13"/>
      <c r="D90" s="22">
        <v>25500</v>
      </c>
    </row>
    <row r="91" spans="1:4" ht="21" customHeight="1" x14ac:dyDescent="0.55000000000000004">
      <c r="A91" s="13" t="s">
        <v>105</v>
      </c>
      <c r="B91" s="13" t="s">
        <v>85</v>
      </c>
      <c r="C91" s="13" t="s">
        <v>112</v>
      </c>
      <c r="D91" s="22">
        <v>11000</v>
      </c>
    </row>
    <row r="92" spans="1:4" ht="21" customHeight="1" x14ac:dyDescent="0.55000000000000004">
      <c r="A92" s="13" t="s">
        <v>105</v>
      </c>
      <c r="B92" s="13" t="s">
        <v>113</v>
      </c>
      <c r="C92" s="13" t="s">
        <v>112</v>
      </c>
      <c r="D92" s="22">
        <v>12000</v>
      </c>
    </row>
    <row r="93" spans="1:4" ht="21" customHeight="1" x14ac:dyDescent="0.55000000000000004">
      <c r="A93" s="13" t="s">
        <v>105</v>
      </c>
      <c r="B93" s="13" t="s">
        <v>82</v>
      </c>
      <c r="C93" s="13" t="s">
        <v>112</v>
      </c>
      <c r="D93" s="22">
        <v>10000</v>
      </c>
    </row>
    <row r="94" spans="1:4" ht="21" customHeight="1" x14ac:dyDescent="0.55000000000000004">
      <c r="A94" s="13" t="s">
        <v>105</v>
      </c>
      <c r="B94" s="13" t="s">
        <v>86</v>
      </c>
      <c r="C94" s="18" t="s">
        <v>65</v>
      </c>
      <c r="D94" s="22">
        <v>9000</v>
      </c>
    </row>
    <row r="95" spans="1:4" ht="21" customHeight="1" x14ac:dyDescent="0.55000000000000004">
      <c r="A95" s="13" t="s">
        <v>114</v>
      </c>
      <c r="B95" s="13" t="s">
        <v>115</v>
      </c>
      <c r="C95" s="13"/>
      <c r="D95" s="22">
        <v>500</v>
      </c>
    </row>
    <row r="96" spans="1:4" ht="21" customHeight="1" x14ac:dyDescent="0.55000000000000004">
      <c r="A96" s="13" t="s">
        <v>114</v>
      </c>
      <c r="B96" s="13" t="s">
        <v>88</v>
      </c>
      <c r="C96" s="13"/>
      <c r="D96" s="22">
        <v>1700</v>
      </c>
    </row>
    <row r="97" spans="1:4" ht="21" customHeight="1" x14ac:dyDescent="0.55000000000000004">
      <c r="A97" s="13" t="s">
        <v>114</v>
      </c>
      <c r="B97" s="13" t="s">
        <v>116</v>
      </c>
      <c r="C97" s="13"/>
      <c r="D97" s="22">
        <v>1600</v>
      </c>
    </row>
    <row r="98" spans="1:4" ht="21" customHeight="1" x14ac:dyDescent="0.55000000000000004">
      <c r="A98" s="13" t="s">
        <v>114</v>
      </c>
      <c r="B98" s="13" t="s">
        <v>111</v>
      </c>
      <c r="C98" s="13"/>
      <c r="D98" s="22">
        <v>3000</v>
      </c>
    </row>
    <row r="99" spans="1:4" ht="21" customHeight="1" x14ac:dyDescent="0.55000000000000004">
      <c r="A99" s="13" t="s">
        <v>114</v>
      </c>
      <c r="B99" s="13" t="s">
        <v>57</v>
      </c>
      <c r="C99" s="13"/>
      <c r="D99" s="22">
        <v>7500</v>
      </c>
    </row>
    <row r="100" spans="1:4" ht="21" customHeight="1" x14ac:dyDescent="0.55000000000000004">
      <c r="A100" s="13" t="s">
        <v>114</v>
      </c>
      <c r="B100" s="13" t="s">
        <v>53</v>
      </c>
      <c r="C100" s="13"/>
      <c r="D100" s="22">
        <v>8500</v>
      </c>
    </row>
    <row r="101" spans="1:4" ht="21" customHeight="1" x14ac:dyDescent="0.55000000000000004">
      <c r="A101" s="13" t="s">
        <v>114</v>
      </c>
      <c r="B101" s="13" t="s">
        <v>68</v>
      </c>
      <c r="C101" s="13"/>
      <c r="D101" s="22">
        <v>6000</v>
      </c>
    </row>
    <row r="102" spans="1:4" ht="21" customHeight="1" x14ac:dyDescent="0.55000000000000004">
      <c r="A102" s="13" t="s">
        <v>114</v>
      </c>
      <c r="B102" s="13" t="s">
        <v>7</v>
      </c>
      <c r="C102" s="13"/>
      <c r="D102" s="22">
        <v>30000</v>
      </c>
    </row>
    <row r="103" spans="1:4" ht="21" customHeight="1" x14ac:dyDescent="0.55000000000000004">
      <c r="A103" s="13" t="s">
        <v>114</v>
      </c>
      <c r="B103" s="13" t="s">
        <v>117</v>
      </c>
      <c r="C103" s="13"/>
      <c r="D103" s="22">
        <v>10000</v>
      </c>
    </row>
    <row r="104" spans="1:4" ht="21" customHeight="1" x14ac:dyDescent="0.55000000000000004">
      <c r="A104" s="13" t="s">
        <v>114</v>
      </c>
      <c r="B104" s="13" t="s">
        <v>118</v>
      </c>
      <c r="C104" s="13"/>
      <c r="D104" s="22">
        <v>22500</v>
      </c>
    </row>
    <row r="105" spans="1:4" ht="21" customHeight="1" x14ac:dyDescent="0.55000000000000004">
      <c r="A105" s="13" t="s">
        <v>114</v>
      </c>
      <c r="B105" s="13" t="s">
        <v>119</v>
      </c>
      <c r="C105" s="13"/>
      <c r="D105" s="22">
        <v>4000</v>
      </c>
    </row>
    <row r="106" spans="1:4" ht="21" customHeight="1" x14ac:dyDescent="0.55000000000000004">
      <c r="A106" s="13" t="s">
        <v>120</v>
      </c>
      <c r="B106" s="13" t="s">
        <v>58</v>
      </c>
      <c r="C106" s="13"/>
      <c r="D106" s="22">
        <v>6000</v>
      </c>
    </row>
    <row r="107" spans="1:4" ht="21" customHeight="1" x14ac:dyDescent="0.55000000000000004">
      <c r="A107" s="13" t="s">
        <v>120</v>
      </c>
      <c r="B107" s="13" t="s">
        <v>111</v>
      </c>
      <c r="C107" s="13"/>
      <c r="D107" s="22">
        <v>3000</v>
      </c>
    </row>
    <row r="108" spans="1:4" ht="21" customHeight="1" x14ac:dyDescent="0.55000000000000004">
      <c r="A108" s="13" t="s">
        <v>120</v>
      </c>
      <c r="B108" s="13" t="s">
        <v>4</v>
      </c>
      <c r="C108" s="13"/>
      <c r="D108" s="22">
        <v>1200</v>
      </c>
    </row>
    <row r="109" spans="1:4" ht="21" customHeight="1" x14ac:dyDescent="0.55000000000000004">
      <c r="A109" s="13" t="s">
        <v>120</v>
      </c>
      <c r="B109" s="13" t="s">
        <v>62</v>
      </c>
      <c r="C109" s="13"/>
      <c r="D109" s="22">
        <v>3800</v>
      </c>
    </row>
    <row r="110" spans="1:4" ht="21" customHeight="1" x14ac:dyDescent="0.55000000000000004">
      <c r="A110" s="13" t="s">
        <v>120</v>
      </c>
      <c r="B110" s="13" t="s">
        <v>84</v>
      </c>
      <c r="C110" s="13"/>
      <c r="D110" s="22">
        <v>6400</v>
      </c>
    </row>
    <row r="111" spans="1:4" ht="21" customHeight="1" x14ac:dyDescent="0.55000000000000004">
      <c r="A111" s="13" t="s">
        <v>120</v>
      </c>
      <c r="B111" s="13" t="s">
        <v>83</v>
      </c>
      <c r="C111" s="13"/>
      <c r="D111" s="22">
        <v>1000</v>
      </c>
    </row>
    <row r="112" spans="1:4" ht="21" customHeight="1" x14ac:dyDescent="0.55000000000000004">
      <c r="A112" s="13" t="s">
        <v>120</v>
      </c>
      <c r="B112" s="13" t="s">
        <v>53</v>
      </c>
      <c r="C112" s="13"/>
      <c r="D112" s="22">
        <v>11700</v>
      </c>
    </row>
    <row r="113" spans="1:4" ht="21" customHeight="1" x14ac:dyDescent="0.55000000000000004">
      <c r="A113" s="13" t="s">
        <v>120</v>
      </c>
      <c r="B113" s="13" t="s">
        <v>7</v>
      </c>
      <c r="C113" s="13"/>
      <c r="D113" s="22">
        <v>20000</v>
      </c>
    </row>
    <row r="114" spans="1:4" ht="21" customHeight="1" x14ac:dyDescent="0.55000000000000004">
      <c r="A114" s="13" t="s">
        <v>120</v>
      </c>
      <c r="B114" s="13" t="s">
        <v>118</v>
      </c>
      <c r="C114" s="13"/>
      <c r="D114" s="22">
        <v>22500</v>
      </c>
    </row>
    <row r="115" spans="1:4" ht="21" customHeight="1" x14ac:dyDescent="0.55000000000000004">
      <c r="A115" s="13" t="s">
        <v>120</v>
      </c>
      <c r="B115" s="13" t="s">
        <v>78</v>
      </c>
      <c r="C115" s="18" t="s">
        <v>65</v>
      </c>
      <c r="D115" s="22">
        <v>4800</v>
      </c>
    </row>
    <row r="116" spans="1:4" ht="21" customHeight="1" x14ac:dyDescent="0.55000000000000004">
      <c r="A116" s="13" t="s">
        <v>120</v>
      </c>
      <c r="B116" s="13" t="s">
        <v>80</v>
      </c>
      <c r="C116" s="18" t="s">
        <v>65</v>
      </c>
      <c r="D116" s="22">
        <v>5000</v>
      </c>
    </row>
    <row r="117" spans="1:4" ht="21" customHeight="1" x14ac:dyDescent="0.55000000000000004">
      <c r="A117" s="13" t="s">
        <v>121</v>
      </c>
      <c r="B117" s="13" t="s">
        <v>117</v>
      </c>
      <c r="C117" s="13"/>
      <c r="D117" s="22">
        <v>4000</v>
      </c>
    </row>
    <row r="118" spans="1:4" ht="21" customHeight="1" x14ac:dyDescent="0.55000000000000004">
      <c r="A118" s="13" t="s">
        <v>121</v>
      </c>
      <c r="B118" s="13" t="s">
        <v>122</v>
      </c>
      <c r="C118" s="13"/>
      <c r="D118" s="22">
        <v>7000</v>
      </c>
    </row>
    <row r="119" spans="1:4" ht="21" customHeight="1" x14ac:dyDescent="0.55000000000000004">
      <c r="A119" s="13" t="s">
        <v>121</v>
      </c>
      <c r="B119" s="13" t="s">
        <v>123</v>
      </c>
      <c r="C119" s="13"/>
      <c r="D119" s="22">
        <v>3000</v>
      </c>
    </row>
    <row r="120" spans="1:4" ht="21" customHeight="1" x14ac:dyDescent="0.55000000000000004">
      <c r="A120" s="13" t="s">
        <v>121</v>
      </c>
      <c r="B120" s="13" t="s">
        <v>124</v>
      </c>
      <c r="C120" s="13"/>
      <c r="D120" s="22">
        <v>5000</v>
      </c>
    </row>
    <row r="121" spans="1:4" ht="21" customHeight="1" x14ac:dyDescent="0.55000000000000004">
      <c r="A121" s="13" t="s">
        <v>121</v>
      </c>
      <c r="B121" s="13" t="s">
        <v>126</v>
      </c>
      <c r="C121" s="13"/>
      <c r="D121" s="22">
        <v>4000</v>
      </c>
    </row>
    <row r="122" spans="1:4" ht="21" customHeight="1" x14ac:dyDescent="0.55000000000000004">
      <c r="A122" s="13" t="s">
        <v>121</v>
      </c>
      <c r="B122" s="13" t="s">
        <v>125</v>
      </c>
      <c r="C122" s="13"/>
      <c r="D122" s="22">
        <v>2000</v>
      </c>
    </row>
    <row r="123" spans="1:4" ht="21" customHeight="1" x14ac:dyDescent="0.55000000000000004">
      <c r="A123" s="13" t="s">
        <v>121</v>
      </c>
      <c r="B123" s="13" t="s">
        <v>103</v>
      </c>
      <c r="C123" s="13" t="s">
        <v>128</v>
      </c>
      <c r="D123" s="22">
        <v>16000</v>
      </c>
    </row>
    <row r="124" spans="1:4" ht="21" customHeight="1" x14ac:dyDescent="0.55000000000000004">
      <c r="A124" s="13" t="s">
        <v>121</v>
      </c>
      <c r="B124" s="13" t="s">
        <v>85</v>
      </c>
      <c r="C124" s="18" t="s">
        <v>65</v>
      </c>
      <c r="D124" s="22">
        <v>16000</v>
      </c>
    </row>
    <row r="125" spans="1:4" ht="21" customHeight="1" x14ac:dyDescent="0.55000000000000004">
      <c r="A125" s="13" t="s">
        <v>121</v>
      </c>
      <c r="B125" s="13" t="s">
        <v>78</v>
      </c>
      <c r="C125" s="13"/>
      <c r="D125" s="22">
        <v>4800</v>
      </c>
    </row>
    <row r="126" spans="1:4" ht="21" customHeight="1" x14ac:dyDescent="0.55000000000000004">
      <c r="A126" s="13" t="s">
        <v>121</v>
      </c>
      <c r="B126" s="13" t="s">
        <v>86</v>
      </c>
      <c r="C126" s="13" t="s">
        <v>128</v>
      </c>
      <c r="D126" s="22">
        <v>9000</v>
      </c>
    </row>
    <row r="127" spans="1:4" ht="21" customHeight="1" x14ac:dyDescent="0.55000000000000004">
      <c r="A127" s="13" t="s">
        <v>121</v>
      </c>
      <c r="B127" s="13" t="s">
        <v>81</v>
      </c>
      <c r="C127" s="18" t="s">
        <v>65</v>
      </c>
      <c r="D127" s="22">
        <v>9500</v>
      </c>
    </row>
    <row r="128" spans="1:4" ht="21" customHeight="1" x14ac:dyDescent="0.55000000000000004">
      <c r="A128" s="13" t="s">
        <v>121</v>
      </c>
      <c r="B128" s="13" t="s">
        <v>129</v>
      </c>
      <c r="C128" s="13" t="s">
        <v>128</v>
      </c>
      <c r="D128" s="22">
        <v>7500</v>
      </c>
    </row>
    <row r="129" spans="1:4" ht="21" customHeight="1" x14ac:dyDescent="0.55000000000000004">
      <c r="A129" s="13" t="s">
        <v>121</v>
      </c>
      <c r="B129" s="13" t="s">
        <v>82</v>
      </c>
      <c r="C129" s="13" t="s">
        <v>128</v>
      </c>
      <c r="D129" s="22">
        <v>18000</v>
      </c>
    </row>
    <row r="130" spans="1:4" ht="21" customHeight="1" x14ac:dyDescent="0.55000000000000004">
      <c r="A130" s="13" t="s">
        <v>121</v>
      </c>
      <c r="B130" s="13" t="s">
        <v>53</v>
      </c>
      <c r="C130" s="13"/>
      <c r="D130" s="22">
        <v>7000</v>
      </c>
    </row>
    <row r="131" spans="1:4" ht="21" customHeight="1" x14ac:dyDescent="0.55000000000000004">
      <c r="A131" s="13" t="s">
        <v>121</v>
      </c>
      <c r="B131" s="13" t="s">
        <v>130</v>
      </c>
      <c r="C131" s="13"/>
      <c r="D131" s="22">
        <v>600</v>
      </c>
    </row>
    <row r="132" spans="1:4" ht="21" customHeight="1" x14ac:dyDescent="0.55000000000000004">
      <c r="A132" s="13" t="s">
        <v>121</v>
      </c>
      <c r="B132" s="13" t="s">
        <v>131</v>
      </c>
      <c r="C132" s="13" t="s">
        <v>112</v>
      </c>
      <c r="D132" s="22">
        <v>10000</v>
      </c>
    </row>
    <row r="133" spans="1:4" ht="21" customHeight="1" x14ac:dyDescent="0.55000000000000004">
      <c r="A133" s="13" t="s">
        <v>121</v>
      </c>
      <c r="B133" s="13" t="s">
        <v>132</v>
      </c>
      <c r="C133" s="13"/>
      <c r="D133" s="22">
        <v>35000</v>
      </c>
    </row>
    <row r="134" spans="1:4" ht="21" customHeight="1" x14ac:dyDescent="0.55000000000000004">
      <c r="A134" s="13" t="s">
        <v>121</v>
      </c>
      <c r="B134" s="13" t="s">
        <v>133</v>
      </c>
      <c r="C134" s="13"/>
      <c r="D134" s="22">
        <v>500</v>
      </c>
    </row>
    <row r="135" spans="1:4" ht="21" customHeight="1" x14ac:dyDescent="0.55000000000000004">
      <c r="A135" s="13" t="s">
        <v>121</v>
      </c>
      <c r="B135" s="13" t="s">
        <v>134</v>
      </c>
      <c r="C135" s="13"/>
      <c r="D135" s="22">
        <v>10500</v>
      </c>
    </row>
    <row r="136" spans="1:4" ht="21" customHeight="1" x14ac:dyDescent="0.55000000000000004">
      <c r="A136" s="13" t="s">
        <v>121</v>
      </c>
      <c r="B136" s="13" t="s">
        <v>7</v>
      </c>
      <c r="C136" s="13"/>
      <c r="D136" s="22">
        <v>30000</v>
      </c>
    </row>
    <row r="137" spans="1:4" ht="21" customHeight="1" x14ac:dyDescent="0.55000000000000004">
      <c r="A137" s="13" t="s">
        <v>121</v>
      </c>
      <c r="B137" s="13" t="s">
        <v>54</v>
      </c>
      <c r="C137" s="13"/>
      <c r="D137" s="22">
        <v>25500</v>
      </c>
    </row>
    <row r="138" spans="1:4" ht="21" customHeight="1" x14ac:dyDescent="0.55000000000000004">
      <c r="A138" s="13" t="s">
        <v>135</v>
      </c>
      <c r="B138" s="13" t="s">
        <v>136</v>
      </c>
      <c r="C138" s="13"/>
      <c r="D138" s="22">
        <v>700</v>
      </c>
    </row>
    <row r="139" spans="1:4" ht="21" customHeight="1" x14ac:dyDescent="0.55000000000000004">
      <c r="A139" s="13" t="s">
        <v>135</v>
      </c>
      <c r="B139" s="13" t="s">
        <v>51</v>
      </c>
      <c r="C139" s="13"/>
      <c r="D139" s="22">
        <v>1000</v>
      </c>
    </row>
    <row r="140" spans="1:4" ht="21" customHeight="1" x14ac:dyDescent="0.55000000000000004">
      <c r="A140" s="13" t="s">
        <v>135</v>
      </c>
      <c r="B140" s="13" t="s">
        <v>58</v>
      </c>
      <c r="C140" s="13"/>
      <c r="D140" s="22">
        <v>6000</v>
      </c>
    </row>
    <row r="141" spans="1:4" ht="21" customHeight="1" x14ac:dyDescent="0.55000000000000004">
      <c r="A141" s="13" t="s">
        <v>135</v>
      </c>
      <c r="B141" s="13" t="s">
        <v>137</v>
      </c>
      <c r="C141" s="13"/>
      <c r="D141" s="22">
        <v>2600</v>
      </c>
    </row>
    <row r="142" spans="1:4" ht="21" customHeight="1" x14ac:dyDescent="0.55000000000000004">
      <c r="A142" s="13" t="s">
        <v>135</v>
      </c>
      <c r="B142" s="13" t="s">
        <v>138</v>
      </c>
      <c r="C142" s="13"/>
      <c r="D142" s="22">
        <v>4000</v>
      </c>
    </row>
    <row r="143" spans="1:4" ht="21" customHeight="1" x14ac:dyDescent="0.55000000000000004">
      <c r="A143" s="13" t="s">
        <v>135</v>
      </c>
      <c r="B143" s="13" t="s">
        <v>139</v>
      </c>
      <c r="C143" s="13"/>
      <c r="D143" s="22">
        <v>150000</v>
      </c>
    </row>
    <row r="144" spans="1:4" ht="21" customHeight="1" x14ac:dyDescent="0.55000000000000004">
      <c r="A144" s="13" t="s">
        <v>135</v>
      </c>
      <c r="B144" s="13" t="s">
        <v>4</v>
      </c>
      <c r="C144" s="13"/>
      <c r="D144" s="22">
        <v>1200</v>
      </c>
    </row>
    <row r="145" spans="1:4" ht="21" customHeight="1" x14ac:dyDescent="0.55000000000000004">
      <c r="A145" s="13" t="s">
        <v>135</v>
      </c>
      <c r="B145" s="13" t="s">
        <v>140</v>
      </c>
      <c r="C145" s="13"/>
      <c r="D145" s="22">
        <v>1200</v>
      </c>
    </row>
    <row r="146" spans="1:4" ht="21" customHeight="1" x14ac:dyDescent="0.55000000000000004">
      <c r="A146" s="13" t="s">
        <v>135</v>
      </c>
      <c r="B146" s="13" t="s">
        <v>125</v>
      </c>
      <c r="C146" s="13"/>
      <c r="D146" s="22">
        <v>3000</v>
      </c>
    </row>
    <row r="147" spans="1:4" ht="21" customHeight="1" x14ac:dyDescent="0.55000000000000004">
      <c r="A147" s="13" t="s">
        <v>135</v>
      </c>
      <c r="B147" s="13" t="s">
        <v>68</v>
      </c>
      <c r="C147" s="13"/>
      <c r="D147" s="22">
        <v>6000</v>
      </c>
    </row>
    <row r="148" spans="1:4" ht="21" customHeight="1" x14ac:dyDescent="0.55000000000000004">
      <c r="A148" s="13" t="s">
        <v>135</v>
      </c>
      <c r="B148" s="13" t="s">
        <v>53</v>
      </c>
      <c r="C148" s="13"/>
      <c r="D148" s="22">
        <v>3000</v>
      </c>
    </row>
    <row r="149" spans="1:4" ht="21" customHeight="1" x14ac:dyDescent="0.55000000000000004">
      <c r="A149" s="13" t="s">
        <v>135</v>
      </c>
      <c r="B149" s="13" t="s">
        <v>60</v>
      </c>
      <c r="C149" s="13"/>
      <c r="D149" s="22">
        <v>10000</v>
      </c>
    </row>
    <row r="150" spans="1:4" ht="21" customHeight="1" x14ac:dyDescent="0.55000000000000004">
      <c r="A150" s="13" t="s">
        <v>135</v>
      </c>
      <c r="B150" s="13" t="s">
        <v>111</v>
      </c>
      <c r="C150" s="13"/>
      <c r="D150" s="22">
        <v>3500</v>
      </c>
    </row>
    <row r="151" spans="1:4" ht="21" customHeight="1" x14ac:dyDescent="0.55000000000000004">
      <c r="A151" s="13" t="s">
        <v>135</v>
      </c>
      <c r="B151" s="13" t="s">
        <v>141</v>
      </c>
      <c r="C151" s="13"/>
      <c r="D151" s="22">
        <v>1000</v>
      </c>
    </row>
    <row r="152" spans="1:4" ht="21" customHeight="1" x14ac:dyDescent="0.55000000000000004">
      <c r="A152" s="13" t="s">
        <v>135</v>
      </c>
      <c r="B152" s="13" t="s">
        <v>142</v>
      </c>
      <c r="C152" s="13"/>
      <c r="D152" s="22">
        <v>3000</v>
      </c>
    </row>
    <row r="153" spans="1:4" ht="21" customHeight="1" x14ac:dyDescent="0.55000000000000004">
      <c r="A153" s="13" t="s">
        <v>135</v>
      </c>
      <c r="B153" s="13" t="s">
        <v>143</v>
      </c>
      <c r="C153" s="13"/>
      <c r="D153" s="22">
        <v>10000</v>
      </c>
    </row>
    <row r="154" spans="1:4" ht="21" customHeight="1" x14ac:dyDescent="0.55000000000000004">
      <c r="A154" s="13" t="s">
        <v>135</v>
      </c>
      <c r="B154" s="13" t="s">
        <v>7</v>
      </c>
      <c r="C154" s="13"/>
      <c r="D154" s="22">
        <v>20000</v>
      </c>
    </row>
    <row r="155" spans="1:4" ht="21" customHeight="1" x14ac:dyDescent="0.55000000000000004">
      <c r="A155" s="13" t="s">
        <v>135</v>
      </c>
      <c r="B155" s="13" t="s">
        <v>144</v>
      </c>
      <c r="C155" s="13"/>
      <c r="D155" s="22">
        <v>43000</v>
      </c>
    </row>
    <row r="156" spans="1:4" ht="21" customHeight="1" x14ac:dyDescent="0.55000000000000004">
      <c r="A156" s="13" t="s">
        <v>135</v>
      </c>
      <c r="B156" s="13" t="s">
        <v>54</v>
      </c>
      <c r="C156" s="13"/>
      <c r="D156" s="22">
        <v>25500</v>
      </c>
    </row>
    <row r="157" spans="1:4" ht="21" customHeight="1" x14ac:dyDescent="0.55000000000000004">
      <c r="A157" s="13" t="s">
        <v>145</v>
      </c>
      <c r="B157" s="13" t="s">
        <v>68</v>
      </c>
      <c r="C157" s="13"/>
      <c r="D157" s="22">
        <v>18000</v>
      </c>
    </row>
    <row r="158" spans="1:4" ht="21" customHeight="1" x14ac:dyDescent="0.55000000000000004">
      <c r="A158" s="13" t="s">
        <v>145</v>
      </c>
      <c r="B158" s="13" t="s">
        <v>82</v>
      </c>
      <c r="C158" s="13" t="s">
        <v>146</v>
      </c>
      <c r="D158" s="22">
        <v>14500</v>
      </c>
    </row>
    <row r="159" spans="1:4" ht="21" customHeight="1" x14ac:dyDescent="0.55000000000000004">
      <c r="A159" s="13" t="s">
        <v>145</v>
      </c>
      <c r="B159" s="13" t="s">
        <v>103</v>
      </c>
      <c r="C159" s="13" t="s">
        <v>146</v>
      </c>
      <c r="D159" s="22">
        <v>16000</v>
      </c>
    </row>
    <row r="160" spans="1:4" ht="21" customHeight="1" x14ac:dyDescent="0.55000000000000004">
      <c r="A160" s="13" t="s">
        <v>145</v>
      </c>
      <c r="B160" s="13" t="s">
        <v>83</v>
      </c>
      <c r="C160" s="13" t="s">
        <v>146</v>
      </c>
      <c r="D160" s="22">
        <v>2000</v>
      </c>
    </row>
    <row r="161" spans="1:4" ht="21" customHeight="1" x14ac:dyDescent="0.55000000000000004">
      <c r="A161" s="13" t="s">
        <v>145</v>
      </c>
      <c r="B161" s="13" t="s">
        <v>86</v>
      </c>
      <c r="C161" s="13" t="s">
        <v>146</v>
      </c>
      <c r="D161" s="22">
        <v>9000</v>
      </c>
    </row>
    <row r="162" spans="1:4" ht="21" customHeight="1" x14ac:dyDescent="0.55000000000000004">
      <c r="A162" s="13" t="s">
        <v>145</v>
      </c>
      <c r="B162" s="13" t="s">
        <v>129</v>
      </c>
      <c r="C162" s="13" t="s">
        <v>146</v>
      </c>
      <c r="D162" s="22">
        <v>5000</v>
      </c>
    </row>
    <row r="163" spans="1:4" ht="21" customHeight="1" x14ac:dyDescent="0.55000000000000004">
      <c r="A163" s="13" t="s">
        <v>145</v>
      </c>
      <c r="B163" s="13" t="s">
        <v>80</v>
      </c>
      <c r="C163" s="13" t="s">
        <v>146</v>
      </c>
      <c r="D163" s="22">
        <v>2000</v>
      </c>
    </row>
    <row r="164" spans="1:4" ht="21" customHeight="1" x14ac:dyDescent="0.55000000000000004">
      <c r="A164" s="13" t="s">
        <v>145</v>
      </c>
      <c r="B164" s="13" t="s">
        <v>147</v>
      </c>
      <c r="C164" s="18" t="s">
        <v>65</v>
      </c>
      <c r="D164" s="22">
        <v>12500</v>
      </c>
    </row>
    <row r="165" spans="1:4" ht="21" customHeight="1" x14ac:dyDescent="0.55000000000000004">
      <c r="A165" s="13" t="s">
        <v>145</v>
      </c>
      <c r="B165" s="13" t="s">
        <v>2</v>
      </c>
      <c r="C165" s="13"/>
      <c r="D165" s="22">
        <v>2000</v>
      </c>
    </row>
    <row r="166" spans="1:4" ht="21" customHeight="1" x14ac:dyDescent="0.55000000000000004">
      <c r="A166" s="13" t="s">
        <v>145</v>
      </c>
      <c r="B166" s="13" t="s">
        <v>58</v>
      </c>
      <c r="C166" s="13"/>
      <c r="D166" s="22">
        <v>4000</v>
      </c>
    </row>
    <row r="167" spans="1:4" ht="21" customHeight="1" x14ac:dyDescent="0.55000000000000004">
      <c r="A167" s="13" t="s">
        <v>145</v>
      </c>
      <c r="B167" s="13" t="s">
        <v>148</v>
      </c>
      <c r="C167" s="13"/>
      <c r="D167" s="22">
        <v>2000</v>
      </c>
    </row>
    <row r="168" spans="1:4" ht="21" customHeight="1" x14ac:dyDescent="0.55000000000000004">
      <c r="A168" s="13" t="s">
        <v>145</v>
      </c>
      <c r="B168" s="13" t="s">
        <v>53</v>
      </c>
      <c r="C168" s="13"/>
      <c r="D168" s="22">
        <v>13000</v>
      </c>
    </row>
    <row r="169" spans="1:4" ht="21" customHeight="1" x14ac:dyDescent="0.55000000000000004">
      <c r="A169" s="13" t="s">
        <v>145</v>
      </c>
      <c r="B169" s="13" t="s">
        <v>149</v>
      </c>
      <c r="C169" s="13"/>
      <c r="D169" s="22">
        <v>1000</v>
      </c>
    </row>
    <row r="170" spans="1:4" ht="21" customHeight="1" x14ac:dyDescent="0.55000000000000004">
      <c r="A170" s="13" t="s">
        <v>145</v>
      </c>
      <c r="B170" s="13" t="s">
        <v>150</v>
      </c>
      <c r="C170" s="13"/>
      <c r="D170" s="22">
        <v>1500</v>
      </c>
    </row>
    <row r="171" spans="1:4" ht="21" customHeight="1" x14ac:dyDescent="0.55000000000000004">
      <c r="A171" s="13" t="s">
        <v>145</v>
      </c>
      <c r="B171" s="13" t="s">
        <v>7</v>
      </c>
      <c r="C171" s="13"/>
      <c r="D171" s="22">
        <v>20000</v>
      </c>
    </row>
    <row r="172" spans="1:4" ht="21" customHeight="1" x14ac:dyDescent="0.55000000000000004">
      <c r="A172" s="13" t="s">
        <v>145</v>
      </c>
      <c r="B172" s="13" t="s">
        <v>97</v>
      </c>
      <c r="C172" s="13"/>
      <c r="D172" s="22">
        <v>24000</v>
      </c>
    </row>
    <row r="173" spans="1:4" ht="21" customHeight="1" x14ac:dyDescent="0.55000000000000004">
      <c r="A173" s="13" t="s">
        <v>151</v>
      </c>
      <c r="B173" s="13" t="s">
        <v>58</v>
      </c>
      <c r="C173" s="13"/>
      <c r="D173" s="22">
        <v>3000</v>
      </c>
    </row>
    <row r="174" spans="1:4" ht="21" customHeight="1" x14ac:dyDescent="0.55000000000000004">
      <c r="A174" s="13" t="s">
        <v>151</v>
      </c>
      <c r="B174" s="13" t="s">
        <v>108</v>
      </c>
      <c r="C174" s="13"/>
      <c r="D174" s="22">
        <v>1000</v>
      </c>
    </row>
    <row r="175" spans="1:4" ht="21" customHeight="1" x14ac:dyDescent="0.55000000000000004">
      <c r="A175" s="13" t="s">
        <v>151</v>
      </c>
      <c r="B175" s="13" t="s">
        <v>152</v>
      </c>
      <c r="C175" s="13"/>
      <c r="D175" s="22">
        <v>3700</v>
      </c>
    </row>
    <row r="176" spans="1:4" ht="21" customHeight="1" x14ac:dyDescent="0.55000000000000004">
      <c r="A176" s="13" t="s">
        <v>151</v>
      </c>
      <c r="B176" s="13" t="s">
        <v>4</v>
      </c>
      <c r="C176" s="13"/>
      <c r="D176" s="22">
        <v>800</v>
      </c>
    </row>
    <row r="177" spans="1:4" ht="21" customHeight="1" x14ac:dyDescent="0.55000000000000004">
      <c r="A177" s="13" t="s">
        <v>151</v>
      </c>
      <c r="B177" s="13" t="s">
        <v>68</v>
      </c>
      <c r="C177" s="13"/>
      <c r="D177" s="22">
        <v>6000</v>
      </c>
    </row>
    <row r="178" spans="1:4" ht="21" customHeight="1" x14ac:dyDescent="0.55000000000000004">
      <c r="A178" s="13" t="s">
        <v>151</v>
      </c>
      <c r="B178" s="13" t="s">
        <v>78</v>
      </c>
      <c r="C178" s="18" t="s">
        <v>65</v>
      </c>
      <c r="D178" s="22">
        <v>4800</v>
      </c>
    </row>
    <row r="179" spans="1:4" ht="21" customHeight="1" x14ac:dyDescent="0.55000000000000004">
      <c r="A179" s="13" t="s">
        <v>151</v>
      </c>
      <c r="B179" s="13" t="s">
        <v>153</v>
      </c>
      <c r="C179" s="18" t="s">
        <v>65</v>
      </c>
      <c r="D179" s="22">
        <v>5000</v>
      </c>
    </row>
    <row r="180" spans="1:4" ht="21" customHeight="1" x14ac:dyDescent="0.55000000000000004">
      <c r="A180" s="13" t="s">
        <v>151</v>
      </c>
      <c r="B180" s="13" t="s">
        <v>154</v>
      </c>
      <c r="C180" s="13"/>
      <c r="D180" s="22">
        <v>1000</v>
      </c>
    </row>
    <row r="181" spans="1:4" ht="21" customHeight="1" x14ac:dyDescent="0.55000000000000004">
      <c r="A181" s="13" t="s">
        <v>151</v>
      </c>
      <c r="B181" s="13" t="s">
        <v>86</v>
      </c>
      <c r="C181" s="13"/>
      <c r="D181" s="22">
        <v>9000</v>
      </c>
    </row>
    <row r="182" spans="1:4" ht="21" customHeight="1" x14ac:dyDescent="0.55000000000000004">
      <c r="A182" s="13" t="s">
        <v>151</v>
      </c>
      <c r="B182" s="13" t="s">
        <v>82</v>
      </c>
      <c r="C182" s="13" t="s">
        <v>155</v>
      </c>
      <c r="D182" s="22">
        <v>7500</v>
      </c>
    </row>
    <row r="183" spans="1:4" ht="21" customHeight="1" x14ac:dyDescent="0.55000000000000004">
      <c r="A183" s="13" t="s">
        <v>151</v>
      </c>
      <c r="B183" s="13" t="s">
        <v>85</v>
      </c>
      <c r="C183" s="13"/>
      <c r="D183" s="22">
        <v>5000</v>
      </c>
    </row>
    <row r="184" spans="1:4" ht="21" customHeight="1" x14ac:dyDescent="0.55000000000000004">
      <c r="A184" s="13" t="s">
        <v>151</v>
      </c>
      <c r="B184" s="13" t="s">
        <v>156</v>
      </c>
      <c r="C184" s="13"/>
      <c r="D184" s="22">
        <v>3400</v>
      </c>
    </row>
    <row r="185" spans="1:4" ht="21" customHeight="1" x14ac:dyDescent="0.55000000000000004">
      <c r="A185" s="13" t="s">
        <v>151</v>
      </c>
      <c r="B185" s="13" t="s">
        <v>53</v>
      </c>
      <c r="C185" s="13"/>
      <c r="D185" s="22">
        <v>2000</v>
      </c>
    </row>
    <row r="186" spans="1:4" ht="21" customHeight="1" x14ac:dyDescent="0.55000000000000004">
      <c r="A186" s="13" t="s">
        <v>151</v>
      </c>
      <c r="B186" s="13" t="s">
        <v>157</v>
      </c>
      <c r="C186" s="13"/>
      <c r="D186" s="22">
        <v>1000</v>
      </c>
    </row>
    <row r="187" spans="1:4" ht="21" customHeight="1" x14ac:dyDescent="0.55000000000000004">
      <c r="A187" s="13" t="s">
        <v>151</v>
      </c>
      <c r="B187" s="13" t="s">
        <v>57</v>
      </c>
      <c r="C187" s="13"/>
      <c r="D187" s="22">
        <v>1500</v>
      </c>
    </row>
    <row r="188" spans="1:4" ht="21" customHeight="1" x14ac:dyDescent="0.55000000000000004">
      <c r="A188" s="13" t="s">
        <v>151</v>
      </c>
      <c r="B188" s="13" t="s">
        <v>159</v>
      </c>
      <c r="C188" s="13"/>
      <c r="D188" s="22">
        <v>30000</v>
      </c>
    </row>
    <row r="189" spans="1:4" ht="21" customHeight="1" x14ac:dyDescent="0.55000000000000004">
      <c r="A189" s="13" t="s">
        <v>151</v>
      </c>
      <c r="B189" s="13" t="s">
        <v>7</v>
      </c>
      <c r="C189" s="13"/>
      <c r="D189" s="22">
        <v>20000</v>
      </c>
    </row>
    <row r="190" spans="1:4" ht="21" customHeight="1" x14ac:dyDescent="0.55000000000000004">
      <c r="A190" s="13" t="s">
        <v>151</v>
      </c>
      <c r="B190" s="13" t="s">
        <v>158</v>
      </c>
      <c r="C190" s="13"/>
      <c r="D190" s="22">
        <v>19500</v>
      </c>
    </row>
    <row r="191" spans="1:4" ht="21" customHeight="1" x14ac:dyDescent="0.55000000000000004">
      <c r="A191" s="13" t="s">
        <v>160</v>
      </c>
      <c r="B191" s="13" t="s">
        <v>58</v>
      </c>
      <c r="C191" s="13"/>
      <c r="D191" s="22">
        <v>3000</v>
      </c>
    </row>
    <row r="192" spans="1:4" ht="21" customHeight="1" x14ac:dyDescent="0.55000000000000004">
      <c r="A192" s="13" t="s">
        <v>160</v>
      </c>
      <c r="B192" s="13" t="s">
        <v>161</v>
      </c>
      <c r="C192" s="13"/>
      <c r="D192" s="22">
        <v>3000</v>
      </c>
    </row>
    <row r="193" spans="1:4" ht="21" customHeight="1" x14ac:dyDescent="0.55000000000000004">
      <c r="A193" s="13" t="s">
        <v>160</v>
      </c>
      <c r="B193" s="13" t="s">
        <v>68</v>
      </c>
      <c r="C193" s="13"/>
      <c r="D193" s="22">
        <v>12000</v>
      </c>
    </row>
    <row r="194" spans="1:4" ht="21" customHeight="1" x14ac:dyDescent="0.55000000000000004">
      <c r="A194" s="13" t="s">
        <v>160</v>
      </c>
      <c r="B194" s="13" t="s">
        <v>127</v>
      </c>
      <c r="C194" s="13"/>
      <c r="D194" s="22">
        <v>11200</v>
      </c>
    </row>
    <row r="195" spans="1:4" ht="21" customHeight="1" x14ac:dyDescent="0.55000000000000004">
      <c r="A195" s="13" t="s">
        <v>160</v>
      </c>
      <c r="B195" s="13" t="s">
        <v>162</v>
      </c>
      <c r="C195" s="13"/>
      <c r="D195" s="22">
        <v>2700</v>
      </c>
    </row>
    <row r="196" spans="1:4" ht="21" customHeight="1" x14ac:dyDescent="0.55000000000000004">
      <c r="A196" s="13" t="s">
        <v>160</v>
      </c>
      <c r="B196" s="13" t="s">
        <v>131</v>
      </c>
      <c r="C196" s="18" t="s">
        <v>163</v>
      </c>
      <c r="D196" s="22">
        <v>5000</v>
      </c>
    </row>
    <row r="197" spans="1:4" ht="21" customHeight="1" x14ac:dyDescent="0.55000000000000004">
      <c r="A197" s="13" t="s">
        <v>160</v>
      </c>
      <c r="B197" s="13" t="s">
        <v>131</v>
      </c>
      <c r="C197" s="13" t="s">
        <v>128</v>
      </c>
      <c r="D197" s="22">
        <v>5000</v>
      </c>
    </row>
    <row r="198" spans="1:4" ht="21" customHeight="1" x14ac:dyDescent="0.55000000000000004">
      <c r="A198" s="13" t="s">
        <v>160</v>
      </c>
      <c r="B198" s="13" t="s">
        <v>164</v>
      </c>
      <c r="C198" s="13" t="s">
        <v>146</v>
      </c>
      <c r="D198" s="22">
        <v>3500</v>
      </c>
    </row>
    <row r="199" spans="1:4" ht="21" customHeight="1" x14ac:dyDescent="0.55000000000000004">
      <c r="A199" s="13" t="s">
        <v>160</v>
      </c>
      <c r="B199" s="13" t="s">
        <v>165</v>
      </c>
      <c r="C199" s="13"/>
      <c r="D199" s="22">
        <v>5000</v>
      </c>
    </row>
    <row r="200" spans="1:4" ht="21" customHeight="1" x14ac:dyDescent="0.55000000000000004">
      <c r="A200" s="13" t="s">
        <v>160</v>
      </c>
      <c r="B200" s="13" t="s">
        <v>96</v>
      </c>
      <c r="C200" s="13"/>
      <c r="D200" s="22">
        <v>2000</v>
      </c>
    </row>
    <row r="201" spans="1:4" ht="21" customHeight="1" x14ac:dyDescent="0.55000000000000004">
      <c r="A201" s="13" t="s">
        <v>160</v>
      </c>
      <c r="B201" s="13" t="s">
        <v>166</v>
      </c>
      <c r="C201" s="18" t="s">
        <v>65</v>
      </c>
      <c r="D201" s="22">
        <v>20000</v>
      </c>
    </row>
    <row r="202" spans="1:4" ht="21" customHeight="1" x14ac:dyDescent="0.55000000000000004">
      <c r="A202" s="13" t="s">
        <v>160</v>
      </c>
      <c r="B202" s="13" t="s">
        <v>7</v>
      </c>
      <c r="C202" s="13"/>
      <c r="D202" s="22">
        <v>10000</v>
      </c>
    </row>
    <row r="203" spans="1:4" ht="21" customHeight="1" x14ac:dyDescent="0.55000000000000004">
      <c r="A203" s="13" t="s">
        <v>160</v>
      </c>
      <c r="B203" s="13" t="s">
        <v>168</v>
      </c>
      <c r="C203" s="13"/>
      <c r="D203" s="22">
        <v>500</v>
      </c>
    </row>
    <row r="204" spans="1:4" ht="21" customHeight="1" x14ac:dyDescent="0.55000000000000004">
      <c r="A204" s="13" t="s">
        <v>160</v>
      </c>
      <c r="B204" s="13" t="s">
        <v>53</v>
      </c>
      <c r="C204" s="13"/>
      <c r="D204" s="22">
        <v>8000</v>
      </c>
    </row>
    <row r="205" spans="1:4" ht="21" customHeight="1" x14ac:dyDescent="0.55000000000000004">
      <c r="A205" s="13" t="s">
        <v>160</v>
      </c>
      <c r="B205" s="13" t="s">
        <v>167</v>
      </c>
      <c r="C205" s="13"/>
      <c r="D205" s="22">
        <v>21000</v>
      </c>
    </row>
    <row r="206" spans="1:4" ht="21" customHeight="1" x14ac:dyDescent="0.55000000000000004">
      <c r="A206" s="13" t="s">
        <v>169</v>
      </c>
      <c r="B206" s="13" t="s">
        <v>149</v>
      </c>
      <c r="C206" s="13"/>
      <c r="D206" s="22">
        <v>5500</v>
      </c>
    </row>
    <row r="207" spans="1:4" ht="21" customHeight="1" x14ac:dyDescent="0.55000000000000004">
      <c r="A207" s="13" t="s">
        <v>169</v>
      </c>
      <c r="B207" s="13" t="s">
        <v>58</v>
      </c>
      <c r="C207" s="13"/>
      <c r="D207" s="22">
        <v>4000</v>
      </c>
    </row>
    <row r="208" spans="1:4" ht="21" customHeight="1" x14ac:dyDescent="0.55000000000000004">
      <c r="A208" s="13" t="s">
        <v>169</v>
      </c>
      <c r="B208" s="13" t="s">
        <v>170</v>
      </c>
      <c r="C208" s="13"/>
      <c r="D208" s="22">
        <v>2500</v>
      </c>
    </row>
    <row r="209" spans="1:4" ht="21" customHeight="1" x14ac:dyDescent="0.55000000000000004">
      <c r="A209" s="13" t="s">
        <v>169</v>
      </c>
      <c r="B209" s="13" t="s">
        <v>142</v>
      </c>
      <c r="C209" s="13"/>
      <c r="D209" s="22">
        <v>1000</v>
      </c>
    </row>
    <row r="210" spans="1:4" ht="21" customHeight="1" x14ac:dyDescent="0.55000000000000004">
      <c r="A210" s="13" t="s">
        <v>169</v>
      </c>
      <c r="B210" s="13" t="s">
        <v>51</v>
      </c>
      <c r="C210" s="13"/>
      <c r="D210" s="22">
        <v>1000</v>
      </c>
    </row>
    <row r="211" spans="1:4" ht="21" customHeight="1" x14ac:dyDescent="0.55000000000000004">
      <c r="A211" s="13" t="s">
        <v>169</v>
      </c>
      <c r="B211" s="13" t="s">
        <v>171</v>
      </c>
      <c r="C211" s="13"/>
      <c r="D211" s="22">
        <v>2000</v>
      </c>
    </row>
    <row r="212" spans="1:4" ht="21" customHeight="1" x14ac:dyDescent="0.55000000000000004">
      <c r="A212" s="13" t="s">
        <v>169</v>
      </c>
      <c r="B212" s="13" t="s">
        <v>68</v>
      </c>
      <c r="C212" s="13"/>
      <c r="D212" s="22">
        <v>12000</v>
      </c>
    </row>
    <row r="213" spans="1:4" ht="21" customHeight="1" x14ac:dyDescent="0.55000000000000004">
      <c r="A213" s="13" t="s">
        <v>169</v>
      </c>
      <c r="B213" s="13" t="s">
        <v>4</v>
      </c>
      <c r="C213" s="13"/>
      <c r="D213" s="22">
        <v>2000</v>
      </c>
    </row>
    <row r="214" spans="1:4" ht="21" customHeight="1" x14ac:dyDescent="0.55000000000000004">
      <c r="A214" s="13" t="s">
        <v>169</v>
      </c>
      <c r="B214" s="13" t="s">
        <v>53</v>
      </c>
      <c r="C214" s="13"/>
      <c r="D214" s="22">
        <v>5000</v>
      </c>
    </row>
    <row r="215" spans="1:4" ht="21" customHeight="1" x14ac:dyDescent="0.55000000000000004">
      <c r="A215" s="13" t="s">
        <v>169</v>
      </c>
      <c r="B215" s="13" t="s">
        <v>172</v>
      </c>
      <c r="C215" s="13"/>
      <c r="D215" s="22">
        <v>1700</v>
      </c>
    </row>
    <row r="216" spans="1:4" ht="21" customHeight="1" x14ac:dyDescent="0.55000000000000004">
      <c r="A216" s="13" t="s">
        <v>169</v>
      </c>
      <c r="B216" s="13" t="s">
        <v>173</v>
      </c>
      <c r="C216" s="13"/>
      <c r="D216" s="22">
        <v>5200</v>
      </c>
    </row>
    <row r="217" spans="1:4" ht="21" customHeight="1" x14ac:dyDescent="0.55000000000000004">
      <c r="A217" s="13" t="s">
        <v>169</v>
      </c>
      <c r="B217" s="13" t="s">
        <v>174</v>
      </c>
      <c r="C217" s="13"/>
      <c r="D217" s="22">
        <v>1000</v>
      </c>
    </row>
    <row r="218" spans="1:4" ht="21" customHeight="1" x14ac:dyDescent="0.55000000000000004">
      <c r="A218" s="13" t="s">
        <v>169</v>
      </c>
      <c r="B218" s="13" t="s">
        <v>85</v>
      </c>
      <c r="C218" s="13"/>
      <c r="D218" s="22">
        <v>5000</v>
      </c>
    </row>
    <row r="219" spans="1:4" ht="21" customHeight="1" x14ac:dyDescent="0.55000000000000004">
      <c r="A219" s="13" t="s">
        <v>169</v>
      </c>
      <c r="B219" s="13" t="s">
        <v>83</v>
      </c>
      <c r="C219" s="13"/>
      <c r="D219" s="22">
        <v>3500</v>
      </c>
    </row>
    <row r="220" spans="1:4" ht="21" customHeight="1" x14ac:dyDescent="0.55000000000000004">
      <c r="A220" s="13" t="s">
        <v>169</v>
      </c>
      <c r="B220" s="13" t="s">
        <v>175</v>
      </c>
      <c r="C220" s="13"/>
      <c r="D220" s="22">
        <v>2500</v>
      </c>
    </row>
    <row r="221" spans="1:4" ht="21" customHeight="1" x14ac:dyDescent="0.55000000000000004">
      <c r="A221" s="13" t="s">
        <v>169</v>
      </c>
      <c r="B221" s="13" t="s">
        <v>103</v>
      </c>
      <c r="C221" s="13" t="s">
        <v>176</v>
      </c>
      <c r="D221" s="22">
        <v>16000</v>
      </c>
    </row>
    <row r="222" spans="1:4" ht="21" customHeight="1" x14ac:dyDescent="0.55000000000000004">
      <c r="A222" s="13" t="s">
        <v>169</v>
      </c>
      <c r="B222" s="13" t="s">
        <v>82</v>
      </c>
      <c r="C222" s="13" t="s">
        <v>176</v>
      </c>
      <c r="D222" s="22">
        <v>14500</v>
      </c>
    </row>
    <row r="223" spans="1:4" ht="21" customHeight="1" x14ac:dyDescent="0.55000000000000004">
      <c r="A223" s="13" t="s">
        <v>169</v>
      </c>
      <c r="B223" s="13" t="s">
        <v>86</v>
      </c>
      <c r="C223" s="13"/>
      <c r="D223" s="22">
        <v>9000</v>
      </c>
    </row>
    <row r="224" spans="1:4" ht="21" customHeight="1" x14ac:dyDescent="0.55000000000000004">
      <c r="A224" s="13" t="s">
        <v>169</v>
      </c>
      <c r="B224" s="13" t="s">
        <v>177</v>
      </c>
      <c r="C224" s="13" t="s">
        <v>178</v>
      </c>
      <c r="D224" s="22">
        <v>13000</v>
      </c>
    </row>
    <row r="225" spans="1:4" ht="21" customHeight="1" x14ac:dyDescent="0.55000000000000004">
      <c r="A225" s="13" t="s">
        <v>169</v>
      </c>
      <c r="B225" s="13" t="s">
        <v>179</v>
      </c>
      <c r="C225" s="13"/>
      <c r="D225" s="22">
        <v>6600</v>
      </c>
    </row>
    <row r="226" spans="1:4" ht="21" customHeight="1" x14ac:dyDescent="0.55000000000000004">
      <c r="A226" s="13" t="s">
        <v>169</v>
      </c>
      <c r="B226" s="13" t="s">
        <v>180</v>
      </c>
      <c r="C226" s="13"/>
      <c r="D226" s="22">
        <v>3400</v>
      </c>
    </row>
    <row r="227" spans="1:4" ht="21" customHeight="1" x14ac:dyDescent="0.55000000000000004">
      <c r="A227" s="13" t="s">
        <v>169</v>
      </c>
      <c r="B227" s="13" t="s">
        <v>89</v>
      </c>
      <c r="C227" s="13"/>
      <c r="D227" s="22">
        <v>18500</v>
      </c>
    </row>
    <row r="228" spans="1:4" ht="21" customHeight="1" x14ac:dyDescent="0.55000000000000004">
      <c r="A228" s="13" t="s">
        <v>169</v>
      </c>
      <c r="B228" s="13" t="s">
        <v>85</v>
      </c>
      <c r="C228" s="13" t="s">
        <v>181</v>
      </c>
      <c r="D228" s="22">
        <v>6000</v>
      </c>
    </row>
    <row r="229" spans="1:4" ht="21" customHeight="1" x14ac:dyDescent="0.55000000000000004">
      <c r="A229" s="13" t="s">
        <v>169</v>
      </c>
      <c r="B229" s="13" t="s">
        <v>131</v>
      </c>
      <c r="C229" s="18" t="s">
        <v>65</v>
      </c>
      <c r="D229" s="22">
        <v>10000</v>
      </c>
    </row>
    <row r="230" spans="1:4" ht="21" customHeight="1" x14ac:dyDescent="0.55000000000000004">
      <c r="A230" s="13" t="s">
        <v>169</v>
      </c>
      <c r="B230" s="13" t="s">
        <v>7</v>
      </c>
      <c r="C230" s="13"/>
      <c r="D230" s="22">
        <v>20000</v>
      </c>
    </row>
    <row r="231" spans="1:4" ht="21" customHeight="1" x14ac:dyDescent="0.55000000000000004">
      <c r="A231" s="13" t="s">
        <v>169</v>
      </c>
      <c r="B231" s="13" t="s">
        <v>54</v>
      </c>
      <c r="C231" s="13"/>
      <c r="D231" s="22">
        <v>25500</v>
      </c>
    </row>
    <row r="232" spans="1:4" ht="21" customHeight="1" x14ac:dyDescent="0.55000000000000004">
      <c r="A232" s="13" t="s">
        <v>182</v>
      </c>
      <c r="B232" s="13" t="s">
        <v>58</v>
      </c>
      <c r="C232" s="13"/>
      <c r="D232" s="22">
        <v>3000</v>
      </c>
    </row>
    <row r="233" spans="1:4" ht="21" customHeight="1" x14ac:dyDescent="0.55000000000000004">
      <c r="A233" s="13" t="s">
        <v>182</v>
      </c>
      <c r="B233" s="13" t="s">
        <v>165</v>
      </c>
      <c r="C233" s="13"/>
      <c r="D233" s="22">
        <v>10000</v>
      </c>
    </row>
    <row r="234" spans="1:4" ht="21" customHeight="1" x14ac:dyDescent="0.55000000000000004">
      <c r="A234" s="13" t="s">
        <v>182</v>
      </c>
      <c r="B234" s="13" t="s">
        <v>60</v>
      </c>
      <c r="C234" s="13"/>
      <c r="D234" s="22">
        <v>10000</v>
      </c>
    </row>
    <row r="235" spans="1:4" ht="21" customHeight="1" x14ac:dyDescent="0.55000000000000004">
      <c r="A235" s="13" t="s">
        <v>182</v>
      </c>
      <c r="B235" s="13" t="s">
        <v>53</v>
      </c>
      <c r="C235" s="13"/>
      <c r="D235" s="22">
        <v>18000</v>
      </c>
    </row>
    <row r="236" spans="1:4" ht="21" customHeight="1" x14ac:dyDescent="0.55000000000000004">
      <c r="A236" s="13" t="s">
        <v>182</v>
      </c>
      <c r="B236" s="13" t="s">
        <v>92</v>
      </c>
      <c r="C236" s="13"/>
      <c r="D236" s="22">
        <v>3000</v>
      </c>
    </row>
    <row r="237" spans="1:4" ht="21" customHeight="1" x14ac:dyDescent="0.55000000000000004">
      <c r="A237" s="13" t="s">
        <v>182</v>
      </c>
      <c r="B237" s="13" t="s">
        <v>183</v>
      </c>
      <c r="C237" s="13"/>
      <c r="D237" s="22">
        <v>17000</v>
      </c>
    </row>
    <row r="238" spans="1:4" ht="21" customHeight="1" x14ac:dyDescent="0.55000000000000004">
      <c r="A238" s="13" t="s">
        <v>182</v>
      </c>
      <c r="B238" s="13" t="s">
        <v>184</v>
      </c>
      <c r="C238" s="13"/>
      <c r="D238" s="22">
        <v>2500</v>
      </c>
    </row>
    <row r="239" spans="1:4" ht="21" customHeight="1" x14ac:dyDescent="0.55000000000000004">
      <c r="A239" s="13" t="s">
        <v>182</v>
      </c>
      <c r="B239" s="13" t="s">
        <v>156</v>
      </c>
      <c r="C239" s="13"/>
      <c r="D239" s="22">
        <v>1700</v>
      </c>
    </row>
    <row r="240" spans="1:4" ht="21" customHeight="1" x14ac:dyDescent="0.55000000000000004">
      <c r="A240" s="13" t="s">
        <v>182</v>
      </c>
      <c r="B240" s="13" t="s">
        <v>7</v>
      </c>
      <c r="C240" s="13"/>
      <c r="D240" s="22">
        <v>10000</v>
      </c>
    </row>
    <row r="241" spans="1:4" ht="21" customHeight="1" x14ac:dyDescent="0.55000000000000004">
      <c r="A241" s="13" t="s">
        <v>182</v>
      </c>
      <c r="B241" s="13" t="s">
        <v>185</v>
      </c>
      <c r="C241" s="13"/>
      <c r="D241" s="22">
        <v>6000</v>
      </c>
    </row>
    <row r="242" spans="1:4" ht="21" customHeight="1" x14ac:dyDescent="0.55000000000000004">
      <c r="A242" s="13" t="s">
        <v>182</v>
      </c>
      <c r="B242" s="13" t="s">
        <v>57</v>
      </c>
      <c r="C242" s="13"/>
      <c r="D242" s="22">
        <v>5500</v>
      </c>
    </row>
    <row r="243" spans="1:4" ht="21" customHeight="1" x14ac:dyDescent="0.55000000000000004">
      <c r="A243" s="13" t="s">
        <v>182</v>
      </c>
      <c r="B243" s="13" t="s">
        <v>118</v>
      </c>
      <c r="C243" s="13"/>
      <c r="D243" s="22">
        <v>22500</v>
      </c>
    </row>
    <row r="244" spans="1:4" ht="21" customHeight="1" x14ac:dyDescent="0.55000000000000004">
      <c r="A244" s="13" t="s">
        <v>186</v>
      </c>
      <c r="B244" s="13" t="s">
        <v>58</v>
      </c>
      <c r="C244" s="13"/>
      <c r="D244" s="22">
        <v>3000</v>
      </c>
    </row>
    <row r="245" spans="1:4" ht="21" customHeight="1" x14ac:dyDescent="0.55000000000000004">
      <c r="A245" s="13" t="s">
        <v>186</v>
      </c>
      <c r="B245" s="13" t="s">
        <v>187</v>
      </c>
      <c r="C245" s="13"/>
      <c r="D245" s="22">
        <v>5000</v>
      </c>
    </row>
    <row r="246" spans="1:4" ht="21" customHeight="1" x14ac:dyDescent="0.55000000000000004">
      <c r="A246" s="13" t="s">
        <v>186</v>
      </c>
      <c r="B246" s="13" t="s">
        <v>68</v>
      </c>
      <c r="C246" s="13"/>
      <c r="D246" s="22">
        <v>9000</v>
      </c>
    </row>
    <row r="247" spans="1:4" ht="21" customHeight="1" x14ac:dyDescent="0.55000000000000004">
      <c r="A247" s="13" t="s">
        <v>186</v>
      </c>
      <c r="B247" s="13" t="s">
        <v>4</v>
      </c>
      <c r="C247" s="13"/>
      <c r="D247" s="22">
        <v>800</v>
      </c>
    </row>
    <row r="248" spans="1:4" ht="21" customHeight="1" x14ac:dyDescent="0.55000000000000004">
      <c r="A248" s="13" t="s">
        <v>186</v>
      </c>
      <c r="B248" s="13" t="s">
        <v>188</v>
      </c>
      <c r="C248" s="13"/>
      <c r="D248" s="22">
        <v>1500</v>
      </c>
    </row>
    <row r="249" spans="1:4" ht="21" customHeight="1" x14ac:dyDescent="0.55000000000000004">
      <c r="A249" s="13" t="s">
        <v>186</v>
      </c>
      <c r="B249" s="13" t="s">
        <v>189</v>
      </c>
      <c r="C249" s="13"/>
      <c r="D249" s="22">
        <v>2500</v>
      </c>
    </row>
    <row r="250" spans="1:4" ht="21" customHeight="1" x14ac:dyDescent="0.55000000000000004">
      <c r="A250" s="13" t="s">
        <v>186</v>
      </c>
      <c r="B250" s="13" t="s">
        <v>190</v>
      </c>
      <c r="C250" s="13"/>
      <c r="D250" s="22">
        <v>1000</v>
      </c>
    </row>
    <row r="251" spans="1:4" ht="21" customHeight="1" x14ac:dyDescent="0.55000000000000004">
      <c r="A251" s="13" t="s">
        <v>186</v>
      </c>
      <c r="B251" s="13" t="s">
        <v>129</v>
      </c>
      <c r="C251" s="13" t="s">
        <v>191</v>
      </c>
      <c r="D251" s="22">
        <v>2500</v>
      </c>
    </row>
    <row r="252" spans="1:4" ht="21" customHeight="1" x14ac:dyDescent="0.55000000000000004">
      <c r="A252" s="13" t="s">
        <v>186</v>
      </c>
      <c r="B252" s="13" t="s">
        <v>85</v>
      </c>
      <c r="C252" s="13" t="s">
        <v>192</v>
      </c>
      <c r="D252" s="22">
        <v>9000</v>
      </c>
    </row>
    <row r="253" spans="1:4" ht="21" customHeight="1" x14ac:dyDescent="0.55000000000000004">
      <c r="A253" s="13" t="s">
        <v>186</v>
      </c>
      <c r="B253" s="13" t="s">
        <v>80</v>
      </c>
      <c r="C253" s="13" t="s">
        <v>191</v>
      </c>
      <c r="D253" s="22">
        <v>2000</v>
      </c>
    </row>
    <row r="254" spans="1:4" ht="21" customHeight="1" x14ac:dyDescent="0.55000000000000004">
      <c r="A254" s="13" t="s">
        <v>186</v>
      </c>
      <c r="B254" s="13" t="s">
        <v>193</v>
      </c>
      <c r="C254" s="13"/>
      <c r="D254" s="22">
        <v>10000</v>
      </c>
    </row>
    <row r="255" spans="1:4" ht="21" customHeight="1" x14ac:dyDescent="0.55000000000000004">
      <c r="A255" s="13" t="s">
        <v>186</v>
      </c>
      <c r="B255" s="13" t="s">
        <v>196</v>
      </c>
      <c r="C255" s="13"/>
      <c r="D255" s="22">
        <v>10000</v>
      </c>
    </row>
    <row r="256" spans="1:4" ht="21" customHeight="1" x14ac:dyDescent="0.55000000000000004">
      <c r="A256" s="13" t="s">
        <v>186</v>
      </c>
      <c r="B256" s="13" t="s">
        <v>194</v>
      </c>
      <c r="C256" s="13"/>
      <c r="D256" s="22">
        <v>29500</v>
      </c>
    </row>
    <row r="257" spans="1:4" ht="21" customHeight="1" x14ac:dyDescent="0.55000000000000004">
      <c r="A257" s="13" t="s">
        <v>186</v>
      </c>
      <c r="B257" s="13" t="s">
        <v>84</v>
      </c>
      <c r="C257" s="13"/>
      <c r="D257" s="22">
        <v>2500</v>
      </c>
    </row>
    <row r="258" spans="1:4" ht="21" customHeight="1" x14ac:dyDescent="0.55000000000000004">
      <c r="A258" s="13" t="s">
        <v>186</v>
      </c>
      <c r="B258" s="13" t="s">
        <v>195</v>
      </c>
      <c r="C258" s="13"/>
      <c r="D258" s="22">
        <v>500</v>
      </c>
    </row>
    <row r="259" spans="1:4" ht="21" customHeight="1" x14ac:dyDescent="0.55000000000000004">
      <c r="A259" s="13" t="s">
        <v>186</v>
      </c>
      <c r="B259" s="13" t="s">
        <v>131</v>
      </c>
      <c r="C259" s="13" t="s">
        <v>176</v>
      </c>
      <c r="D259" s="22">
        <v>5000</v>
      </c>
    </row>
    <row r="260" spans="1:4" ht="21" customHeight="1" x14ac:dyDescent="0.55000000000000004">
      <c r="A260" s="13" t="s">
        <v>186</v>
      </c>
      <c r="B260" s="13" t="s">
        <v>197</v>
      </c>
      <c r="C260" s="13"/>
      <c r="D260" s="23">
        <v>92100</v>
      </c>
    </row>
    <row r="261" spans="1:4" ht="21" customHeight="1" x14ac:dyDescent="0.55000000000000004">
      <c r="A261" s="13" t="s">
        <v>186</v>
      </c>
      <c r="B261" s="13" t="s">
        <v>198</v>
      </c>
      <c r="C261" s="13"/>
      <c r="D261" s="23">
        <v>28000</v>
      </c>
    </row>
    <row r="262" spans="1:4" ht="21" customHeight="1" x14ac:dyDescent="0.55000000000000004">
      <c r="A262" s="13" t="s">
        <v>186</v>
      </c>
      <c r="B262" s="13" t="s">
        <v>199</v>
      </c>
      <c r="C262" s="13"/>
      <c r="D262" s="22">
        <v>10000</v>
      </c>
    </row>
    <row r="263" spans="1:4" ht="21" customHeight="1" x14ac:dyDescent="0.55000000000000004">
      <c r="A263" s="13" t="s">
        <v>186</v>
      </c>
      <c r="B263" s="13" t="s">
        <v>200</v>
      </c>
      <c r="C263" s="13" t="s">
        <v>201</v>
      </c>
      <c r="D263" s="22">
        <v>14500</v>
      </c>
    </row>
    <row r="264" spans="1:4" ht="21" customHeight="1" x14ac:dyDescent="0.55000000000000004">
      <c r="A264" s="13" t="s">
        <v>186</v>
      </c>
      <c r="B264" s="13" t="s">
        <v>202</v>
      </c>
      <c r="C264" s="13" t="s">
        <v>203</v>
      </c>
      <c r="D264" s="22">
        <v>8000</v>
      </c>
    </row>
    <row r="265" spans="1:4" ht="21" customHeight="1" x14ac:dyDescent="0.55000000000000004">
      <c r="A265" s="13" t="s">
        <v>186</v>
      </c>
      <c r="B265" s="13" t="s">
        <v>204</v>
      </c>
      <c r="C265" s="13"/>
      <c r="D265" s="22">
        <v>2000</v>
      </c>
    </row>
    <row r="266" spans="1:4" ht="21" customHeight="1" x14ac:dyDescent="0.55000000000000004">
      <c r="A266" s="13" t="s">
        <v>186</v>
      </c>
      <c r="B266" s="13" t="s">
        <v>53</v>
      </c>
      <c r="C266" s="13"/>
      <c r="D266" s="22">
        <v>7000</v>
      </c>
    </row>
    <row r="267" spans="1:4" ht="21" customHeight="1" x14ac:dyDescent="0.55000000000000004">
      <c r="A267" s="13" t="s">
        <v>186</v>
      </c>
      <c r="B267" s="13" t="s">
        <v>7</v>
      </c>
      <c r="C267" s="13"/>
      <c r="D267" s="22">
        <v>20000</v>
      </c>
    </row>
    <row r="268" spans="1:4" ht="21" customHeight="1" x14ac:dyDescent="0.55000000000000004">
      <c r="A268" s="13" t="s">
        <v>186</v>
      </c>
      <c r="B268" s="13" t="s">
        <v>118</v>
      </c>
      <c r="C268" s="13"/>
      <c r="D268" s="22">
        <v>22500</v>
      </c>
    </row>
    <row r="269" spans="1:4" ht="21" customHeight="1" x14ac:dyDescent="0.55000000000000004">
      <c r="A269" s="13" t="s">
        <v>205</v>
      </c>
      <c r="B269" s="13" t="s">
        <v>2</v>
      </c>
      <c r="C269" s="13"/>
      <c r="D269" s="22">
        <v>2000</v>
      </c>
    </row>
    <row r="270" spans="1:4" ht="21" customHeight="1" x14ac:dyDescent="0.55000000000000004">
      <c r="A270" s="13" t="s">
        <v>205</v>
      </c>
      <c r="B270" s="13" t="s">
        <v>58</v>
      </c>
      <c r="C270" s="13"/>
      <c r="D270" s="22">
        <v>3700</v>
      </c>
    </row>
    <row r="271" spans="1:4" ht="21" customHeight="1" x14ac:dyDescent="0.55000000000000004">
      <c r="A271" s="13" t="s">
        <v>205</v>
      </c>
      <c r="B271" s="13" t="s">
        <v>123</v>
      </c>
      <c r="C271" s="13"/>
      <c r="D271" s="22">
        <v>500</v>
      </c>
    </row>
    <row r="272" spans="1:4" ht="21" customHeight="1" x14ac:dyDescent="0.55000000000000004">
      <c r="A272" s="13" t="s">
        <v>205</v>
      </c>
      <c r="B272" s="13" t="s">
        <v>141</v>
      </c>
      <c r="C272" s="13"/>
      <c r="D272" s="22">
        <v>3500</v>
      </c>
    </row>
    <row r="273" spans="1:4" ht="21" customHeight="1" x14ac:dyDescent="0.55000000000000004">
      <c r="A273" s="13" t="s">
        <v>205</v>
      </c>
      <c r="B273" s="13" t="s">
        <v>206</v>
      </c>
      <c r="C273" s="13"/>
      <c r="D273" s="22">
        <v>50000</v>
      </c>
    </row>
    <row r="274" spans="1:4" ht="21" customHeight="1" x14ac:dyDescent="0.55000000000000004">
      <c r="A274" s="13" t="s">
        <v>205</v>
      </c>
      <c r="B274" s="13" t="s">
        <v>103</v>
      </c>
      <c r="C274" s="18" t="s">
        <v>207</v>
      </c>
      <c r="D274" s="22">
        <v>4000</v>
      </c>
    </row>
    <row r="275" spans="1:4" ht="21" customHeight="1" x14ac:dyDescent="0.55000000000000004">
      <c r="A275" s="13" t="s">
        <v>205</v>
      </c>
      <c r="B275" s="13" t="s">
        <v>208</v>
      </c>
      <c r="C275" s="13"/>
      <c r="D275" s="22">
        <v>5000</v>
      </c>
    </row>
    <row r="276" spans="1:4" ht="21" customHeight="1" x14ac:dyDescent="0.55000000000000004">
      <c r="A276" s="13" t="s">
        <v>205</v>
      </c>
      <c r="B276" s="13" t="s">
        <v>93</v>
      </c>
      <c r="C276" s="13"/>
      <c r="D276" s="22">
        <v>3200</v>
      </c>
    </row>
    <row r="277" spans="1:4" ht="21" customHeight="1" x14ac:dyDescent="0.55000000000000004">
      <c r="A277" s="13" t="s">
        <v>205</v>
      </c>
      <c r="B277" s="13" t="s">
        <v>68</v>
      </c>
      <c r="C277" s="13"/>
      <c r="D277" s="22">
        <v>6000</v>
      </c>
    </row>
    <row r="278" spans="1:4" ht="21" customHeight="1" x14ac:dyDescent="0.55000000000000004">
      <c r="A278" s="13" t="s">
        <v>205</v>
      </c>
      <c r="B278" s="13" t="s">
        <v>209</v>
      </c>
      <c r="C278" s="13"/>
      <c r="D278" s="22">
        <v>13500</v>
      </c>
    </row>
    <row r="279" spans="1:4" ht="21" customHeight="1" x14ac:dyDescent="0.55000000000000004">
      <c r="A279" s="13" t="s">
        <v>205</v>
      </c>
      <c r="B279" s="13" t="s">
        <v>140</v>
      </c>
      <c r="C279" s="13"/>
      <c r="D279" s="22">
        <v>2000</v>
      </c>
    </row>
    <row r="280" spans="1:4" ht="21" customHeight="1" x14ac:dyDescent="0.55000000000000004">
      <c r="A280" s="13" t="s">
        <v>205</v>
      </c>
      <c r="B280" s="13" t="s">
        <v>60</v>
      </c>
      <c r="C280" s="13"/>
      <c r="D280" s="22">
        <v>10000</v>
      </c>
    </row>
    <row r="281" spans="1:4" ht="21" customHeight="1" x14ac:dyDescent="0.55000000000000004">
      <c r="A281" s="13" t="s">
        <v>205</v>
      </c>
      <c r="B281" s="13" t="s">
        <v>210</v>
      </c>
      <c r="C281" s="13"/>
      <c r="D281" s="22">
        <v>5400</v>
      </c>
    </row>
    <row r="282" spans="1:4" ht="21" customHeight="1" x14ac:dyDescent="0.55000000000000004">
      <c r="A282" s="13" t="s">
        <v>205</v>
      </c>
      <c r="B282" s="13" t="s">
        <v>211</v>
      </c>
      <c r="C282" s="13"/>
      <c r="D282" s="22">
        <v>5100</v>
      </c>
    </row>
    <row r="283" spans="1:4" ht="21" customHeight="1" x14ac:dyDescent="0.55000000000000004">
      <c r="A283" s="13" t="s">
        <v>205</v>
      </c>
      <c r="B283" s="13" t="s">
        <v>311</v>
      </c>
      <c r="C283" s="13"/>
      <c r="D283" s="23">
        <v>28600</v>
      </c>
    </row>
    <row r="284" spans="1:4" ht="21" customHeight="1" x14ac:dyDescent="0.55000000000000004">
      <c r="A284" s="13" t="s">
        <v>205</v>
      </c>
      <c r="B284" s="13" t="s">
        <v>51</v>
      </c>
      <c r="C284" s="13"/>
      <c r="D284" s="22">
        <v>1000</v>
      </c>
    </row>
    <row r="285" spans="1:4" ht="21" customHeight="1" x14ac:dyDescent="0.55000000000000004">
      <c r="A285" s="13" t="s">
        <v>205</v>
      </c>
      <c r="B285" s="13" t="s">
        <v>111</v>
      </c>
      <c r="C285" s="13"/>
      <c r="D285" s="22">
        <v>1500</v>
      </c>
    </row>
    <row r="286" spans="1:4" ht="21" customHeight="1" x14ac:dyDescent="0.55000000000000004">
      <c r="A286" s="13" t="s">
        <v>205</v>
      </c>
      <c r="B286" s="13" t="s">
        <v>312</v>
      </c>
      <c r="C286" s="13"/>
      <c r="D286" s="23">
        <v>28000</v>
      </c>
    </row>
    <row r="287" spans="1:4" ht="21" customHeight="1" x14ac:dyDescent="0.55000000000000004">
      <c r="A287" s="13" t="s">
        <v>205</v>
      </c>
      <c r="B287" s="13" t="s">
        <v>313</v>
      </c>
      <c r="C287" s="13"/>
      <c r="D287" s="23">
        <v>3000</v>
      </c>
    </row>
    <row r="288" spans="1:4" ht="21" customHeight="1" x14ac:dyDescent="0.55000000000000004">
      <c r="A288" s="13" t="s">
        <v>205</v>
      </c>
      <c r="B288" s="13" t="s">
        <v>7</v>
      </c>
      <c r="C288" s="13"/>
      <c r="D288" s="22">
        <v>33000</v>
      </c>
    </row>
    <row r="289" spans="1:4" ht="21" customHeight="1" x14ac:dyDescent="0.55000000000000004">
      <c r="A289" s="13" t="s">
        <v>205</v>
      </c>
      <c r="B289" s="13" t="s">
        <v>97</v>
      </c>
      <c r="C289" s="13"/>
      <c r="D289" s="22">
        <v>24000</v>
      </c>
    </row>
    <row r="290" spans="1:4" ht="21" customHeight="1" x14ac:dyDescent="0.55000000000000004">
      <c r="A290" s="13" t="s">
        <v>212</v>
      </c>
      <c r="B290" s="13" t="s">
        <v>213</v>
      </c>
      <c r="C290" s="13"/>
      <c r="D290" s="22">
        <v>1100</v>
      </c>
    </row>
    <row r="291" spans="1:4" ht="21" customHeight="1" x14ac:dyDescent="0.55000000000000004">
      <c r="A291" s="13" t="s">
        <v>212</v>
      </c>
      <c r="B291" s="13" t="s">
        <v>58</v>
      </c>
      <c r="C291" s="13"/>
      <c r="D291" s="22">
        <v>3000</v>
      </c>
    </row>
    <row r="292" spans="1:4" ht="21" customHeight="1" x14ac:dyDescent="0.55000000000000004">
      <c r="A292" s="13" t="s">
        <v>212</v>
      </c>
      <c r="B292" s="13" t="s">
        <v>214</v>
      </c>
      <c r="C292" s="13"/>
      <c r="D292" s="22">
        <v>1000</v>
      </c>
    </row>
    <row r="293" spans="1:4" ht="21" customHeight="1" x14ac:dyDescent="0.55000000000000004">
      <c r="A293" s="13" t="s">
        <v>212</v>
      </c>
      <c r="B293" s="13" t="s">
        <v>215</v>
      </c>
      <c r="C293" s="13"/>
      <c r="D293" s="22">
        <v>1100</v>
      </c>
    </row>
    <row r="294" spans="1:4" ht="21" customHeight="1" x14ac:dyDescent="0.55000000000000004">
      <c r="A294" s="13" t="s">
        <v>212</v>
      </c>
      <c r="B294" s="13" t="s">
        <v>216</v>
      </c>
      <c r="C294" s="13"/>
      <c r="D294" s="22">
        <v>2000</v>
      </c>
    </row>
    <row r="295" spans="1:4" ht="21" customHeight="1" x14ac:dyDescent="0.55000000000000004">
      <c r="A295" s="13" t="s">
        <v>212</v>
      </c>
      <c r="B295" s="13" t="s">
        <v>111</v>
      </c>
      <c r="C295" s="13"/>
      <c r="D295" s="22">
        <v>4000</v>
      </c>
    </row>
    <row r="296" spans="1:4" ht="21" customHeight="1" x14ac:dyDescent="0.55000000000000004">
      <c r="A296" s="13" t="s">
        <v>212</v>
      </c>
      <c r="B296" s="13" t="s">
        <v>217</v>
      </c>
      <c r="C296" s="13"/>
      <c r="D296" s="22">
        <v>170000</v>
      </c>
    </row>
    <row r="297" spans="1:4" ht="21" customHeight="1" x14ac:dyDescent="0.55000000000000004">
      <c r="A297" s="13" t="s">
        <v>212</v>
      </c>
      <c r="B297" s="13" t="s">
        <v>218</v>
      </c>
      <c r="C297" s="13"/>
      <c r="D297" s="22">
        <v>69000</v>
      </c>
    </row>
    <row r="298" spans="1:4" ht="21" customHeight="1" x14ac:dyDescent="0.55000000000000004">
      <c r="A298" s="13" t="s">
        <v>212</v>
      </c>
      <c r="B298" s="13" t="s">
        <v>4</v>
      </c>
      <c r="C298" s="13"/>
      <c r="D298" s="22">
        <v>800</v>
      </c>
    </row>
    <row r="299" spans="1:4" ht="21" customHeight="1" x14ac:dyDescent="0.55000000000000004">
      <c r="A299" s="13" t="s">
        <v>212</v>
      </c>
      <c r="B299" s="13" t="s">
        <v>68</v>
      </c>
      <c r="C299" s="13"/>
      <c r="D299" s="22">
        <v>3000</v>
      </c>
    </row>
    <row r="300" spans="1:4" ht="21" customHeight="1" x14ac:dyDescent="0.55000000000000004">
      <c r="A300" s="13" t="s">
        <v>212</v>
      </c>
      <c r="B300" s="13" t="s">
        <v>82</v>
      </c>
      <c r="C300" s="13" t="s">
        <v>219</v>
      </c>
      <c r="D300" s="22">
        <v>15000</v>
      </c>
    </row>
    <row r="301" spans="1:4" ht="21" customHeight="1" x14ac:dyDescent="0.55000000000000004">
      <c r="A301" s="13" t="s">
        <v>212</v>
      </c>
      <c r="B301" s="13" t="s">
        <v>78</v>
      </c>
      <c r="C301" s="13"/>
      <c r="D301" s="22">
        <v>4800</v>
      </c>
    </row>
    <row r="302" spans="1:4" ht="21" customHeight="1" x14ac:dyDescent="0.55000000000000004">
      <c r="A302" s="13" t="s">
        <v>212</v>
      </c>
      <c r="B302" s="13" t="s">
        <v>103</v>
      </c>
      <c r="C302" s="13" t="s">
        <v>219</v>
      </c>
      <c r="D302" s="22">
        <v>12000</v>
      </c>
    </row>
    <row r="303" spans="1:4" ht="21" customHeight="1" x14ac:dyDescent="0.55000000000000004">
      <c r="A303" s="13" t="s">
        <v>212</v>
      </c>
      <c r="B303" s="13" t="s">
        <v>220</v>
      </c>
      <c r="C303" s="13" t="s">
        <v>221</v>
      </c>
      <c r="D303" s="22">
        <v>6500</v>
      </c>
    </row>
    <row r="304" spans="1:4" ht="21" customHeight="1" x14ac:dyDescent="0.55000000000000004">
      <c r="A304" s="13" t="s">
        <v>212</v>
      </c>
      <c r="B304" s="13" t="s">
        <v>129</v>
      </c>
      <c r="C304" s="13" t="s">
        <v>222</v>
      </c>
      <c r="D304" s="22">
        <v>2500</v>
      </c>
    </row>
    <row r="305" spans="1:4" ht="21" customHeight="1" x14ac:dyDescent="0.55000000000000004">
      <c r="A305" s="13" t="s">
        <v>212</v>
      </c>
      <c r="B305" s="13" t="s">
        <v>223</v>
      </c>
      <c r="C305" s="13"/>
      <c r="D305" s="22">
        <v>1700</v>
      </c>
    </row>
    <row r="306" spans="1:4" ht="21" customHeight="1" x14ac:dyDescent="0.55000000000000004">
      <c r="A306" s="13" t="s">
        <v>212</v>
      </c>
      <c r="B306" s="13" t="s">
        <v>224</v>
      </c>
      <c r="C306" s="13"/>
      <c r="D306" s="22">
        <v>600</v>
      </c>
    </row>
    <row r="307" spans="1:4" ht="21" customHeight="1" x14ac:dyDescent="0.55000000000000004">
      <c r="A307" s="13" t="s">
        <v>212</v>
      </c>
      <c r="B307" s="13" t="s">
        <v>142</v>
      </c>
      <c r="C307" s="13"/>
      <c r="D307" s="22">
        <v>1000</v>
      </c>
    </row>
    <row r="308" spans="1:4" ht="21" customHeight="1" x14ac:dyDescent="0.55000000000000004">
      <c r="A308" s="13" t="s">
        <v>212</v>
      </c>
      <c r="B308" s="13" t="s">
        <v>225</v>
      </c>
      <c r="C308" s="13"/>
      <c r="D308" s="22">
        <v>3500</v>
      </c>
    </row>
    <row r="309" spans="1:4" ht="21" customHeight="1" x14ac:dyDescent="0.55000000000000004">
      <c r="A309" s="13" t="s">
        <v>212</v>
      </c>
      <c r="B309" s="13" t="s">
        <v>226</v>
      </c>
      <c r="C309" s="13"/>
      <c r="D309" s="22">
        <v>3200</v>
      </c>
    </row>
    <row r="310" spans="1:4" ht="21" customHeight="1" x14ac:dyDescent="0.55000000000000004">
      <c r="A310" s="13" t="s">
        <v>212</v>
      </c>
      <c r="B310" s="13" t="s">
        <v>57</v>
      </c>
      <c r="C310" s="13" t="s">
        <v>227</v>
      </c>
      <c r="D310" s="22">
        <v>7000</v>
      </c>
    </row>
    <row r="311" spans="1:4" ht="21" customHeight="1" x14ac:dyDescent="0.55000000000000004">
      <c r="A311" s="13" t="s">
        <v>212</v>
      </c>
      <c r="B311" s="13" t="s">
        <v>228</v>
      </c>
      <c r="C311" s="13"/>
      <c r="D311" s="22">
        <v>62350</v>
      </c>
    </row>
    <row r="312" spans="1:4" ht="21" customHeight="1" x14ac:dyDescent="0.55000000000000004">
      <c r="A312" s="13" t="s">
        <v>212</v>
      </c>
      <c r="B312" s="13" t="s">
        <v>197</v>
      </c>
      <c r="C312" s="13"/>
      <c r="D312" s="23">
        <v>30000</v>
      </c>
    </row>
    <row r="313" spans="1:4" ht="21" customHeight="1" x14ac:dyDescent="0.55000000000000004">
      <c r="A313" s="13" t="s">
        <v>212</v>
      </c>
      <c r="B313" s="13" t="s">
        <v>312</v>
      </c>
      <c r="C313" s="13"/>
      <c r="D313" s="23">
        <v>28000</v>
      </c>
    </row>
    <row r="314" spans="1:4" ht="21" customHeight="1" x14ac:dyDescent="0.55000000000000004">
      <c r="A314" s="13" t="s">
        <v>212</v>
      </c>
      <c r="B314" s="13" t="s">
        <v>229</v>
      </c>
      <c r="C314" s="13"/>
      <c r="D314" s="22">
        <v>5100</v>
      </c>
    </row>
    <row r="315" spans="1:4" ht="21" customHeight="1" x14ac:dyDescent="0.55000000000000004">
      <c r="A315" s="13" t="s">
        <v>212</v>
      </c>
      <c r="B315" s="13" t="s">
        <v>7</v>
      </c>
      <c r="C315" s="13"/>
      <c r="D315" s="22">
        <v>33000</v>
      </c>
    </row>
    <row r="316" spans="1:4" ht="21" customHeight="1" x14ac:dyDescent="0.55000000000000004">
      <c r="A316" s="13" t="s">
        <v>212</v>
      </c>
      <c r="B316" s="13" t="s">
        <v>53</v>
      </c>
      <c r="C316" s="13"/>
      <c r="D316" s="22">
        <v>4000</v>
      </c>
    </row>
    <row r="317" spans="1:4" ht="21" customHeight="1" x14ac:dyDescent="0.55000000000000004">
      <c r="A317" s="13" t="s">
        <v>212</v>
      </c>
      <c r="B317" s="13" t="s">
        <v>231</v>
      </c>
      <c r="C317" s="13"/>
      <c r="D317" s="22">
        <v>3700</v>
      </c>
    </row>
    <row r="318" spans="1:4" ht="21" customHeight="1" x14ac:dyDescent="0.55000000000000004">
      <c r="A318" s="13" t="s">
        <v>212</v>
      </c>
      <c r="B318" s="13" t="s">
        <v>230</v>
      </c>
      <c r="C318" s="13"/>
      <c r="D318" s="22">
        <v>27000</v>
      </c>
    </row>
    <row r="319" spans="1:4" ht="21" customHeight="1" x14ac:dyDescent="0.55000000000000004">
      <c r="A319" s="13" t="s">
        <v>232</v>
      </c>
      <c r="B319" s="13" t="s">
        <v>233</v>
      </c>
      <c r="C319" s="13"/>
      <c r="D319" s="22">
        <v>3600</v>
      </c>
    </row>
    <row r="320" spans="1:4" ht="21" customHeight="1" x14ac:dyDescent="0.55000000000000004">
      <c r="A320" s="13" t="s">
        <v>232</v>
      </c>
      <c r="B320" s="13" t="s">
        <v>234</v>
      </c>
      <c r="C320" s="13"/>
      <c r="D320" s="22">
        <v>500</v>
      </c>
    </row>
    <row r="321" spans="1:4" ht="21" customHeight="1" x14ac:dyDescent="0.55000000000000004">
      <c r="A321" s="13" t="s">
        <v>232</v>
      </c>
      <c r="B321" s="13" t="s">
        <v>84</v>
      </c>
      <c r="C321" s="13"/>
      <c r="D321" s="22">
        <v>3000</v>
      </c>
    </row>
    <row r="322" spans="1:4" ht="21" customHeight="1" x14ac:dyDescent="0.55000000000000004">
      <c r="A322" s="13" t="s">
        <v>232</v>
      </c>
      <c r="B322" s="13" t="s">
        <v>123</v>
      </c>
      <c r="C322" s="13"/>
      <c r="D322" s="22">
        <v>1000</v>
      </c>
    </row>
    <row r="323" spans="1:4" ht="21" customHeight="1" x14ac:dyDescent="0.55000000000000004">
      <c r="A323" s="13" t="s">
        <v>232</v>
      </c>
      <c r="B323" s="13" t="s">
        <v>235</v>
      </c>
      <c r="C323" s="13"/>
      <c r="D323" s="22">
        <v>15000</v>
      </c>
    </row>
    <row r="324" spans="1:4" ht="21" customHeight="1" x14ac:dyDescent="0.55000000000000004">
      <c r="A324" s="13" t="s">
        <v>232</v>
      </c>
      <c r="B324" s="13" t="s">
        <v>51</v>
      </c>
      <c r="C324" s="13"/>
      <c r="D324" s="22">
        <v>3000</v>
      </c>
    </row>
    <row r="325" spans="1:4" ht="21" customHeight="1" x14ac:dyDescent="0.55000000000000004">
      <c r="A325" s="13" t="s">
        <v>232</v>
      </c>
      <c r="B325" s="13" t="s">
        <v>180</v>
      </c>
      <c r="C325" s="13"/>
      <c r="D325" s="22">
        <v>7000</v>
      </c>
    </row>
    <row r="326" spans="1:4" ht="21" customHeight="1" x14ac:dyDescent="0.55000000000000004">
      <c r="A326" s="13" t="s">
        <v>232</v>
      </c>
      <c r="B326" s="13" t="s">
        <v>165</v>
      </c>
      <c r="C326" s="13"/>
      <c r="D326" s="22">
        <v>20000</v>
      </c>
    </row>
    <row r="327" spans="1:4" ht="21" customHeight="1" x14ac:dyDescent="0.55000000000000004">
      <c r="A327" s="13" t="s">
        <v>232</v>
      </c>
      <c r="B327" s="13" t="s">
        <v>236</v>
      </c>
      <c r="C327" s="13"/>
      <c r="D327" s="22">
        <v>10600</v>
      </c>
    </row>
    <row r="328" spans="1:4" ht="21" customHeight="1" x14ac:dyDescent="0.55000000000000004">
      <c r="A328" s="13" t="s">
        <v>232</v>
      </c>
      <c r="B328" s="13" t="s">
        <v>229</v>
      </c>
      <c r="C328" s="13"/>
      <c r="D328" s="22">
        <v>1700</v>
      </c>
    </row>
    <row r="329" spans="1:4" ht="21" customHeight="1" x14ac:dyDescent="0.55000000000000004">
      <c r="A329" s="13" t="s">
        <v>232</v>
      </c>
      <c r="B329" s="13" t="s">
        <v>237</v>
      </c>
      <c r="C329" s="13"/>
      <c r="D329" s="22">
        <v>10000</v>
      </c>
    </row>
    <row r="330" spans="1:4" ht="21" customHeight="1" x14ac:dyDescent="0.55000000000000004">
      <c r="A330" s="13" t="s">
        <v>232</v>
      </c>
      <c r="B330" s="13" t="s">
        <v>216</v>
      </c>
      <c r="C330" s="13"/>
      <c r="D330" s="22">
        <v>5000</v>
      </c>
    </row>
    <row r="331" spans="1:4" ht="21" customHeight="1" x14ac:dyDescent="0.55000000000000004">
      <c r="A331" s="13" t="s">
        <v>232</v>
      </c>
      <c r="B331" s="13" t="s">
        <v>7</v>
      </c>
      <c r="C331" s="13"/>
      <c r="D331" s="22">
        <v>23000</v>
      </c>
    </row>
    <row r="332" spans="1:4" ht="21" customHeight="1" x14ac:dyDescent="0.55000000000000004">
      <c r="A332" s="13" t="s">
        <v>232</v>
      </c>
      <c r="B332" s="13" t="s">
        <v>230</v>
      </c>
      <c r="C332" s="13"/>
      <c r="D332" s="22">
        <v>27000</v>
      </c>
    </row>
    <row r="333" spans="1:4" ht="21" customHeight="1" x14ac:dyDescent="0.55000000000000004">
      <c r="A333" s="13" t="s">
        <v>238</v>
      </c>
      <c r="B333" s="13" t="s">
        <v>58</v>
      </c>
      <c r="C333" s="13"/>
      <c r="D333" s="22">
        <v>3000</v>
      </c>
    </row>
    <row r="334" spans="1:4" ht="21" customHeight="1" x14ac:dyDescent="0.55000000000000004">
      <c r="A334" s="13" t="s">
        <v>238</v>
      </c>
      <c r="B334" s="13" t="s">
        <v>218</v>
      </c>
      <c r="C334" s="13"/>
      <c r="D334" s="22">
        <v>15400</v>
      </c>
    </row>
    <row r="335" spans="1:4" ht="21" customHeight="1" x14ac:dyDescent="0.55000000000000004">
      <c r="A335" s="13" t="s">
        <v>238</v>
      </c>
      <c r="B335" s="13" t="s">
        <v>51</v>
      </c>
      <c r="C335" s="13"/>
      <c r="D335" s="22">
        <v>3000</v>
      </c>
    </row>
    <row r="336" spans="1:4" ht="21" customHeight="1" x14ac:dyDescent="0.55000000000000004">
      <c r="A336" s="13" t="s">
        <v>238</v>
      </c>
      <c r="B336" s="13" t="s">
        <v>239</v>
      </c>
      <c r="C336" s="13"/>
      <c r="D336" s="22">
        <v>400</v>
      </c>
    </row>
    <row r="337" spans="1:4" ht="21" customHeight="1" x14ac:dyDescent="0.55000000000000004">
      <c r="A337" s="13" t="s">
        <v>238</v>
      </c>
      <c r="B337" s="13" t="s">
        <v>240</v>
      </c>
      <c r="C337" s="13"/>
      <c r="D337" s="22">
        <v>3000</v>
      </c>
    </row>
    <row r="338" spans="1:4" ht="21" customHeight="1" x14ac:dyDescent="0.55000000000000004">
      <c r="A338" s="13" t="s">
        <v>238</v>
      </c>
      <c r="B338" s="13" t="s">
        <v>241</v>
      </c>
      <c r="C338" s="13"/>
      <c r="D338" s="22">
        <v>600</v>
      </c>
    </row>
    <row r="339" spans="1:4" ht="21" customHeight="1" x14ac:dyDescent="0.55000000000000004">
      <c r="A339" s="13" t="s">
        <v>238</v>
      </c>
      <c r="B339" s="13" t="s">
        <v>242</v>
      </c>
      <c r="C339" s="13"/>
      <c r="D339" s="23">
        <v>22950</v>
      </c>
    </row>
    <row r="340" spans="1:4" ht="21" customHeight="1" x14ac:dyDescent="0.55000000000000004">
      <c r="A340" s="13" t="s">
        <v>238</v>
      </c>
      <c r="B340" s="13" t="s">
        <v>68</v>
      </c>
      <c r="C340" s="13"/>
      <c r="D340" s="22">
        <v>3000</v>
      </c>
    </row>
    <row r="341" spans="1:4" ht="21" customHeight="1" x14ac:dyDescent="0.55000000000000004">
      <c r="A341" s="13" t="s">
        <v>238</v>
      </c>
      <c r="B341" s="13" t="s">
        <v>4</v>
      </c>
      <c r="C341" s="13"/>
      <c r="D341" s="22">
        <v>1600</v>
      </c>
    </row>
    <row r="342" spans="1:4" ht="21" customHeight="1" x14ac:dyDescent="0.55000000000000004">
      <c r="A342" s="13" t="s">
        <v>238</v>
      </c>
      <c r="B342" s="13" t="s">
        <v>243</v>
      </c>
      <c r="C342" s="13"/>
      <c r="D342" s="22">
        <v>1000</v>
      </c>
    </row>
    <row r="343" spans="1:4" ht="21" customHeight="1" x14ac:dyDescent="0.55000000000000004">
      <c r="A343" s="13" t="s">
        <v>238</v>
      </c>
      <c r="B343" s="13" t="s">
        <v>57</v>
      </c>
      <c r="C343" s="13" t="s">
        <v>244</v>
      </c>
      <c r="D343" s="22">
        <v>5000</v>
      </c>
    </row>
    <row r="344" spans="1:4" ht="21" customHeight="1" x14ac:dyDescent="0.55000000000000004">
      <c r="A344" s="13" t="s">
        <v>238</v>
      </c>
      <c r="B344" s="13" t="s">
        <v>53</v>
      </c>
      <c r="C344" s="13"/>
      <c r="D344" s="22">
        <v>9000</v>
      </c>
    </row>
    <row r="345" spans="1:4" ht="21" customHeight="1" x14ac:dyDescent="0.55000000000000004">
      <c r="A345" s="13" t="s">
        <v>238</v>
      </c>
      <c r="B345" s="13" t="s">
        <v>245</v>
      </c>
      <c r="C345" s="13" t="s">
        <v>246</v>
      </c>
      <c r="D345" s="22">
        <v>11500</v>
      </c>
    </row>
    <row r="346" spans="1:4" ht="21" customHeight="1" x14ac:dyDescent="0.55000000000000004">
      <c r="A346" s="13" t="s">
        <v>238</v>
      </c>
      <c r="B346" s="13" t="s">
        <v>134</v>
      </c>
      <c r="C346" s="13"/>
      <c r="D346" s="22">
        <v>13000</v>
      </c>
    </row>
    <row r="347" spans="1:4" ht="21" customHeight="1" x14ac:dyDescent="0.55000000000000004">
      <c r="A347" s="13" t="s">
        <v>238</v>
      </c>
      <c r="B347" s="13" t="s">
        <v>111</v>
      </c>
      <c r="C347" s="13"/>
      <c r="D347" s="22">
        <v>1000</v>
      </c>
    </row>
    <row r="348" spans="1:4" ht="21" customHeight="1" x14ac:dyDescent="0.55000000000000004">
      <c r="A348" s="13" t="s">
        <v>238</v>
      </c>
      <c r="B348" s="13" t="s">
        <v>7</v>
      </c>
      <c r="C348" s="13"/>
      <c r="D348" s="22">
        <v>10000</v>
      </c>
    </row>
    <row r="349" spans="1:4" ht="21" customHeight="1" x14ac:dyDescent="0.55000000000000004">
      <c r="A349" s="13" t="s">
        <v>238</v>
      </c>
      <c r="B349" s="13" t="s">
        <v>230</v>
      </c>
      <c r="C349" s="13"/>
      <c r="D349" s="22">
        <v>27000</v>
      </c>
    </row>
    <row r="350" spans="1:4" ht="21" customHeight="1" x14ac:dyDescent="0.55000000000000004">
      <c r="A350" s="13" t="s">
        <v>247</v>
      </c>
      <c r="B350" s="13" t="s">
        <v>248</v>
      </c>
      <c r="C350" s="13"/>
      <c r="D350" s="23">
        <v>64300</v>
      </c>
    </row>
    <row r="351" spans="1:4" ht="21" customHeight="1" x14ac:dyDescent="0.55000000000000004">
      <c r="A351" s="13" t="s">
        <v>247</v>
      </c>
      <c r="B351" s="13" t="s">
        <v>199</v>
      </c>
      <c r="C351" s="13"/>
      <c r="D351" s="22">
        <v>10000</v>
      </c>
    </row>
    <row r="352" spans="1:4" ht="21" customHeight="1" x14ac:dyDescent="0.55000000000000004">
      <c r="A352" s="13" t="s">
        <v>247</v>
      </c>
      <c r="B352" s="13" t="s">
        <v>51</v>
      </c>
      <c r="C352" s="13"/>
      <c r="D352" s="22">
        <v>2000</v>
      </c>
    </row>
    <row r="353" spans="1:4" ht="21" customHeight="1" x14ac:dyDescent="0.55000000000000004">
      <c r="A353" s="13" t="s">
        <v>247</v>
      </c>
      <c r="B353" s="13" t="s">
        <v>249</v>
      </c>
      <c r="C353" s="13"/>
      <c r="D353" s="23">
        <v>1500</v>
      </c>
    </row>
    <row r="354" spans="1:4" ht="21" customHeight="1" x14ac:dyDescent="0.55000000000000004">
      <c r="A354" s="13" t="s">
        <v>247</v>
      </c>
      <c r="B354" s="13" t="s">
        <v>218</v>
      </c>
      <c r="C354" s="13"/>
      <c r="D354" s="22">
        <v>9500</v>
      </c>
    </row>
    <row r="355" spans="1:4" ht="21" customHeight="1" x14ac:dyDescent="0.55000000000000004">
      <c r="A355" s="13" t="s">
        <v>247</v>
      </c>
      <c r="B355" s="13" t="s">
        <v>250</v>
      </c>
      <c r="C355" s="13"/>
      <c r="D355" s="22">
        <v>500</v>
      </c>
    </row>
    <row r="356" spans="1:4" ht="21" customHeight="1" x14ac:dyDescent="0.55000000000000004">
      <c r="A356" s="13" t="s">
        <v>247</v>
      </c>
      <c r="B356" s="13" t="s">
        <v>58</v>
      </c>
      <c r="C356" s="13"/>
      <c r="D356" s="22">
        <v>5200</v>
      </c>
    </row>
    <row r="357" spans="1:4" ht="21" customHeight="1" x14ac:dyDescent="0.55000000000000004">
      <c r="A357" s="13" t="s">
        <v>247</v>
      </c>
      <c r="B357" s="13" t="s">
        <v>60</v>
      </c>
      <c r="C357" s="13"/>
      <c r="D357" s="22">
        <v>10000</v>
      </c>
    </row>
    <row r="358" spans="1:4" ht="21" customHeight="1" x14ac:dyDescent="0.55000000000000004">
      <c r="A358" s="13" t="s">
        <v>247</v>
      </c>
      <c r="B358" s="13" t="s">
        <v>251</v>
      </c>
      <c r="C358" s="13"/>
      <c r="D358" s="22">
        <v>8200</v>
      </c>
    </row>
    <row r="359" spans="1:4" ht="21" customHeight="1" x14ac:dyDescent="0.55000000000000004">
      <c r="A359" s="13" t="s">
        <v>247</v>
      </c>
      <c r="B359" s="13" t="s">
        <v>57</v>
      </c>
      <c r="C359" s="13" t="s">
        <v>252</v>
      </c>
      <c r="D359" s="22">
        <v>1500</v>
      </c>
    </row>
    <row r="360" spans="1:4" ht="21" customHeight="1" x14ac:dyDescent="0.55000000000000004">
      <c r="A360" s="13" t="s">
        <v>247</v>
      </c>
      <c r="B360" s="13" t="s">
        <v>57</v>
      </c>
      <c r="C360" s="13" t="s">
        <v>253</v>
      </c>
      <c r="D360" s="22">
        <v>30000</v>
      </c>
    </row>
    <row r="361" spans="1:4" ht="21" customHeight="1" x14ac:dyDescent="0.55000000000000004">
      <c r="A361" s="13" t="s">
        <v>247</v>
      </c>
      <c r="B361" s="13" t="s">
        <v>68</v>
      </c>
      <c r="C361" s="13"/>
      <c r="D361" s="22">
        <v>6000</v>
      </c>
    </row>
    <row r="362" spans="1:4" ht="21" customHeight="1" x14ac:dyDescent="0.55000000000000004">
      <c r="A362" s="13" t="s">
        <v>247</v>
      </c>
      <c r="B362" s="13" t="s">
        <v>94</v>
      </c>
      <c r="C362" s="13"/>
      <c r="D362" s="22">
        <v>1700</v>
      </c>
    </row>
    <row r="363" spans="1:4" ht="21" customHeight="1" x14ac:dyDescent="0.55000000000000004">
      <c r="A363" s="13" t="s">
        <v>247</v>
      </c>
      <c r="B363" s="13" t="s">
        <v>254</v>
      </c>
      <c r="C363" s="13" t="s">
        <v>253</v>
      </c>
      <c r="D363" s="22">
        <v>8000</v>
      </c>
    </row>
    <row r="364" spans="1:4" ht="21" customHeight="1" x14ac:dyDescent="0.55000000000000004">
      <c r="A364" s="13" t="s">
        <v>247</v>
      </c>
      <c r="B364" s="13" t="s">
        <v>255</v>
      </c>
      <c r="C364" s="13"/>
      <c r="D364" s="22">
        <v>10000</v>
      </c>
    </row>
    <row r="365" spans="1:4" ht="21" customHeight="1" x14ac:dyDescent="0.55000000000000004">
      <c r="A365" s="13" t="s">
        <v>247</v>
      </c>
      <c r="B365" s="13" t="s">
        <v>256</v>
      </c>
      <c r="C365" s="13"/>
      <c r="D365" s="23">
        <v>100000</v>
      </c>
    </row>
    <row r="366" spans="1:4" ht="21" customHeight="1" x14ac:dyDescent="0.55000000000000004">
      <c r="A366" s="13" t="s">
        <v>247</v>
      </c>
      <c r="B366" s="13" t="s">
        <v>53</v>
      </c>
      <c r="C366" s="13"/>
      <c r="D366" s="22">
        <v>7000</v>
      </c>
    </row>
    <row r="367" spans="1:4" ht="21" customHeight="1" x14ac:dyDescent="0.55000000000000004">
      <c r="A367" s="13" t="s">
        <v>247</v>
      </c>
      <c r="B367" s="13" t="s">
        <v>257</v>
      </c>
      <c r="C367" s="13"/>
      <c r="D367" s="22">
        <v>1000</v>
      </c>
    </row>
    <row r="368" spans="1:4" ht="21" customHeight="1" x14ac:dyDescent="0.55000000000000004">
      <c r="A368" s="13" t="s">
        <v>247</v>
      </c>
      <c r="B368" s="13" t="s">
        <v>7</v>
      </c>
      <c r="C368" s="13"/>
      <c r="D368" s="22">
        <v>10000</v>
      </c>
    </row>
    <row r="369" spans="1:4" ht="21" customHeight="1" x14ac:dyDescent="0.55000000000000004">
      <c r="A369" s="13" t="s">
        <v>247</v>
      </c>
      <c r="B369" s="13" t="s">
        <v>54</v>
      </c>
      <c r="C369" s="13"/>
      <c r="D369" s="22">
        <v>25500</v>
      </c>
    </row>
    <row r="370" spans="1:4" ht="21" customHeight="1" x14ac:dyDescent="0.55000000000000004">
      <c r="A370" s="13" t="s">
        <v>258</v>
      </c>
      <c r="B370" s="13" t="s">
        <v>259</v>
      </c>
      <c r="C370" s="13"/>
      <c r="D370" s="23">
        <v>72500</v>
      </c>
    </row>
    <row r="371" spans="1:4" ht="21" customHeight="1" x14ac:dyDescent="0.55000000000000004">
      <c r="A371" s="13" t="s">
        <v>258</v>
      </c>
      <c r="B371" s="13" t="s">
        <v>51</v>
      </c>
      <c r="C371" s="13"/>
      <c r="D371" s="22">
        <v>1000</v>
      </c>
    </row>
    <row r="372" spans="1:4" ht="21" customHeight="1" x14ac:dyDescent="0.55000000000000004">
      <c r="A372" s="13" t="s">
        <v>258</v>
      </c>
      <c r="B372" s="13" t="s">
        <v>261</v>
      </c>
      <c r="C372" s="13" t="s">
        <v>262</v>
      </c>
      <c r="D372" s="22">
        <v>5000</v>
      </c>
    </row>
    <row r="373" spans="1:4" ht="21" customHeight="1" x14ac:dyDescent="0.55000000000000004">
      <c r="A373" s="13" t="s">
        <v>258</v>
      </c>
      <c r="B373" s="13" t="s">
        <v>263</v>
      </c>
      <c r="C373" s="13"/>
      <c r="D373" s="22">
        <v>2800</v>
      </c>
    </row>
    <row r="374" spans="1:4" ht="21" customHeight="1" x14ac:dyDescent="0.55000000000000004">
      <c r="A374" s="13" t="s">
        <v>258</v>
      </c>
      <c r="B374" s="13" t="s">
        <v>275</v>
      </c>
      <c r="C374" s="13" t="s">
        <v>276</v>
      </c>
      <c r="D374" s="22">
        <v>17000</v>
      </c>
    </row>
    <row r="375" spans="1:4" ht="21" customHeight="1" x14ac:dyDescent="0.55000000000000004">
      <c r="A375" s="13" t="s">
        <v>258</v>
      </c>
      <c r="B375" s="13" t="s">
        <v>4</v>
      </c>
      <c r="C375" s="13"/>
      <c r="D375" s="22">
        <v>800</v>
      </c>
    </row>
    <row r="376" spans="1:4" ht="21" customHeight="1" x14ac:dyDescent="0.55000000000000004">
      <c r="A376" s="13" t="s">
        <v>258</v>
      </c>
      <c r="B376" s="13" t="s">
        <v>16</v>
      </c>
      <c r="C376" s="13"/>
      <c r="D376" s="22">
        <v>600</v>
      </c>
    </row>
    <row r="377" spans="1:4" ht="21" customHeight="1" x14ac:dyDescent="0.55000000000000004">
      <c r="A377" s="13" t="s">
        <v>258</v>
      </c>
      <c r="B377" s="13" t="s">
        <v>53</v>
      </c>
      <c r="C377" s="13"/>
      <c r="D377" s="22">
        <v>15000</v>
      </c>
    </row>
    <row r="378" spans="1:4" ht="21" customHeight="1" x14ac:dyDescent="0.55000000000000004">
      <c r="A378" s="13" t="s">
        <v>258</v>
      </c>
      <c r="B378" s="13" t="s">
        <v>257</v>
      </c>
      <c r="C378" s="13"/>
      <c r="D378" s="22">
        <v>2000</v>
      </c>
    </row>
    <row r="379" spans="1:4" ht="21" customHeight="1" x14ac:dyDescent="0.55000000000000004">
      <c r="A379" s="13" t="s">
        <v>258</v>
      </c>
      <c r="B379" s="13" t="s">
        <v>7</v>
      </c>
      <c r="C379" s="13"/>
      <c r="D379" s="22">
        <v>23000</v>
      </c>
    </row>
    <row r="380" spans="1:4" ht="21" customHeight="1" x14ac:dyDescent="0.55000000000000004">
      <c r="A380" s="13" t="s">
        <v>258</v>
      </c>
      <c r="B380" s="13" t="s">
        <v>58</v>
      </c>
      <c r="C380" s="13"/>
      <c r="D380" s="22">
        <v>3000</v>
      </c>
    </row>
    <row r="381" spans="1:4" ht="21" customHeight="1" x14ac:dyDescent="0.55000000000000004">
      <c r="A381" s="13" t="s">
        <v>258</v>
      </c>
      <c r="B381" s="13" t="s">
        <v>57</v>
      </c>
      <c r="C381" s="13" t="s">
        <v>264</v>
      </c>
      <c r="D381" s="22">
        <v>20000</v>
      </c>
    </row>
    <row r="382" spans="1:4" ht="21" customHeight="1" x14ac:dyDescent="0.55000000000000004">
      <c r="A382" s="13" t="s">
        <v>258</v>
      </c>
      <c r="B382" s="13" t="s">
        <v>118</v>
      </c>
      <c r="C382" s="13"/>
      <c r="D382" s="22">
        <v>22500</v>
      </c>
    </row>
    <row r="383" spans="1:4" ht="21" customHeight="1" x14ac:dyDescent="0.55000000000000004">
      <c r="A383" s="13" t="s">
        <v>265</v>
      </c>
      <c r="B383" s="13" t="s">
        <v>259</v>
      </c>
      <c r="C383" s="13"/>
      <c r="D383" s="23">
        <v>202100</v>
      </c>
    </row>
    <row r="384" spans="1:4" ht="21" customHeight="1" x14ac:dyDescent="0.55000000000000004">
      <c r="A384" s="13" t="s">
        <v>265</v>
      </c>
      <c r="B384" s="13" t="s">
        <v>58</v>
      </c>
      <c r="C384" s="13"/>
      <c r="D384" s="22">
        <v>3000</v>
      </c>
    </row>
    <row r="385" spans="1:4" ht="21" customHeight="1" x14ac:dyDescent="0.55000000000000004">
      <c r="A385" s="13" t="s">
        <v>265</v>
      </c>
      <c r="B385" s="13" t="s">
        <v>266</v>
      </c>
      <c r="C385" s="13"/>
      <c r="D385" s="22">
        <v>5000</v>
      </c>
    </row>
    <row r="386" spans="1:4" ht="21" customHeight="1" x14ac:dyDescent="0.55000000000000004">
      <c r="A386" s="13" t="s">
        <v>265</v>
      </c>
      <c r="B386" s="13" t="s">
        <v>51</v>
      </c>
      <c r="C386" s="13"/>
      <c r="D386" s="22">
        <v>1000</v>
      </c>
    </row>
    <row r="387" spans="1:4" ht="21" customHeight="1" x14ac:dyDescent="0.55000000000000004">
      <c r="A387" s="13" t="s">
        <v>265</v>
      </c>
      <c r="B387" s="13" t="s">
        <v>267</v>
      </c>
      <c r="C387" s="13"/>
      <c r="D387" s="22">
        <v>4000</v>
      </c>
    </row>
    <row r="388" spans="1:4" ht="21" customHeight="1" x14ac:dyDescent="0.55000000000000004">
      <c r="A388" s="13" t="s">
        <v>265</v>
      </c>
      <c r="B388" s="13" t="s">
        <v>68</v>
      </c>
      <c r="C388" s="13"/>
      <c r="D388" s="22">
        <v>13000</v>
      </c>
    </row>
    <row r="389" spans="1:4" ht="21" customHeight="1" x14ac:dyDescent="0.55000000000000004">
      <c r="A389" s="13" t="s">
        <v>265</v>
      </c>
      <c r="B389" s="13" t="s">
        <v>103</v>
      </c>
      <c r="C389" s="13" t="s">
        <v>268</v>
      </c>
      <c r="D389" s="22">
        <v>9000</v>
      </c>
    </row>
    <row r="390" spans="1:4" ht="21" customHeight="1" x14ac:dyDescent="0.55000000000000004">
      <c r="A390" s="13" t="s">
        <v>265</v>
      </c>
      <c r="B390" s="13" t="s">
        <v>78</v>
      </c>
      <c r="C390" s="13"/>
      <c r="D390" s="22">
        <v>4800</v>
      </c>
    </row>
    <row r="391" spans="1:4" ht="21" customHeight="1" x14ac:dyDescent="0.55000000000000004">
      <c r="A391" s="13" t="s">
        <v>265</v>
      </c>
      <c r="B391" s="13" t="s">
        <v>269</v>
      </c>
      <c r="C391" s="13"/>
      <c r="D391" s="22">
        <v>3500</v>
      </c>
    </row>
    <row r="392" spans="1:4" ht="21" customHeight="1" x14ac:dyDescent="0.55000000000000004">
      <c r="A392" s="13" t="s">
        <v>265</v>
      </c>
      <c r="B392" s="13" t="s">
        <v>82</v>
      </c>
      <c r="C392" s="13" t="s">
        <v>268</v>
      </c>
      <c r="D392" s="22">
        <v>8000</v>
      </c>
    </row>
    <row r="393" spans="1:4" ht="21" customHeight="1" x14ac:dyDescent="0.55000000000000004">
      <c r="A393" s="13" t="s">
        <v>265</v>
      </c>
      <c r="B393" s="13" t="s">
        <v>86</v>
      </c>
      <c r="C393" s="13" t="s">
        <v>268</v>
      </c>
      <c r="D393" s="22">
        <v>9000</v>
      </c>
    </row>
    <row r="394" spans="1:4" ht="21" customHeight="1" x14ac:dyDescent="0.55000000000000004">
      <c r="A394" s="13" t="s">
        <v>265</v>
      </c>
      <c r="B394" s="13" t="s">
        <v>129</v>
      </c>
      <c r="C394" s="13" t="s">
        <v>270</v>
      </c>
      <c r="D394" s="22">
        <v>5000</v>
      </c>
    </row>
    <row r="395" spans="1:4" ht="21" customHeight="1" x14ac:dyDescent="0.55000000000000004">
      <c r="A395" s="13" t="s">
        <v>265</v>
      </c>
      <c r="B395" s="13" t="s">
        <v>103</v>
      </c>
      <c r="C395" s="13" t="s">
        <v>271</v>
      </c>
      <c r="D395" s="22">
        <v>3000</v>
      </c>
    </row>
    <row r="396" spans="1:4" ht="21" customHeight="1" x14ac:dyDescent="0.55000000000000004">
      <c r="A396" s="13" t="s">
        <v>265</v>
      </c>
      <c r="B396" s="13" t="s">
        <v>272</v>
      </c>
      <c r="C396" s="13"/>
      <c r="D396" s="22">
        <v>6000</v>
      </c>
    </row>
    <row r="397" spans="1:4" ht="21" customHeight="1" x14ac:dyDescent="0.55000000000000004">
      <c r="A397" s="13" t="s">
        <v>265</v>
      </c>
      <c r="B397" s="13" t="s">
        <v>74</v>
      </c>
      <c r="C397" s="13"/>
      <c r="D397" s="22">
        <v>500</v>
      </c>
    </row>
    <row r="398" spans="1:4" ht="21" customHeight="1" x14ac:dyDescent="0.55000000000000004">
      <c r="A398" s="13" t="s">
        <v>265</v>
      </c>
      <c r="B398" s="13" t="s">
        <v>273</v>
      </c>
      <c r="C398" s="13"/>
      <c r="D398" s="22">
        <v>33000</v>
      </c>
    </row>
    <row r="399" spans="1:4" ht="21" customHeight="1" x14ac:dyDescent="0.55000000000000004">
      <c r="A399" s="13" t="s">
        <v>265</v>
      </c>
      <c r="B399" s="13" t="s">
        <v>140</v>
      </c>
      <c r="C399" s="13"/>
      <c r="D399" s="22">
        <v>2400</v>
      </c>
    </row>
    <row r="400" spans="1:4" ht="21" customHeight="1" x14ac:dyDescent="0.55000000000000004">
      <c r="A400" s="13" t="s">
        <v>265</v>
      </c>
      <c r="B400" s="13" t="s">
        <v>7</v>
      </c>
      <c r="C400" s="13"/>
      <c r="D400" s="22">
        <v>33000</v>
      </c>
    </row>
    <row r="401" spans="1:4" ht="21" customHeight="1" x14ac:dyDescent="0.55000000000000004">
      <c r="A401" s="13" t="s">
        <v>265</v>
      </c>
      <c r="B401" s="13" t="s">
        <v>53</v>
      </c>
      <c r="C401" s="13"/>
      <c r="D401" s="22">
        <v>4000</v>
      </c>
    </row>
    <row r="402" spans="1:4" ht="21" customHeight="1" x14ac:dyDescent="0.55000000000000004">
      <c r="A402" s="13" t="s">
        <v>265</v>
      </c>
      <c r="B402" s="13" t="s">
        <v>54</v>
      </c>
      <c r="C402" s="13"/>
      <c r="D402" s="22">
        <v>25500</v>
      </c>
    </row>
    <row r="403" spans="1:4" ht="21" customHeight="1" x14ac:dyDescent="0.55000000000000004">
      <c r="A403" s="13" t="s">
        <v>274</v>
      </c>
      <c r="B403" s="13" t="s">
        <v>259</v>
      </c>
      <c r="C403" s="13"/>
      <c r="D403" s="23">
        <v>19450</v>
      </c>
    </row>
    <row r="404" spans="1:4" ht="21" customHeight="1" x14ac:dyDescent="0.55000000000000004">
      <c r="A404" s="13" t="s">
        <v>274</v>
      </c>
      <c r="B404" s="13" t="s">
        <v>260</v>
      </c>
      <c r="C404" s="13"/>
      <c r="D404" s="22">
        <v>5500</v>
      </c>
    </row>
    <row r="405" spans="1:4" ht="21" customHeight="1" x14ac:dyDescent="0.55000000000000004">
      <c r="A405" s="13" t="s">
        <v>274</v>
      </c>
      <c r="B405" s="13" t="s">
        <v>165</v>
      </c>
      <c r="C405" s="13"/>
      <c r="D405" s="22">
        <v>10000</v>
      </c>
    </row>
    <row r="406" spans="1:4" ht="21" customHeight="1" x14ac:dyDescent="0.55000000000000004">
      <c r="A406" s="13" t="s">
        <v>274</v>
      </c>
      <c r="B406" s="13" t="s">
        <v>257</v>
      </c>
      <c r="C406" s="13"/>
      <c r="D406" s="22">
        <v>2000</v>
      </c>
    </row>
    <row r="407" spans="1:4" ht="21" customHeight="1" x14ac:dyDescent="0.55000000000000004">
      <c r="A407" s="13" t="s">
        <v>274</v>
      </c>
      <c r="B407" s="13" t="s">
        <v>256</v>
      </c>
      <c r="C407" s="13"/>
      <c r="D407" s="23">
        <v>200000</v>
      </c>
    </row>
    <row r="408" spans="1:4" ht="21" customHeight="1" x14ac:dyDescent="0.55000000000000004">
      <c r="A408" s="13" t="s">
        <v>274</v>
      </c>
      <c r="B408" s="13" t="s">
        <v>125</v>
      </c>
      <c r="C408" s="13"/>
      <c r="D408" s="23">
        <v>6000</v>
      </c>
    </row>
    <row r="409" spans="1:4" ht="21" customHeight="1" x14ac:dyDescent="0.55000000000000004">
      <c r="A409" s="13" t="s">
        <v>274</v>
      </c>
      <c r="B409" s="13" t="s">
        <v>4</v>
      </c>
      <c r="C409" s="13"/>
      <c r="D409" s="22">
        <v>1600</v>
      </c>
    </row>
    <row r="410" spans="1:4" ht="21" customHeight="1" x14ac:dyDescent="0.55000000000000004">
      <c r="A410" s="13" t="s">
        <v>274</v>
      </c>
      <c r="B410" s="13" t="s">
        <v>84</v>
      </c>
      <c r="C410" s="13"/>
      <c r="D410" s="22">
        <v>3200</v>
      </c>
    </row>
    <row r="411" spans="1:4" ht="21" customHeight="1" x14ac:dyDescent="0.55000000000000004">
      <c r="A411" s="13" t="s">
        <v>274</v>
      </c>
      <c r="B411" s="13" t="s">
        <v>279</v>
      </c>
      <c r="C411" s="13"/>
      <c r="D411" s="22">
        <v>2500</v>
      </c>
    </row>
    <row r="412" spans="1:4" ht="21" customHeight="1" x14ac:dyDescent="0.55000000000000004">
      <c r="A412" s="13" t="s">
        <v>274</v>
      </c>
      <c r="B412" s="13" t="s">
        <v>85</v>
      </c>
      <c r="C412" s="13" t="s">
        <v>280</v>
      </c>
      <c r="D412" s="22">
        <v>7500</v>
      </c>
    </row>
    <row r="413" spans="1:4" ht="21" customHeight="1" x14ac:dyDescent="0.55000000000000004">
      <c r="A413" s="13" t="s">
        <v>274</v>
      </c>
      <c r="B413" s="13" t="s">
        <v>81</v>
      </c>
      <c r="C413" s="13" t="s">
        <v>280</v>
      </c>
      <c r="D413" s="22">
        <v>4000</v>
      </c>
    </row>
    <row r="414" spans="1:4" ht="21" customHeight="1" x14ac:dyDescent="0.55000000000000004">
      <c r="A414" s="13" t="s">
        <v>274</v>
      </c>
      <c r="B414" s="13" t="s">
        <v>103</v>
      </c>
      <c r="C414" s="13" t="s">
        <v>281</v>
      </c>
      <c r="D414" s="22">
        <v>7500</v>
      </c>
    </row>
    <row r="415" spans="1:4" ht="21" customHeight="1" x14ac:dyDescent="0.55000000000000004">
      <c r="A415" s="13" t="s">
        <v>274</v>
      </c>
      <c r="B415" s="13" t="s">
        <v>103</v>
      </c>
      <c r="C415" s="13" t="s">
        <v>282</v>
      </c>
      <c r="D415" s="22">
        <v>7000</v>
      </c>
    </row>
    <row r="416" spans="1:4" ht="21" customHeight="1" x14ac:dyDescent="0.55000000000000004">
      <c r="A416" s="13" t="s">
        <v>274</v>
      </c>
      <c r="B416" s="13" t="s">
        <v>51</v>
      </c>
      <c r="C416" s="13"/>
      <c r="D416" s="22">
        <v>1000</v>
      </c>
    </row>
    <row r="417" spans="1:4" ht="21" customHeight="1" x14ac:dyDescent="0.55000000000000004">
      <c r="A417" s="13" t="s">
        <v>274</v>
      </c>
      <c r="B417" s="13" t="s">
        <v>68</v>
      </c>
      <c r="C417" s="13"/>
      <c r="D417" s="22">
        <v>6000</v>
      </c>
    </row>
    <row r="418" spans="1:4" ht="21" customHeight="1" x14ac:dyDescent="0.55000000000000004">
      <c r="A418" s="13" t="s">
        <v>274</v>
      </c>
      <c r="B418" s="13" t="s">
        <v>277</v>
      </c>
      <c r="C418" s="13" t="s">
        <v>288</v>
      </c>
      <c r="D418" s="22">
        <v>28000</v>
      </c>
    </row>
    <row r="419" spans="1:4" ht="21" customHeight="1" x14ac:dyDescent="0.55000000000000004">
      <c r="A419" s="13" t="s">
        <v>274</v>
      </c>
      <c r="B419" s="13" t="s">
        <v>278</v>
      </c>
      <c r="C419" s="13"/>
      <c r="D419" s="22">
        <v>4500</v>
      </c>
    </row>
    <row r="420" spans="1:4" ht="21" customHeight="1" x14ac:dyDescent="0.55000000000000004">
      <c r="A420" s="13" t="s">
        <v>274</v>
      </c>
      <c r="B420" s="13" t="s">
        <v>7</v>
      </c>
      <c r="C420" s="13"/>
      <c r="D420" s="22">
        <v>20000</v>
      </c>
    </row>
    <row r="421" spans="1:4" ht="21" customHeight="1" x14ac:dyDescent="0.55000000000000004">
      <c r="A421" s="13" t="s">
        <v>274</v>
      </c>
      <c r="B421" s="13" t="s">
        <v>230</v>
      </c>
      <c r="C421" s="13"/>
      <c r="D421" s="22">
        <v>27000</v>
      </c>
    </row>
    <row r="422" spans="1:4" ht="21" customHeight="1" x14ac:dyDescent="0.55000000000000004">
      <c r="A422" s="13" t="s">
        <v>283</v>
      </c>
      <c r="B422" s="13" t="s">
        <v>284</v>
      </c>
      <c r="C422" s="13"/>
      <c r="D422" s="22">
        <v>6000</v>
      </c>
    </row>
    <row r="423" spans="1:4" ht="21" customHeight="1" x14ac:dyDescent="0.55000000000000004">
      <c r="A423" s="13" t="s">
        <v>283</v>
      </c>
      <c r="B423" s="13" t="s">
        <v>285</v>
      </c>
      <c r="C423" s="13"/>
      <c r="D423" s="22">
        <v>5000</v>
      </c>
    </row>
    <row r="424" spans="1:4" ht="21" customHeight="1" x14ac:dyDescent="0.55000000000000004">
      <c r="A424" s="13" t="s">
        <v>283</v>
      </c>
      <c r="B424" s="13" t="s">
        <v>259</v>
      </c>
      <c r="C424" s="13"/>
      <c r="D424" s="22">
        <v>545700</v>
      </c>
    </row>
    <row r="425" spans="1:4" ht="21" customHeight="1" x14ac:dyDescent="0.55000000000000004">
      <c r="A425" s="13" t="s">
        <v>283</v>
      </c>
      <c r="B425" s="13" t="s">
        <v>111</v>
      </c>
      <c r="C425" s="13"/>
      <c r="D425" s="22">
        <v>5000</v>
      </c>
    </row>
    <row r="426" spans="1:4" ht="21" customHeight="1" x14ac:dyDescent="0.55000000000000004">
      <c r="A426" s="13" t="s">
        <v>283</v>
      </c>
      <c r="B426" s="13" t="s">
        <v>286</v>
      </c>
      <c r="C426" s="13"/>
      <c r="D426" s="22">
        <v>4000</v>
      </c>
    </row>
    <row r="427" spans="1:4" ht="21" customHeight="1" x14ac:dyDescent="0.55000000000000004">
      <c r="A427" s="13" t="s">
        <v>283</v>
      </c>
      <c r="B427" s="13" t="s">
        <v>287</v>
      </c>
      <c r="C427" s="13" t="s">
        <v>288</v>
      </c>
      <c r="D427" s="22">
        <v>7000</v>
      </c>
    </row>
    <row r="428" spans="1:4" ht="21" customHeight="1" x14ac:dyDescent="0.55000000000000004">
      <c r="A428" s="13" t="s">
        <v>283</v>
      </c>
      <c r="B428" s="13" t="s">
        <v>289</v>
      </c>
      <c r="C428" s="13"/>
      <c r="D428" s="22">
        <v>1500</v>
      </c>
    </row>
    <row r="429" spans="1:4" ht="21" customHeight="1" x14ac:dyDescent="0.55000000000000004">
      <c r="A429" s="13" t="s">
        <v>283</v>
      </c>
      <c r="B429" s="13" t="s">
        <v>290</v>
      </c>
      <c r="C429" s="13"/>
      <c r="D429" s="22">
        <v>5000</v>
      </c>
    </row>
    <row r="430" spans="1:4" ht="21" customHeight="1" x14ac:dyDescent="0.55000000000000004">
      <c r="A430" s="13" t="s">
        <v>283</v>
      </c>
      <c r="B430" s="13" t="s">
        <v>291</v>
      </c>
      <c r="C430" s="13"/>
      <c r="D430" s="22">
        <v>4500</v>
      </c>
    </row>
    <row r="431" spans="1:4" ht="21" customHeight="1" x14ac:dyDescent="0.55000000000000004">
      <c r="A431" s="13" t="s">
        <v>283</v>
      </c>
      <c r="B431" s="13" t="s">
        <v>292</v>
      </c>
      <c r="C431" s="13"/>
      <c r="D431" s="22">
        <v>13500</v>
      </c>
    </row>
    <row r="432" spans="1:4" ht="21" customHeight="1" x14ac:dyDescent="0.55000000000000004">
      <c r="A432" s="13" t="s">
        <v>283</v>
      </c>
      <c r="B432" s="13" t="s">
        <v>153</v>
      </c>
      <c r="C432" s="13"/>
      <c r="D432" s="22">
        <v>15000</v>
      </c>
    </row>
    <row r="433" spans="1:4" ht="21" customHeight="1" x14ac:dyDescent="0.55000000000000004">
      <c r="A433" s="13" t="s">
        <v>283</v>
      </c>
      <c r="B433" s="13" t="s">
        <v>80</v>
      </c>
      <c r="C433" s="13"/>
      <c r="D433" s="22">
        <v>4000</v>
      </c>
    </row>
    <row r="434" spans="1:4" ht="21" customHeight="1" x14ac:dyDescent="0.55000000000000004">
      <c r="A434" s="13" t="s">
        <v>283</v>
      </c>
      <c r="B434" s="13" t="s">
        <v>293</v>
      </c>
      <c r="C434" s="13" t="s">
        <v>282</v>
      </c>
      <c r="D434" s="22">
        <v>5000</v>
      </c>
    </row>
    <row r="435" spans="1:4" ht="21" customHeight="1" x14ac:dyDescent="0.55000000000000004">
      <c r="A435" s="13" t="s">
        <v>283</v>
      </c>
      <c r="B435" s="13" t="s">
        <v>293</v>
      </c>
      <c r="C435" s="13" t="s">
        <v>221</v>
      </c>
      <c r="D435" s="22">
        <v>5000</v>
      </c>
    </row>
    <row r="436" spans="1:4" ht="21" customHeight="1" x14ac:dyDescent="0.55000000000000004">
      <c r="A436" s="13" t="s">
        <v>283</v>
      </c>
      <c r="B436" s="13" t="s">
        <v>294</v>
      </c>
      <c r="C436" s="13"/>
      <c r="D436" s="22">
        <v>119700</v>
      </c>
    </row>
    <row r="437" spans="1:4" ht="21" customHeight="1" x14ac:dyDescent="0.55000000000000004">
      <c r="A437" s="13" t="s">
        <v>283</v>
      </c>
      <c r="B437" s="13" t="s">
        <v>68</v>
      </c>
      <c r="C437" s="13"/>
      <c r="D437" s="22">
        <v>4000</v>
      </c>
    </row>
    <row r="438" spans="1:4" ht="21" customHeight="1" x14ac:dyDescent="0.55000000000000004">
      <c r="A438" s="13" t="s">
        <v>283</v>
      </c>
      <c r="B438" s="13" t="s">
        <v>53</v>
      </c>
      <c r="C438" s="13"/>
      <c r="D438" s="22">
        <v>11000</v>
      </c>
    </row>
    <row r="439" spans="1:4" ht="21" customHeight="1" x14ac:dyDescent="0.55000000000000004">
      <c r="A439" s="13" t="s">
        <v>283</v>
      </c>
      <c r="B439" s="13" t="s">
        <v>295</v>
      </c>
      <c r="C439" s="13" t="s">
        <v>296</v>
      </c>
      <c r="D439" s="22">
        <v>60000</v>
      </c>
    </row>
    <row r="440" spans="1:4" ht="21" customHeight="1" x14ac:dyDescent="0.55000000000000004">
      <c r="A440" s="13" t="s">
        <v>283</v>
      </c>
      <c r="B440" s="13" t="s">
        <v>7</v>
      </c>
      <c r="C440" s="13"/>
      <c r="D440" s="22">
        <v>20000</v>
      </c>
    </row>
    <row r="441" spans="1:4" ht="21" customHeight="1" x14ac:dyDescent="0.55000000000000004">
      <c r="A441" s="13" t="s">
        <v>283</v>
      </c>
      <c r="B441" s="13" t="s">
        <v>297</v>
      </c>
      <c r="C441" s="13"/>
      <c r="D441" s="22">
        <v>28500</v>
      </c>
    </row>
    <row r="442" spans="1:4" ht="21" customHeight="1" x14ac:dyDescent="0.55000000000000004">
      <c r="A442" s="13" t="s">
        <v>298</v>
      </c>
      <c r="B442" s="13" t="s">
        <v>81</v>
      </c>
      <c r="C442" s="13" t="s">
        <v>299</v>
      </c>
      <c r="D442" s="22">
        <v>18500</v>
      </c>
    </row>
    <row r="443" spans="1:4" ht="21" customHeight="1" x14ac:dyDescent="0.55000000000000004">
      <c r="A443" s="13" t="s">
        <v>298</v>
      </c>
      <c r="B443" s="13" t="s">
        <v>78</v>
      </c>
      <c r="C443" s="13" t="s">
        <v>300</v>
      </c>
      <c r="D443" s="22">
        <v>4800</v>
      </c>
    </row>
    <row r="444" spans="1:4" ht="21" customHeight="1" x14ac:dyDescent="0.55000000000000004">
      <c r="A444" s="13" t="s">
        <v>298</v>
      </c>
      <c r="B444" s="13" t="s">
        <v>86</v>
      </c>
      <c r="C444" s="13" t="s">
        <v>299</v>
      </c>
      <c r="D444" s="22">
        <v>9000</v>
      </c>
    </row>
    <row r="445" spans="1:4" ht="21" customHeight="1" x14ac:dyDescent="0.55000000000000004">
      <c r="A445" s="13" t="s">
        <v>298</v>
      </c>
      <c r="B445" s="13" t="s">
        <v>231</v>
      </c>
      <c r="C445" s="13"/>
      <c r="D445" s="22">
        <v>3000</v>
      </c>
    </row>
    <row r="446" spans="1:4" ht="21" customHeight="1" x14ac:dyDescent="0.55000000000000004">
      <c r="A446" s="13" t="s">
        <v>298</v>
      </c>
      <c r="B446" s="13" t="s">
        <v>68</v>
      </c>
      <c r="C446" s="13"/>
      <c r="D446" s="22">
        <v>18000</v>
      </c>
    </row>
    <row r="447" spans="1:4" ht="21" customHeight="1" x14ac:dyDescent="0.55000000000000004">
      <c r="A447" s="13" t="s">
        <v>298</v>
      </c>
      <c r="B447" s="13" t="s">
        <v>111</v>
      </c>
      <c r="C447" s="13"/>
      <c r="D447" s="22">
        <v>6000</v>
      </c>
    </row>
    <row r="448" spans="1:4" ht="21" customHeight="1" x14ac:dyDescent="0.55000000000000004">
      <c r="A448" s="13" t="s">
        <v>298</v>
      </c>
      <c r="B448" s="13" t="s">
        <v>4</v>
      </c>
      <c r="C448" s="13"/>
      <c r="D448" s="22">
        <v>1200</v>
      </c>
    </row>
    <row r="449" spans="1:4" ht="21" customHeight="1" x14ac:dyDescent="0.55000000000000004">
      <c r="A449" s="13" t="s">
        <v>298</v>
      </c>
      <c r="B449" s="13" t="s">
        <v>51</v>
      </c>
      <c r="C449" s="13"/>
      <c r="D449" s="22">
        <v>4000</v>
      </c>
    </row>
    <row r="450" spans="1:4" ht="21" customHeight="1" x14ac:dyDescent="0.55000000000000004">
      <c r="A450" s="13" t="s">
        <v>298</v>
      </c>
      <c r="B450" s="13" t="s">
        <v>257</v>
      </c>
      <c r="C450" s="13"/>
      <c r="D450" s="22">
        <v>1000</v>
      </c>
    </row>
    <row r="451" spans="1:4" ht="21" customHeight="1" x14ac:dyDescent="0.55000000000000004">
      <c r="A451" s="13" t="s">
        <v>298</v>
      </c>
      <c r="B451" s="13" t="s">
        <v>301</v>
      </c>
      <c r="C451" s="13"/>
      <c r="D451" s="22">
        <v>2300</v>
      </c>
    </row>
    <row r="452" spans="1:4" ht="21" customHeight="1" x14ac:dyDescent="0.55000000000000004">
      <c r="A452" s="13" t="s">
        <v>298</v>
      </c>
      <c r="B452" s="13" t="s">
        <v>302</v>
      </c>
      <c r="C452" s="13"/>
      <c r="D452" s="22">
        <v>2000</v>
      </c>
    </row>
    <row r="453" spans="1:4" ht="21" customHeight="1" x14ac:dyDescent="0.55000000000000004">
      <c r="A453" s="13" t="s">
        <v>298</v>
      </c>
      <c r="B453" s="13" t="s">
        <v>303</v>
      </c>
      <c r="C453" s="13" t="s">
        <v>288</v>
      </c>
      <c r="D453" s="22">
        <v>13000</v>
      </c>
    </row>
    <row r="454" spans="1:4" ht="21" customHeight="1" x14ac:dyDescent="0.55000000000000004">
      <c r="A454" s="13" t="s">
        <v>298</v>
      </c>
      <c r="B454" s="13" t="s">
        <v>304</v>
      </c>
      <c r="C454" s="13"/>
      <c r="D454" s="22">
        <v>3000</v>
      </c>
    </row>
    <row r="455" spans="1:4" ht="21" customHeight="1" x14ac:dyDescent="0.55000000000000004">
      <c r="A455" s="13" t="s">
        <v>298</v>
      </c>
      <c r="B455" s="13" t="s">
        <v>170</v>
      </c>
      <c r="C455" s="13"/>
      <c r="D455" s="22">
        <v>2200</v>
      </c>
    </row>
    <row r="456" spans="1:4" ht="21" customHeight="1" x14ac:dyDescent="0.55000000000000004">
      <c r="A456" s="13" t="s">
        <v>298</v>
      </c>
      <c r="B456" s="13" t="s">
        <v>7</v>
      </c>
      <c r="C456" s="13"/>
      <c r="D456" s="22">
        <v>20000</v>
      </c>
    </row>
    <row r="457" spans="1:4" ht="21" customHeight="1" x14ac:dyDescent="0.55000000000000004">
      <c r="A457" s="13" t="s">
        <v>298</v>
      </c>
      <c r="B457" s="13" t="s">
        <v>230</v>
      </c>
      <c r="C457" s="13"/>
      <c r="D457" s="22">
        <v>27000</v>
      </c>
    </row>
    <row r="458" spans="1:4" ht="21" customHeight="1" x14ac:dyDescent="0.55000000000000004">
      <c r="A458" s="13" t="s">
        <v>305</v>
      </c>
      <c r="B458" s="13" t="s">
        <v>306</v>
      </c>
      <c r="C458" s="13"/>
      <c r="D458" s="22">
        <v>10000</v>
      </c>
    </row>
    <row r="459" spans="1:4" ht="21" customHeight="1" x14ac:dyDescent="0.55000000000000004">
      <c r="A459" s="13" t="s">
        <v>305</v>
      </c>
      <c r="B459" s="13" t="s">
        <v>51</v>
      </c>
      <c r="C459" s="13"/>
      <c r="D459" s="22">
        <v>2000</v>
      </c>
    </row>
    <row r="460" spans="1:4" ht="21" customHeight="1" x14ac:dyDescent="0.55000000000000004">
      <c r="A460" s="13" t="s">
        <v>305</v>
      </c>
      <c r="B460" s="13" t="s">
        <v>304</v>
      </c>
      <c r="C460" s="13"/>
      <c r="D460" s="22">
        <v>3000</v>
      </c>
    </row>
    <row r="461" spans="1:4" ht="21" customHeight="1" x14ac:dyDescent="0.55000000000000004">
      <c r="A461" s="13" t="s">
        <v>305</v>
      </c>
      <c r="B461" s="13" t="s">
        <v>307</v>
      </c>
      <c r="C461" s="13"/>
      <c r="D461" s="22">
        <v>5000</v>
      </c>
    </row>
    <row r="462" spans="1:4" ht="21" customHeight="1" x14ac:dyDescent="0.55000000000000004">
      <c r="A462" s="13" t="s">
        <v>305</v>
      </c>
      <c r="B462" s="13" t="s">
        <v>301</v>
      </c>
      <c r="C462" s="13"/>
      <c r="D462" s="22">
        <v>500</v>
      </c>
    </row>
    <row r="463" spans="1:4" ht="21" customHeight="1" x14ac:dyDescent="0.55000000000000004">
      <c r="A463" s="13" t="s">
        <v>305</v>
      </c>
      <c r="B463" s="13" t="s">
        <v>308</v>
      </c>
      <c r="C463" s="13"/>
      <c r="D463" s="22">
        <v>400</v>
      </c>
    </row>
    <row r="464" spans="1:4" ht="21" customHeight="1" x14ac:dyDescent="0.55000000000000004">
      <c r="A464" s="13" t="s">
        <v>305</v>
      </c>
      <c r="B464" s="13" t="s">
        <v>309</v>
      </c>
      <c r="C464" s="13"/>
      <c r="D464" s="22">
        <v>30000</v>
      </c>
    </row>
    <row r="465" spans="1:4" ht="21" customHeight="1" x14ac:dyDescent="0.55000000000000004">
      <c r="A465" s="13" t="s">
        <v>305</v>
      </c>
      <c r="B465" s="13" t="s">
        <v>165</v>
      </c>
      <c r="C465" s="13"/>
      <c r="D465" s="22">
        <v>10000</v>
      </c>
    </row>
    <row r="466" spans="1:4" ht="21" customHeight="1" x14ac:dyDescent="0.55000000000000004">
      <c r="A466" s="13" t="s">
        <v>305</v>
      </c>
      <c r="B466" s="13" t="s">
        <v>57</v>
      </c>
      <c r="C466" s="13" t="s">
        <v>310</v>
      </c>
      <c r="D466" s="22">
        <v>3000</v>
      </c>
    </row>
    <row r="467" spans="1:4" ht="21" customHeight="1" x14ac:dyDescent="0.55000000000000004">
      <c r="A467" s="13" t="s">
        <v>305</v>
      </c>
      <c r="B467" s="13" t="s">
        <v>53</v>
      </c>
      <c r="C467" s="13"/>
      <c r="D467" s="22">
        <v>8000</v>
      </c>
    </row>
    <row r="468" spans="1:4" ht="21" customHeight="1" x14ac:dyDescent="0.55000000000000004">
      <c r="A468" s="13" t="s">
        <v>305</v>
      </c>
      <c r="B468" s="13" t="s">
        <v>7</v>
      </c>
      <c r="C468" s="13"/>
      <c r="D468" s="22">
        <v>20000</v>
      </c>
    </row>
    <row r="469" spans="1:4" ht="21" customHeight="1" x14ac:dyDescent="0.55000000000000004">
      <c r="A469" s="13" t="s">
        <v>305</v>
      </c>
      <c r="B469" s="13" t="s">
        <v>97</v>
      </c>
      <c r="C469" s="13"/>
      <c r="D469" s="22">
        <v>24000</v>
      </c>
    </row>
    <row r="470" spans="1:4" ht="21" customHeight="1" x14ac:dyDescent="0.55000000000000004">
      <c r="A470" s="13" t="s">
        <v>314</v>
      </c>
      <c r="B470" s="13" t="s">
        <v>304</v>
      </c>
      <c r="C470" s="13"/>
      <c r="D470" s="22">
        <v>3000</v>
      </c>
    </row>
    <row r="471" spans="1:4" ht="21" customHeight="1" x14ac:dyDescent="0.55000000000000004">
      <c r="A471" s="13" t="s">
        <v>314</v>
      </c>
      <c r="B471" s="13" t="s">
        <v>84</v>
      </c>
      <c r="C471" s="13"/>
      <c r="D471" s="22">
        <v>8300</v>
      </c>
    </row>
    <row r="472" spans="1:4" ht="21" customHeight="1" x14ac:dyDescent="0.55000000000000004">
      <c r="A472" s="13" t="s">
        <v>314</v>
      </c>
      <c r="B472" s="13" t="s">
        <v>229</v>
      </c>
      <c r="C472" s="13"/>
      <c r="D472" s="22">
        <v>1700</v>
      </c>
    </row>
    <row r="473" spans="1:4" ht="21" customHeight="1" x14ac:dyDescent="0.55000000000000004">
      <c r="A473" s="13" t="s">
        <v>314</v>
      </c>
      <c r="B473" s="13" t="s">
        <v>103</v>
      </c>
      <c r="C473" s="13" t="s">
        <v>318</v>
      </c>
      <c r="D473" s="22">
        <v>64000</v>
      </c>
    </row>
    <row r="474" spans="1:4" ht="21" customHeight="1" x14ac:dyDescent="0.55000000000000004">
      <c r="A474" s="13" t="s">
        <v>314</v>
      </c>
      <c r="B474" s="13" t="s">
        <v>78</v>
      </c>
      <c r="C474" s="13"/>
      <c r="D474" s="22">
        <v>5000</v>
      </c>
    </row>
    <row r="475" spans="1:4" ht="21" customHeight="1" x14ac:dyDescent="0.55000000000000004">
      <c r="A475" s="13" t="s">
        <v>314</v>
      </c>
      <c r="B475" s="13" t="s">
        <v>103</v>
      </c>
      <c r="C475" s="13" t="s">
        <v>323</v>
      </c>
      <c r="D475" s="22">
        <v>9000</v>
      </c>
    </row>
    <row r="476" spans="1:4" ht="21" customHeight="1" x14ac:dyDescent="0.55000000000000004">
      <c r="A476" s="13" t="s">
        <v>314</v>
      </c>
      <c r="B476" s="13" t="s">
        <v>86</v>
      </c>
      <c r="C476" s="13"/>
      <c r="D476" s="22">
        <v>9000</v>
      </c>
    </row>
    <row r="477" spans="1:4" ht="21" customHeight="1" x14ac:dyDescent="0.55000000000000004">
      <c r="A477" s="13" t="s">
        <v>314</v>
      </c>
      <c r="B477" s="13" t="s">
        <v>82</v>
      </c>
      <c r="C477" s="13" t="s">
        <v>323</v>
      </c>
      <c r="D477" s="22">
        <v>14500</v>
      </c>
    </row>
    <row r="478" spans="1:4" ht="21" customHeight="1" x14ac:dyDescent="0.55000000000000004">
      <c r="A478" s="13" t="s">
        <v>314</v>
      </c>
      <c r="B478" s="13" t="s">
        <v>129</v>
      </c>
      <c r="C478" s="13" t="s">
        <v>318</v>
      </c>
      <c r="D478" s="22">
        <v>5000</v>
      </c>
    </row>
    <row r="479" spans="1:4" ht="21" customHeight="1" x14ac:dyDescent="0.55000000000000004">
      <c r="A479" s="13" t="s">
        <v>314</v>
      </c>
      <c r="B479" s="13" t="s">
        <v>324</v>
      </c>
      <c r="C479" s="13"/>
      <c r="D479" s="22">
        <v>13000</v>
      </c>
    </row>
    <row r="480" spans="1:4" ht="21" customHeight="1" x14ac:dyDescent="0.55000000000000004">
      <c r="A480" s="13" t="s">
        <v>314</v>
      </c>
      <c r="B480" s="13" t="s">
        <v>4</v>
      </c>
      <c r="C480" s="13"/>
      <c r="D480" s="22">
        <v>1600</v>
      </c>
    </row>
    <row r="481" spans="1:6" ht="21" customHeight="1" x14ac:dyDescent="0.55000000000000004">
      <c r="A481" s="13" t="s">
        <v>314</v>
      </c>
      <c r="B481" s="13" t="s">
        <v>315</v>
      </c>
      <c r="C481" s="13"/>
      <c r="D481" s="22">
        <v>20000</v>
      </c>
    </row>
    <row r="482" spans="1:6" ht="21" customHeight="1" x14ac:dyDescent="0.55000000000000004">
      <c r="A482" s="13" t="s">
        <v>314</v>
      </c>
      <c r="B482" s="13" t="s">
        <v>53</v>
      </c>
      <c r="C482" s="13"/>
      <c r="D482" s="22">
        <v>8000</v>
      </c>
    </row>
    <row r="483" spans="1:6" ht="21" customHeight="1" x14ac:dyDescent="0.55000000000000004">
      <c r="A483" s="13" t="s">
        <v>314</v>
      </c>
      <c r="B483" s="13" t="s">
        <v>316</v>
      </c>
      <c r="C483" s="13"/>
      <c r="D483" s="22">
        <v>6000</v>
      </c>
    </row>
    <row r="484" spans="1:6" ht="21" customHeight="1" x14ac:dyDescent="0.55000000000000004">
      <c r="A484" s="13" t="s">
        <v>314</v>
      </c>
      <c r="B484" s="13" t="s">
        <v>317</v>
      </c>
      <c r="C484" s="13" t="s">
        <v>318</v>
      </c>
      <c r="D484" s="22">
        <v>2500</v>
      </c>
    </row>
    <row r="485" spans="1:6" ht="21" customHeight="1" x14ac:dyDescent="0.55000000000000004">
      <c r="A485" s="13" t="s">
        <v>314</v>
      </c>
      <c r="B485" s="13" t="s">
        <v>261</v>
      </c>
      <c r="C485" s="13"/>
      <c r="D485" s="22">
        <v>4000</v>
      </c>
    </row>
    <row r="486" spans="1:6" ht="21" customHeight="1" x14ac:dyDescent="0.55000000000000004">
      <c r="A486" s="13" t="s">
        <v>314</v>
      </c>
      <c r="B486" s="13" t="s">
        <v>322</v>
      </c>
      <c r="C486" s="13"/>
      <c r="D486" s="22">
        <v>3500</v>
      </c>
    </row>
    <row r="487" spans="1:6" ht="21" customHeight="1" x14ac:dyDescent="0.55000000000000004">
      <c r="A487" s="13" t="s">
        <v>314</v>
      </c>
      <c r="B487" s="13" t="s">
        <v>68</v>
      </c>
      <c r="C487" s="13"/>
      <c r="D487" s="22">
        <v>11000</v>
      </c>
    </row>
    <row r="488" spans="1:6" ht="21" customHeight="1" x14ac:dyDescent="0.55000000000000004">
      <c r="A488" s="13" t="s">
        <v>314</v>
      </c>
      <c r="B488" s="13" t="s">
        <v>293</v>
      </c>
      <c r="C488" s="13" t="s">
        <v>299</v>
      </c>
      <c r="D488" s="22">
        <v>14000</v>
      </c>
      <c r="F488" s="17"/>
    </row>
    <row r="489" spans="1:6" ht="21" customHeight="1" x14ac:dyDescent="0.55000000000000004">
      <c r="A489" s="13" t="s">
        <v>314</v>
      </c>
      <c r="B489" s="13" t="s">
        <v>319</v>
      </c>
      <c r="C489" s="13" t="s">
        <v>320</v>
      </c>
      <c r="D489" s="22">
        <v>32000</v>
      </c>
    </row>
    <row r="490" spans="1:6" ht="21" customHeight="1" x14ac:dyDescent="0.55000000000000004">
      <c r="A490" s="13" t="s">
        <v>314</v>
      </c>
      <c r="B490" s="13" t="s">
        <v>321</v>
      </c>
      <c r="C490" s="18"/>
      <c r="D490" s="22">
        <v>60000</v>
      </c>
    </row>
    <row r="491" spans="1:6" ht="21" customHeight="1" x14ac:dyDescent="0.55000000000000004">
      <c r="A491" s="13" t="s">
        <v>314</v>
      </c>
      <c r="B491" s="13" t="s">
        <v>7</v>
      </c>
      <c r="C491" s="13"/>
      <c r="D491" s="22">
        <v>10000</v>
      </c>
    </row>
    <row r="492" spans="1:6" ht="21" customHeight="1" x14ac:dyDescent="0.55000000000000004">
      <c r="A492" s="13" t="s">
        <v>314</v>
      </c>
      <c r="B492" s="13" t="s">
        <v>230</v>
      </c>
      <c r="C492" s="13"/>
      <c r="D492" s="22">
        <v>27000</v>
      </c>
    </row>
    <row r="493" spans="1:6" ht="21" customHeight="1" x14ac:dyDescent="0.55000000000000004">
      <c r="A493" s="13" t="s">
        <v>325</v>
      </c>
      <c r="B493" s="13" t="s">
        <v>304</v>
      </c>
      <c r="C493" s="13"/>
      <c r="D493" s="22">
        <v>3000</v>
      </c>
    </row>
    <row r="494" spans="1:6" ht="21" customHeight="1" x14ac:dyDescent="0.55000000000000004">
      <c r="A494" s="13" t="s">
        <v>325</v>
      </c>
      <c r="B494" s="13" t="s">
        <v>53</v>
      </c>
      <c r="C494" s="13"/>
      <c r="D494" s="22">
        <v>13000</v>
      </c>
    </row>
    <row r="495" spans="1:6" ht="21" customHeight="1" x14ac:dyDescent="0.55000000000000004">
      <c r="A495" s="13" t="s">
        <v>325</v>
      </c>
      <c r="B495" s="13" t="s">
        <v>326</v>
      </c>
      <c r="C495" s="13"/>
      <c r="D495" s="22">
        <v>15500</v>
      </c>
    </row>
    <row r="496" spans="1:6" ht="21" customHeight="1" x14ac:dyDescent="0.55000000000000004">
      <c r="A496" s="13" t="s">
        <v>325</v>
      </c>
      <c r="B496" s="13" t="s">
        <v>51</v>
      </c>
      <c r="C496" s="13"/>
      <c r="D496" s="22">
        <v>2000</v>
      </c>
    </row>
    <row r="497" spans="1:4" ht="21" customHeight="1" x14ac:dyDescent="0.55000000000000004">
      <c r="A497" s="13" t="s">
        <v>325</v>
      </c>
      <c r="B497" s="13" t="s">
        <v>327</v>
      </c>
      <c r="C497" s="13"/>
      <c r="D497" s="22">
        <v>3000</v>
      </c>
    </row>
    <row r="498" spans="1:4" ht="21" customHeight="1" x14ac:dyDescent="0.55000000000000004">
      <c r="A498" s="13" t="s">
        <v>325</v>
      </c>
      <c r="B498" s="13" t="s">
        <v>142</v>
      </c>
      <c r="C498" s="13"/>
      <c r="D498" s="22">
        <v>1000</v>
      </c>
    </row>
    <row r="499" spans="1:4" ht="21" customHeight="1" x14ac:dyDescent="0.55000000000000004">
      <c r="A499" s="13" t="s">
        <v>325</v>
      </c>
      <c r="B499" s="13" t="s">
        <v>97</v>
      </c>
      <c r="C499" s="13"/>
      <c r="D499" s="22">
        <v>24000</v>
      </c>
    </row>
    <row r="500" spans="1:4" ht="21" customHeight="1" x14ac:dyDescent="0.55000000000000004">
      <c r="A500" s="13" t="s">
        <v>338</v>
      </c>
      <c r="B500" s="13" t="s">
        <v>304</v>
      </c>
      <c r="C500" s="13"/>
      <c r="D500" s="22">
        <v>3500</v>
      </c>
    </row>
    <row r="501" spans="1:4" ht="21" customHeight="1" x14ac:dyDescent="0.55000000000000004">
      <c r="A501" s="13" t="s">
        <v>338</v>
      </c>
      <c r="B501" s="13" t="s">
        <v>4</v>
      </c>
      <c r="C501" s="13"/>
      <c r="D501" s="22">
        <v>1600</v>
      </c>
    </row>
    <row r="502" spans="1:4" ht="21" customHeight="1" x14ac:dyDescent="0.55000000000000004">
      <c r="A502" s="13" t="s">
        <v>338</v>
      </c>
      <c r="B502" s="13" t="s">
        <v>89</v>
      </c>
      <c r="C502" s="13" t="s">
        <v>339</v>
      </c>
      <c r="D502" s="22">
        <v>12000</v>
      </c>
    </row>
    <row r="503" spans="1:4" ht="21" customHeight="1" x14ac:dyDescent="0.55000000000000004">
      <c r="A503" s="13" t="s">
        <v>338</v>
      </c>
      <c r="B503" s="13" t="s">
        <v>103</v>
      </c>
      <c r="C503" s="13" t="s">
        <v>300</v>
      </c>
      <c r="D503" s="22">
        <v>11000</v>
      </c>
    </row>
    <row r="504" spans="1:4" ht="21" customHeight="1" x14ac:dyDescent="0.55000000000000004">
      <c r="A504" s="13" t="s">
        <v>338</v>
      </c>
      <c r="B504" s="13" t="s">
        <v>86</v>
      </c>
      <c r="C504" s="13" t="s">
        <v>300</v>
      </c>
      <c r="D504" s="22">
        <v>9000</v>
      </c>
    </row>
    <row r="505" spans="1:4" ht="21" customHeight="1" x14ac:dyDescent="0.55000000000000004">
      <c r="A505" s="13" t="s">
        <v>338</v>
      </c>
      <c r="B505" s="13" t="s">
        <v>340</v>
      </c>
      <c r="C505" s="13"/>
      <c r="D505" s="22">
        <v>1000</v>
      </c>
    </row>
    <row r="506" spans="1:4" ht="21" customHeight="1" x14ac:dyDescent="0.55000000000000004">
      <c r="A506" s="13" t="s">
        <v>338</v>
      </c>
      <c r="B506" s="13" t="s">
        <v>210</v>
      </c>
      <c r="C506" s="13"/>
      <c r="D506" s="22">
        <v>3000</v>
      </c>
    </row>
    <row r="507" spans="1:4" ht="21" customHeight="1" x14ac:dyDescent="0.55000000000000004">
      <c r="A507" s="13" t="s">
        <v>338</v>
      </c>
      <c r="B507" s="13" t="s">
        <v>62</v>
      </c>
      <c r="C507" s="13"/>
      <c r="D507" s="22">
        <v>3700</v>
      </c>
    </row>
    <row r="508" spans="1:4" ht="21" customHeight="1" x14ac:dyDescent="0.55000000000000004">
      <c r="A508" s="13" t="s">
        <v>338</v>
      </c>
      <c r="B508" s="13" t="s">
        <v>68</v>
      </c>
      <c r="C508" s="13"/>
      <c r="D508" s="22">
        <v>11000</v>
      </c>
    </row>
    <row r="509" spans="1:4" ht="21" customHeight="1" x14ac:dyDescent="0.55000000000000004">
      <c r="A509" s="13" t="s">
        <v>338</v>
      </c>
      <c r="B509" s="13" t="s">
        <v>341</v>
      </c>
      <c r="C509" s="13"/>
      <c r="D509" s="22">
        <v>100700</v>
      </c>
    </row>
    <row r="510" spans="1:4" ht="21" customHeight="1" x14ac:dyDescent="0.55000000000000004">
      <c r="A510" s="13" t="s">
        <v>338</v>
      </c>
      <c r="B510" s="13" t="s">
        <v>312</v>
      </c>
      <c r="C510" s="13"/>
      <c r="D510" s="22">
        <v>84000</v>
      </c>
    </row>
    <row r="511" spans="1:4" ht="21" customHeight="1" x14ac:dyDescent="0.55000000000000004">
      <c r="A511" s="13" t="s">
        <v>338</v>
      </c>
      <c r="B511" s="13" t="s">
        <v>301</v>
      </c>
      <c r="C511" s="13"/>
      <c r="D511" s="22">
        <v>3800</v>
      </c>
    </row>
    <row r="512" spans="1:4" ht="21" customHeight="1" x14ac:dyDescent="0.55000000000000004">
      <c r="A512" s="13" t="s">
        <v>338</v>
      </c>
      <c r="B512" s="13" t="s">
        <v>74</v>
      </c>
      <c r="C512" s="13"/>
      <c r="D512" s="22">
        <v>500</v>
      </c>
    </row>
    <row r="513" spans="1:4" ht="21" customHeight="1" x14ac:dyDescent="0.55000000000000004">
      <c r="A513" s="13" t="s">
        <v>338</v>
      </c>
      <c r="B513" s="13" t="s">
        <v>342</v>
      </c>
      <c r="C513" s="13" t="s">
        <v>343</v>
      </c>
      <c r="D513" s="22">
        <v>80000</v>
      </c>
    </row>
    <row r="514" spans="1:4" ht="21" customHeight="1" x14ac:dyDescent="0.55000000000000004">
      <c r="A514" s="13" t="s">
        <v>338</v>
      </c>
      <c r="B514" s="13" t="s">
        <v>53</v>
      </c>
      <c r="C514" s="13"/>
      <c r="D514" s="22">
        <v>15000</v>
      </c>
    </row>
    <row r="515" spans="1:4" ht="21" customHeight="1" x14ac:dyDescent="0.55000000000000004">
      <c r="A515" s="13" t="s">
        <v>338</v>
      </c>
      <c r="B515" s="13" t="s">
        <v>60</v>
      </c>
      <c r="C515" s="13"/>
      <c r="D515" s="22">
        <v>8000</v>
      </c>
    </row>
    <row r="516" spans="1:4" ht="21" customHeight="1" x14ac:dyDescent="0.55000000000000004">
      <c r="A516" s="13" t="s">
        <v>338</v>
      </c>
      <c r="B516" s="13" t="s">
        <v>7</v>
      </c>
      <c r="C516" s="13"/>
      <c r="D516" s="22">
        <v>20000</v>
      </c>
    </row>
    <row r="517" spans="1:4" ht="21" customHeight="1" x14ac:dyDescent="0.55000000000000004">
      <c r="A517" s="13" t="s">
        <v>338</v>
      </c>
      <c r="B517" s="13" t="s">
        <v>302</v>
      </c>
      <c r="C517" s="13"/>
      <c r="D517" s="22">
        <v>5000</v>
      </c>
    </row>
    <row r="518" spans="1:4" ht="21" customHeight="1" x14ac:dyDescent="0.55000000000000004">
      <c r="A518" s="13" t="s">
        <v>338</v>
      </c>
      <c r="B518" s="13" t="s">
        <v>261</v>
      </c>
      <c r="C518" s="13"/>
      <c r="D518" s="22">
        <v>2000</v>
      </c>
    </row>
    <row r="519" spans="1:4" ht="21" customHeight="1" x14ac:dyDescent="0.55000000000000004">
      <c r="A519" s="13" t="s">
        <v>338</v>
      </c>
      <c r="B519" s="13" t="s">
        <v>54</v>
      </c>
      <c r="C519" s="13"/>
      <c r="D519" s="22">
        <v>25500</v>
      </c>
    </row>
    <row r="520" spans="1:4" ht="21" customHeight="1" x14ac:dyDescent="0.55000000000000004">
      <c r="A520" s="13" t="s">
        <v>344</v>
      </c>
      <c r="B520" s="13" t="s">
        <v>304</v>
      </c>
      <c r="C520" s="13"/>
      <c r="D520" s="22">
        <v>4000</v>
      </c>
    </row>
    <row r="521" spans="1:4" ht="21" customHeight="1" x14ac:dyDescent="0.55000000000000004">
      <c r="A521" s="13" t="s">
        <v>344</v>
      </c>
      <c r="B521" s="13" t="s">
        <v>170</v>
      </c>
      <c r="C521" s="13"/>
      <c r="D521" s="22">
        <v>1000</v>
      </c>
    </row>
    <row r="522" spans="1:4" ht="21" customHeight="1" x14ac:dyDescent="0.55000000000000004">
      <c r="A522" s="13" t="s">
        <v>344</v>
      </c>
      <c r="B522" s="13" t="s">
        <v>156</v>
      </c>
      <c r="C522" s="13"/>
      <c r="D522" s="22">
        <v>1700</v>
      </c>
    </row>
    <row r="523" spans="1:4" ht="21" customHeight="1" x14ac:dyDescent="0.55000000000000004">
      <c r="A523" s="13" t="s">
        <v>344</v>
      </c>
      <c r="B523" s="13" t="s">
        <v>345</v>
      </c>
      <c r="C523" s="13"/>
      <c r="D523" s="22">
        <v>2600</v>
      </c>
    </row>
    <row r="524" spans="1:4" ht="21" customHeight="1" x14ac:dyDescent="0.55000000000000004">
      <c r="A524" s="13" t="s">
        <v>344</v>
      </c>
      <c r="B524" s="13" t="s">
        <v>312</v>
      </c>
      <c r="C524" s="13"/>
      <c r="D524" s="22">
        <v>48000</v>
      </c>
    </row>
    <row r="525" spans="1:4" ht="21" customHeight="1" x14ac:dyDescent="0.55000000000000004">
      <c r="A525" s="13" t="s">
        <v>344</v>
      </c>
      <c r="B525" s="13" t="s">
        <v>68</v>
      </c>
      <c r="C525" s="13"/>
      <c r="D525" s="22">
        <v>6000</v>
      </c>
    </row>
    <row r="526" spans="1:4" ht="21" customHeight="1" x14ac:dyDescent="0.55000000000000004">
      <c r="A526" s="13" t="s">
        <v>344</v>
      </c>
      <c r="B526" s="13" t="s">
        <v>51</v>
      </c>
      <c r="C526" s="13"/>
      <c r="D526" s="22">
        <v>3000</v>
      </c>
    </row>
    <row r="527" spans="1:4" ht="21" customHeight="1" x14ac:dyDescent="0.55000000000000004">
      <c r="A527" s="13" t="s">
        <v>344</v>
      </c>
      <c r="B527" s="13" t="s">
        <v>301</v>
      </c>
      <c r="C527" s="13"/>
      <c r="D527" s="22">
        <v>2400</v>
      </c>
    </row>
    <row r="528" spans="1:4" ht="21" customHeight="1" x14ac:dyDescent="0.55000000000000004">
      <c r="A528" s="13" t="s">
        <v>344</v>
      </c>
      <c r="B528" s="13" t="s">
        <v>346</v>
      </c>
      <c r="C528" s="13"/>
      <c r="D528" s="22">
        <v>20500</v>
      </c>
    </row>
    <row r="529" spans="1:4" ht="21" customHeight="1" x14ac:dyDescent="0.55000000000000004">
      <c r="A529" s="13" t="s">
        <v>344</v>
      </c>
      <c r="B529" s="13" t="s">
        <v>86</v>
      </c>
      <c r="C529" s="13" t="s">
        <v>300</v>
      </c>
      <c r="D529" s="22">
        <v>18000</v>
      </c>
    </row>
    <row r="530" spans="1:4" ht="21" customHeight="1" x14ac:dyDescent="0.55000000000000004">
      <c r="A530" s="13" t="s">
        <v>344</v>
      </c>
      <c r="B530" s="13"/>
      <c r="C530" s="13"/>
      <c r="D530" s="22"/>
    </row>
    <row r="531" spans="1:4" ht="21" customHeight="1" x14ac:dyDescent="0.55000000000000004">
      <c r="A531" s="13" t="s">
        <v>344</v>
      </c>
      <c r="B531" s="13"/>
      <c r="C531" s="13"/>
      <c r="D531" s="22"/>
    </row>
    <row r="532" spans="1:4" ht="21" customHeight="1" x14ac:dyDescent="0.55000000000000004">
      <c r="A532" s="13"/>
      <c r="B532" s="13"/>
      <c r="C532" s="13"/>
      <c r="D532" s="22"/>
    </row>
    <row r="533" spans="1:4" ht="21" customHeight="1" x14ac:dyDescent="0.55000000000000004">
      <c r="A533" s="13"/>
      <c r="B533" s="13"/>
      <c r="C533" s="13"/>
      <c r="D533" s="22"/>
    </row>
    <row r="534" spans="1:4" ht="21" customHeight="1" x14ac:dyDescent="0.55000000000000004">
      <c r="A534" s="13"/>
      <c r="B534" s="13"/>
      <c r="C534" s="13"/>
      <c r="D534" s="22"/>
    </row>
    <row r="535" spans="1:4" ht="21" customHeight="1" x14ac:dyDescent="0.55000000000000004">
      <c r="A535" s="13"/>
      <c r="B535" s="13"/>
      <c r="C535" s="13"/>
      <c r="D535" s="22"/>
    </row>
    <row r="536" spans="1:4" ht="21" customHeight="1" x14ac:dyDescent="0.55000000000000004">
      <c r="A536" s="13"/>
      <c r="B536" s="13"/>
      <c r="C536" s="13"/>
      <c r="D536" s="22"/>
    </row>
    <row r="537" spans="1:4" ht="21" customHeight="1" x14ac:dyDescent="0.55000000000000004">
      <c r="A537" s="13"/>
      <c r="B537" s="13"/>
      <c r="C537" s="13"/>
      <c r="D537" s="22"/>
    </row>
    <row r="538" spans="1:4" ht="21" customHeight="1" x14ac:dyDescent="0.55000000000000004">
      <c r="A538" s="13"/>
      <c r="B538" s="13"/>
      <c r="C538" s="13"/>
      <c r="D538" s="25">
        <f>SUBTOTAL(9,D2:D537)</f>
        <v>6853600</v>
      </c>
    </row>
    <row r="539" spans="1:4" ht="21" customHeight="1" x14ac:dyDescent="0.55000000000000004">
      <c r="A539" s="13"/>
      <c r="B539" s="13"/>
      <c r="C539" s="13"/>
      <c r="D539" s="22"/>
    </row>
    <row r="540" spans="1:4" ht="21" customHeight="1" x14ac:dyDescent="0.55000000000000004">
      <c r="A540" s="13"/>
      <c r="B540" s="13"/>
      <c r="C540" s="13"/>
      <c r="D540" s="22"/>
    </row>
    <row r="541" spans="1:4" ht="21" customHeight="1" x14ac:dyDescent="0.55000000000000004">
      <c r="A541" s="13"/>
      <c r="B541" s="13"/>
      <c r="C541" s="13"/>
      <c r="D541" s="22"/>
    </row>
    <row r="542" spans="1:4" ht="21" customHeight="1" x14ac:dyDescent="0.55000000000000004">
      <c r="A542" s="13"/>
      <c r="B542" s="13"/>
      <c r="C542" s="13"/>
      <c r="D542" s="22"/>
    </row>
    <row r="543" spans="1:4" ht="21" customHeight="1" x14ac:dyDescent="0.55000000000000004">
      <c r="A543" s="13"/>
      <c r="B543" s="13"/>
      <c r="C543" s="13"/>
      <c r="D543" s="22"/>
    </row>
    <row r="544" spans="1:4" ht="21" customHeight="1" x14ac:dyDescent="0.55000000000000004">
      <c r="A544" s="13"/>
      <c r="B544" s="13"/>
      <c r="C544" s="13"/>
      <c r="D544" s="22"/>
    </row>
    <row r="545" spans="1:4" ht="21" customHeight="1" x14ac:dyDescent="0.55000000000000004">
      <c r="A545" s="13"/>
      <c r="B545" s="13"/>
      <c r="C545" s="13"/>
      <c r="D545" s="22"/>
    </row>
    <row r="546" spans="1:4" ht="21" customHeight="1" x14ac:dyDescent="0.55000000000000004">
      <c r="A546" s="13"/>
      <c r="B546" s="13"/>
      <c r="C546" s="13"/>
      <c r="D546" s="22"/>
    </row>
    <row r="547" spans="1:4" ht="21" customHeight="1" x14ac:dyDescent="0.55000000000000004">
      <c r="A547" s="13"/>
      <c r="B547" s="13"/>
      <c r="C547" s="13"/>
      <c r="D547" s="22"/>
    </row>
    <row r="548" spans="1:4" ht="21" customHeight="1" x14ac:dyDescent="0.55000000000000004">
      <c r="A548" s="13"/>
      <c r="B548" s="13"/>
      <c r="C548" s="13"/>
      <c r="D548" s="22"/>
    </row>
    <row r="549" spans="1:4" ht="21" customHeight="1" x14ac:dyDescent="0.55000000000000004">
      <c r="A549" s="13"/>
      <c r="B549" s="13"/>
      <c r="C549" s="13"/>
      <c r="D549" s="22"/>
    </row>
    <row r="550" spans="1:4" ht="21" customHeight="1" x14ac:dyDescent="0.55000000000000004">
      <c r="A550" s="13"/>
      <c r="B550" s="13"/>
      <c r="C550" s="13"/>
      <c r="D550" s="22"/>
    </row>
    <row r="551" spans="1:4" ht="21" customHeight="1" x14ac:dyDescent="0.55000000000000004">
      <c r="A551" s="13"/>
      <c r="B551" s="13"/>
      <c r="C551" s="13"/>
      <c r="D551" s="22"/>
    </row>
    <row r="552" spans="1:4" ht="21" customHeight="1" x14ac:dyDescent="0.55000000000000004">
      <c r="A552" s="13"/>
      <c r="B552" s="13"/>
      <c r="C552" s="13"/>
      <c r="D552" s="22"/>
    </row>
    <row r="553" spans="1:4" ht="21" customHeight="1" x14ac:dyDescent="0.55000000000000004">
      <c r="A553" s="13"/>
      <c r="B553" s="13"/>
      <c r="C553" s="13"/>
      <c r="D553" s="22"/>
    </row>
    <row r="554" spans="1:4" ht="21" customHeight="1" x14ac:dyDescent="0.55000000000000004">
      <c r="A554" s="13"/>
      <c r="B554" s="13"/>
      <c r="C554" s="13"/>
      <c r="D554" s="22"/>
    </row>
    <row r="555" spans="1:4" ht="21" customHeight="1" x14ac:dyDescent="0.55000000000000004">
      <c r="A555" s="13"/>
      <c r="B555" s="13"/>
      <c r="C555" s="13"/>
      <c r="D555" s="22"/>
    </row>
    <row r="556" spans="1:4" ht="21" customHeight="1" x14ac:dyDescent="0.55000000000000004">
      <c r="A556" s="13"/>
      <c r="B556" s="13"/>
      <c r="C556" s="13"/>
      <c r="D556" s="22"/>
    </row>
    <row r="557" spans="1:4" ht="21" customHeight="1" x14ac:dyDescent="0.55000000000000004">
      <c r="A557" s="13"/>
      <c r="B557" s="13"/>
      <c r="C557" s="13"/>
      <c r="D557" s="22"/>
    </row>
    <row r="558" spans="1:4" ht="21" customHeight="1" x14ac:dyDescent="0.55000000000000004">
      <c r="A558" s="13"/>
      <c r="B558" s="13"/>
      <c r="C558" s="13"/>
      <c r="D558" s="22"/>
    </row>
    <row r="559" spans="1:4" ht="21" customHeight="1" x14ac:dyDescent="0.55000000000000004">
      <c r="A559" s="13"/>
      <c r="B559" s="13"/>
      <c r="C559" s="13"/>
      <c r="D559" s="22"/>
    </row>
    <row r="560" spans="1:4" ht="21" customHeight="1" x14ac:dyDescent="0.55000000000000004">
      <c r="A560" s="13"/>
      <c r="B560" s="13"/>
      <c r="C560" s="13"/>
      <c r="D560" s="22"/>
    </row>
    <row r="561" spans="1:4" ht="21" customHeight="1" x14ac:dyDescent="0.55000000000000004">
      <c r="A561" s="13"/>
      <c r="B561" s="13"/>
      <c r="C561" s="13"/>
      <c r="D561" s="22"/>
    </row>
    <row r="562" spans="1:4" ht="21" customHeight="1" x14ac:dyDescent="0.55000000000000004">
      <c r="A562" s="13"/>
      <c r="B562" s="13"/>
      <c r="C562" s="13"/>
      <c r="D562" s="22"/>
    </row>
    <row r="563" spans="1:4" ht="21" customHeight="1" x14ac:dyDescent="0.55000000000000004">
      <c r="A563" s="13"/>
      <c r="B563" s="13"/>
      <c r="C563" s="13"/>
      <c r="D563" s="22"/>
    </row>
    <row r="564" spans="1:4" ht="21" customHeight="1" x14ac:dyDescent="0.55000000000000004">
      <c r="A564" s="13"/>
      <c r="B564" s="13"/>
      <c r="C564" s="13"/>
      <c r="D564" s="22"/>
    </row>
    <row r="565" spans="1:4" ht="21" customHeight="1" x14ac:dyDescent="0.55000000000000004">
      <c r="A565" s="13"/>
      <c r="B565" s="13"/>
      <c r="C565" s="13"/>
      <c r="D565" s="22"/>
    </row>
    <row r="566" spans="1:4" ht="21" customHeight="1" x14ac:dyDescent="0.55000000000000004">
      <c r="A566" s="13"/>
      <c r="B566" s="13"/>
      <c r="C566" s="13"/>
      <c r="D566" s="22"/>
    </row>
    <row r="567" spans="1:4" ht="21" customHeight="1" x14ac:dyDescent="0.55000000000000004">
      <c r="A567" s="13"/>
      <c r="B567" s="13"/>
      <c r="C567" s="13"/>
      <c r="D567" s="22"/>
    </row>
    <row r="568" spans="1:4" ht="21" customHeight="1" x14ac:dyDescent="0.55000000000000004">
      <c r="A568" s="13"/>
      <c r="B568" s="13"/>
      <c r="C568" s="13"/>
      <c r="D568" s="22"/>
    </row>
    <row r="569" spans="1:4" ht="21" customHeight="1" x14ac:dyDescent="0.55000000000000004">
      <c r="A569" s="13"/>
      <c r="B569" s="13"/>
      <c r="C569" s="13"/>
      <c r="D569" s="22"/>
    </row>
    <row r="570" spans="1:4" ht="21" customHeight="1" x14ac:dyDescent="0.55000000000000004">
      <c r="A570" s="13"/>
      <c r="B570" s="13"/>
      <c r="C570" s="13"/>
      <c r="D570" s="22"/>
    </row>
    <row r="571" spans="1:4" ht="21" customHeight="1" x14ac:dyDescent="0.55000000000000004">
      <c r="A571" s="13"/>
      <c r="B571" s="13"/>
      <c r="C571" s="13"/>
      <c r="D571" s="22"/>
    </row>
    <row r="572" spans="1:4" ht="21" customHeight="1" x14ac:dyDescent="0.55000000000000004">
      <c r="A572" s="13"/>
      <c r="B572" s="13"/>
      <c r="C572" s="13"/>
      <c r="D572" s="22"/>
    </row>
    <row r="573" spans="1:4" ht="21" customHeight="1" x14ac:dyDescent="0.55000000000000004">
      <c r="A573" s="13"/>
      <c r="B573" s="13"/>
      <c r="C573" s="13"/>
      <c r="D573" s="22"/>
    </row>
    <row r="574" spans="1:4" ht="21" customHeight="1" x14ac:dyDescent="0.55000000000000004">
      <c r="A574" s="13"/>
      <c r="B574" s="13"/>
      <c r="C574" s="13"/>
      <c r="D574" s="22"/>
    </row>
    <row r="575" spans="1:4" ht="21" customHeight="1" x14ac:dyDescent="0.55000000000000004">
      <c r="A575" s="13"/>
      <c r="B575" s="13"/>
      <c r="C575" s="13"/>
      <c r="D575" s="22"/>
    </row>
    <row r="576" spans="1:4" ht="21" customHeight="1" x14ac:dyDescent="0.55000000000000004">
      <c r="A576" s="13"/>
      <c r="B576" s="13"/>
      <c r="C576" s="13"/>
      <c r="D576" s="22"/>
    </row>
    <row r="577" spans="1:4" ht="21" customHeight="1" x14ac:dyDescent="0.55000000000000004">
      <c r="A577" s="13"/>
      <c r="B577" s="13"/>
      <c r="C577" s="13"/>
      <c r="D577" s="22"/>
    </row>
    <row r="578" spans="1:4" ht="21" customHeight="1" x14ac:dyDescent="0.55000000000000004">
      <c r="A578" s="13"/>
      <c r="B578" s="13"/>
      <c r="C578" s="13"/>
      <c r="D578" s="22"/>
    </row>
    <row r="579" spans="1:4" ht="21" customHeight="1" x14ac:dyDescent="0.55000000000000004">
      <c r="A579" s="13"/>
      <c r="B579" s="13"/>
      <c r="C579" s="13"/>
      <c r="D579" s="22"/>
    </row>
    <row r="580" spans="1:4" ht="21" customHeight="1" x14ac:dyDescent="0.55000000000000004">
      <c r="A580" s="13"/>
      <c r="B580" s="13"/>
      <c r="C580" s="13"/>
      <c r="D580" s="22"/>
    </row>
    <row r="581" spans="1:4" ht="21" customHeight="1" x14ac:dyDescent="0.55000000000000004">
      <c r="A581" s="13"/>
      <c r="B581" s="13"/>
      <c r="C581" s="13"/>
      <c r="D581" s="22"/>
    </row>
    <row r="582" spans="1:4" ht="21" customHeight="1" x14ac:dyDescent="0.55000000000000004">
      <c r="A582" s="13"/>
      <c r="B582" s="13"/>
      <c r="C582" s="13"/>
      <c r="D582" s="22"/>
    </row>
    <row r="583" spans="1:4" ht="21" customHeight="1" x14ac:dyDescent="0.55000000000000004">
      <c r="A583" s="13"/>
      <c r="B583" s="13"/>
      <c r="C583" s="13"/>
      <c r="D583" s="22"/>
    </row>
    <row r="584" spans="1:4" ht="21" customHeight="1" x14ac:dyDescent="0.55000000000000004">
      <c r="A584" s="13"/>
      <c r="B584" s="13"/>
      <c r="C584" s="13"/>
      <c r="D584" s="22"/>
    </row>
    <row r="585" spans="1:4" ht="21" customHeight="1" x14ac:dyDescent="0.55000000000000004">
      <c r="A585" s="13"/>
      <c r="B585" s="13"/>
      <c r="C585" s="13"/>
      <c r="D585" s="22"/>
    </row>
    <row r="586" spans="1:4" ht="21" customHeight="1" x14ac:dyDescent="0.55000000000000004">
      <c r="A586" s="13"/>
      <c r="B586" s="13"/>
      <c r="C586" s="13"/>
      <c r="D586" s="22"/>
    </row>
    <row r="587" spans="1:4" ht="21" customHeight="1" x14ac:dyDescent="0.55000000000000004">
      <c r="A587" s="13"/>
      <c r="B587" s="13"/>
      <c r="C587" s="13"/>
      <c r="D587" s="22"/>
    </row>
    <row r="588" spans="1:4" ht="21" customHeight="1" x14ac:dyDescent="0.55000000000000004">
      <c r="A588" s="13"/>
      <c r="B588" s="13"/>
      <c r="C588" s="13"/>
      <c r="D588" s="22"/>
    </row>
    <row r="589" spans="1:4" ht="21" customHeight="1" x14ac:dyDescent="0.55000000000000004">
      <c r="A589" s="13"/>
      <c r="B589" s="13"/>
      <c r="C589" s="13"/>
      <c r="D589" s="22"/>
    </row>
    <row r="590" spans="1:4" ht="21" customHeight="1" x14ac:dyDescent="0.55000000000000004">
      <c r="A590" s="13"/>
      <c r="B590" s="13"/>
      <c r="C590" s="13"/>
      <c r="D590" s="22"/>
    </row>
    <row r="591" spans="1:4" ht="21" customHeight="1" x14ac:dyDescent="0.55000000000000004">
      <c r="A591" s="13"/>
      <c r="B591" s="13"/>
      <c r="C591" s="13"/>
      <c r="D591" s="22"/>
    </row>
    <row r="592" spans="1:4" ht="21" customHeight="1" x14ac:dyDescent="0.55000000000000004">
      <c r="A592" s="13"/>
      <c r="B592" s="13"/>
      <c r="C592" s="13"/>
      <c r="D592" s="22"/>
    </row>
    <row r="593" spans="1:4" ht="21" customHeight="1" x14ac:dyDescent="0.55000000000000004">
      <c r="A593" s="13"/>
      <c r="B593" s="13"/>
      <c r="C593" s="13"/>
      <c r="D593" s="22"/>
    </row>
    <row r="594" spans="1:4" ht="21" customHeight="1" x14ac:dyDescent="0.55000000000000004">
      <c r="A594" s="13"/>
      <c r="B594" s="13"/>
      <c r="C594" s="13"/>
      <c r="D594" s="22"/>
    </row>
    <row r="595" spans="1:4" ht="21" customHeight="1" x14ac:dyDescent="0.55000000000000004">
      <c r="A595" s="13"/>
      <c r="B595" s="13"/>
      <c r="C595" s="13"/>
      <c r="D595" s="22"/>
    </row>
  </sheetData>
  <autoFilter ref="A1:D537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5"/>
  <sheetViews>
    <sheetView topLeftCell="A10" workbookViewId="0">
      <selection activeCell="J10" sqref="J1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5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638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tr">
        <f t="shared" si="0"/>
        <v>Body &amp; Painting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2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6</v>
      </c>
      <c r="B5" s="37" t="str">
        <f t="shared" si="0"/>
        <v>Meal</v>
      </c>
      <c r="C5" s="13" t="s">
        <v>661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662</v>
      </c>
      <c r="D6" s="16"/>
      <c r="E6" s="16"/>
      <c r="F6" s="22">
        <v>1050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663</v>
      </c>
      <c r="D7" s="19" t="s">
        <v>664</v>
      </c>
      <c r="E7" s="19"/>
      <c r="F7" s="22">
        <v>9000</v>
      </c>
      <c r="G7" s="40">
        <v>12000</v>
      </c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665</v>
      </c>
      <c r="D9" s="19"/>
      <c r="E9" s="19"/>
      <c r="F9" s="22">
        <v>2000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1</v>
      </c>
      <c r="B10" s="37" t="str">
        <f t="shared" si="0"/>
        <v>Expense</v>
      </c>
      <c r="C10" s="13" t="s">
        <v>666</v>
      </c>
      <c r="D10" s="16"/>
      <c r="E10" s="16"/>
      <c r="F10" s="22">
        <v>3000</v>
      </c>
      <c r="G10" s="40"/>
      <c r="K10" s="12">
        <v>9</v>
      </c>
      <c r="L10" s="12"/>
    </row>
    <row r="11" spans="1:12" ht="22.5" customHeight="1" x14ac:dyDescent="0.55000000000000004">
      <c r="A11" s="36">
        <v>7</v>
      </c>
      <c r="B11" s="37" t="str">
        <f t="shared" si="0"/>
        <v>Discount</v>
      </c>
      <c r="C11" s="13" t="s">
        <v>57</v>
      </c>
      <c r="D11" s="19" t="s">
        <v>597</v>
      </c>
      <c r="E11" s="19"/>
      <c r="F11" s="22">
        <v>10000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667</v>
      </c>
      <c r="D12" s="19" t="s">
        <v>668</v>
      </c>
      <c r="E12" s="14"/>
      <c r="F12" s="22">
        <v>50000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">
        <v>333</v>
      </c>
      <c r="C13" s="13" t="s">
        <v>673</v>
      </c>
      <c r="D13" s="19" t="s">
        <v>674</v>
      </c>
      <c r="E13" s="14"/>
      <c r="F13" s="22">
        <v>10300</v>
      </c>
      <c r="G13" s="40"/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562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>
        <v>199</v>
      </c>
      <c r="D15" s="19" t="s">
        <v>271</v>
      </c>
      <c r="E15" s="14"/>
      <c r="F15" s="22">
        <v>6000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675</v>
      </c>
      <c r="D16" s="19"/>
      <c r="E16" s="14"/>
      <c r="F16" s="22">
        <v>20000</v>
      </c>
      <c r="G16" s="40"/>
      <c r="K16" s="12"/>
      <c r="L16" s="12"/>
    </row>
    <row r="17" spans="1:12" ht="22.5" customHeight="1" x14ac:dyDescent="0.55000000000000004">
      <c r="A17" s="36">
        <v>6</v>
      </c>
      <c r="B17" s="37" t="s">
        <v>335</v>
      </c>
      <c r="C17" s="13" t="s">
        <v>676</v>
      </c>
      <c r="D17" s="19"/>
      <c r="E17" s="14"/>
      <c r="F17" s="22">
        <v>5000</v>
      </c>
      <c r="G17" s="40"/>
      <c r="K17" s="12"/>
      <c r="L17" s="12"/>
    </row>
    <row r="18" spans="1:12" ht="22.5" customHeight="1" x14ac:dyDescent="0.55000000000000004">
      <c r="A18" s="36">
        <v>5</v>
      </c>
      <c r="B18" s="37" t="str">
        <f t="shared" si="0"/>
        <v>Carry</v>
      </c>
      <c r="C18" s="13" t="s">
        <v>405</v>
      </c>
      <c r="D18" s="19"/>
      <c r="E18" s="14"/>
      <c r="F18" s="22">
        <v>5000</v>
      </c>
      <c r="G18" s="40"/>
      <c r="K18" s="12"/>
      <c r="L18" s="12"/>
    </row>
    <row r="19" spans="1:12" ht="22.5" customHeight="1" x14ac:dyDescent="0.45">
      <c r="A19" s="36">
        <v>1</v>
      </c>
      <c r="B19" s="37" t="str">
        <f t="shared" si="0"/>
        <v>Expense</v>
      </c>
      <c r="C19" s="86" t="s">
        <v>669</v>
      </c>
      <c r="D19" s="19"/>
      <c r="E19" s="14"/>
      <c r="F19" s="22">
        <v>4500</v>
      </c>
      <c r="G19" s="40"/>
    </row>
    <row r="20" spans="1:12" ht="22.5" customHeight="1" x14ac:dyDescent="0.45">
      <c r="A20" s="36">
        <v>2</v>
      </c>
      <c r="B20" s="37" t="s">
        <v>337</v>
      </c>
      <c r="C20" s="86" t="s">
        <v>677</v>
      </c>
      <c r="D20" s="19"/>
      <c r="E20" s="14"/>
      <c r="F20" s="22">
        <v>22500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670</v>
      </c>
      <c r="D21" s="19"/>
      <c r="E21" s="14"/>
      <c r="F21" s="22">
        <v>3000</v>
      </c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 t="s">
        <v>446</v>
      </c>
      <c r="D22" s="19"/>
      <c r="E22" s="14"/>
      <c r="F22" s="22">
        <v>24000</v>
      </c>
      <c r="G22" s="40"/>
    </row>
    <row r="23" spans="1:12" ht="21.75" x14ac:dyDescent="0.55000000000000004">
      <c r="A23" s="36">
        <v>4</v>
      </c>
      <c r="B23" s="37" t="str">
        <f t="shared" si="0"/>
        <v>Wages</v>
      </c>
      <c r="C23" s="13" t="s">
        <v>479</v>
      </c>
      <c r="D23" s="19"/>
      <c r="E23" s="14"/>
      <c r="F23" s="22">
        <v>33000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671</v>
      </c>
      <c r="D24" s="19" t="s">
        <v>592</v>
      </c>
      <c r="E24" s="14"/>
      <c r="F24" s="22">
        <v>10000</v>
      </c>
      <c r="G24" s="40"/>
    </row>
    <row r="25" spans="1:12" ht="21.75" x14ac:dyDescent="0.55000000000000004">
      <c r="A25" s="36">
        <v>8</v>
      </c>
      <c r="B25" s="37" t="str">
        <f t="shared" si="0"/>
        <v>Advance</v>
      </c>
      <c r="C25" s="13" t="s">
        <v>672</v>
      </c>
      <c r="D25" s="16"/>
      <c r="E25" s="16"/>
      <c r="F25" s="22">
        <v>10000</v>
      </c>
      <c r="G25" s="40"/>
    </row>
    <row r="26" spans="1:12" ht="18.75" x14ac:dyDescent="0.25">
      <c r="E26" s="58" t="s">
        <v>332</v>
      </c>
      <c r="F26" s="60">
        <f>SUM(F2:F25)</f>
        <v>254350</v>
      </c>
    </row>
    <row r="27" spans="1:12" ht="18.75" x14ac:dyDescent="0.25">
      <c r="E27" s="58" t="s">
        <v>407</v>
      </c>
      <c r="F27" s="61">
        <v>5000</v>
      </c>
    </row>
    <row r="28" spans="1:12" ht="18.75" x14ac:dyDescent="0.25">
      <c r="E28" s="58" t="s">
        <v>678</v>
      </c>
      <c r="F28" s="61">
        <v>14000</v>
      </c>
    </row>
    <row r="29" spans="1:12" ht="23.25" x14ac:dyDescent="0.6">
      <c r="E29" s="58" t="s">
        <v>372</v>
      </c>
      <c r="F29" s="59">
        <v>132300</v>
      </c>
    </row>
    <row r="30" spans="1:12" ht="18.75" x14ac:dyDescent="0.25">
      <c r="F30" s="53">
        <f>SUM(F26:F29)</f>
        <v>405650</v>
      </c>
    </row>
    <row r="31" spans="1:12" ht="23.25" x14ac:dyDescent="0.25">
      <c r="E31" s="58" t="s">
        <v>374</v>
      </c>
      <c r="F31" s="56">
        <v>614500</v>
      </c>
    </row>
    <row r="32" spans="1:12" ht="18.75" x14ac:dyDescent="0.3">
      <c r="E32" s="58"/>
      <c r="F32" s="68">
        <f>F31-F30</f>
        <v>208850</v>
      </c>
    </row>
    <row r="33" spans="6:6" ht="18.75" x14ac:dyDescent="0.3">
      <c r="F33" s="50"/>
    </row>
    <row r="34" spans="6:6" ht="23.25" x14ac:dyDescent="0.6">
      <c r="F34" s="70"/>
    </row>
    <row r="35" spans="6:6" ht="18.75" x14ac:dyDescent="0.3">
      <c r="F35" s="50"/>
    </row>
  </sheetData>
  <autoFilter ref="A1:F32"/>
  <hyperlinks>
    <hyperlink ref="C19" r:id="rId1" display="Tissue@Paper Cup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42"/>
  <sheetViews>
    <sheetView topLeftCell="A7" workbookViewId="0">
      <selection activeCell="C39" sqref="C39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5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640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si="0"/>
        <v>Meal</v>
      </c>
      <c r="C3" s="13" t="s">
        <v>304</v>
      </c>
      <c r="D3" s="19"/>
      <c r="E3" s="14"/>
      <c r="F3" s="22">
        <v>7000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1</v>
      </c>
      <c r="B4" s="37" t="str">
        <f t="shared" si="0"/>
        <v>Expense</v>
      </c>
      <c r="C4" s="13" t="s">
        <v>679</v>
      </c>
      <c r="D4" s="19"/>
      <c r="E4" s="14"/>
      <c r="F4" s="22">
        <v>5000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3</v>
      </c>
      <c r="B5" s="37" t="str">
        <f t="shared" si="0"/>
        <v>Body &amp; Painting</v>
      </c>
      <c r="C5" s="13" t="s">
        <v>682</v>
      </c>
      <c r="D5" s="19"/>
      <c r="E5" s="14"/>
      <c r="F5" s="22">
        <v>27500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3</v>
      </c>
      <c r="B6" s="37" t="str">
        <f t="shared" si="0"/>
        <v>Body &amp; Painting</v>
      </c>
      <c r="C6" s="13" t="s">
        <v>680</v>
      </c>
      <c r="D6" s="16" t="s">
        <v>681</v>
      </c>
      <c r="E6" s="16"/>
      <c r="F6" s="22">
        <v>14000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683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684</v>
      </c>
      <c r="D8" s="19" t="s">
        <v>391</v>
      </c>
      <c r="E8" s="14"/>
      <c r="F8" s="22">
        <v>20000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685</v>
      </c>
      <c r="D9" s="19" t="s">
        <v>575</v>
      </c>
      <c r="E9" s="19"/>
      <c r="F9" s="22">
        <v>65000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686</v>
      </c>
      <c r="D10" s="16" t="s">
        <v>687</v>
      </c>
      <c r="E10" s="16"/>
      <c r="F10" s="22">
        <v>34000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210</v>
      </c>
      <c r="D11" s="19"/>
      <c r="E11" s="19"/>
      <c r="F11" s="22">
        <v>4000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688</v>
      </c>
      <c r="D12" s="19"/>
      <c r="E12" s="14"/>
      <c r="F12" s="22">
        <v>2000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689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690</v>
      </c>
      <c r="D14" s="19"/>
      <c r="E14" s="14"/>
      <c r="F14" s="22">
        <v>3000</v>
      </c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648</v>
      </c>
      <c r="D15" s="19"/>
      <c r="E15" s="14"/>
      <c r="F15" s="22">
        <v>3000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51</v>
      </c>
      <c r="D16" s="19"/>
      <c r="E16" s="14"/>
      <c r="F16" s="22">
        <v>2000</v>
      </c>
      <c r="G16" s="40"/>
    </row>
    <row r="17" spans="1:7" ht="21.75" x14ac:dyDescent="0.55000000000000004">
      <c r="A17" s="36">
        <v>3</v>
      </c>
      <c r="B17" s="37" t="s">
        <v>333</v>
      </c>
      <c r="C17" s="13" t="s">
        <v>671</v>
      </c>
      <c r="D17" s="19" t="s">
        <v>681</v>
      </c>
      <c r="E17" s="14"/>
      <c r="F17" s="22">
        <v>30000</v>
      </c>
      <c r="G17" s="40"/>
    </row>
    <row r="18" spans="1:7" ht="21.75" x14ac:dyDescent="0.55000000000000004">
      <c r="A18" s="36">
        <v>7</v>
      </c>
      <c r="B18" s="37" t="str">
        <f t="shared" si="0"/>
        <v>Discount</v>
      </c>
      <c r="C18" s="13" t="s">
        <v>691</v>
      </c>
      <c r="D18" s="19"/>
      <c r="E18" s="14"/>
      <c r="F18" s="22">
        <v>4000</v>
      </c>
      <c r="G18" s="40"/>
    </row>
    <row r="19" spans="1:7" ht="21.75" x14ac:dyDescent="0.55000000000000004">
      <c r="A19" s="36">
        <v>8</v>
      </c>
      <c r="B19" s="37" t="str">
        <f t="shared" si="0"/>
        <v>Advance</v>
      </c>
      <c r="C19" s="13" t="s">
        <v>528</v>
      </c>
      <c r="D19" s="19"/>
      <c r="E19" s="14"/>
      <c r="F19" s="22">
        <v>20000</v>
      </c>
      <c r="G19" s="40"/>
    </row>
    <row r="20" spans="1:7" ht="21.75" x14ac:dyDescent="0.55000000000000004">
      <c r="A20" s="36">
        <v>8</v>
      </c>
      <c r="B20" s="37" t="str">
        <f t="shared" si="0"/>
        <v>Advance</v>
      </c>
      <c r="C20" s="13" t="s">
        <v>692</v>
      </c>
      <c r="D20" s="19"/>
      <c r="E20" s="14"/>
      <c r="F20" s="22">
        <v>50000</v>
      </c>
      <c r="G20" s="40"/>
    </row>
    <row r="21" spans="1:7" ht="21.75" x14ac:dyDescent="0.55000000000000004">
      <c r="A21" s="36">
        <v>2</v>
      </c>
      <c r="B21" s="37" t="str">
        <f t="shared" si="0"/>
        <v>Workshop</v>
      </c>
      <c r="C21" s="13" t="s">
        <v>289</v>
      </c>
      <c r="D21" s="16"/>
      <c r="E21" s="16"/>
      <c r="F21" s="22">
        <v>6000</v>
      </c>
      <c r="G21" s="40"/>
    </row>
    <row r="22" spans="1:7" ht="21.75" x14ac:dyDescent="0.55000000000000004">
      <c r="A22" s="36">
        <v>4</v>
      </c>
      <c r="B22" s="37" t="s">
        <v>334</v>
      </c>
      <c r="C22" s="13" t="s">
        <v>546</v>
      </c>
      <c r="D22" s="19"/>
      <c r="E22" s="14"/>
      <c r="F22" s="22">
        <v>13000</v>
      </c>
      <c r="G22" s="40"/>
    </row>
    <row r="23" spans="1:7" ht="21.75" x14ac:dyDescent="0.55000000000000004">
      <c r="A23" s="36">
        <v>7</v>
      </c>
      <c r="B23" s="37" t="s">
        <v>336</v>
      </c>
      <c r="C23" s="13" t="s">
        <v>57</v>
      </c>
      <c r="D23" s="19" t="s">
        <v>693</v>
      </c>
      <c r="E23" s="14"/>
      <c r="F23" s="22">
        <v>500</v>
      </c>
      <c r="G23" s="40"/>
    </row>
    <row r="24" spans="1:7" ht="21.75" x14ac:dyDescent="0.55000000000000004">
      <c r="A24" s="36">
        <v>8</v>
      </c>
      <c r="B24" s="37" t="s">
        <v>491</v>
      </c>
      <c r="C24" s="13" t="s">
        <v>694</v>
      </c>
      <c r="D24" s="19"/>
      <c r="E24" s="14"/>
      <c r="F24" s="22">
        <v>16000</v>
      </c>
      <c r="G24" s="40"/>
    </row>
    <row r="25" spans="1:7" ht="21.75" x14ac:dyDescent="0.55000000000000004">
      <c r="A25" s="36">
        <v>5</v>
      </c>
      <c r="B25" s="37" t="s">
        <v>53</v>
      </c>
      <c r="C25" s="13" t="s">
        <v>405</v>
      </c>
      <c r="D25" s="19"/>
      <c r="E25" s="14"/>
      <c r="F25" s="22">
        <v>9000</v>
      </c>
      <c r="G25" s="40"/>
    </row>
    <row r="26" spans="1:7" ht="21.75" x14ac:dyDescent="0.55000000000000004">
      <c r="A26" s="36">
        <v>6</v>
      </c>
      <c r="B26" s="37" t="s">
        <v>335</v>
      </c>
      <c r="C26" s="13" t="s">
        <v>695</v>
      </c>
      <c r="D26" s="19"/>
      <c r="E26" s="14"/>
      <c r="F26" s="22">
        <v>22500</v>
      </c>
      <c r="G26" s="40"/>
    </row>
    <row r="27" spans="1:7" ht="18.75" x14ac:dyDescent="0.3">
      <c r="E27" s="58" t="s">
        <v>332</v>
      </c>
      <c r="F27" s="50">
        <f>SUM(F2:F26)</f>
        <v>366500</v>
      </c>
    </row>
    <row r="28" spans="1:7" ht="22.5" x14ac:dyDescent="0.55000000000000004">
      <c r="E28" s="58" t="s">
        <v>372</v>
      </c>
      <c r="F28" s="51">
        <v>117100</v>
      </c>
    </row>
    <row r="29" spans="1:7" ht="26.25" x14ac:dyDescent="0.8">
      <c r="E29" s="58" t="s">
        <v>373</v>
      </c>
      <c r="F29" s="52">
        <v>141500</v>
      </c>
    </row>
    <row r="30" spans="1:7" ht="18.75" x14ac:dyDescent="0.3">
      <c r="F30" s="62">
        <f>SUM(F27:F29)</f>
        <v>625100</v>
      </c>
    </row>
    <row r="31" spans="1:7" ht="23.25" x14ac:dyDescent="0.25">
      <c r="E31" s="66" t="s">
        <v>374</v>
      </c>
      <c r="F31" s="56">
        <v>420500</v>
      </c>
    </row>
    <row r="32" spans="1:7" ht="18.75" x14ac:dyDescent="0.3">
      <c r="F32" s="62">
        <f>F31-F30</f>
        <v>-204600</v>
      </c>
    </row>
    <row r="34" spans="5:6" ht="18.75" x14ac:dyDescent="0.3">
      <c r="E34" s="58"/>
      <c r="F34" s="50"/>
    </row>
    <row r="35" spans="5:6" ht="22.5" x14ac:dyDescent="0.55000000000000004">
      <c r="E35" s="84"/>
      <c r="F35" s="85"/>
    </row>
    <row r="36" spans="5:6" ht="23.25" x14ac:dyDescent="0.6">
      <c r="E36" s="58"/>
      <c r="F36" s="74"/>
    </row>
    <row r="37" spans="5:6" ht="18.75" x14ac:dyDescent="0.3">
      <c r="F37" s="62"/>
    </row>
    <row r="38" spans="5:6" ht="18.75" x14ac:dyDescent="0.25">
      <c r="E38" s="58"/>
      <c r="F38" s="61"/>
    </row>
    <row r="39" spans="5:6" ht="23.25" x14ac:dyDescent="0.25">
      <c r="E39" s="58"/>
      <c r="F39" s="56"/>
    </row>
    <row r="40" spans="5:6" ht="18.75" x14ac:dyDescent="0.25">
      <c r="F40" s="61"/>
    </row>
    <row r="41" spans="5:6" ht="23.25" x14ac:dyDescent="0.6">
      <c r="F41" s="70"/>
    </row>
    <row r="42" spans="5:6" ht="18.75" x14ac:dyDescent="0.3">
      <c r="F42" s="62"/>
    </row>
  </sheetData>
  <autoFilter ref="A1:G3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6"/>
  <sheetViews>
    <sheetView topLeftCell="A10" workbookViewId="0">
      <selection activeCell="B43" sqref="B4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1</v>
      </c>
      <c r="B2" s="37" t="str">
        <f t="shared" ref="B2:B26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455</v>
      </c>
      <c r="D2" s="19"/>
      <c r="E2" s="14"/>
      <c r="F2" s="22">
        <v>1600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si="0"/>
        <v>Meal</v>
      </c>
      <c r="C3" s="13" t="s">
        <v>696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697</v>
      </c>
      <c r="D4" s="19"/>
      <c r="E4" s="14"/>
      <c r="F4" s="22">
        <v>2500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698</v>
      </c>
      <c r="D5" s="19" t="s">
        <v>699</v>
      </c>
      <c r="E5" s="14"/>
      <c r="F5" s="22">
        <v>6100</v>
      </c>
      <c r="G5" s="40">
        <v>4000</v>
      </c>
      <c r="H5" t="s">
        <v>561</v>
      </c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700</v>
      </c>
      <c r="D6" s="16" t="s">
        <v>701</v>
      </c>
      <c r="E6" s="16"/>
      <c r="F6" s="22">
        <v>110000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702</v>
      </c>
      <c r="D7" s="19" t="s">
        <v>703</v>
      </c>
      <c r="E7" s="19"/>
      <c r="F7" s="22">
        <v>85000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51</v>
      </c>
      <c r="D8" s="19"/>
      <c r="E8" s="14"/>
      <c r="F8" s="22">
        <v>2000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6</v>
      </c>
      <c r="B9" s="37" t="str">
        <f t="shared" si="0"/>
        <v>Meal</v>
      </c>
      <c r="C9" s="13" t="s">
        <v>704</v>
      </c>
      <c r="D9" s="19"/>
      <c r="E9" s="19"/>
      <c r="F9" s="22">
        <v>10900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705</v>
      </c>
      <c r="D10" s="16" t="s">
        <v>706</v>
      </c>
      <c r="E10" s="16"/>
      <c r="F10" s="22">
        <v>50000</v>
      </c>
      <c r="G10" s="40"/>
      <c r="K10" s="12">
        <v>9</v>
      </c>
      <c r="L10" s="12"/>
    </row>
    <row r="11" spans="1:12" ht="22.5" customHeight="1" x14ac:dyDescent="0.55000000000000004">
      <c r="A11" s="36">
        <v>3</v>
      </c>
      <c r="B11" s="37" t="str">
        <f t="shared" si="0"/>
        <v>Body &amp; Painting</v>
      </c>
      <c r="C11" s="13" t="s">
        <v>707</v>
      </c>
      <c r="D11" s="19"/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6000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698</v>
      </c>
      <c r="D13" s="19" t="s">
        <v>708</v>
      </c>
      <c r="E13" s="14"/>
      <c r="F13" s="22">
        <v>9000</v>
      </c>
      <c r="G13" s="40">
        <v>12000</v>
      </c>
      <c r="K13" s="12"/>
      <c r="L13" s="12"/>
    </row>
    <row r="14" spans="1:12" ht="22.5" customHeight="1" x14ac:dyDescent="0.55000000000000004">
      <c r="A14" s="36">
        <v>5</v>
      </c>
      <c r="B14" s="37" t="s">
        <v>53</v>
      </c>
      <c r="C14" s="13" t="s">
        <v>405</v>
      </c>
      <c r="D14" s="19"/>
      <c r="E14" s="14"/>
      <c r="F14" s="22">
        <v>7000</v>
      </c>
      <c r="G14" s="40"/>
      <c r="K14" s="12"/>
      <c r="L14" s="12"/>
    </row>
    <row r="15" spans="1:12" ht="22.5" customHeight="1" x14ac:dyDescent="0.55000000000000004">
      <c r="A15" s="36">
        <v>8</v>
      </c>
      <c r="B15" s="37" t="s">
        <v>491</v>
      </c>
      <c r="C15" s="13" t="s">
        <v>709</v>
      </c>
      <c r="D15" s="19"/>
      <c r="E15" s="14"/>
      <c r="F15" s="22">
        <v>5000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710</v>
      </c>
      <c r="D16" s="19" t="s">
        <v>703</v>
      </c>
      <c r="E16" s="14"/>
      <c r="F16" s="22">
        <v>14500</v>
      </c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 t="s">
        <v>711</v>
      </c>
      <c r="D17" s="19" t="s">
        <v>271</v>
      </c>
      <c r="E17" s="14"/>
      <c r="F17" s="22">
        <v>6000</v>
      </c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 t="s">
        <v>663</v>
      </c>
      <c r="D18" s="19" t="s">
        <v>712</v>
      </c>
      <c r="E18" s="14"/>
      <c r="F18" s="22">
        <v>7000</v>
      </c>
      <c r="G18" s="40">
        <v>13000</v>
      </c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 t="s">
        <v>713</v>
      </c>
      <c r="D19" s="19"/>
      <c r="E19" s="14"/>
      <c r="F19" s="22">
        <v>33000</v>
      </c>
      <c r="G19" s="40"/>
    </row>
    <row r="20" spans="1:12" ht="22.5" customHeight="1" x14ac:dyDescent="0.55000000000000004">
      <c r="A20" s="36">
        <v>2</v>
      </c>
      <c r="B20" s="37" t="s">
        <v>337</v>
      </c>
      <c r="C20" s="87" t="s">
        <v>319</v>
      </c>
      <c r="D20" s="19" t="s">
        <v>714</v>
      </c>
      <c r="E20" s="14"/>
      <c r="F20" s="22">
        <v>7000</v>
      </c>
      <c r="G20" s="40">
        <v>8000</v>
      </c>
    </row>
    <row r="21" spans="1:12" ht="22.5" customHeight="1" x14ac:dyDescent="0.55000000000000004">
      <c r="A21" s="36">
        <v>1</v>
      </c>
      <c r="B21" s="37" t="str">
        <f t="shared" si="0"/>
        <v>Expense</v>
      </c>
      <c r="C21" s="13" t="s">
        <v>715</v>
      </c>
      <c r="D21" s="19"/>
      <c r="E21" s="14"/>
      <c r="F21" s="22">
        <v>20000</v>
      </c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 t="s">
        <v>718</v>
      </c>
      <c r="D22" s="19"/>
      <c r="E22" s="14"/>
      <c r="F22" s="22">
        <v>30000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 t="s">
        <v>716</v>
      </c>
      <c r="D23" s="19" t="s">
        <v>717</v>
      </c>
      <c r="E23" s="14"/>
      <c r="F23" s="22">
        <v>3500</v>
      </c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 t="s">
        <v>719</v>
      </c>
      <c r="D24" s="19" t="s">
        <v>720</v>
      </c>
      <c r="E24" s="14"/>
      <c r="F24" s="22">
        <v>1000</v>
      </c>
      <c r="G24" s="40"/>
    </row>
    <row r="25" spans="1:12" ht="21.75" x14ac:dyDescent="0.55000000000000004">
      <c r="A25" s="36">
        <v>2</v>
      </c>
      <c r="B25" s="37" t="s">
        <v>337</v>
      </c>
      <c r="C25" s="13" t="s">
        <v>721</v>
      </c>
      <c r="D25" s="19"/>
      <c r="E25" s="14"/>
      <c r="F25" s="22">
        <v>10200</v>
      </c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 t="s">
        <v>722</v>
      </c>
      <c r="D26" s="16"/>
      <c r="E26" s="16"/>
      <c r="F26" s="22">
        <v>2200</v>
      </c>
      <c r="G26" s="40"/>
    </row>
    <row r="27" spans="1:12" ht="18.75" x14ac:dyDescent="0.25">
      <c r="E27" s="58" t="s">
        <v>332</v>
      </c>
      <c r="F27" s="60">
        <f>SUM(F2:F26)</f>
        <v>436500</v>
      </c>
    </row>
    <row r="28" spans="1:12" ht="18.75" x14ac:dyDescent="0.25">
      <c r="E28" s="58" t="s">
        <v>372</v>
      </c>
      <c r="F28" s="61">
        <v>247500</v>
      </c>
    </row>
    <row r="29" spans="1:12" ht="18.75" x14ac:dyDescent="0.25">
      <c r="E29" s="58" t="s">
        <v>373</v>
      </c>
      <c r="F29" s="61">
        <v>486500</v>
      </c>
    </row>
    <row r="30" spans="1:12" ht="23.25" x14ac:dyDescent="0.6">
      <c r="E30" s="58" t="s">
        <v>407</v>
      </c>
      <c r="F30" s="59">
        <v>68000</v>
      </c>
    </row>
    <row r="31" spans="1:12" ht="18.75" x14ac:dyDescent="0.25">
      <c r="F31" s="53">
        <f>SUM(F27:F30)</f>
        <v>1238500</v>
      </c>
    </row>
    <row r="32" spans="1:12" ht="18.75" x14ac:dyDescent="0.25">
      <c r="E32" s="58" t="s">
        <v>428</v>
      </c>
      <c r="F32" s="61">
        <v>147000</v>
      </c>
    </row>
    <row r="33" spans="5:6" ht="23.25" x14ac:dyDescent="0.6">
      <c r="E33" s="58" t="s">
        <v>374</v>
      </c>
      <c r="F33" s="64">
        <v>856500</v>
      </c>
    </row>
    <row r="34" spans="5:6" ht="18.75" x14ac:dyDescent="0.3">
      <c r="F34" s="50">
        <f>SUM(F32:F33)</f>
        <v>1003500</v>
      </c>
    </row>
    <row r="35" spans="5:6" ht="23.25" x14ac:dyDescent="0.6">
      <c r="F35" s="70">
        <v>1238500</v>
      </c>
    </row>
    <row r="36" spans="5:6" ht="18.75" x14ac:dyDescent="0.3">
      <c r="F36" s="62">
        <f>F34-F35</f>
        <v>-235000</v>
      </c>
    </row>
  </sheetData>
  <autoFilter ref="A1:G36"/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6"/>
  <sheetViews>
    <sheetView topLeftCell="A7" workbookViewId="0">
      <selection activeCell="C12" sqref="C1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2</v>
      </c>
      <c r="B2" s="37" t="s">
        <v>337</v>
      </c>
      <c r="C2" s="13" t="s">
        <v>723</v>
      </c>
      <c r="D2" s="19"/>
      <c r="E2" s="14"/>
      <c r="F2" s="22">
        <v>4000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Meal</v>
      </c>
      <c r="C3" s="13" t="s">
        <v>304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724</v>
      </c>
      <c r="D4" s="19"/>
      <c r="E4" s="14"/>
      <c r="F4" s="22">
        <v>13500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725</v>
      </c>
      <c r="D5" s="19" t="s">
        <v>726</v>
      </c>
      <c r="E5" s="14"/>
      <c r="F5" s="22">
        <v>16000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727</v>
      </c>
      <c r="D6" s="16" t="s">
        <v>728</v>
      </c>
      <c r="E6" s="16"/>
      <c r="F6" s="22">
        <v>9000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60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3" t="s">
        <v>729</v>
      </c>
      <c r="D9" s="19"/>
      <c r="E9" s="19"/>
      <c r="F9" s="22">
        <v>3400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142</v>
      </c>
      <c r="D10" s="16"/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1</v>
      </c>
      <c r="B11" s="37" t="str">
        <f t="shared" si="0"/>
        <v>Expense</v>
      </c>
      <c r="C11" s="13" t="s">
        <v>730</v>
      </c>
      <c r="D11" s="19"/>
      <c r="E11" s="19"/>
      <c r="F11" s="22">
        <v>6000</v>
      </c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 t="s">
        <v>731</v>
      </c>
      <c r="D12" s="19"/>
      <c r="E12" s="14"/>
      <c r="F12" s="22">
        <v>2000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732</v>
      </c>
      <c r="D13" s="19" t="s">
        <v>776</v>
      </c>
      <c r="E13" s="14">
        <v>16262</v>
      </c>
      <c r="F13" s="22">
        <v>8000</v>
      </c>
      <c r="G13" s="40">
        <v>9000</v>
      </c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733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 t="s">
        <v>734</v>
      </c>
      <c r="D15" s="19" t="s">
        <v>735</v>
      </c>
      <c r="E15" s="14"/>
      <c r="F15" s="22">
        <v>5000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736</v>
      </c>
      <c r="D16" s="19" t="s">
        <v>726</v>
      </c>
      <c r="E16" s="14"/>
      <c r="F16" s="22">
        <v>6000</v>
      </c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 t="s">
        <v>737</v>
      </c>
      <c r="D17" s="19"/>
      <c r="E17" s="14"/>
      <c r="F17" s="22">
        <v>1500</v>
      </c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 t="s">
        <v>229</v>
      </c>
      <c r="D18" s="19"/>
      <c r="E18" s="14"/>
      <c r="F18" s="22">
        <v>1700</v>
      </c>
      <c r="G18" s="40"/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 t="s">
        <v>364</v>
      </c>
      <c r="D19" s="19"/>
      <c r="E19" s="14"/>
      <c r="F19" s="22">
        <v>20000</v>
      </c>
      <c r="G19" s="40"/>
    </row>
    <row r="20" spans="1:12" ht="22.5" customHeight="1" x14ac:dyDescent="0.55000000000000004">
      <c r="A20" s="36">
        <v>6</v>
      </c>
      <c r="B20" s="37" t="s">
        <v>335</v>
      </c>
      <c r="C20" s="87" t="s">
        <v>738</v>
      </c>
      <c r="D20" s="19"/>
      <c r="E20" s="14"/>
      <c r="F20" s="22">
        <v>31500</v>
      </c>
      <c r="G20" s="40"/>
    </row>
    <row r="21" spans="1:12" ht="22.5" customHeight="1" x14ac:dyDescent="0.55000000000000004">
      <c r="A21" s="36">
        <v>8</v>
      </c>
      <c r="B21" s="37" t="str">
        <f t="shared" si="0"/>
        <v>Advance</v>
      </c>
      <c r="C21" s="13" t="s">
        <v>709</v>
      </c>
      <c r="D21" s="19"/>
      <c r="E21" s="14"/>
      <c r="F21" s="22">
        <v>20000</v>
      </c>
      <c r="G21" s="40"/>
    </row>
    <row r="22" spans="1:12" ht="21.75" x14ac:dyDescent="0.55000000000000004">
      <c r="A22" s="36">
        <v>1</v>
      </c>
      <c r="B22" s="37" t="str">
        <f t="shared" si="0"/>
        <v>Expense</v>
      </c>
      <c r="C22" s="13" t="s">
        <v>39</v>
      </c>
      <c r="D22" s="19"/>
      <c r="E22" s="14"/>
      <c r="F22" s="22">
        <v>600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/>
      <c r="D23" s="19"/>
      <c r="E23" s="14"/>
      <c r="F23" s="22"/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/>
      <c r="D24" s="19"/>
      <c r="E24" s="14"/>
      <c r="F24" s="22"/>
      <c r="G24" s="40"/>
    </row>
    <row r="25" spans="1:12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/>
      <c r="D26" s="16"/>
      <c r="E26" s="16"/>
      <c r="F26" s="22"/>
      <c r="G26" s="40"/>
    </row>
    <row r="27" spans="1:12" ht="18.75" x14ac:dyDescent="0.25">
      <c r="E27" s="58" t="s">
        <v>332</v>
      </c>
      <c r="F27" s="60">
        <f>SUM(F2:F26)</f>
        <v>174200</v>
      </c>
    </row>
    <row r="28" spans="1:12" ht="18.75" x14ac:dyDescent="0.25">
      <c r="E28" s="58" t="s">
        <v>372</v>
      </c>
      <c r="F28" s="61">
        <v>189550</v>
      </c>
    </row>
    <row r="29" spans="1:12" ht="18.75" x14ac:dyDescent="0.25">
      <c r="E29" s="58" t="s">
        <v>373</v>
      </c>
      <c r="F29" s="61">
        <v>32500</v>
      </c>
    </row>
    <row r="30" spans="1:12" ht="23.25" x14ac:dyDescent="0.6">
      <c r="E30" s="58" t="s">
        <v>407</v>
      </c>
      <c r="F30" s="59">
        <v>60000</v>
      </c>
    </row>
    <row r="31" spans="1:12" ht="18.75" x14ac:dyDescent="0.25">
      <c r="F31" s="53">
        <f>SUM(F27:F30)</f>
        <v>456250</v>
      </c>
    </row>
    <row r="32" spans="1:12" ht="18.75" x14ac:dyDescent="0.25">
      <c r="E32" s="58" t="s">
        <v>428</v>
      </c>
      <c r="F32" s="61">
        <v>125000</v>
      </c>
    </row>
    <row r="33" spans="5:6" ht="23.25" x14ac:dyDescent="0.6">
      <c r="E33" s="58" t="s">
        <v>374</v>
      </c>
      <c r="F33" s="64">
        <v>1015500</v>
      </c>
    </row>
    <row r="34" spans="5:6" ht="18.75" x14ac:dyDescent="0.3">
      <c r="F34" s="50">
        <f>SUM(F32:F33)</f>
        <v>1140500</v>
      </c>
    </row>
    <row r="35" spans="5:6" ht="23.25" x14ac:dyDescent="0.6">
      <c r="F35" s="70">
        <v>456250</v>
      </c>
    </row>
    <row r="36" spans="5:6" ht="18.75" x14ac:dyDescent="0.3">
      <c r="F36" s="68">
        <f>F34-F35</f>
        <v>684250</v>
      </c>
    </row>
  </sheetData>
  <autoFilter ref="A1:G36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6"/>
  <sheetViews>
    <sheetView topLeftCell="A7" workbookViewId="0">
      <selection activeCell="F20" sqref="F2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">
        <v>335</v>
      </c>
      <c r="C2" s="13" t="s">
        <v>58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2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Workshop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156</v>
      </c>
      <c r="D4" s="19"/>
      <c r="E4" s="14"/>
      <c r="F4" s="22">
        <v>1700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358</v>
      </c>
      <c r="D5" s="19"/>
      <c r="E5" s="14"/>
      <c r="F5" s="22">
        <v>12000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739</v>
      </c>
      <c r="D6" s="16" t="s">
        <v>318</v>
      </c>
      <c r="E6" s="16"/>
      <c r="F6" s="22">
        <v>4000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740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405</v>
      </c>
      <c r="D8" s="19"/>
      <c r="E8" s="14"/>
      <c r="F8" s="22">
        <v>11000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8" t="s">
        <v>741</v>
      </c>
      <c r="D9" s="19" t="s">
        <v>742</v>
      </c>
      <c r="E9" s="19"/>
      <c r="F9" s="22">
        <v>6000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3</v>
      </c>
      <c r="B10" s="37" t="str">
        <f t="shared" si="0"/>
        <v>Body &amp; Painting</v>
      </c>
      <c r="C10" s="13" t="s">
        <v>743</v>
      </c>
      <c r="D10" s="16" t="s">
        <v>66</v>
      </c>
      <c r="E10" s="16"/>
      <c r="F10" s="22">
        <v>6000</v>
      </c>
      <c r="G10" s="40"/>
      <c r="K10" s="12">
        <v>9</v>
      </c>
      <c r="L10" s="12"/>
    </row>
    <row r="11" spans="1:12" ht="22.5" customHeight="1" x14ac:dyDescent="0.55000000000000004">
      <c r="A11" s="36">
        <v>3</v>
      </c>
      <c r="B11" s="37" t="str">
        <f t="shared" si="0"/>
        <v>Body &amp; Painting</v>
      </c>
      <c r="C11" s="13" t="s">
        <v>755</v>
      </c>
      <c r="D11" s="19"/>
      <c r="E11" s="19"/>
      <c r="F11" s="22">
        <v>11600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710</v>
      </c>
      <c r="D12" s="19" t="s">
        <v>744</v>
      </c>
      <c r="E12" s="14"/>
      <c r="F12" s="22">
        <v>15000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745</v>
      </c>
      <c r="D13" s="16" t="s">
        <v>775</v>
      </c>
      <c r="E13" s="14">
        <v>16328</v>
      </c>
      <c r="F13" s="22">
        <v>13000</v>
      </c>
      <c r="G13" s="40">
        <v>17000</v>
      </c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746</v>
      </c>
      <c r="D14" s="19" t="s">
        <v>747</v>
      </c>
      <c r="E14" s="14">
        <v>16331</v>
      </c>
      <c r="F14" s="22">
        <v>23000</v>
      </c>
      <c r="G14" s="40">
        <v>24000</v>
      </c>
      <c r="K14" s="12"/>
      <c r="L14" s="12"/>
    </row>
    <row r="15" spans="1:12" ht="22.5" customHeight="1" x14ac:dyDescent="0.55000000000000004">
      <c r="A15" s="36">
        <v>1</v>
      </c>
      <c r="B15" s="37" t="s">
        <v>332</v>
      </c>
      <c r="C15" s="13" t="s">
        <v>748</v>
      </c>
      <c r="D15" s="19"/>
      <c r="E15" s="14"/>
      <c r="F15" s="22">
        <v>4000</v>
      </c>
      <c r="G15" s="40"/>
      <c r="K15" s="12"/>
      <c r="L15" s="12"/>
    </row>
    <row r="16" spans="1:12" ht="22.5" customHeight="1" x14ac:dyDescent="0.55000000000000004">
      <c r="A16" s="36">
        <v>1</v>
      </c>
      <c r="B16" s="37" t="s">
        <v>332</v>
      </c>
      <c r="C16" s="13" t="s">
        <v>749</v>
      </c>
      <c r="D16" s="19" t="s">
        <v>343</v>
      </c>
      <c r="E16" s="14"/>
      <c r="F16" s="22">
        <v>2500</v>
      </c>
      <c r="G16" s="40"/>
      <c r="K16" s="12"/>
      <c r="L16" s="12"/>
    </row>
    <row r="17" spans="1:12" ht="22.5" customHeight="1" x14ac:dyDescent="0.55000000000000004">
      <c r="A17" s="36">
        <v>1</v>
      </c>
      <c r="B17" s="37" t="s">
        <v>332</v>
      </c>
      <c r="C17" s="13" t="s">
        <v>750</v>
      </c>
      <c r="D17" s="19"/>
      <c r="E17" s="14"/>
      <c r="F17" s="22">
        <v>1500</v>
      </c>
      <c r="G17" s="40"/>
      <c r="K17" s="12"/>
      <c r="L17" s="12"/>
    </row>
    <row r="18" spans="1:12" ht="22.5" customHeight="1" x14ac:dyDescent="0.55000000000000004">
      <c r="A18" s="36">
        <v>1</v>
      </c>
      <c r="B18" s="37" t="str">
        <f t="shared" si="0"/>
        <v>Expense</v>
      </c>
      <c r="C18" s="13" t="s">
        <v>455</v>
      </c>
      <c r="D18" s="19"/>
      <c r="E18" s="14"/>
      <c r="F18" s="22">
        <v>1600</v>
      </c>
      <c r="G18" s="40"/>
      <c r="K18" s="12"/>
      <c r="L18" s="12"/>
    </row>
    <row r="19" spans="1:12" ht="22.5" customHeight="1" x14ac:dyDescent="0.55000000000000004">
      <c r="A19" s="36">
        <v>1</v>
      </c>
      <c r="B19" s="37" t="str">
        <f t="shared" si="0"/>
        <v>Expense</v>
      </c>
      <c r="C19" s="87" t="s">
        <v>751</v>
      </c>
      <c r="D19" s="19"/>
      <c r="E19" s="14"/>
      <c r="F19" s="22">
        <v>2400</v>
      </c>
      <c r="G19" s="40"/>
    </row>
    <row r="20" spans="1:12" ht="22.5" customHeight="1" x14ac:dyDescent="0.55000000000000004">
      <c r="A20" s="36">
        <v>1</v>
      </c>
      <c r="B20" s="37" t="s">
        <v>332</v>
      </c>
      <c r="C20" s="87" t="s">
        <v>752</v>
      </c>
      <c r="D20" s="19" t="s">
        <v>343</v>
      </c>
      <c r="E20" s="14"/>
      <c r="F20" s="22">
        <v>2000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753</v>
      </c>
      <c r="D21" s="19"/>
      <c r="E21" s="14"/>
      <c r="F21" s="22">
        <v>22500</v>
      </c>
      <c r="G21" s="40"/>
    </row>
    <row r="22" spans="1:12" ht="21.75" x14ac:dyDescent="0.55000000000000004">
      <c r="A22" s="36">
        <v>2</v>
      </c>
      <c r="B22" s="37" t="str">
        <f t="shared" si="0"/>
        <v>Workshop</v>
      </c>
      <c r="C22" s="13" t="s">
        <v>754</v>
      </c>
      <c r="D22" s="19"/>
      <c r="E22" s="14"/>
      <c r="F22" s="22">
        <v>14000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 t="s">
        <v>689</v>
      </c>
      <c r="D23" s="19"/>
      <c r="E23" s="14"/>
      <c r="F23" s="22">
        <v>2000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476</v>
      </c>
      <c r="D24" s="19" t="s">
        <v>726</v>
      </c>
      <c r="E24" s="14"/>
      <c r="F24" s="22">
        <v>1500</v>
      </c>
      <c r="G24" s="40"/>
    </row>
    <row r="25" spans="1:12" ht="21.75" x14ac:dyDescent="0.55000000000000004">
      <c r="A25" s="36">
        <v>4</v>
      </c>
      <c r="B25" s="37" t="s">
        <v>334</v>
      </c>
      <c r="C25" s="13" t="s">
        <v>424</v>
      </c>
      <c r="D25" s="19"/>
      <c r="E25" s="14"/>
      <c r="F25" s="22">
        <v>20000</v>
      </c>
      <c r="G25" s="40"/>
    </row>
    <row r="26" spans="1:12" ht="21.75" x14ac:dyDescent="0.55000000000000004">
      <c r="A26" s="36">
        <v>6</v>
      </c>
      <c r="B26" s="37" t="str">
        <f t="shared" si="0"/>
        <v>Meal</v>
      </c>
      <c r="C26" s="13" t="s">
        <v>738</v>
      </c>
      <c r="D26" s="16"/>
      <c r="E26" s="16"/>
      <c r="F26" s="22">
        <v>31500</v>
      </c>
      <c r="G26" s="40"/>
    </row>
    <row r="27" spans="1:12" ht="18.75" x14ac:dyDescent="0.25">
      <c r="E27" s="58" t="s">
        <v>332</v>
      </c>
      <c r="F27" s="60">
        <f>SUM(F2:F26)</f>
        <v>216800</v>
      </c>
    </row>
    <row r="28" spans="1:12" ht="18.75" x14ac:dyDescent="0.25">
      <c r="E28" s="58" t="s">
        <v>372</v>
      </c>
      <c r="F28" s="61">
        <v>24200</v>
      </c>
    </row>
    <row r="29" spans="1:12" ht="23.25" x14ac:dyDescent="0.25">
      <c r="E29" s="58" t="s">
        <v>373</v>
      </c>
      <c r="F29" s="56">
        <v>611500</v>
      </c>
    </row>
    <row r="30" spans="1:12" ht="18.75" x14ac:dyDescent="0.3">
      <c r="E30" s="58"/>
      <c r="F30" s="69">
        <f>SUM(F27:F29)</f>
        <v>852500</v>
      </c>
    </row>
    <row r="31" spans="1:12" ht="23.25" x14ac:dyDescent="0.25">
      <c r="E31" s="66" t="s">
        <v>374</v>
      </c>
      <c r="F31" s="78">
        <v>865500</v>
      </c>
    </row>
    <row r="32" spans="1:12" ht="18.75" x14ac:dyDescent="0.25">
      <c r="E32" s="58"/>
      <c r="F32" s="61">
        <f>F31-F30</f>
        <v>13000</v>
      </c>
    </row>
    <row r="33" spans="5:6" ht="23.25" x14ac:dyDescent="0.6">
      <c r="E33" s="58"/>
      <c r="F33" s="64"/>
    </row>
    <row r="34" spans="5:6" ht="18.75" x14ac:dyDescent="0.3">
      <c r="F34" s="50"/>
    </row>
    <row r="35" spans="5:6" ht="23.25" x14ac:dyDescent="0.6">
      <c r="F35" s="70"/>
    </row>
    <row r="36" spans="5:6" ht="18.75" x14ac:dyDescent="0.3">
      <c r="F36" s="68"/>
    </row>
  </sheetData>
  <autoFilter ref="A1:G32"/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35"/>
  <sheetViews>
    <sheetView topLeftCell="A7" workbookViewId="0">
      <selection activeCell="C45" sqref="C4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2</v>
      </c>
      <c r="L2" s="12" t="s">
        <v>337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455</v>
      </c>
      <c r="D3" s="19"/>
      <c r="E3" s="14"/>
      <c r="F3" s="22">
        <v>1600</v>
      </c>
      <c r="G3" s="40"/>
      <c r="K3" s="12">
        <v>3</v>
      </c>
      <c r="L3" s="12" t="s">
        <v>333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756</v>
      </c>
      <c r="D4" s="19" t="s">
        <v>774</v>
      </c>
      <c r="E4" s="14">
        <v>16344</v>
      </c>
      <c r="F4" s="22">
        <v>6800</v>
      </c>
      <c r="G4" s="40">
        <v>8000</v>
      </c>
      <c r="K4" s="12">
        <v>4</v>
      </c>
      <c r="L4" s="12" t="s">
        <v>334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405</v>
      </c>
      <c r="D5" s="16"/>
      <c r="E5" s="16"/>
      <c r="F5" s="22">
        <v>10000</v>
      </c>
      <c r="G5" s="40"/>
      <c r="K5" s="12">
        <v>5</v>
      </c>
      <c r="L5" s="12" t="s">
        <v>53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481</v>
      </c>
      <c r="D6" s="19"/>
      <c r="E6" s="19"/>
      <c r="F6" s="22">
        <v>2000</v>
      </c>
      <c r="G6" s="40"/>
      <c r="K6" s="12">
        <v>6</v>
      </c>
      <c r="L6" s="12" t="s">
        <v>335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758</v>
      </c>
      <c r="D7" s="19"/>
      <c r="E7" s="14"/>
      <c r="F7" s="22">
        <v>2000</v>
      </c>
      <c r="G7" s="40"/>
      <c r="K7" s="12">
        <v>7</v>
      </c>
      <c r="L7" s="12" t="s">
        <v>336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123</v>
      </c>
      <c r="D8" s="19"/>
      <c r="E8" s="19"/>
      <c r="F8" s="22">
        <v>200</v>
      </c>
      <c r="G8" s="40"/>
      <c r="K8" s="12">
        <v>8</v>
      </c>
      <c r="L8" s="12" t="s">
        <v>491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6"/>
      <c r="E9" s="16"/>
      <c r="F9" s="22">
        <v>9000</v>
      </c>
      <c r="G9" s="40"/>
      <c r="K9" s="12">
        <v>9</v>
      </c>
      <c r="L9" s="12"/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716</v>
      </c>
      <c r="D10" s="19" t="s">
        <v>717</v>
      </c>
      <c r="E10" s="19"/>
      <c r="F10" s="22">
        <v>3000</v>
      </c>
      <c r="G10" s="40"/>
      <c r="K10" s="12">
        <v>10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601</v>
      </c>
      <c r="D11" s="19" t="s">
        <v>759</v>
      </c>
      <c r="E11" s="14">
        <v>16349</v>
      </c>
      <c r="F11" s="22">
        <v>30000</v>
      </c>
      <c r="G11" s="40">
        <v>32000</v>
      </c>
      <c r="K11" s="12">
        <v>11</v>
      </c>
      <c r="L11" s="12"/>
    </row>
    <row r="12" spans="1:12" ht="22.5" customHeight="1" x14ac:dyDescent="0.55000000000000004">
      <c r="A12" s="36">
        <v>2</v>
      </c>
      <c r="B12" s="37" t="s">
        <v>337</v>
      </c>
      <c r="C12" s="13" t="s">
        <v>760</v>
      </c>
      <c r="D12" s="16" t="s">
        <v>761</v>
      </c>
      <c r="E12" s="14">
        <v>16353</v>
      </c>
      <c r="F12" s="22">
        <v>15000</v>
      </c>
      <c r="G12" s="40">
        <v>17000</v>
      </c>
      <c r="K12" s="12"/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762</v>
      </c>
      <c r="D13" s="19" t="s">
        <v>757</v>
      </c>
      <c r="E13" s="14"/>
      <c r="F13" s="22">
        <v>50000</v>
      </c>
      <c r="G13" s="40"/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763</v>
      </c>
      <c r="D14" s="16" t="s">
        <v>764</v>
      </c>
      <c r="E14" s="14">
        <v>16355</v>
      </c>
      <c r="F14" s="22">
        <v>8000</v>
      </c>
      <c r="G14" s="40">
        <v>1000</v>
      </c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 t="s">
        <v>765</v>
      </c>
      <c r="D15" s="19"/>
      <c r="E15" s="14"/>
      <c r="F15" s="22">
        <v>500</v>
      </c>
      <c r="G15" s="40"/>
      <c r="K15" s="12"/>
      <c r="L15" s="12"/>
    </row>
    <row r="16" spans="1:12" ht="22.5" customHeight="1" x14ac:dyDescent="0.55000000000000004">
      <c r="A16" s="36">
        <v>2</v>
      </c>
      <c r="B16" s="37" t="s">
        <v>337</v>
      </c>
      <c r="C16" s="13" t="s">
        <v>766</v>
      </c>
      <c r="D16" s="19"/>
      <c r="E16" s="14"/>
      <c r="F16" s="22">
        <v>1000</v>
      </c>
      <c r="G16" s="40"/>
      <c r="K16" s="12"/>
      <c r="L16" s="12"/>
    </row>
    <row r="17" spans="1:12" ht="22.5" customHeight="1" x14ac:dyDescent="0.55000000000000004">
      <c r="A17" s="36">
        <v>2</v>
      </c>
      <c r="B17" s="37" t="str">
        <f t="shared" si="0"/>
        <v>Workshop</v>
      </c>
      <c r="C17" s="13" t="s">
        <v>287</v>
      </c>
      <c r="D17" s="19" t="s">
        <v>767</v>
      </c>
      <c r="E17" s="14">
        <v>16359</v>
      </c>
      <c r="F17" s="22">
        <v>3000</v>
      </c>
      <c r="G17" s="40">
        <v>5000</v>
      </c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87" t="s">
        <v>663</v>
      </c>
      <c r="D18" s="19" t="s">
        <v>768</v>
      </c>
      <c r="E18" s="14">
        <v>16357</v>
      </c>
      <c r="F18" s="22">
        <v>6500</v>
      </c>
      <c r="G18" s="40">
        <v>7000</v>
      </c>
    </row>
    <row r="19" spans="1:12" ht="22.5" customHeight="1" x14ac:dyDescent="0.55000000000000004">
      <c r="A19" s="36">
        <v>1</v>
      </c>
      <c r="B19" s="37" t="s">
        <v>332</v>
      </c>
      <c r="C19" s="87" t="s">
        <v>769</v>
      </c>
      <c r="D19" s="19"/>
      <c r="E19" s="14"/>
      <c r="F19" s="22">
        <v>20000</v>
      </c>
      <c r="G19" s="40"/>
    </row>
    <row r="20" spans="1:12" ht="22.5" customHeight="1" x14ac:dyDescent="0.55000000000000004">
      <c r="A20" s="36">
        <v>1</v>
      </c>
      <c r="B20" s="37" t="str">
        <f t="shared" si="0"/>
        <v>Expense</v>
      </c>
      <c r="C20" s="13" t="s">
        <v>770</v>
      </c>
      <c r="D20" s="19" t="s">
        <v>343</v>
      </c>
      <c r="E20" s="14"/>
      <c r="F20" s="22">
        <v>6000</v>
      </c>
      <c r="G20" s="40"/>
    </row>
    <row r="21" spans="1:12" ht="21.75" x14ac:dyDescent="0.55000000000000004">
      <c r="A21" s="36">
        <v>2</v>
      </c>
      <c r="B21" s="37" t="str">
        <f t="shared" si="0"/>
        <v>Workshop</v>
      </c>
      <c r="C21" s="13" t="s">
        <v>51</v>
      </c>
      <c r="D21" s="19" t="s">
        <v>771</v>
      </c>
      <c r="E21" s="14"/>
      <c r="F21" s="22">
        <v>2000</v>
      </c>
      <c r="G21" s="40"/>
    </row>
    <row r="22" spans="1:12" ht="21.75" x14ac:dyDescent="0.55000000000000004">
      <c r="A22" s="36">
        <v>4</v>
      </c>
      <c r="B22" s="37" t="str">
        <f t="shared" si="0"/>
        <v>Wages</v>
      </c>
      <c r="C22" s="13" t="s">
        <v>424</v>
      </c>
      <c r="D22" s="19"/>
      <c r="E22" s="14"/>
      <c r="F22" s="22">
        <v>20000</v>
      </c>
      <c r="G22" s="40"/>
    </row>
    <row r="23" spans="1:12" ht="21.75" x14ac:dyDescent="0.55000000000000004">
      <c r="A23" s="36">
        <v>6</v>
      </c>
      <c r="B23" s="37" t="str">
        <f t="shared" si="0"/>
        <v>Meal</v>
      </c>
      <c r="C23" s="13" t="s">
        <v>772</v>
      </c>
      <c r="D23" s="19"/>
      <c r="E23" s="14"/>
      <c r="F23" s="22">
        <v>34500</v>
      </c>
      <c r="G23" s="40"/>
    </row>
    <row r="24" spans="1:12" ht="21.75" x14ac:dyDescent="0.55000000000000004">
      <c r="A24" s="36">
        <v>8</v>
      </c>
      <c r="B24" s="37" t="s">
        <v>491</v>
      </c>
      <c r="C24" s="13" t="s">
        <v>773</v>
      </c>
      <c r="D24" s="88" t="s">
        <v>746</v>
      </c>
      <c r="E24" s="14"/>
      <c r="F24" s="22">
        <v>15000</v>
      </c>
      <c r="G24" s="40"/>
    </row>
    <row r="25" spans="1:12" ht="21.75" x14ac:dyDescent="0.55000000000000004">
      <c r="A25" s="36">
        <v>2</v>
      </c>
      <c r="B25" s="37" t="str">
        <f t="shared" si="0"/>
        <v>Workshop</v>
      </c>
      <c r="C25" s="13"/>
      <c r="D25" s="16"/>
      <c r="E25" s="16"/>
      <c r="F25" s="22"/>
      <c r="G25" s="40"/>
    </row>
    <row r="26" spans="1:12" ht="18.75" x14ac:dyDescent="0.25">
      <c r="E26" s="58" t="s">
        <v>332</v>
      </c>
      <c r="F26" s="60">
        <f>SUM(F2:F25)</f>
        <v>251100</v>
      </c>
    </row>
    <row r="27" spans="1:12" ht="18.75" x14ac:dyDescent="0.25">
      <c r="E27" s="58" t="s">
        <v>372</v>
      </c>
      <c r="F27" s="61">
        <v>117850</v>
      </c>
    </row>
    <row r="28" spans="1:12" ht="18.75" x14ac:dyDescent="0.25">
      <c r="E28" s="58" t="s">
        <v>373</v>
      </c>
      <c r="F28" s="61">
        <v>138000</v>
      </c>
    </row>
    <row r="29" spans="1:12" ht="23.25" x14ac:dyDescent="0.6">
      <c r="E29" s="58" t="s">
        <v>407</v>
      </c>
      <c r="F29" s="59">
        <v>3000</v>
      </c>
    </row>
    <row r="30" spans="1:12" ht="18.75" x14ac:dyDescent="0.25">
      <c r="F30" s="53">
        <f>SUM(F26:F29)</f>
        <v>509950</v>
      </c>
    </row>
    <row r="31" spans="1:12" ht="18.75" x14ac:dyDescent="0.25">
      <c r="E31" s="58" t="s">
        <v>428</v>
      </c>
      <c r="F31" s="61">
        <v>270500</v>
      </c>
    </row>
    <row r="32" spans="1:12" ht="23.25" x14ac:dyDescent="0.6">
      <c r="E32" s="58" t="s">
        <v>374</v>
      </c>
      <c r="F32" s="64">
        <v>367000</v>
      </c>
    </row>
    <row r="33" spans="5:6" ht="18.75" x14ac:dyDescent="0.3">
      <c r="F33" s="50">
        <f>SUM(F31:F32)</f>
        <v>637500</v>
      </c>
    </row>
    <row r="34" spans="5:6" ht="23.25" x14ac:dyDescent="0.6">
      <c r="F34" s="70">
        <v>509950</v>
      </c>
    </row>
    <row r="35" spans="5:6" ht="18.75" x14ac:dyDescent="0.3">
      <c r="E35" s="58" t="s">
        <v>468</v>
      </c>
      <c r="F35" s="68">
        <f>F33-F34</f>
        <v>127550</v>
      </c>
    </row>
  </sheetData>
  <autoFilter ref="A1:G35"/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Q35"/>
  <sheetViews>
    <sheetView workbookViewId="0">
      <selection activeCell="D41" sqref="D41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2</v>
      </c>
      <c r="L2" s="12" t="s">
        <v>337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1000</v>
      </c>
      <c r="G3" s="40"/>
      <c r="K3" s="12">
        <v>3</v>
      </c>
      <c r="L3" s="12" t="s">
        <v>333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777</v>
      </c>
      <c r="D4" s="19" t="s">
        <v>792</v>
      </c>
      <c r="E4" s="14"/>
      <c r="F4" s="22">
        <v>2000</v>
      </c>
      <c r="G4" s="40"/>
      <c r="K4" s="12">
        <v>4</v>
      </c>
      <c r="L4" s="12" t="s">
        <v>334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405</v>
      </c>
      <c r="D5" s="16"/>
      <c r="E5" s="16"/>
      <c r="F5" s="22">
        <v>10000</v>
      </c>
      <c r="G5" s="40"/>
      <c r="K5" s="12">
        <v>5</v>
      </c>
      <c r="L5" s="12" t="s">
        <v>53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778</v>
      </c>
      <c r="D6" s="19"/>
      <c r="E6" s="19"/>
      <c r="F6" s="22">
        <v>1500</v>
      </c>
      <c r="G6" s="40"/>
      <c r="K6" s="12">
        <v>6</v>
      </c>
      <c r="L6" s="12" t="s">
        <v>335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779</v>
      </c>
      <c r="D7" s="19"/>
      <c r="E7" s="14"/>
      <c r="F7" s="22">
        <v>60000</v>
      </c>
      <c r="G7" s="40"/>
      <c r="K7" s="12">
        <v>7</v>
      </c>
      <c r="L7" s="12" t="s">
        <v>336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780</v>
      </c>
      <c r="D8" s="19" t="s">
        <v>781</v>
      </c>
      <c r="E8" s="19"/>
      <c r="F8" s="22">
        <v>7000</v>
      </c>
      <c r="G8" s="40"/>
      <c r="K8" s="12">
        <v>8</v>
      </c>
      <c r="L8" s="12" t="s">
        <v>491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782</v>
      </c>
      <c r="D9" s="16"/>
      <c r="E9" s="16"/>
      <c r="F9" s="22">
        <v>8000</v>
      </c>
      <c r="G9" s="40"/>
      <c r="K9" s="12">
        <v>9</v>
      </c>
      <c r="L9" s="12"/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783</v>
      </c>
      <c r="D10" s="19" t="s">
        <v>784</v>
      </c>
      <c r="E10" s="19"/>
      <c r="F10" s="22">
        <v>18000</v>
      </c>
      <c r="G10" s="40"/>
      <c r="K10" s="12">
        <v>10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698</v>
      </c>
      <c r="D11" s="19" t="s">
        <v>784</v>
      </c>
      <c r="E11" s="14"/>
      <c r="F11" s="22">
        <v>5000</v>
      </c>
      <c r="G11" s="40"/>
      <c r="K11" s="12">
        <v>11</v>
      </c>
      <c r="L11" s="12"/>
    </row>
    <row r="12" spans="1:12" ht="22.5" customHeight="1" x14ac:dyDescent="0.55000000000000004">
      <c r="A12" s="36">
        <v>2</v>
      </c>
      <c r="B12" s="37" t="s">
        <v>337</v>
      </c>
      <c r="C12" s="13" t="s">
        <v>385</v>
      </c>
      <c r="D12" s="16" t="s">
        <v>784</v>
      </c>
      <c r="E12" s="14"/>
      <c r="F12" s="22">
        <v>28000</v>
      </c>
      <c r="G12" s="40"/>
      <c r="K12" s="12"/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785</v>
      </c>
      <c r="D13" s="19" t="s">
        <v>786</v>
      </c>
      <c r="E13" s="14"/>
      <c r="F13" s="22">
        <v>23000</v>
      </c>
      <c r="G13" s="40"/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787</v>
      </c>
      <c r="D14" s="16" t="s">
        <v>788</v>
      </c>
      <c r="E14" s="14"/>
      <c r="F14" s="22">
        <v>10000</v>
      </c>
      <c r="G14" s="40"/>
      <c r="K14" s="12"/>
      <c r="L14" s="12"/>
    </row>
    <row r="15" spans="1:12" ht="22.5" customHeight="1" x14ac:dyDescent="0.55000000000000004">
      <c r="A15" s="36">
        <v>1</v>
      </c>
      <c r="B15" s="37" t="s">
        <v>332</v>
      </c>
      <c r="C15" s="13" t="s">
        <v>356</v>
      </c>
      <c r="D15" s="19" t="s">
        <v>343</v>
      </c>
      <c r="E15" s="14"/>
      <c r="F15" s="22">
        <v>2000</v>
      </c>
      <c r="G15" s="40"/>
      <c r="K15" s="12"/>
      <c r="L15" s="12"/>
    </row>
    <row r="16" spans="1:12" ht="22.5" customHeight="1" x14ac:dyDescent="0.55000000000000004">
      <c r="A16" s="36">
        <v>2</v>
      </c>
      <c r="B16" s="37" t="s">
        <v>337</v>
      </c>
      <c r="C16" s="13" t="s">
        <v>51</v>
      </c>
      <c r="D16" s="19"/>
      <c r="E16" s="14"/>
      <c r="F16" s="22">
        <v>1000</v>
      </c>
      <c r="G16" s="40"/>
      <c r="K16" s="12"/>
      <c r="L16" s="12"/>
    </row>
    <row r="17" spans="1:17" ht="22.5" customHeight="1" x14ac:dyDescent="0.55000000000000004">
      <c r="A17" s="36">
        <v>2</v>
      </c>
      <c r="B17" s="37" t="str">
        <f t="shared" si="0"/>
        <v>Workshop</v>
      </c>
      <c r="C17" s="13" t="s">
        <v>789</v>
      </c>
      <c r="D17" s="19"/>
      <c r="E17" s="14"/>
      <c r="F17" s="22">
        <v>11900</v>
      </c>
      <c r="G17" s="40"/>
      <c r="K17" s="12"/>
      <c r="L17" s="12"/>
    </row>
    <row r="18" spans="1:17" ht="22.5" customHeight="1" x14ac:dyDescent="0.55000000000000004">
      <c r="A18" s="36">
        <v>2</v>
      </c>
      <c r="B18" s="37" t="str">
        <f t="shared" si="0"/>
        <v>Workshop</v>
      </c>
      <c r="C18" s="87" t="s">
        <v>790</v>
      </c>
      <c r="D18" s="19" t="s">
        <v>649</v>
      </c>
      <c r="E18" s="14"/>
      <c r="F18" s="22">
        <v>4000</v>
      </c>
      <c r="G18" s="40"/>
    </row>
    <row r="19" spans="1:17" ht="22.5" customHeight="1" x14ac:dyDescent="0.55000000000000004">
      <c r="A19" s="36">
        <v>8</v>
      </c>
      <c r="B19" s="37" t="s">
        <v>491</v>
      </c>
      <c r="C19" s="87" t="s">
        <v>407</v>
      </c>
      <c r="D19" s="19" t="s">
        <v>791</v>
      </c>
      <c r="E19" s="14"/>
      <c r="F19" s="22">
        <v>7000</v>
      </c>
      <c r="G19" s="40"/>
    </row>
    <row r="20" spans="1:17" ht="22.5" customHeight="1" x14ac:dyDescent="0.55000000000000004">
      <c r="A20" s="36">
        <v>4</v>
      </c>
      <c r="B20" s="37" t="str">
        <f t="shared" si="0"/>
        <v>Wages</v>
      </c>
      <c r="C20" s="13" t="s">
        <v>546</v>
      </c>
      <c r="D20" s="19"/>
      <c r="E20" s="14"/>
      <c r="F20" s="22">
        <v>10000</v>
      </c>
      <c r="G20" s="40"/>
    </row>
    <row r="21" spans="1:17" ht="21.75" x14ac:dyDescent="0.55000000000000004">
      <c r="A21" s="36">
        <v>6</v>
      </c>
      <c r="B21" s="37" t="str">
        <f t="shared" si="0"/>
        <v>Meal</v>
      </c>
      <c r="C21" s="13" t="s">
        <v>718</v>
      </c>
      <c r="D21" s="19"/>
      <c r="E21" s="14"/>
      <c r="F21" s="22">
        <v>30000</v>
      </c>
      <c r="G21" s="40"/>
    </row>
    <row r="22" spans="1:17" ht="21.75" x14ac:dyDescent="0.55000000000000004">
      <c r="A22" s="36">
        <v>5</v>
      </c>
      <c r="B22" s="37" t="str">
        <f t="shared" si="0"/>
        <v>Carry</v>
      </c>
      <c r="C22" s="13" t="s">
        <v>358</v>
      </c>
      <c r="D22" s="19"/>
      <c r="E22" s="14"/>
      <c r="F22" s="22">
        <v>7000</v>
      </c>
      <c r="G22" s="40"/>
    </row>
    <row r="23" spans="1:17" ht="21.75" x14ac:dyDescent="0.55000000000000004">
      <c r="A23" s="36">
        <v>2</v>
      </c>
      <c r="B23" s="37" t="str">
        <f t="shared" si="0"/>
        <v>Workshop</v>
      </c>
      <c r="C23" s="13" t="s">
        <v>684</v>
      </c>
      <c r="D23" s="19" t="s">
        <v>792</v>
      </c>
      <c r="E23" s="14"/>
      <c r="F23" s="22">
        <v>50000</v>
      </c>
      <c r="G23" s="40"/>
    </row>
    <row r="24" spans="1:17" ht="21.75" x14ac:dyDescent="0.55000000000000004">
      <c r="A24" s="36">
        <v>8</v>
      </c>
      <c r="B24" s="37" t="s">
        <v>491</v>
      </c>
      <c r="C24" s="13"/>
      <c r="D24" s="88"/>
      <c r="E24" s="14"/>
      <c r="F24" s="22"/>
      <c r="G24" s="40"/>
    </row>
    <row r="25" spans="1:17" ht="21.75" x14ac:dyDescent="0.55000000000000004">
      <c r="A25" s="36">
        <v>2</v>
      </c>
      <c r="B25" s="37" t="str">
        <f t="shared" si="0"/>
        <v>Workshop</v>
      </c>
      <c r="C25" s="13"/>
      <c r="D25" s="16"/>
      <c r="E25" s="16"/>
      <c r="F25" s="22"/>
      <c r="G25" s="40"/>
    </row>
    <row r="26" spans="1:17" ht="18.75" x14ac:dyDescent="0.25">
      <c r="E26" s="58" t="s">
        <v>332</v>
      </c>
      <c r="F26" s="60">
        <f>SUM(F2:F25)</f>
        <v>301400</v>
      </c>
    </row>
    <row r="27" spans="1:17" ht="18.75" x14ac:dyDescent="0.25">
      <c r="E27" s="58" t="s">
        <v>372</v>
      </c>
      <c r="F27" s="61">
        <v>80500</v>
      </c>
    </row>
    <row r="28" spans="1:17" ht="18.75" x14ac:dyDescent="0.25">
      <c r="E28" s="58" t="s">
        <v>407</v>
      </c>
      <c r="F28" s="61">
        <v>29000</v>
      </c>
    </row>
    <row r="29" spans="1:17" ht="23.25" x14ac:dyDescent="0.6">
      <c r="E29" s="58" t="s">
        <v>373</v>
      </c>
      <c r="F29" s="59">
        <v>290000</v>
      </c>
    </row>
    <row r="30" spans="1:17" ht="18.75" x14ac:dyDescent="0.25">
      <c r="F30" s="53">
        <f>SUM(F26:F29)</f>
        <v>700900</v>
      </c>
    </row>
    <row r="31" spans="1:17" ht="18.75" x14ac:dyDescent="0.25">
      <c r="E31" s="58" t="s">
        <v>428</v>
      </c>
      <c r="F31" s="61">
        <v>580000</v>
      </c>
      <c r="G31" s="89" t="s">
        <v>793</v>
      </c>
      <c r="H31" s="89"/>
      <c r="I31" s="89"/>
      <c r="J31" s="89"/>
      <c r="K31" s="89"/>
      <c r="L31" s="89"/>
      <c r="M31" s="89"/>
      <c r="N31" s="89"/>
      <c r="O31" s="89"/>
      <c r="P31" s="89"/>
      <c r="Q31" s="89"/>
    </row>
    <row r="32" spans="1:17" ht="23.25" x14ac:dyDescent="0.6">
      <c r="E32" s="58" t="s">
        <v>374</v>
      </c>
      <c r="F32" s="64">
        <v>359500</v>
      </c>
    </row>
    <row r="33" spans="5:6" ht="18.75" x14ac:dyDescent="0.3">
      <c r="F33" s="50">
        <f>SUM(F31:F32)</f>
        <v>939500</v>
      </c>
    </row>
    <row r="34" spans="5:6" ht="23.25" x14ac:dyDescent="0.6">
      <c r="F34" s="70">
        <v>700900</v>
      </c>
    </row>
    <row r="35" spans="5:6" ht="18.75" x14ac:dyDescent="0.3">
      <c r="E35" s="58"/>
      <c r="F35" s="68">
        <f>F33-F34</f>
        <v>238600</v>
      </c>
    </row>
  </sheetData>
  <autoFilter ref="A1:G35"/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3"/>
  <sheetViews>
    <sheetView workbookViewId="0">
      <selection activeCell="C38" sqref="C3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2</v>
      </c>
      <c r="B3" s="37" t="str">
        <f t="shared" si="0"/>
        <v>Workshop</v>
      </c>
      <c r="C3" s="13" t="s">
        <v>794</v>
      </c>
      <c r="D3" s="19" t="s">
        <v>784</v>
      </c>
      <c r="E3" s="14"/>
      <c r="F3" s="22">
        <v>2000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5</v>
      </c>
      <c r="B4" s="37" t="str">
        <f t="shared" si="0"/>
        <v>Carry</v>
      </c>
      <c r="C4" s="13" t="s">
        <v>809</v>
      </c>
      <c r="D4" s="19"/>
      <c r="E4" s="14"/>
      <c r="F4" s="22">
        <v>8000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2</v>
      </c>
      <c r="B5" s="37" t="str">
        <f t="shared" si="0"/>
        <v>Workshop</v>
      </c>
      <c r="C5" s="13" t="s">
        <v>795</v>
      </c>
      <c r="D5" s="19" t="s">
        <v>796</v>
      </c>
      <c r="E5" s="14"/>
      <c r="F5" s="22">
        <v>16000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797</v>
      </c>
      <c r="D6" s="16"/>
      <c r="E6" s="16"/>
      <c r="F6" s="22">
        <v>4400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1</v>
      </c>
      <c r="B7" s="37" t="str">
        <f t="shared" si="0"/>
        <v>Expense</v>
      </c>
      <c r="C7" s="13" t="s">
        <v>798</v>
      </c>
      <c r="D7" s="19"/>
      <c r="E7" s="19"/>
      <c r="F7" s="22">
        <v>800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6000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3</v>
      </c>
      <c r="B9" s="37" t="str">
        <f t="shared" si="0"/>
        <v>Body &amp; Painting</v>
      </c>
      <c r="C9" s="13" t="s">
        <v>51</v>
      </c>
      <c r="D9" s="19"/>
      <c r="E9" s="19"/>
      <c r="F9" s="22">
        <v>1000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1</v>
      </c>
      <c r="B10" s="37" t="str">
        <f t="shared" si="0"/>
        <v>Expense</v>
      </c>
      <c r="C10" s="13" t="s">
        <v>799</v>
      </c>
      <c r="D10" s="16"/>
      <c r="E10" s="16"/>
      <c r="F10" s="22">
        <v>25000</v>
      </c>
      <c r="G10" s="40"/>
      <c r="K10" s="12">
        <v>9</v>
      </c>
      <c r="L10" s="12"/>
    </row>
    <row r="11" spans="1:12" ht="21.75" customHeight="1" x14ac:dyDescent="0.55000000000000004">
      <c r="A11" s="36">
        <v>1</v>
      </c>
      <c r="B11" s="37" t="str">
        <f t="shared" si="0"/>
        <v>Expense</v>
      </c>
      <c r="C11" s="13" t="s">
        <v>287</v>
      </c>
      <c r="D11" s="19" t="s">
        <v>201</v>
      </c>
      <c r="E11" s="19"/>
      <c r="F11" s="22">
        <v>3000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429</v>
      </c>
      <c r="D12" s="19" t="s">
        <v>784</v>
      </c>
      <c r="E12" s="14"/>
      <c r="F12" s="22">
        <v>1500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545</v>
      </c>
      <c r="D13" s="19"/>
      <c r="E13" s="14"/>
      <c r="F13" s="22">
        <v>2500</v>
      </c>
      <c r="G13" s="40"/>
      <c r="K13" s="12">
        <v>12</v>
      </c>
      <c r="L13" s="12"/>
    </row>
    <row r="14" spans="1:12" ht="21.75" customHeight="1" x14ac:dyDescent="0.55000000000000004">
      <c r="A14" s="36">
        <v>8</v>
      </c>
      <c r="B14" s="37" t="str">
        <f t="shared" si="0"/>
        <v>Advance</v>
      </c>
      <c r="C14" s="13" t="s">
        <v>800</v>
      </c>
      <c r="D14" s="19"/>
      <c r="E14" s="14"/>
      <c r="F14" s="22">
        <v>40000</v>
      </c>
      <c r="G14" s="40"/>
      <c r="K14" s="12">
        <v>13</v>
      </c>
      <c r="L14" s="12"/>
    </row>
    <row r="15" spans="1:12" ht="21.75" customHeight="1" x14ac:dyDescent="0.55000000000000004">
      <c r="A15" s="36">
        <v>1</v>
      </c>
      <c r="B15" s="37" t="str">
        <f t="shared" si="0"/>
        <v>Expense</v>
      </c>
      <c r="C15" s="13" t="s">
        <v>319</v>
      </c>
      <c r="D15" s="19" t="s">
        <v>801</v>
      </c>
      <c r="E15" s="14"/>
      <c r="F15" s="22">
        <v>7000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746</v>
      </c>
      <c r="D16" s="19" t="s">
        <v>802</v>
      </c>
      <c r="E16" s="14"/>
      <c r="F16" s="22">
        <v>5000</v>
      </c>
      <c r="G16" s="40"/>
    </row>
    <row r="17" spans="1:7" ht="21.75" customHeight="1" x14ac:dyDescent="0.55000000000000004">
      <c r="A17" s="36">
        <v>2</v>
      </c>
      <c r="B17" s="37" t="s">
        <v>337</v>
      </c>
      <c r="C17" s="13" t="s">
        <v>803</v>
      </c>
      <c r="D17" s="19" t="s">
        <v>717</v>
      </c>
      <c r="E17" s="14"/>
      <c r="F17" s="22">
        <v>50000</v>
      </c>
      <c r="G17" s="40"/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804</v>
      </c>
      <c r="D18" s="19"/>
      <c r="E18" s="14"/>
      <c r="F18" s="22">
        <v>1000</v>
      </c>
      <c r="G18" s="40"/>
    </row>
    <row r="19" spans="1:7" ht="21.75" customHeight="1" x14ac:dyDescent="0.55000000000000004">
      <c r="A19" s="36">
        <v>8</v>
      </c>
      <c r="B19" s="37" t="str">
        <f t="shared" si="0"/>
        <v>Advance</v>
      </c>
      <c r="C19" s="13" t="s">
        <v>802</v>
      </c>
      <c r="D19" s="19"/>
      <c r="E19" s="14"/>
      <c r="F19" s="22">
        <v>300000</v>
      </c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 t="s">
        <v>805</v>
      </c>
      <c r="D20" s="19"/>
      <c r="E20" s="14"/>
      <c r="F20" s="22">
        <v>6500</v>
      </c>
      <c r="G20" s="40"/>
    </row>
    <row r="21" spans="1:7" ht="21.75" customHeight="1" x14ac:dyDescent="0.55000000000000004">
      <c r="A21" s="36">
        <v>2</v>
      </c>
      <c r="B21" s="37" t="str">
        <f t="shared" si="0"/>
        <v>Workshop</v>
      </c>
      <c r="C21" s="13" t="s">
        <v>806</v>
      </c>
      <c r="D21" s="16" t="s">
        <v>784</v>
      </c>
      <c r="E21" s="16"/>
      <c r="F21" s="22">
        <v>7000</v>
      </c>
      <c r="G21" s="40"/>
    </row>
    <row r="22" spans="1:7" ht="21.75" customHeight="1" x14ac:dyDescent="0.55000000000000004">
      <c r="A22" s="36">
        <v>4</v>
      </c>
      <c r="B22" s="37" t="s">
        <v>334</v>
      </c>
      <c r="C22" s="13" t="s">
        <v>7</v>
      </c>
      <c r="D22" s="19"/>
      <c r="E22" s="14"/>
      <c r="F22" s="22">
        <v>10000</v>
      </c>
      <c r="G22" s="40"/>
    </row>
    <row r="23" spans="1:7" ht="21.75" customHeight="1" x14ac:dyDescent="0.55000000000000004">
      <c r="A23" s="36">
        <v>6</v>
      </c>
      <c r="B23" s="37" t="s">
        <v>335</v>
      </c>
      <c r="C23" s="13" t="s">
        <v>807</v>
      </c>
      <c r="D23" s="19"/>
      <c r="E23" s="14"/>
      <c r="F23" s="22">
        <v>30000</v>
      </c>
      <c r="G23" s="40"/>
    </row>
    <row r="24" spans="1:7" ht="21.75" customHeight="1" x14ac:dyDescent="0.55000000000000004">
      <c r="A24" s="36">
        <v>1</v>
      </c>
      <c r="B24" s="37" t="s">
        <v>332</v>
      </c>
      <c r="C24" s="13" t="s">
        <v>808</v>
      </c>
      <c r="D24" s="19"/>
      <c r="E24" s="14"/>
      <c r="F24" s="22">
        <v>5000</v>
      </c>
      <c r="G24" s="40"/>
    </row>
    <row r="25" spans="1:7" ht="18.75" x14ac:dyDescent="0.3">
      <c r="E25" s="58" t="s">
        <v>332</v>
      </c>
      <c r="F25" s="50">
        <f>SUM(F2:F24)</f>
        <v>536700</v>
      </c>
    </row>
    <row r="26" spans="1:7" ht="22.5" x14ac:dyDescent="0.55000000000000004">
      <c r="E26" s="84" t="s">
        <v>372</v>
      </c>
      <c r="F26" s="85">
        <v>149150</v>
      </c>
    </row>
    <row r="27" spans="1:7" ht="18.75" x14ac:dyDescent="0.3">
      <c r="E27" s="58" t="s">
        <v>373</v>
      </c>
      <c r="F27" s="50">
        <v>149500</v>
      </c>
    </row>
    <row r="28" spans="1:7" ht="23.25" x14ac:dyDescent="0.6">
      <c r="E28" s="90" t="s">
        <v>407</v>
      </c>
      <c r="F28" s="64">
        <v>50000</v>
      </c>
    </row>
    <row r="29" spans="1:7" ht="18.75" x14ac:dyDescent="0.25">
      <c r="E29" s="58"/>
      <c r="F29" s="61">
        <f>SUM(F25:F28)</f>
        <v>885350</v>
      </c>
    </row>
    <row r="30" spans="1:7" ht="23.25" x14ac:dyDescent="0.25">
      <c r="E30" s="58" t="s">
        <v>374</v>
      </c>
      <c r="F30" s="56">
        <v>618500</v>
      </c>
    </row>
    <row r="31" spans="1:7" ht="18.75" x14ac:dyDescent="0.25">
      <c r="F31" s="77">
        <f>F30-F29</f>
        <v>-266850</v>
      </c>
    </row>
    <row r="32" spans="1:7" ht="23.25" x14ac:dyDescent="0.6">
      <c r="F32" s="70"/>
    </row>
    <row r="33" spans="6:6" ht="18.75" x14ac:dyDescent="0.3">
      <c r="F33" s="62"/>
    </row>
  </sheetData>
  <autoFilter ref="A1:G31"/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41"/>
  <sheetViews>
    <sheetView workbookViewId="0">
      <selection activeCell="C37" sqref="C3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5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358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810</v>
      </c>
      <c r="D3" s="19"/>
      <c r="E3" s="14"/>
      <c r="F3" s="22">
        <v>5200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6</v>
      </c>
      <c r="B4" s="37" t="str">
        <f t="shared" si="0"/>
        <v>Meal</v>
      </c>
      <c r="C4" s="13" t="s">
        <v>304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2</v>
      </c>
      <c r="B5" s="37" t="str">
        <f t="shared" si="0"/>
        <v>Workshop</v>
      </c>
      <c r="C5" s="13" t="s">
        <v>813</v>
      </c>
      <c r="D5" s="19" t="s">
        <v>812</v>
      </c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2</v>
      </c>
      <c r="B6" s="37" t="str">
        <f t="shared" si="0"/>
        <v>Workshop</v>
      </c>
      <c r="C6" s="13" t="s">
        <v>814</v>
      </c>
      <c r="D6" s="16"/>
      <c r="E6" s="16"/>
      <c r="F6" s="22">
        <v>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3</v>
      </c>
      <c r="B7" s="37" t="str">
        <f t="shared" si="0"/>
        <v>Body &amp; Painting</v>
      </c>
      <c r="C7" s="13" t="s">
        <v>815</v>
      </c>
      <c r="D7" s="19" t="s">
        <v>816</v>
      </c>
      <c r="E7" s="19"/>
      <c r="F7" s="22">
        <v>73000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3</v>
      </c>
      <c r="B8" s="37" t="str">
        <f t="shared" si="0"/>
        <v>Body &amp; Painting</v>
      </c>
      <c r="C8" s="13" t="s">
        <v>817</v>
      </c>
      <c r="D8" s="19"/>
      <c r="E8" s="14"/>
      <c r="F8" s="22">
        <v>20000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818</v>
      </c>
      <c r="D9" s="19" t="s">
        <v>819</v>
      </c>
      <c r="E9" s="19"/>
      <c r="F9" s="22">
        <v>16000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5</v>
      </c>
      <c r="B10" s="37" t="str">
        <f t="shared" si="0"/>
        <v>Carry</v>
      </c>
      <c r="C10" s="13" t="s">
        <v>511</v>
      </c>
      <c r="D10" s="16"/>
      <c r="E10" s="16"/>
      <c r="F10" s="22">
        <v>3000</v>
      </c>
      <c r="G10" s="40"/>
      <c r="K10" s="12">
        <v>9</v>
      </c>
      <c r="L10" s="12"/>
    </row>
    <row r="11" spans="1:12" ht="21.75" customHeight="1" x14ac:dyDescent="0.55000000000000004">
      <c r="A11" s="36">
        <v>4</v>
      </c>
      <c r="B11" s="37" t="str">
        <f t="shared" si="0"/>
        <v>Wages</v>
      </c>
      <c r="C11" s="13" t="s">
        <v>7</v>
      </c>
      <c r="D11" s="19"/>
      <c r="E11" s="19"/>
      <c r="F11" s="22">
        <v>10000</v>
      </c>
      <c r="G11" s="40"/>
      <c r="K11" s="12">
        <v>10</v>
      </c>
      <c r="L11" s="12"/>
    </row>
    <row r="12" spans="1:12" ht="21.75" customHeight="1" x14ac:dyDescent="0.55000000000000004">
      <c r="A12" s="36">
        <v>8</v>
      </c>
      <c r="B12" s="37" t="str">
        <f t="shared" si="0"/>
        <v>Advance</v>
      </c>
      <c r="C12" s="13" t="s">
        <v>773</v>
      </c>
      <c r="D12" s="19"/>
      <c r="E12" s="14"/>
      <c r="F12" s="22">
        <v>20000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811</v>
      </c>
      <c r="D13" s="19" t="s">
        <v>820</v>
      </c>
      <c r="E13" s="14"/>
      <c r="F13" s="22">
        <v>5000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821</v>
      </c>
      <c r="D14" s="19"/>
      <c r="E14" s="14"/>
      <c r="F14" s="22">
        <v>200</v>
      </c>
      <c r="G14" s="40"/>
      <c r="K14" s="12">
        <v>13</v>
      </c>
      <c r="L14" s="12"/>
    </row>
    <row r="15" spans="1:12" ht="21.75" customHeight="1" x14ac:dyDescent="0.55000000000000004">
      <c r="A15" s="36">
        <v>7</v>
      </c>
      <c r="B15" s="37" t="str">
        <f t="shared" si="0"/>
        <v>Discount</v>
      </c>
      <c r="C15" s="13" t="s">
        <v>57</v>
      </c>
      <c r="D15" s="19" t="s">
        <v>822</v>
      </c>
      <c r="E15" s="14"/>
      <c r="F15" s="22">
        <v>2500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823</v>
      </c>
      <c r="D16" s="19" t="s">
        <v>824</v>
      </c>
      <c r="E16" s="14"/>
      <c r="F16" s="22">
        <v>32000</v>
      </c>
      <c r="G16" s="40"/>
    </row>
    <row r="17" spans="1:7" ht="21.75" customHeight="1" x14ac:dyDescent="0.55000000000000004">
      <c r="A17" s="36">
        <v>2</v>
      </c>
      <c r="B17" s="37" t="s">
        <v>337</v>
      </c>
      <c r="C17" s="13" t="s">
        <v>825</v>
      </c>
      <c r="D17" s="19"/>
      <c r="E17" s="14"/>
      <c r="F17" s="22">
        <v>3400</v>
      </c>
      <c r="G17" s="40"/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302</v>
      </c>
      <c r="D18" s="19"/>
      <c r="E18" s="14"/>
      <c r="F18" s="22">
        <v>2300</v>
      </c>
      <c r="G18" s="40"/>
    </row>
    <row r="19" spans="1:7" ht="21.75" customHeight="1" x14ac:dyDescent="0.55000000000000004">
      <c r="A19" s="36">
        <v>5</v>
      </c>
      <c r="B19" s="37" t="str">
        <f t="shared" si="0"/>
        <v>Carry</v>
      </c>
      <c r="C19" s="13"/>
      <c r="D19" s="19"/>
      <c r="E19" s="14"/>
      <c r="F19" s="22"/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/>
      <c r="D20" s="19"/>
      <c r="E20" s="14"/>
      <c r="F20" s="22"/>
      <c r="G20" s="40"/>
    </row>
    <row r="21" spans="1:7" ht="21.75" customHeight="1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customHeight="1" x14ac:dyDescent="0.55000000000000004">
      <c r="A22" s="36">
        <v>2</v>
      </c>
      <c r="B22" s="37" t="s">
        <v>337</v>
      </c>
      <c r="C22" s="13"/>
      <c r="D22" s="19"/>
      <c r="E22" s="14"/>
      <c r="F22" s="22"/>
      <c r="G22" s="40"/>
    </row>
    <row r="23" spans="1:7" ht="21.75" customHeight="1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customHeight="1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customHeight="1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customHeight="1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customHeight="1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customHeight="1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customHeight="1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customHeight="1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customHeight="1" x14ac:dyDescent="0.55000000000000004">
      <c r="A31" s="36">
        <v>6</v>
      </c>
      <c r="B31" s="37" t="s">
        <v>335</v>
      </c>
      <c r="C31" s="13" t="s">
        <v>826</v>
      </c>
      <c r="D31" s="19"/>
      <c r="E31" s="14"/>
      <c r="F31" s="22">
        <v>28500</v>
      </c>
      <c r="G31" s="40"/>
    </row>
    <row r="32" spans="1:7" ht="21.75" customHeight="1" x14ac:dyDescent="0.55000000000000004">
      <c r="A32" s="36"/>
      <c r="B32" s="37"/>
      <c r="C32" s="13"/>
      <c r="D32" s="19"/>
      <c r="E32" s="14"/>
      <c r="F32" s="83"/>
      <c r="G32" s="40"/>
    </row>
    <row r="33" spans="5:6" ht="18.75" x14ac:dyDescent="0.3">
      <c r="E33" s="58" t="s">
        <v>332</v>
      </c>
      <c r="F33" s="50">
        <f>SUM(F2:F32)</f>
        <v>235100</v>
      </c>
    </row>
    <row r="34" spans="5:6" ht="22.5" x14ac:dyDescent="0.55000000000000004">
      <c r="E34" s="84" t="s">
        <v>372</v>
      </c>
      <c r="F34" s="85">
        <v>98150</v>
      </c>
    </row>
    <row r="35" spans="5:6" ht="23.25" x14ac:dyDescent="0.6">
      <c r="E35" s="58" t="s">
        <v>373</v>
      </c>
      <c r="F35" s="74">
        <v>58000</v>
      </c>
    </row>
    <row r="36" spans="5:6" ht="18.75" x14ac:dyDescent="0.3">
      <c r="F36" s="62">
        <f>SUM(F33:F35)</f>
        <v>391250</v>
      </c>
    </row>
    <row r="37" spans="5:6" ht="23.25" x14ac:dyDescent="0.25">
      <c r="E37" s="58" t="s">
        <v>374</v>
      </c>
      <c r="F37" s="56">
        <v>426000</v>
      </c>
    </row>
    <row r="38" spans="5:6" ht="23.25" x14ac:dyDescent="0.25">
      <c r="E38" s="58"/>
      <c r="F38" s="56"/>
    </row>
    <row r="39" spans="5:6" ht="18.75" x14ac:dyDescent="0.25">
      <c r="F39" s="61">
        <f>F37-F36</f>
        <v>34750</v>
      </c>
    </row>
    <row r="40" spans="5:6" ht="23.25" x14ac:dyDescent="0.6">
      <c r="F40" s="70"/>
    </row>
    <row r="41" spans="5:6" ht="18.75" x14ac:dyDescent="0.3">
      <c r="F41" s="62"/>
    </row>
  </sheetData>
  <autoFilter ref="A1:G3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2"/>
  <sheetViews>
    <sheetView topLeftCell="A10" workbookViewId="0">
      <selection activeCell="B39" sqref="B39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6</v>
      </c>
      <c r="B2" s="37" t="str">
        <f t="shared" ref="B2:B22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4500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827</v>
      </c>
      <c r="D3" s="19"/>
      <c r="E3" s="14"/>
      <c r="F3" s="22">
        <v>2500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3</v>
      </c>
      <c r="B4" s="37" t="str">
        <f t="shared" si="0"/>
        <v>Body &amp; Painting</v>
      </c>
      <c r="C4" s="13" t="s">
        <v>828</v>
      </c>
      <c r="D4" s="19"/>
      <c r="E4" s="14"/>
      <c r="F4" s="22">
        <v>1500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2</v>
      </c>
      <c r="B5" s="37" t="str">
        <f t="shared" si="0"/>
        <v>Workshop</v>
      </c>
      <c r="C5" s="13" t="s">
        <v>829</v>
      </c>
      <c r="D5" s="19" t="s">
        <v>830</v>
      </c>
      <c r="E5" s="14"/>
      <c r="F5" s="22">
        <v>2000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838</v>
      </c>
      <c r="D6" s="16"/>
      <c r="E6" s="16"/>
      <c r="F6" s="22">
        <v>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1</v>
      </c>
      <c r="B7" s="37" t="str">
        <f t="shared" si="0"/>
        <v>Expense</v>
      </c>
      <c r="C7" s="13" t="s">
        <v>165</v>
      </c>
      <c r="D7" s="19" t="s">
        <v>343</v>
      </c>
      <c r="E7" s="19"/>
      <c r="F7" s="22">
        <v>10000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12000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3</v>
      </c>
      <c r="B9" s="37" t="str">
        <f t="shared" si="0"/>
        <v>Body &amp; Painting</v>
      </c>
      <c r="C9" s="13" t="s">
        <v>831</v>
      </c>
      <c r="D9" s="19"/>
      <c r="E9" s="19"/>
      <c r="F9" s="22">
        <v>2500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3</v>
      </c>
      <c r="B10" s="37" t="str">
        <f t="shared" si="0"/>
        <v>Body &amp; Painting</v>
      </c>
      <c r="C10" s="13" t="s">
        <v>414</v>
      </c>
      <c r="D10" s="16"/>
      <c r="E10" s="16"/>
      <c r="F10" s="22">
        <v>7800</v>
      </c>
      <c r="G10" s="40"/>
      <c r="K10" s="12">
        <v>9</v>
      </c>
      <c r="L10" s="12"/>
    </row>
    <row r="11" spans="1:12" ht="21.75" customHeight="1" x14ac:dyDescent="0.55000000000000004">
      <c r="A11" s="36">
        <v>1</v>
      </c>
      <c r="B11" s="37" t="str">
        <f t="shared" si="0"/>
        <v>Expense</v>
      </c>
      <c r="C11" s="13" t="s">
        <v>799</v>
      </c>
      <c r="D11" s="19"/>
      <c r="E11" s="19"/>
      <c r="F11" s="22">
        <v>5500</v>
      </c>
      <c r="G11" s="40"/>
      <c r="K11" s="12">
        <v>10</v>
      </c>
      <c r="L11" s="12"/>
    </row>
    <row r="12" spans="1:12" ht="21.75" customHeight="1" x14ac:dyDescent="0.55000000000000004">
      <c r="A12" s="36">
        <v>3</v>
      </c>
      <c r="B12" s="37" t="str">
        <f t="shared" si="0"/>
        <v>Body &amp; Painting</v>
      </c>
      <c r="C12" s="13" t="s">
        <v>832</v>
      </c>
      <c r="D12" s="19" t="s">
        <v>219</v>
      </c>
      <c r="E12" s="14"/>
      <c r="F12" s="22">
        <v>22000</v>
      </c>
      <c r="G12" s="40"/>
      <c r="K12" s="12">
        <v>11</v>
      </c>
      <c r="L12" s="12"/>
    </row>
    <row r="13" spans="1:12" ht="21.75" customHeight="1" x14ac:dyDescent="0.55000000000000004">
      <c r="A13" s="36">
        <v>3</v>
      </c>
      <c r="B13" s="37" t="str">
        <f t="shared" si="0"/>
        <v>Body &amp; Painting</v>
      </c>
      <c r="C13" s="13" t="s">
        <v>835</v>
      </c>
      <c r="D13" s="19" t="s">
        <v>833</v>
      </c>
      <c r="E13" s="14"/>
      <c r="F13" s="22">
        <v>10000</v>
      </c>
      <c r="G13" s="40"/>
      <c r="K13" s="12">
        <v>12</v>
      </c>
      <c r="L13" s="12"/>
    </row>
    <row r="14" spans="1:12" ht="21.75" customHeight="1" x14ac:dyDescent="0.55000000000000004">
      <c r="A14" s="36">
        <v>3</v>
      </c>
      <c r="B14" s="37" t="str">
        <f t="shared" si="0"/>
        <v>Body &amp; Painting</v>
      </c>
      <c r="C14" s="13" t="s">
        <v>834</v>
      </c>
      <c r="D14" s="19"/>
      <c r="E14" s="14"/>
      <c r="F14" s="22">
        <v>15500</v>
      </c>
      <c r="G14" s="40"/>
      <c r="K14" s="12">
        <v>13</v>
      </c>
      <c r="L14" s="12"/>
    </row>
    <row r="15" spans="1:12" ht="21.75" customHeight="1" x14ac:dyDescent="0.55000000000000004">
      <c r="A15" s="36">
        <v>3</v>
      </c>
      <c r="B15" s="37" t="str">
        <f t="shared" si="0"/>
        <v>Body &amp; Painting</v>
      </c>
      <c r="C15" s="13">
        <v>209</v>
      </c>
      <c r="D15" s="19" t="s">
        <v>703</v>
      </c>
      <c r="E15" s="14"/>
      <c r="F15" s="22">
        <v>6000</v>
      </c>
      <c r="G15" s="40"/>
    </row>
    <row r="16" spans="1:12" ht="21.75" customHeight="1" x14ac:dyDescent="0.55000000000000004">
      <c r="A16" s="36">
        <v>3</v>
      </c>
      <c r="B16" s="37" t="str">
        <f t="shared" si="0"/>
        <v>Body &amp; Painting</v>
      </c>
      <c r="C16" s="13" t="s">
        <v>836</v>
      </c>
      <c r="D16" s="19"/>
      <c r="E16" s="14"/>
      <c r="F16" s="22">
        <v>5000</v>
      </c>
      <c r="G16" s="40"/>
    </row>
    <row r="17" spans="1:7" ht="21.75" customHeight="1" x14ac:dyDescent="0.55000000000000004">
      <c r="A17" s="36">
        <v>3</v>
      </c>
      <c r="B17" s="37" t="s">
        <v>333</v>
      </c>
      <c r="C17" s="13" t="s">
        <v>47</v>
      </c>
      <c r="D17" s="19"/>
      <c r="E17" s="14"/>
      <c r="F17" s="22">
        <v>2250</v>
      </c>
      <c r="G17" s="40"/>
    </row>
    <row r="18" spans="1:7" ht="21.75" x14ac:dyDescent="0.55000000000000004">
      <c r="A18" s="36">
        <v>1</v>
      </c>
      <c r="B18" s="37" t="s">
        <v>332</v>
      </c>
      <c r="C18" s="13" t="s">
        <v>4</v>
      </c>
      <c r="D18" s="19"/>
      <c r="E18" s="14"/>
      <c r="F18" s="22">
        <v>2000</v>
      </c>
      <c r="G18" s="40"/>
    </row>
    <row r="19" spans="1:7" ht="21.75" x14ac:dyDescent="0.55000000000000004">
      <c r="A19" s="36">
        <v>3</v>
      </c>
      <c r="B19" s="37" t="str">
        <f t="shared" si="0"/>
        <v>Body &amp; Painting</v>
      </c>
      <c r="C19" s="13" t="s">
        <v>837</v>
      </c>
      <c r="D19" s="19"/>
      <c r="E19" s="14"/>
      <c r="F19" s="22">
        <v>1500</v>
      </c>
      <c r="G19" s="40"/>
    </row>
    <row r="20" spans="1:7" ht="21.75" x14ac:dyDescent="0.55000000000000004">
      <c r="A20" s="36">
        <v>2</v>
      </c>
      <c r="B20" s="37" t="str">
        <f t="shared" si="0"/>
        <v>Workshop</v>
      </c>
      <c r="C20" s="13" t="s">
        <v>429</v>
      </c>
      <c r="D20" s="19" t="s">
        <v>357</v>
      </c>
      <c r="E20" s="14"/>
      <c r="F20" s="22">
        <v>1500</v>
      </c>
      <c r="G20" s="40"/>
    </row>
    <row r="21" spans="1:7" ht="21.75" x14ac:dyDescent="0.55000000000000004">
      <c r="A21" s="36">
        <v>8</v>
      </c>
      <c r="B21" s="37" t="str">
        <f t="shared" si="0"/>
        <v>Advance</v>
      </c>
      <c r="C21" s="13" t="s">
        <v>694</v>
      </c>
      <c r="D21" s="19"/>
      <c r="E21" s="14"/>
      <c r="F21" s="22">
        <v>3000</v>
      </c>
      <c r="G21" s="40"/>
    </row>
    <row r="22" spans="1:7" ht="21.75" x14ac:dyDescent="0.55000000000000004">
      <c r="A22" s="36">
        <v>7</v>
      </c>
      <c r="B22" s="37" t="str">
        <f t="shared" si="0"/>
        <v>Discount</v>
      </c>
      <c r="C22" s="13" t="s">
        <v>57</v>
      </c>
      <c r="D22" s="16" t="s">
        <v>833</v>
      </c>
      <c r="E22" s="16"/>
      <c r="F22" s="22">
        <v>2500</v>
      </c>
      <c r="G22" s="40"/>
    </row>
    <row r="23" spans="1:7" ht="21.75" x14ac:dyDescent="0.55000000000000004">
      <c r="A23" s="36">
        <v>4</v>
      </c>
      <c r="B23" s="37" t="s">
        <v>334</v>
      </c>
      <c r="C23" s="13" t="s">
        <v>7</v>
      </c>
      <c r="D23" s="19"/>
      <c r="E23" s="14"/>
      <c r="F23" s="22">
        <v>20000</v>
      </c>
      <c r="G23" s="40"/>
    </row>
    <row r="24" spans="1:7" ht="21.75" x14ac:dyDescent="0.55000000000000004">
      <c r="A24" s="36">
        <v>8</v>
      </c>
      <c r="B24" s="37" t="s">
        <v>491</v>
      </c>
      <c r="C24" s="13" t="s">
        <v>839</v>
      </c>
      <c r="D24" s="19"/>
      <c r="E24" s="14"/>
      <c r="F24" s="22">
        <v>5000</v>
      </c>
      <c r="G24" s="40"/>
    </row>
    <row r="25" spans="1:7" ht="21.75" x14ac:dyDescent="0.55000000000000004">
      <c r="A25" s="36">
        <v>2</v>
      </c>
      <c r="B25" s="37" t="s">
        <v>337</v>
      </c>
      <c r="C25" s="13" t="s">
        <v>818</v>
      </c>
      <c r="D25" s="19" t="s">
        <v>840</v>
      </c>
      <c r="E25" s="14"/>
      <c r="F25" s="22">
        <v>16000</v>
      </c>
      <c r="G25" s="40"/>
    </row>
    <row r="26" spans="1:7" ht="21.75" x14ac:dyDescent="0.55000000000000004">
      <c r="A26" s="36">
        <v>6</v>
      </c>
      <c r="B26" s="37" t="s">
        <v>335</v>
      </c>
      <c r="C26" s="13" t="s">
        <v>826</v>
      </c>
      <c r="D26" s="19"/>
      <c r="E26" s="14"/>
      <c r="F26" s="22">
        <v>28500</v>
      </c>
      <c r="G26" s="40"/>
    </row>
    <row r="27" spans="1:7" ht="21.75" x14ac:dyDescent="0.55000000000000004">
      <c r="A27" s="36">
        <v>1</v>
      </c>
      <c r="B27" s="37" t="s">
        <v>332</v>
      </c>
      <c r="C27" s="13"/>
      <c r="D27" s="19"/>
      <c r="E27" s="14"/>
      <c r="F27" s="22"/>
      <c r="G27" s="40"/>
    </row>
    <row r="28" spans="1:7" ht="21.75" x14ac:dyDescent="0.55000000000000004">
      <c r="A28" s="36">
        <v>2</v>
      </c>
      <c r="B28" s="37" t="s">
        <v>337</v>
      </c>
      <c r="C28" s="13"/>
      <c r="D28" s="16"/>
      <c r="E28" s="16"/>
      <c r="F28" s="22"/>
      <c r="G28" s="40"/>
    </row>
    <row r="29" spans="1:7" ht="21.75" x14ac:dyDescent="0.55000000000000004">
      <c r="A29" s="36">
        <v>3</v>
      </c>
      <c r="B29" s="37" t="s">
        <v>333</v>
      </c>
      <c r="C29" s="13"/>
      <c r="D29" s="19"/>
      <c r="E29" s="14"/>
      <c r="F29" s="22"/>
      <c r="G29" s="40"/>
    </row>
    <row r="30" spans="1:7" ht="21.75" x14ac:dyDescent="0.55000000000000004">
      <c r="A30" s="36">
        <v>1</v>
      </c>
      <c r="B30" s="37" t="s">
        <v>332</v>
      </c>
      <c r="C30" s="13"/>
      <c r="D30" s="19"/>
      <c r="E30" s="14"/>
      <c r="F30" s="22"/>
      <c r="G30" s="40"/>
    </row>
    <row r="31" spans="1:7" ht="21.75" x14ac:dyDescent="0.55000000000000004">
      <c r="A31" s="36">
        <v>4</v>
      </c>
      <c r="B31" s="37" t="s">
        <v>334</v>
      </c>
      <c r="C31" s="13"/>
      <c r="D31" s="19"/>
      <c r="E31" s="14"/>
      <c r="F31" s="22"/>
      <c r="G31" s="40"/>
    </row>
    <row r="32" spans="1:7" ht="21.75" x14ac:dyDescent="0.55000000000000004">
      <c r="A32" s="36">
        <v>6</v>
      </c>
      <c r="B32" s="37" t="s">
        <v>335</v>
      </c>
      <c r="C32" s="13"/>
      <c r="D32" s="19"/>
      <c r="E32" s="14"/>
      <c r="F32" s="22"/>
      <c r="G32" s="40"/>
    </row>
    <row r="33" spans="1:7" ht="22.5" x14ac:dyDescent="0.55000000000000004">
      <c r="A33" s="36"/>
      <c r="B33" s="37"/>
      <c r="C33" s="13"/>
      <c r="D33" s="19"/>
      <c r="E33" s="14"/>
      <c r="F33" s="83"/>
      <c r="G33" s="40"/>
    </row>
    <row r="34" spans="1:7" ht="18.75" x14ac:dyDescent="0.3">
      <c r="E34" s="58" t="s">
        <v>332</v>
      </c>
      <c r="F34" s="50">
        <f>SUM(F2:F33)</f>
        <v>193050</v>
      </c>
    </row>
    <row r="35" spans="1:7" ht="22.5" x14ac:dyDescent="0.55000000000000004">
      <c r="E35" s="84" t="s">
        <v>372</v>
      </c>
      <c r="F35" s="85">
        <v>49500</v>
      </c>
    </row>
    <row r="36" spans="1:7" ht="23.25" x14ac:dyDescent="0.6">
      <c r="E36" s="58" t="s">
        <v>373</v>
      </c>
      <c r="F36" s="74">
        <v>201000</v>
      </c>
    </row>
    <row r="37" spans="1:7" ht="18.75" x14ac:dyDescent="0.3">
      <c r="F37" s="62">
        <f>SUM(F34:F36)</f>
        <v>443550</v>
      </c>
    </row>
    <row r="38" spans="1:7" ht="18.75" x14ac:dyDescent="0.25">
      <c r="E38" s="58" t="s">
        <v>428</v>
      </c>
      <c r="F38" s="61">
        <v>229000</v>
      </c>
      <c r="G38" t="s">
        <v>841</v>
      </c>
    </row>
    <row r="39" spans="1:7" ht="23.25" x14ac:dyDescent="0.25">
      <c r="E39" s="58" t="s">
        <v>374</v>
      </c>
      <c r="F39" s="56">
        <v>480500</v>
      </c>
    </row>
    <row r="40" spans="1:7" ht="18.75" x14ac:dyDescent="0.25">
      <c r="F40" s="61">
        <f>SUM(F38:F39)</f>
        <v>709500</v>
      </c>
    </row>
    <row r="41" spans="1:7" ht="23.25" x14ac:dyDescent="0.6">
      <c r="F41" s="70">
        <v>443550</v>
      </c>
    </row>
    <row r="42" spans="1:7" ht="18.75" x14ac:dyDescent="0.3">
      <c r="F42" s="68">
        <f>F40-F41</f>
        <v>265950</v>
      </c>
    </row>
  </sheetData>
  <autoFilter ref="A1:G3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9"/>
  <sheetViews>
    <sheetView workbookViewId="0">
      <pane ySplit="1" topLeftCell="A14" activePane="bottomLeft" state="frozen"/>
      <selection pane="bottomLeft" activeCell="I8" sqref="I8"/>
    </sheetView>
  </sheetViews>
  <sheetFormatPr defaultRowHeight="26.25" customHeight="1" x14ac:dyDescent="0.55000000000000004"/>
  <cols>
    <col min="1" max="1" width="4.140625" customWidth="1"/>
    <col min="2" max="2" width="14.140625" customWidth="1"/>
    <col min="3" max="3" width="30.7109375" style="12" customWidth="1"/>
    <col min="4" max="4" width="28.140625" style="12" customWidth="1"/>
    <col min="5" max="5" width="9.7109375" style="12" hidden="1" customWidth="1"/>
    <col min="6" max="6" width="13.7109375" style="24" customWidth="1"/>
    <col min="7" max="7" width="12.42578125" style="32" customWidth="1"/>
    <col min="8" max="8" width="4.7109375" style="12" customWidth="1"/>
    <col min="9" max="9" width="21.42578125" style="12" customWidth="1"/>
    <col min="10" max="16384" width="9.140625" style="12"/>
  </cols>
  <sheetData>
    <row r="1" spans="1:11" ht="26.2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J1" s="12" t="s">
        <v>330</v>
      </c>
      <c r="K1" s="12" t="s">
        <v>331</v>
      </c>
    </row>
    <row r="2" spans="1:11" ht="26.2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3000</v>
      </c>
      <c r="G2" s="40"/>
      <c r="J2" s="12">
        <v>1</v>
      </c>
      <c r="K2" s="12" t="s">
        <v>332</v>
      </c>
    </row>
    <row r="3" spans="1:11" ht="26.25" customHeight="1" x14ac:dyDescent="0.55000000000000004">
      <c r="A3" s="36">
        <v>2</v>
      </c>
      <c r="B3" s="37" t="s">
        <v>337</v>
      </c>
      <c r="C3" s="13" t="s">
        <v>348</v>
      </c>
      <c r="D3" s="19"/>
      <c r="E3" s="14"/>
      <c r="F3" s="22">
        <v>1000</v>
      </c>
      <c r="G3" s="40"/>
      <c r="J3" s="12">
        <v>2</v>
      </c>
      <c r="K3" s="12" t="s">
        <v>337</v>
      </c>
    </row>
    <row r="4" spans="1:11" ht="26.25" customHeight="1" x14ac:dyDescent="0.55000000000000004">
      <c r="A4" s="36">
        <v>2</v>
      </c>
      <c r="B4" s="37" t="s">
        <v>337</v>
      </c>
      <c r="C4" s="13" t="s">
        <v>349</v>
      </c>
      <c r="D4" s="44" t="s">
        <v>318</v>
      </c>
      <c r="E4" s="16"/>
      <c r="F4" s="22">
        <v>35000</v>
      </c>
      <c r="G4" s="40"/>
      <c r="J4" s="12">
        <v>3</v>
      </c>
      <c r="K4" s="12" t="s">
        <v>333</v>
      </c>
    </row>
    <row r="5" spans="1:11" ht="26.25" customHeight="1" x14ac:dyDescent="0.55000000000000004">
      <c r="A5" s="36">
        <v>1</v>
      </c>
      <c r="B5" s="37" t="s">
        <v>332</v>
      </c>
      <c r="C5" s="13" t="s">
        <v>350</v>
      </c>
      <c r="D5" s="45"/>
      <c r="E5" s="19"/>
      <c r="F5" s="22">
        <v>27000</v>
      </c>
      <c r="G5" s="40"/>
      <c r="J5" s="12">
        <v>4</v>
      </c>
      <c r="K5" s="12" t="s">
        <v>334</v>
      </c>
    </row>
    <row r="6" spans="1:11" ht="26.25" customHeight="1" x14ac:dyDescent="0.55000000000000004">
      <c r="A6" s="36">
        <v>1</v>
      </c>
      <c r="B6" s="37" t="s">
        <v>332</v>
      </c>
      <c r="C6" s="13" t="s">
        <v>351</v>
      </c>
      <c r="D6" s="45"/>
      <c r="E6" s="14"/>
      <c r="F6" s="22">
        <v>5000</v>
      </c>
      <c r="G6" s="40"/>
      <c r="J6" s="12">
        <v>5</v>
      </c>
      <c r="K6" s="12" t="s">
        <v>53</v>
      </c>
    </row>
    <row r="7" spans="1:11" ht="26.25" customHeight="1" x14ac:dyDescent="0.55000000000000004">
      <c r="A7" s="36">
        <v>2</v>
      </c>
      <c r="B7" s="37" t="s">
        <v>337</v>
      </c>
      <c r="C7" s="13" t="s">
        <v>348</v>
      </c>
      <c r="D7" s="45" t="s">
        <v>246</v>
      </c>
      <c r="E7" s="19"/>
      <c r="F7" s="22">
        <v>2000</v>
      </c>
      <c r="G7" s="40"/>
      <c r="J7" s="12">
        <v>6</v>
      </c>
      <c r="K7" s="12" t="s">
        <v>335</v>
      </c>
    </row>
    <row r="8" spans="1:11" ht="26.25" customHeight="1" x14ac:dyDescent="0.55000000000000004">
      <c r="A8" s="36">
        <v>2</v>
      </c>
      <c r="B8" s="37" t="s">
        <v>337</v>
      </c>
      <c r="C8" s="13" t="s">
        <v>352</v>
      </c>
      <c r="D8" s="43" t="s">
        <v>378</v>
      </c>
      <c r="E8" s="48">
        <v>15792</v>
      </c>
      <c r="F8" s="22">
        <v>20000</v>
      </c>
      <c r="G8" s="40">
        <v>23000</v>
      </c>
      <c r="J8" s="12">
        <v>7</v>
      </c>
      <c r="K8" s="12" t="s">
        <v>336</v>
      </c>
    </row>
    <row r="9" spans="1:11" ht="26.25" customHeight="1" x14ac:dyDescent="0.55000000000000004">
      <c r="A9" s="36">
        <v>3</v>
      </c>
      <c r="B9" s="37" t="s">
        <v>333</v>
      </c>
      <c r="C9" s="13" t="s">
        <v>354</v>
      </c>
      <c r="D9" s="45" t="s">
        <v>353</v>
      </c>
      <c r="E9" s="46"/>
      <c r="F9" s="22">
        <v>23500</v>
      </c>
      <c r="G9" s="40"/>
      <c r="J9" s="12">
        <v>8</v>
      </c>
      <c r="K9" s="12" t="s">
        <v>491</v>
      </c>
    </row>
    <row r="10" spans="1:11" ht="26.25" customHeight="1" x14ac:dyDescent="0.55000000000000004">
      <c r="A10" s="36">
        <v>1</v>
      </c>
      <c r="B10" s="37" t="s">
        <v>332</v>
      </c>
      <c r="C10" s="13" t="s">
        <v>355</v>
      </c>
      <c r="D10" s="19"/>
      <c r="E10" s="46"/>
      <c r="F10" s="22">
        <v>800</v>
      </c>
      <c r="G10" s="40"/>
      <c r="J10" s="12">
        <v>9</v>
      </c>
    </row>
    <row r="11" spans="1:11" ht="26.25" customHeight="1" x14ac:dyDescent="0.55000000000000004">
      <c r="A11" s="36">
        <v>2</v>
      </c>
      <c r="B11" s="37" t="s">
        <v>337</v>
      </c>
      <c r="C11" s="13" t="s">
        <v>356</v>
      </c>
      <c r="D11" s="45" t="s">
        <v>357</v>
      </c>
      <c r="E11" s="46"/>
      <c r="F11" s="22">
        <v>4000</v>
      </c>
      <c r="G11" s="40"/>
      <c r="J11" s="12">
        <v>10</v>
      </c>
    </row>
    <row r="12" spans="1:11" ht="26.2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46"/>
      <c r="F12" s="22">
        <v>12000</v>
      </c>
      <c r="G12" s="40"/>
      <c r="J12" s="12">
        <v>11</v>
      </c>
    </row>
    <row r="13" spans="1:11" ht="26.25" customHeight="1" x14ac:dyDescent="0.55000000000000004">
      <c r="A13" s="36">
        <v>1</v>
      </c>
      <c r="B13" s="37" t="s">
        <v>332</v>
      </c>
      <c r="C13" s="13" t="s">
        <v>359</v>
      </c>
      <c r="D13" s="19"/>
      <c r="E13" s="46"/>
      <c r="F13" s="22">
        <v>2000</v>
      </c>
      <c r="G13" s="40"/>
      <c r="J13" s="12">
        <v>12</v>
      </c>
    </row>
    <row r="14" spans="1:11" ht="26.25" customHeight="1" x14ac:dyDescent="0.55000000000000004">
      <c r="A14" s="36">
        <v>5</v>
      </c>
      <c r="B14" s="37" t="s">
        <v>370</v>
      </c>
      <c r="C14" s="13" t="s">
        <v>360</v>
      </c>
      <c r="D14" s="19"/>
      <c r="E14" s="46"/>
      <c r="F14" s="22">
        <v>14000</v>
      </c>
      <c r="G14" s="40"/>
      <c r="J14" s="12">
        <v>13</v>
      </c>
    </row>
    <row r="15" spans="1:11" ht="26.25" customHeight="1" x14ac:dyDescent="0.55000000000000004">
      <c r="A15" s="36">
        <v>3</v>
      </c>
      <c r="B15" s="37" t="s">
        <v>333</v>
      </c>
      <c r="C15" s="13" t="s">
        <v>361</v>
      </c>
      <c r="D15" s="19"/>
      <c r="E15" s="46"/>
      <c r="F15" s="22">
        <v>1000</v>
      </c>
      <c r="G15" s="40"/>
    </row>
    <row r="16" spans="1:11" ht="26.25" customHeight="1" x14ac:dyDescent="0.55000000000000004">
      <c r="A16" s="36">
        <v>1</v>
      </c>
      <c r="B16" s="37" t="s">
        <v>332</v>
      </c>
      <c r="C16" s="13" t="s">
        <v>309</v>
      </c>
      <c r="D16" s="19"/>
      <c r="E16" s="46"/>
      <c r="F16" s="22">
        <v>28500</v>
      </c>
      <c r="G16" s="40"/>
    </row>
    <row r="17" spans="1:7" ht="26.25" customHeight="1" x14ac:dyDescent="0.55000000000000004">
      <c r="A17" s="36">
        <v>1</v>
      </c>
      <c r="B17" s="37" t="s">
        <v>332</v>
      </c>
      <c r="C17" s="13" t="s">
        <v>362</v>
      </c>
      <c r="D17" s="19"/>
      <c r="E17" s="46"/>
      <c r="F17" s="22">
        <v>7200</v>
      </c>
      <c r="G17" s="40"/>
    </row>
    <row r="18" spans="1:7" ht="26.25" customHeight="1" x14ac:dyDescent="0.55000000000000004">
      <c r="A18" s="36">
        <v>1</v>
      </c>
      <c r="B18" s="37" t="s">
        <v>332</v>
      </c>
      <c r="C18" s="13" t="s">
        <v>261</v>
      </c>
      <c r="D18" s="16"/>
      <c r="E18" s="47"/>
      <c r="F18" s="22">
        <v>3000</v>
      </c>
      <c r="G18" s="40"/>
    </row>
    <row r="19" spans="1:7" ht="26.25" customHeight="1" x14ac:dyDescent="0.55000000000000004">
      <c r="A19" s="36">
        <v>7</v>
      </c>
      <c r="B19" s="37" t="s">
        <v>336</v>
      </c>
      <c r="C19" s="13" t="s">
        <v>57</v>
      </c>
      <c r="D19" s="44" t="s">
        <v>363</v>
      </c>
      <c r="E19" s="47"/>
      <c r="F19" s="22">
        <v>1000</v>
      </c>
      <c r="G19" s="40"/>
    </row>
    <row r="20" spans="1:7" ht="26.25" customHeight="1" x14ac:dyDescent="0.55000000000000004">
      <c r="A20" s="36">
        <v>4</v>
      </c>
      <c r="B20" s="37" t="s">
        <v>334</v>
      </c>
      <c r="C20" s="13" t="s">
        <v>364</v>
      </c>
      <c r="D20" s="16"/>
      <c r="E20" s="47"/>
      <c r="F20" s="22">
        <v>20000</v>
      </c>
      <c r="G20" s="40"/>
    </row>
    <row r="21" spans="1:7" ht="26.25" customHeight="1" x14ac:dyDescent="0.55000000000000004">
      <c r="A21" s="36">
        <v>2</v>
      </c>
      <c r="B21" s="37" t="s">
        <v>337</v>
      </c>
      <c r="C21" s="15" t="s">
        <v>365</v>
      </c>
      <c r="D21" s="42" t="s">
        <v>377</v>
      </c>
      <c r="E21" s="48">
        <v>15813</v>
      </c>
      <c r="F21" s="22">
        <v>3500</v>
      </c>
      <c r="G21" s="40">
        <v>6000</v>
      </c>
    </row>
    <row r="22" spans="1:7" ht="26.25" customHeight="1" x14ac:dyDescent="0.55000000000000004">
      <c r="A22" s="36">
        <v>2</v>
      </c>
      <c r="B22" s="37" t="s">
        <v>337</v>
      </c>
      <c r="C22" s="13" t="s">
        <v>348</v>
      </c>
      <c r="D22" t="s">
        <v>376</v>
      </c>
      <c r="E22" s="49">
        <v>15845</v>
      </c>
      <c r="F22" s="22">
        <v>3000</v>
      </c>
      <c r="G22" s="40">
        <v>6000</v>
      </c>
    </row>
    <row r="23" spans="1:7" ht="26.25" customHeight="1" x14ac:dyDescent="0.55000000000000004">
      <c r="A23" s="36">
        <v>2</v>
      </c>
      <c r="B23" s="37" t="s">
        <v>337</v>
      </c>
      <c r="C23" s="13" t="s">
        <v>366</v>
      </c>
      <c r="D23" s="19"/>
      <c r="E23" s="46"/>
      <c r="F23" s="22">
        <v>1000</v>
      </c>
      <c r="G23" s="40"/>
    </row>
    <row r="24" spans="1:7" ht="26.25" customHeight="1" x14ac:dyDescent="0.55000000000000004">
      <c r="A24" s="36">
        <v>3</v>
      </c>
      <c r="B24" s="37" t="s">
        <v>333</v>
      </c>
      <c r="C24" s="13" t="s">
        <v>367</v>
      </c>
      <c r="D24" s="19"/>
      <c r="E24" s="46"/>
      <c r="F24" s="22">
        <v>24500</v>
      </c>
      <c r="G24" s="40"/>
    </row>
    <row r="25" spans="1:7" ht="26.25" customHeight="1" x14ac:dyDescent="0.55000000000000004">
      <c r="A25" s="36">
        <v>6</v>
      </c>
      <c r="B25" s="37" t="s">
        <v>335</v>
      </c>
      <c r="C25" s="13" t="s">
        <v>369</v>
      </c>
      <c r="D25" s="19"/>
      <c r="E25" s="46"/>
      <c r="F25" s="22">
        <v>25500</v>
      </c>
      <c r="G25" s="40"/>
    </row>
    <row r="26" spans="1:7" ht="26.25" customHeight="1" x14ac:dyDescent="0.55000000000000004">
      <c r="A26" s="28"/>
      <c r="B26" s="28"/>
      <c r="C26" s="17"/>
      <c r="D26" s="29"/>
      <c r="E26" s="38" t="s">
        <v>371</v>
      </c>
      <c r="F26" s="30">
        <f>SUM(F2:F25)</f>
        <v>267500</v>
      </c>
      <c r="G26" s="41"/>
    </row>
    <row r="27" spans="1:7" ht="26.25" customHeight="1" x14ac:dyDescent="0.55000000000000004">
      <c r="E27" s="39" t="s">
        <v>372</v>
      </c>
      <c r="F27" s="31">
        <v>72950</v>
      </c>
    </row>
    <row r="28" spans="1:7" ht="26.25" customHeight="1" x14ac:dyDescent="0.8">
      <c r="E28" s="39" t="s">
        <v>373</v>
      </c>
      <c r="F28" s="33">
        <v>339000</v>
      </c>
    </row>
    <row r="29" spans="1:7" ht="26.25" customHeight="1" x14ac:dyDescent="0.55000000000000004">
      <c r="E29" s="39"/>
      <c r="F29" s="34">
        <f>SUM(F26:F28)</f>
        <v>679450</v>
      </c>
    </row>
    <row r="30" spans="1:7" ht="26.25" customHeight="1" x14ac:dyDescent="0.8">
      <c r="E30" s="39" t="s">
        <v>374</v>
      </c>
      <c r="F30" s="33">
        <v>395500</v>
      </c>
    </row>
    <row r="31" spans="1:7" ht="26.25" customHeight="1" x14ac:dyDescent="0.55000000000000004">
      <c r="F31" s="35">
        <f>F30-F29</f>
        <v>-283950</v>
      </c>
    </row>
    <row r="32" spans="1:7" ht="26.25" customHeight="1" x14ac:dyDescent="0.55000000000000004">
      <c r="F32" s="93">
        <f>F3+F4+F7+F8+F11+F21+F22+F23</f>
        <v>69500</v>
      </c>
    </row>
    <row r="33" spans="6:6" ht="26.25" customHeight="1" x14ac:dyDescent="0.55000000000000004">
      <c r="F33" s="12"/>
    </row>
    <row r="34" spans="6:6" ht="26.25" customHeight="1" x14ac:dyDescent="0.55000000000000004">
      <c r="F34" s="12"/>
    </row>
    <row r="35" spans="6:6" ht="26.25" customHeight="1" x14ac:dyDescent="0.55000000000000004">
      <c r="F35" s="12"/>
    </row>
    <row r="36" spans="6:6" ht="26.25" customHeight="1" x14ac:dyDescent="0.55000000000000004">
      <c r="F36" s="12"/>
    </row>
    <row r="37" spans="6:6" ht="26.25" customHeight="1" x14ac:dyDescent="0.55000000000000004">
      <c r="F37" s="12"/>
    </row>
    <row r="38" spans="6:6" ht="26.25" customHeight="1" x14ac:dyDescent="0.55000000000000004">
      <c r="F38" s="12"/>
    </row>
    <row r="39" spans="6:6" ht="26.25" customHeight="1" x14ac:dyDescent="0.55000000000000004">
      <c r="F39" s="12"/>
    </row>
    <row r="40" spans="6:6" ht="26.25" customHeight="1" x14ac:dyDescent="0.55000000000000004">
      <c r="F40" s="12"/>
    </row>
    <row r="41" spans="6:6" ht="26.25" customHeight="1" x14ac:dyDescent="0.55000000000000004">
      <c r="F41" s="12"/>
    </row>
    <row r="42" spans="6:6" ht="26.25" customHeight="1" x14ac:dyDescent="0.55000000000000004">
      <c r="F42" s="12"/>
    </row>
    <row r="43" spans="6:6" ht="26.25" customHeight="1" x14ac:dyDescent="0.55000000000000004">
      <c r="F43" s="12"/>
    </row>
    <row r="44" spans="6:6" ht="26.25" customHeight="1" x14ac:dyDescent="0.55000000000000004">
      <c r="F44" s="12"/>
    </row>
    <row r="45" spans="6:6" ht="26.25" customHeight="1" x14ac:dyDescent="0.55000000000000004">
      <c r="F45" s="12"/>
    </row>
    <row r="46" spans="6:6" ht="26.25" customHeight="1" x14ac:dyDescent="0.55000000000000004">
      <c r="F46" s="12"/>
    </row>
    <row r="47" spans="6:6" ht="26.25" customHeight="1" x14ac:dyDescent="0.55000000000000004">
      <c r="F47" s="12"/>
    </row>
    <row r="48" spans="6:6" ht="26.25" customHeight="1" x14ac:dyDescent="0.55000000000000004">
      <c r="F48" s="12"/>
    </row>
    <row r="49" spans="6:6" ht="26.25" customHeight="1" x14ac:dyDescent="0.55000000000000004">
      <c r="F49" s="12"/>
    </row>
    <row r="50" spans="6:6" ht="26.25" customHeight="1" x14ac:dyDescent="0.55000000000000004">
      <c r="F50" s="12"/>
    </row>
    <row r="51" spans="6:6" ht="26.25" customHeight="1" x14ac:dyDescent="0.55000000000000004">
      <c r="F51" s="12"/>
    </row>
    <row r="52" spans="6:6" ht="26.25" customHeight="1" x14ac:dyDescent="0.55000000000000004">
      <c r="F52" s="12"/>
    </row>
    <row r="53" spans="6:6" ht="26.25" customHeight="1" x14ac:dyDescent="0.55000000000000004">
      <c r="F53" s="12"/>
    </row>
    <row r="54" spans="6:6" ht="26.25" customHeight="1" x14ac:dyDescent="0.55000000000000004">
      <c r="F54" s="12"/>
    </row>
    <row r="55" spans="6:6" ht="26.25" customHeight="1" x14ac:dyDescent="0.55000000000000004">
      <c r="F55" s="12"/>
    </row>
    <row r="56" spans="6:6" ht="26.25" customHeight="1" x14ac:dyDescent="0.55000000000000004">
      <c r="F56" s="12"/>
    </row>
    <row r="57" spans="6:6" ht="26.25" customHeight="1" x14ac:dyDescent="0.55000000000000004">
      <c r="F57" s="12"/>
    </row>
    <row r="58" spans="6:6" ht="26.25" customHeight="1" x14ac:dyDescent="0.55000000000000004">
      <c r="F58" s="12"/>
    </row>
    <row r="59" spans="6:6" ht="26.25" customHeight="1" x14ac:dyDescent="0.55000000000000004">
      <c r="F59" s="12"/>
    </row>
    <row r="60" spans="6:6" ht="26.25" customHeight="1" x14ac:dyDescent="0.55000000000000004">
      <c r="F60" s="12"/>
    </row>
    <row r="61" spans="6:6" ht="26.25" customHeight="1" x14ac:dyDescent="0.55000000000000004">
      <c r="F61" s="12"/>
    </row>
    <row r="62" spans="6:6" ht="26.25" customHeight="1" x14ac:dyDescent="0.55000000000000004">
      <c r="F62" s="12"/>
    </row>
    <row r="63" spans="6:6" ht="26.25" customHeight="1" x14ac:dyDescent="0.55000000000000004">
      <c r="F63" s="12"/>
    </row>
    <row r="64" spans="6:6" ht="26.25" customHeight="1" x14ac:dyDescent="0.55000000000000004">
      <c r="F64" s="12"/>
    </row>
    <row r="65" spans="6:6" ht="26.25" customHeight="1" x14ac:dyDescent="0.55000000000000004">
      <c r="F65" s="12"/>
    </row>
    <row r="66" spans="6:6" ht="26.25" customHeight="1" x14ac:dyDescent="0.55000000000000004">
      <c r="F66" s="12"/>
    </row>
    <row r="67" spans="6:6" ht="26.25" customHeight="1" x14ac:dyDescent="0.55000000000000004">
      <c r="F67" s="12"/>
    </row>
    <row r="68" spans="6:6" ht="26.25" customHeight="1" x14ac:dyDescent="0.55000000000000004">
      <c r="F68" s="12"/>
    </row>
    <row r="69" spans="6:6" ht="26.25" customHeight="1" x14ac:dyDescent="0.55000000000000004">
      <c r="F69" s="12"/>
    </row>
    <row r="70" spans="6:6" ht="26.25" customHeight="1" x14ac:dyDescent="0.55000000000000004">
      <c r="F70" s="12"/>
    </row>
    <row r="71" spans="6:6" ht="26.25" customHeight="1" x14ac:dyDescent="0.55000000000000004">
      <c r="F71" s="12"/>
    </row>
    <row r="72" spans="6:6" ht="26.25" customHeight="1" x14ac:dyDescent="0.55000000000000004">
      <c r="F72" s="12"/>
    </row>
    <row r="73" spans="6:6" ht="26.25" customHeight="1" x14ac:dyDescent="0.55000000000000004">
      <c r="F73" s="12"/>
    </row>
    <row r="74" spans="6:6" ht="26.25" customHeight="1" x14ac:dyDescent="0.55000000000000004">
      <c r="F74" s="12"/>
    </row>
    <row r="75" spans="6:6" ht="26.25" customHeight="1" x14ac:dyDescent="0.55000000000000004">
      <c r="F75" s="12"/>
    </row>
    <row r="76" spans="6:6" ht="26.25" customHeight="1" x14ac:dyDescent="0.55000000000000004">
      <c r="F76" s="12"/>
    </row>
    <row r="77" spans="6:6" ht="26.25" customHeight="1" x14ac:dyDescent="0.55000000000000004">
      <c r="F77" s="12"/>
    </row>
    <row r="78" spans="6:6" ht="26.25" customHeight="1" x14ac:dyDescent="0.55000000000000004">
      <c r="F78" s="12"/>
    </row>
    <row r="79" spans="6:6" ht="26.25" customHeight="1" x14ac:dyDescent="0.55000000000000004">
      <c r="F79" s="12"/>
    </row>
    <row r="80" spans="6:6" ht="26.25" customHeight="1" x14ac:dyDescent="0.55000000000000004">
      <c r="F80" s="12"/>
    </row>
    <row r="81" spans="6:6" ht="26.25" customHeight="1" x14ac:dyDescent="0.55000000000000004">
      <c r="F81" s="12"/>
    </row>
    <row r="82" spans="6:6" ht="26.25" customHeight="1" x14ac:dyDescent="0.55000000000000004">
      <c r="F82" s="12"/>
    </row>
    <row r="83" spans="6:6" ht="26.25" customHeight="1" x14ac:dyDescent="0.55000000000000004">
      <c r="F83" s="12"/>
    </row>
    <row r="84" spans="6:6" ht="26.25" customHeight="1" x14ac:dyDescent="0.55000000000000004">
      <c r="F84" s="12"/>
    </row>
    <row r="85" spans="6:6" ht="26.25" customHeight="1" x14ac:dyDescent="0.55000000000000004">
      <c r="F85" s="12"/>
    </row>
    <row r="86" spans="6:6" ht="26.25" customHeight="1" x14ac:dyDescent="0.55000000000000004">
      <c r="F86" s="12"/>
    </row>
    <row r="87" spans="6:6" ht="26.25" customHeight="1" x14ac:dyDescent="0.55000000000000004">
      <c r="F87" s="12"/>
    </row>
    <row r="88" spans="6:6" ht="26.25" customHeight="1" x14ac:dyDescent="0.55000000000000004">
      <c r="F88" s="12"/>
    </row>
    <row r="89" spans="6:6" ht="26.25" customHeight="1" x14ac:dyDescent="0.55000000000000004">
      <c r="F89" s="12"/>
    </row>
    <row r="90" spans="6:6" ht="26.25" customHeight="1" x14ac:dyDescent="0.55000000000000004">
      <c r="F90" s="12"/>
    </row>
    <row r="91" spans="6:6" ht="26.25" customHeight="1" x14ac:dyDescent="0.55000000000000004">
      <c r="F91" s="12"/>
    </row>
    <row r="92" spans="6:6" ht="26.25" customHeight="1" x14ac:dyDescent="0.55000000000000004">
      <c r="F92" s="12"/>
    </row>
    <row r="93" spans="6:6" ht="26.25" customHeight="1" x14ac:dyDescent="0.55000000000000004">
      <c r="F93" s="12"/>
    </row>
    <row r="94" spans="6:6" ht="26.25" customHeight="1" x14ac:dyDescent="0.55000000000000004">
      <c r="F94" s="12"/>
    </row>
    <row r="95" spans="6:6" ht="26.25" customHeight="1" x14ac:dyDescent="0.55000000000000004">
      <c r="F95" s="12"/>
    </row>
    <row r="96" spans="6:6" ht="26.25" customHeight="1" x14ac:dyDescent="0.55000000000000004">
      <c r="F96" s="12"/>
    </row>
    <row r="97" spans="6:6" ht="26.25" customHeight="1" x14ac:dyDescent="0.55000000000000004">
      <c r="F97" s="12"/>
    </row>
    <row r="98" spans="6:6" ht="26.25" customHeight="1" x14ac:dyDescent="0.55000000000000004">
      <c r="F98" s="12"/>
    </row>
    <row r="99" spans="6:6" ht="26.25" customHeight="1" x14ac:dyDescent="0.55000000000000004">
      <c r="F99" s="12"/>
    </row>
    <row r="100" spans="6:6" ht="26.25" customHeight="1" x14ac:dyDescent="0.55000000000000004">
      <c r="F100" s="12"/>
    </row>
    <row r="101" spans="6:6" ht="26.25" customHeight="1" x14ac:dyDescent="0.55000000000000004">
      <c r="F101" s="12"/>
    </row>
    <row r="102" spans="6:6" ht="26.25" customHeight="1" x14ac:dyDescent="0.55000000000000004">
      <c r="F102" s="12"/>
    </row>
    <row r="103" spans="6:6" ht="26.25" customHeight="1" x14ac:dyDescent="0.55000000000000004">
      <c r="F103" s="12"/>
    </row>
    <row r="104" spans="6:6" ht="26.25" customHeight="1" x14ac:dyDescent="0.55000000000000004">
      <c r="F104" s="12"/>
    </row>
    <row r="105" spans="6:6" ht="26.25" customHeight="1" x14ac:dyDescent="0.55000000000000004">
      <c r="F105" s="12"/>
    </row>
    <row r="106" spans="6:6" ht="26.25" customHeight="1" x14ac:dyDescent="0.55000000000000004">
      <c r="F106" s="12"/>
    </row>
    <row r="107" spans="6:6" ht="26.25" customHeight="1" x14ac:dyDescent="0.55000000000000004">
      <c r="F107" s="12"/>
    </row>
    <row r="108" spans="6:6" ht="26.25" customHeight="1" x14ac:dyDescent="0.55000000000000004">
      <c r="F108" s="12"/>
    </row>
    <row r="109" spans="6:6" ht="26.25" customHeight="1" x14ac:dyDescent="0.55000000000000004">
      <c r="F109" s="12"/>
    </row>
    <row r="110" spans="6:6" ht="26.25" customHeight="1" x14ac:dyDescent="0.55000000000000004">
      <c r="F110" s="12"/>
    </row>
    <row r="111" spans="6:6" ht="26.25" customHeight="1" x14ac:dyDescent="0.55000000000000004">
      <c r="F111" s="12"/>
    </row>
    <row r="112" spans="6:6" ht="26.25" customHeight="1" x14ac:dyDescent="0.55000000000000004">
      <c r="F112" s="12"/>
    </row>
    <row r="113" spans="6:6" ht="26.25" customHeight="1" x14ac:dyDescent="0.55000000000000004">
      <c r="F113" s="12"/>
    </row>
    <row r="114" spans="6:6" ht="26.25" customHeight="1" x14ac:dyDescent="0.55000000000000004">
      <c r="F114" s="12"/>
    </row>
    <row r="115" spans="6:6" ht="26.25" customHeight="1" x14ac:dyDescent="0.55000000000000004">
      <c r="F115" s="12"/>
    </row>
    <row r="116" spans="6:6" ht="26.25" customHeight="1" x14ac:dyDescent="0.55000000000000004">
      <c r="F116" s="12"/>
    </row>
    <row r="117" spans="6:6" ht="26.25" customHeight="1" x14ac:dyDescent="0.55000000000000004">
      <c r="F117" s="12"/>
    </row>
    <row r="118" spans="6:6" ht="26.25" customHeight="1" x14ac:dyDescent="0.55000000000000004">
      <c r="F118" s="12"/>
    </row>
    <row r="119" spans="6:6" ht="26.25" customHeight="1" x14ac:dyDescent="0.55000000000000004">
      <c r="F119" s="12"/>
    </row>
    <row r="120" spans="6:6" ht="26.25" customHeight="1" x14ac:dyDescent="0.55000000000000004">
      <c r="F120" s="12"/>
    </row>
    <row r="121" spans="6:6" ht="26.25" customHeight="1" x14ac:dyDescent="0.55000000000000004">
      <c r="F121" s="12"/>
    </row>
    <row r="122" spans="6:6" ht="26.25" customHeight="1" x14ac:dyDescent="0.55000000000000004">
      <c r="F122" s="12"/>
    </row>
    <row r="123" spans="6:6" ht="26.25" customHeight="1" x14ac:dyDescent="0.55000000000000004">
      <c r="F123" s="12"/>
    </row>
    <row r="124" spans="6:6" ht="26.25" customHeight="1" x14ac:dyDescent="0.55000000000000004">
      <c r="F124" s="12"/>
    </row>
    <row r="125" spans="6:6" ht="26.25" customHeight="1" x14ac:dyDescent="0.55000000000000004">
      <c r="F125" s="12"/>
    </row>
    <row r="126" spans="6:6" ht="26.25" customHeight="1" x14ac:dyDescent="0.55000000000000004">
      <c r="F126" s="12"/>
    </row>
    <row r="127" spans="6:6" ht="26.25" customHeight="1" x14ac:dyDescent="0.55000000000000004">
      <c r="F127" s="12"/>
    </row>
    <row r="128" spans="6:6" ht="26.25" customHeight="1" x14ac:dyDescent="0.55000000000000004">
      <c r="F128" s="12"/>
    </row>
    <row r="129" spans="6:6" ht="26.25" customHeight="1" x14ac:dyDescent="0.55000000000000004">
      <c r="F129" s="12"/>
    </row>
    <row r="130" spans="6:6" ht="26.25" customHeight="1" x14ac:dyDescent="0.55000000000000004">
      <c r="F130" s="12"/>
    </row>
    <row r="131" spans="6:6" ht="26.25" customHeight="1" x14ac:dyDescent="0.55000000000000004">
      <c r="F131" s="12"/>
    </row>
    <row r="132" spans="6:6" ht="26.25" customHeight="1" x14ac:dyDescent="0.55000000000000004">
      <c r="F132" s="12"/>
    </row>
    <row r="133" spans="6:6" ht="26.25" customHeight="1" x14ac:dyDescent="0.55000000000000004">
      <c r="F133" s="12"/>
    </row>
    <row r="134" spans="6:6" ht="26.25" customHeight="1" x14ac:dyDescent="0.55000000000000004">
      <c r="F134" s="12"/>
    </row>
    <row r="135" spans="6:6" ht="26.25" customHeight="1" x14ac:dyDescent="0.55000000000000004">
      <c r="F135" s="12"/>
    </row>
    <row r="136" spans="6:6" ht="26.25" customHeight="1" x14ac:dyDescent="0.55000000000000004">
      <c r="F136" s="12"/>
    </row>
    <row r="137" spans="6:6" ht="26.25" customHeight="1" x14ac:dyDescent="0.55000000000000004">
      <c r="F137" s="12"/>
    </row>
    <row r="138" spans="6:6" ht="26.25" customHeight="1" x14ac:dyDescent="0.55000000000000004">
      <c r="F138" s="12"/>
    </row>
    <row r="139" spans="6:6" ht="26.25" customHeight="1" x14ac:dyDescent="0.55000000000000004">
      <c r="F139" s="12"/>
    </row>
    <row r="140" spans="6:6" ht="26.25" customHeight="1" x14ac:dyDescent="0.55000000000000004">
      <c r="F140" s="12"/>
    </row>
    <row r="141" spans="6:6" ht="26.25" customHeight="1" x14ac:dyDescent="0.55000000000000004">
      <c r="F141" s="12"/>
    </row>
    <row r="142" spans="6:6" ht="26.25" customHeight="1" x14ac:dyDescent="0.55000000000000004">
      <c r="F142" s="12"/>
    </row>
    <row r="143" spans="6:6" ht="26.25" customHeight="1" x14ac:dyDescent="0.55000000000000004">
      <c r="F143" s="12"/>
    </row>
    <row r="144" spans="6:6" ht="26.25" customHeight="1" x14ac:dyDescent="0.55000000000000004">
      <c r="F144" s="12"/>
    </row>
    <row r="145" spans="6:6" ht="26.25" customHeight="1" x14ac:dyDescent="0.55000000000000004">
      <c r="F145" s="12"/>
    </row>
    <row r="146" spans="6:6" ht="26.25" customHeight="1" x14ac:dyDescent="0.55000000000000004">
      <c r="F146" s="12"/>
    </row>
    <row r="147" spans="6:6" ht="26.25" customHeight="1" x14ac:dyDescent="0.55000000000000004">
      <c r="F147" s="12"/>
    </row>
    <row r="148" spans="6:6" ht="26.25" customHeight="1" x14ac:dyDescent="0.55000000000000004">
      <c r="F148" s="12"/>
    </row>
    <row r="149" spans="6:6" ht="26.25" customHeight="1" x14ac:dyDescent="0.55000000000000004">
      <c r="F149" s="12"/>
    </row>
    <row r="150" spans="6:6" ht="26.25" customHeight="1" x14ac:dyDescent="0.55000000000000004">
      <c r="F150" s="12"/>
    </row>
    <row r="151" spans="6:6" ht="26.25" customHeight="1" x14ac:dyDescent="0.55000000000000004">
      <c r="F151" s="12"/>
    </row>
    <row r="152" spans="6:6" ht="26.25" customHeight="1" x14ac:dyDescent="0.55000000000000004">
      <c r="F152" s="12"/>
    </row>
    <row r="153" spans="6:6" ht="26.25" customHeight="1" x14ac:dyDescent="0.55000000000000004">
      <c r="F153" s="12"/>
    </row>
    <row r="154" spans="6:6" ht="26.25" customHeight="1" x14ac:dyDescent="0.55000000000000004">
      <c r="F154" s="12"/>
    </row>
    <row r="155" spans="6:6" ht="26.25" customHeight="1" x14ac:dyDescent="0.55000000000000004">
      <c r="F155" s="12"/>
    </row>
    <row r="156" spans="6:6" ht="26.25" customHeight="1" x14ac:dyDescent="0.55000000000000004">
      <c r="F156" s="12"/>
    </row>
    <row r="157" spans="6:6" ht="26.25" customHeight="1" x14ac:dyDescent="0.55000000000000004">
      <c r="F157" s="12"/>
    </row>
    <row r="158" spans="6:6" ht="26.25" customHeight="1" x14ac:dyDescent="0.55000000000000004">
      <c r="F158" s="12"/>
    </row>
    <row r="159" spans="6:6" ht="26.25" customHeight="1" x14ac:dyDescent="0.55000000000000004">
      <c r="F159" s="12"/>
    </row>
    <row r="160" spans="6:6" ht="26.25" customHeight="1" x14ac:dyDescent="0.55000000000000004">
      <c r="F160" s="12"/>
    </row>
    <row r="161" spans="6:6" ht="26.25" customHeight="1" x14ac:dyDescent="0.55000000000000004">
      <c r="F161" s="12"/>
    </row>
    <row r="162" spans="6:6" ht="26.25" customHeight="1" x14ac:dyDescent="0.55000000000000004">
      <c r="F162" s="12"/>
    </row>
    <row r="163" spans="6:6" ht="26.25" customHeight="1" x14ac:dyDescent="0.55000000000000004">
      <c r="F163" s="12"/>
    </row>
    <row r="164" spans="6:6" ht="26.25" customHeight="1" x14ac:dyDescent="0.55000000000000004">
      <c r="F164" s="12"/>
    </row>
    <row r="165" spans="6:6" ht="26.25" customHeight="1" x14ac:dyDescent="0.55000000000000004">
      <c r="F165" s="12"/>
    </row>
    <row r="166" spans="6:6" ht="26.25" customHeight="1" x14ac:dyDescent="0.55000000000000004">
      <c r="F166" s="12"/>
    </row>
    <row r="167" spans="6:6" ht="26.25" customHeight="1" x14ac:dyDescent="0.55000000000000004">
      <c r="F167" s="12"/>
    </row>
    <row r="168" spans="6:6" ht="26.25" customHeight="1" x14ac:dyDescent="0.55000000000000004">
      <c r="F168" s="12"/>
    </row>
    <row r="169" spans="6:6" ht="26.25" customHeight="1" x14ac:dyDescent="0.55000000000000004">
      <c r="F169" s="12"/>
    </row>
    <row r="170" spans="6:6" ht="26.25" customHeight="1" x14ac:dyDescent="0.55000000000000004">
      <c r="F170" s="12"/>
    </row>
    <row r="171" spans="6:6" ht="26.25" customHeight="1" x14ac:dyDescent="0.55000000000000004">
      <c r="F171" s="12"/>
    </row>
    <row r="172" spans="6:6" ht="26.25" customHeight="1" x14ac:dyDescent="0.55000000000000004">
      <c r="F172" s="12"/>
    </row>
    <row r="173" spans="6:6" ht="26.25" customHeight="1" x14ac:dyDescent="0.55000000000000004">
      <c r="F173" s="12"/>
    </row>
    <row r="174" spans="6:6" ht="26.25" customHeight="1" x14ac:dyDescent="0.55000000000000004">
      <c r="F174" s="12"/>
    </row>
    <row r="175" spans="6:6" ht="26.25" customHeight="1" x14ac:dyDescent="0.55000000000000004">
      <c r="F175" s="12"/>
    </row>
    <row r="176" spans="6:6" ht="26.25" customHeight="1" x14ac:dyDescent="0.55000000000000004">
      <c r="F176" s="12"/>
    </row>
    <row r="177" spans="6:6" ht="26.25" customHeight="1" x14ac:dyDescent="0.55000000000000004">
      <c r="F177" s="12"/>
    </row>
    <row r="178" spans="6:6" ht="26.25" customHeight="1" x14ac:dyDescent="0.55000000000000004">
      <c r="F178" s="12"/>
    </row>
    <row r="179" spans="6:6" ht="26.25" customHeight="1" x14ac:dyDescent="0.55000000000000004">
      <c r="F179" s="12"/>
    </row>
    <row r="180" spans="6:6" ht="26.25" customHeight="1" x14ac:dyDescent="0.55000000000000004">
      <c r="F180" s="12"/>
    </row>
    <row r="181" spans="6:6" ht="26.25" customHeight="1" x14ac:dyDescent="0.55000000000000004">
      <c r="F181" s="12"/>
    </row>
    <row r="182" spans="6:6" ht="26.25" customHeight="1" x14ac:dyDescent="0.55000000000000004">
      <c r="F182" s="12"/>
    </row>
    <row r="183" spans="6:6" ht="26.25" customHeight="1" x14ac:dyDescent="0.55000000000000004">
      <c r="F183" s="12"/>
    </row>
    <row r="184" spans="6:6" ht="26.25" customHeight="1" x14ac:dyDescent="0.55000000000000004">
      <c r="F184" s="12"/>
    </row>
    <row r="185" spans="6:6" ht="26.25" customHeight="1" x14ac:dyDescent="0.55000000000000004">
      <c r="F185" s="12"/>
    </row>
    <row r="186" spans="6:6" ht="26.25" customHeight="1" x14ac:dyDescent="0.55000000000000004">
      <c r="F186" s="12"/>
    </row>
    <row r="187" spans="6:6" ht="26.25" customHeight="1" x14ac:dyDescent="0.55000000000000004">
      <c r="F187" s="12"/>
    </row>
    <row r="188" spans="6:6" ht="26.25" customHeight="1" x14ac:dyDescent="0.55000000000000004">
      <c r="F188" s="12"/>
    </row>
    <row r="189" spans="6:6" ht="26.25" customHeight="1" x14ac:dyDescent="0.55000000000000004">
      <c r="F189" s="12"/>
    </row>
    <row r="190" spans="6:6" ht="26.25" customHeight="1" x14ac:dyDescent="0.55000000000000004">
      <c r="F190" s="12"/>
    </row>
    <row r="191" spans="6:6" ht="26.25" customHeight="1" x14ac:dyDescent="0.55000000000000004">
      <c r="F191" s="12"/>
    </row>
    <row r="192" spans="6:6" ht="26.25" customHeight="1" x14ac:dyDescent="0.55000000000000004">
      <c r="F192" s="12"/>
    </row>
    <row r="193" spans="6:6" ht="26.25" customHeight="1" x14ac:dyDescent="0.55000000000000004">
      <c r="F193" s="12"/>
    </row>
    <row r="194" spans="6:6" ht="26.25" customHeight="1" x14ac:dyDescent="0.55000000000000004">
      <c r="F194" s="12"/>
    </row>
    <row r="195" spans="6:6" ht="26.25" customHeight="1" x14ac:dyDescent="0.55000000000000004">
      <c r="F195" s="12"/>
    </row>
    <row r="196" spans="6:6" ht="26.25" customHeight="1" x14ac:dyDescent="0.55000000000000004">
      <c r="F196" s="12"/>
    </row>
    <row r="197" spans="6:6" ht="26.25" customHeight="1" x14ac:dyDescent="0.55000000000000004">
      <c r="F197" s="12"/>
    </row>
    <row r="198" spans="6:6" ht="26.25" customHeight="1" x14ac:dyDescent="0.55000000000000004">
      <c r="F198" s="12"/>
    </row>
    <row r="199" spans="6:6" ht="26.25" customHeight="1" x14ac:dyDescent="0.55000000000000004">
      <c r="F199" s="12"/>
    </row>
    <row r="200" spans="6:6" ht="26.25" customHeight="1" x14ac:dyDescent="0.55000000000000004">
      <c r="F200" s="12"/>
    </row>
    <row r="201" spans="6:6" ht="26.25" customHeight="1" x14ac:dyDescent="0.55000000000000004">
      <c r="F201" s="12"/>
    </row>
    <row r="202" spans="6:6" ht="26.25" customHeight="1" x14ac:dyDescent="0.55000000000000004">
      <c r="F202" s="12"/>
    </row>
    <row r="203" spans="6:6" ht="26.25" customHeight="1" x14ac:dyDescent="0.55000000000000004">
      <c r="F203" s="12"/>
    </row>
    <row r="204" spans="6:6" ht="26.25" customHeight="1" x14ac:dyDescent="0.55000000000000004">
      <c r="F204" s="12"/>
    </row>
    <row r="205" spans="6:6" ht="26.25" customHeight="1" x14ac:dyDescent="0.55000000000000004">
      <c r="F205" s="12"/>
    </row>
    <row r="206" spans="6:6" ht="26.25" customHeight="1" x14ac:dyDescent="0.55000000000000004">
      <c r="F206" s="12"/>
    </row>
    <row r="207" spans="6:6" ht="26.25" customHeight="1" x14ac:dyDescent="0.55000000000000004">
      <c r="F207" s="12"/>
    </row>
    <row r="208" spans="6:6" ht="26.25" customHeight="1" x14ac:dyDescent="0.55000000000000004">
      <c r="F208" s="12"/>
    </row>
    <row r="209" spans="6:6" ht="26.25" customHeight="1" x14ac:dyDescent="0.55000000000000004">
      <c r="F209" s="12"/>
    </row>
    <row r="210" spans="6:6" ht="26.25" customHeight="1" x14ac:dyDescent="0.55000000000000004">
      <c r="F210" s="12"/>
    </row>
    <row r="211" spans="6:6" ht="26.25" customHeight="1" x14ac:dyDescent="0.55000000000000004">
      <c r="F211" s="12"/>
    </row>
    <row r="212" spans="6:6" ht="26.25" customHeight="1" x14ac:dyDescent="0.55000000000000004">
      <c r="F212" s="12"/>
    </row>
    <row r="213" spans="6:6" ht="26.25" customHeight="1" x14ac:dyDescent="0.55000000000000004">
      <c r="F213" s="12"/>
    </row>
    <row r="214" spans="6:6" ht="26.25" customHeight="1" x14ac:dyDescent="0.55000000000000004">
      <c r="F214" s="12"/>
    </row>
    <row r="215" spans="6:6" ht="26.25" customHeight="1" x14ac:dyDescent="0.55000000000000004">
      <c r="F215" s="12"/>
    </row>
    <row r="216" spans="6:6" ht="26.25" customHeight="1" x14ac:dyDescent="0.55000000000000004">
      <c r="F216" s="12"/>
    </row>
    <row r="217" spans="6:6" ht="26.25" customHeight="1" x14ac:dyDescent="0.55000000000000004">
      <c r="F217" s="12"/>
    </row>
    <row r="218" spans="6:6" ht="26.25" customHeight="1" x14ac:dyDescent="0.55000000000000004">
      <c r="F218" s="12"/>
    </row>
    <row r="219" spans="6:6" ht="26.25" customHeight="1" x14ac:dyDescent="0.55000000000000004">
      <c r="F219" s="12"/>
    </row>
    <row r="220" spans="6:6" ht="26.25" customHeight="1" x14ac:dyDescent="0.55000000000000004">
      <c r="F220" s="12"/>
    </row>
    <row r="221" spans="6:6" ht="26.25" customHeight="1" x14ac:dyDescent="0.55000000000000004">
      <c r="F221" s="12"/>
    </row>
    <row r="222" spans="6:6" ht="26.25" customHeight="1" x14ac:dyDescent="0.55000000000000004">
      <c r="F222" s="12"/>
    </row>
    <row r="223" spans="6:6" ht="26.25" customHeight="1" x14ac:dyDescent="0.55000000000000004">
      <c r="F223" s="12"/>
    </row>
    <row r="224" spans="6:6" ht="26.25" customHeight="1" x14ac:dyDescent="0.55000000000000004">
      <c r="F224" s="12"/>
    </row>
    <row r="225" spans="6:6" ht="26.25" customHeight="1" x14ac:dyDescent="0.55000000000000004">
      <c r="F225" s="12"/>
    </row>
    <row r="226" spans="6:6" ht="26.25" customHeight="1" x14ac:dyDescent="0.55000000000000004">
      <c r="F226" s="12"/>
    </row>
    <row r="227" spans="6:6" ht="26.25" customHeight="1" x14ac:dyDescent="0.55000000000000004">
      <c r="F227" s="12"/>
    </row>
    <row r="228" spans="6:6" ht="26.25" customHeight="1" x14ac:dyDescent="0.55000000000000004">
      <c r="F228" s="12"/>
    </row>
    <row r="229" spans="6:6" ht="26.25" customHeight="1" x14ac:dyDescent="0.55000000000000004">
      <c r="F229" s="12"/>
    </row>
    <row r="230" spans="6:6" ht="26.25" customHeight="1" x14ac:dyDescent="0.55000000000000004">
      <c r="F230" s="12"/>
    </row>
    <row r="231" spans="6:6" ht="26.25" customHeight="1" x14ac:dyDescent="0.55000000000000004">
      <c r="F231" s="12"/>
    </row>
    <row r="232" spans="6:6" ht="26.25" customHeight="1" x14ac:dyDescent="0.55000000000000004">
      <c r="F232" s="12"/>
    </row>
    <row r="233" spans="6:6" ht="26.25" customHeight="1" x14ac:dyDescent="0.55000000000000004">
      <c r="F233" s="12"/>
    </row>
    <row r="234" spans="6:6" ht="26.25" customHeight="1" x14ac:dyDescent="0.55000000000000004">
      <c r="F234" s="12"/>
    </row>
    <row r="235" spans="6:6" ht="26.25" customHeight="1" x14ac:dyDescent="0.55000000000000004">
      <c r="F235" s="12"/>
    </row>
    <row r="236" spans="6:6" ht="26.25" customHeight="1" x14ac:dyDescent="0.55000000000000004">
      <c r="F236" s="12"/>
    </row>
    <row r="237" spans="6:6" ht="26.25" customHeight="1" x14ac:dyDescent="0.55000000000000004">
      <c r="F237" s="12"/>
    </row>
    <row r="238" spans="6:6" ht="26.25" customHeight="1" x14ac:dyDescent="0.55000000000000004">
      <c r="F238" s="12"/>
    </row>
    <row r="239" spans="6:6" ht="26.25" customHeight="1" x14ac:dyDescent="0.55000000000000004">
      <c r="F239" s="12"/>
    </row>
    <row r="240" spans="6:6" ht="26.25" customHeight="1" x14ac:dyDescent="0.55000000000000004">
      <c r="F240" s="12"/>
    </row>
    <row r="241" spans="6:6" ht="26.25" customHeight="1" x14ac:dyDescent="0.55000000000000004">
      <c r="F241" s="12"/>
    </row>
    <row r="242" spans="6:6" ht="26.25" customHeight="1" x14ac:dyDescent="0.55000000000000004">
      <c r="F242" s="12"/>
    </row>
    <row r="243" spans="6:6" ht="26.25" customHeight="1" x14ac:dyDescent="0.55000000000000004">
      <c r="F243" s="12"/>
    </row>
    <row r="244" spans="6:6" ht="26.25" customHeight="1" x14ac:dyDescent="0.55000000000000004">
      <c r="F244" s="12"/>
    </row>
    <row r="245" spans="6:6" ht="26.25" customHeight="1" x14ac:dyDescent="0.55000000000000004">
      <c r="F245" s="12"/>
    </row>
    <row r="246" spans="6:6" ht="26.25" customHeight="1" x14ac:dyDescent="0.55000000000000004">
      <c r="F246" s="12"/>
    </row>
    <row r="247" spans="6:6" ht="26.25" customHeight="1" x14ac:dyDescent="0.55000000000000004">
      <c r="F247" s="12"/>
    </row>
    <row r="248" spans="6:6" ht="26.25" customHeight="1" x14ac:dyDescent="0.55000000000000004">
      <c r="F248" s="12"/>
    </row>
    <row r="249" spans="6:6" ht="26.25" customHeight="1" x14ac:dyDescent="0.55000000000000004">
      <c r="F249" s="12"/>
    </row>
    <row r="250" spans="6:6" ht="26.25" customHeight="1" x14ac:dyDescent="0.55000000000000004">
      <c r="F250" s="12"/>
    </row>
    <row r="251" spans="6:6" ht="26.25" customHeight="1" x14ac:dyDescent="0.55000000000000004">
      <c r="F251" s="12"/>
    </row>
    <row r="252" spans="6:6" ht="26.25" customHeight="1" x14ac:dyDescent="0.55000000000000004">
      <c r="F252" s="12"/>
    </row>
    <row r="253" spans="6:6" ht="26.25" customHeight="1" x14ac:dyDescent="0.55000000000000004">
      <c r="F253" s="12"/>
    </row>
    <row r="254" spans="6:6" ht="26.25" customHeight="1" x14ac:dyDescent="0.55000000000000004">
      <c r="F254" s="12"/>
    </row>
    <row r="255" spans="6:6" ht="26.25" customHeight="1" x14ac:dyDescent="0.55000000000000004">
      <c r="F255" s="12"/>
    </row>
    <row r="256" spans="6:6" ht="26.25" customHeight="1" x14ac:dyDescent="0.55000000000000004">
      <c r="F256" s="12"/>
    </row>
    <row r="257" spans="6:6" ht="26.25" customHeight="1" x14ac:dyDescent="0.55000000000000004">
      <c r="F257" s="12"/>
    </row>
    <row r="258" spans="6:6" ht="26.25" customHeight="1" x14ac:dyDescent="0.55000000000000004">
      <c r="F258" s="12"/>
    </row>
    <row r="259" spans="6:6" ht="26.25" customHeight="1" x14ac:dyDescent="0.55000000000000004">
      <c r="F259" s="12"/>
    </row>
    <row r="260" spans="6:6" ht="26.25" customHeight="1" x14ac:dyDescent="0.55000000000000004">
      <c r="F260" s="12"/>
    </row>
    <row r="261" spans="6:6" ht="26.25" customHeight="1" x14ac:dyDescent="0.55000000000000004">
      <c r="F261" s="12"/>
    </row>
    <row r="262" spans="6:6" ht="26.25" customHeight="1" x14ac:dyDescent="0.55000000000000004">
      <c r="F262" s="12"/>
    </row>
    <row r="263" spans="6:6" ht="26.25" customHeight="1" x14ac:dyDescent="0.55000000000000004">
      <c r="F263" s="12"/>
    </row>
    <row r="264" spans="6:6" ht="26.25" customHeight="1" x14ac:dyDescent="0.55000000000000004">
      <c r="F264" s="12"/>
    </row>
    <row r="265" spans="6:6" ht="26.25" customHeight="1" x14ac:dyDescent="0.55000000000000004">
      <c r="F265" s="12"/>
    </row>
    <row r="266" spans="6:6" ht="26.25" customHeight="1" x14ac:dyDescent="0.55000000000000004">
      <c r="F266" s="12"/>
    </row>
    <row r="267" spans="6:6" ht="26.25" customHeight="1" x14ac:dyDescent="0.55000000000000004">
      <c r="F267" s="12"/>
    </row>
    <row r="268" spans="6:6" ht="26.25" customHeight="1" x14ac:dyDescent="0.55000000000000004">
      <c r="F268" s="12"/>
    </row>
    <row r="269" spans="6:6" ht="26.25" customHeight="1" x14ac:dyDescent="0.55000000000000004">
      <c r="F269" s="12"/>
    </row>
    <row r="270" spans="6:6" ht="26.25" customHeight="1" x14ac:dyDescent="0.55000000000000004">
      <c r="F270" s="12"/>
    </row>
    <row r="271" spans="6:6" ht="26.25" customHeight="1" x14ac:dyDescent="0.55000000000000004">
      <c r="F271" s="12"/>
    </row>
    <row r="272" spans="6:6" ht="26.25" customHeight="1" x14ac:dyDescent="0.55000000000000004">
      <c r="F272" s="12"/>
    </row>
    <row r="273" spans="6:6" ht="26.25" customHeight="1" x14ac:dyDescent="0.55000000000000004">
      <c r="F273" s="12"/>
    </row>
    <row r="274" spans="6:6" ht="26.25" customHeight="1" x14ac:dyDescent="0.55000000000000004">
      <c r="F274" s="12"/>
    </row>
    <row r="275" spans="6:6" ht="26.25" customHeight="1" x14ac:dyDescent="0.55000000000000004">
      <c r="F275" s="12"/>
    </row>
    <row r="276" spans="6:6" ht="26.25" customHeight="1" x14ac:dyDescent="0.55000000000000004">
      <c r="F276" s="12"/>
    </row>
    <row r="277" spans="6:6" ht="26.25" customHeight="1" x14ac:dyDescent="0.55000000000000004">
      <c r="F277" s="12"/>
    </row>
    <row r="278" spans="6:6" ht="26.25" customHeight="1" x14ac:dyDescent="0.55000000000000004">
      <c r="F278" s="12"/>
    </row>
    <row r="279" spans="6:6" ht="26.25" customHeight="1" x14ac:dyDescent="0.55000000000000004">
      <c r="F279" s="12"/>
    </row>
    <row r="280" spans="6:6" ht="26.25" customHeight="1" x14ac:dyDescent="0.55000000000000004">
      <c r="F280" s="12"/>
    </row>
    <row r="281" spans="6:6" ht="26.25" customHeight="1" x14ac:dyDescent="0.55000000000000004">
      <c r="F281" s="12"/>
    </row>
    <row r="282" spans="6:6" ht="26.25" customHeight="1" x14ac:dyDescent="0.55000000000000004">
      <c r="F282" s="12"/>
    </row>
    <row r="283" spans="6:6" ht="26.25" customHeight="1" x14ac:dyDescent="0.55000000000000004">
      <c r="F283" s="12"/>
    </row>
    <row r="284" spans="6:6" ht="26.25" customHeight="1" x14ac:dyDescent="0.55000000000000004">
      <c r="F284" s="12"/>
    </row>
    <row r="285" spans="6:6" ht="26.25" customHeight="1" x14ac:dyDescent="0.55000000000000004">
      <c r="F285" s="12"/>
    </row>
    <row r="286" spans="6:6" ht="26.25" customHeight="1" x14ac:dyDescent="0.55000000000000004">
      <c r="F286" s="12"/>
    </row>
    <row r="287" spans="6:6" ht="26.25" customHeight="1" x14ac:dyDescent="0.55000000000000004">
      <c r="F287" s="12"/>
    </row>
    <row r="288" spans="6:6" ht="26.25" customHeight="1" x14ac:dyDescent="0.55000000000000004">
      <c r="F288" s="12"/>
    </row>
    <row r="289" spans="3:6" ht="26.25" customHeight="1" x14ac:dyDescent="0.55000000000000004">
      <c r="F289" s="12"/>
    </row>
    <row r="290" spans="3:6" ht="26.25" customHeight="1" x14ac:dyDescent="0.55000000000000004">
      <c r="F290" s="12"/>
    </row>
    <row r="291" spans="3:6" ht="26.25" customHeight="1" x14ac:dyDescent="0.55000000000000004">
      <c r="F291" s="12"/>
    </row>
    <row r="292" spans="3:6" ht="26.25" customHeight="1" x14ac:dyDescent="0.55000000000000004">
      <c r="F292" s="12"/>
    </row>
    <row r="293" spans="3:6" ht="26.25" customHeight="1" x14ac:dyDescent="0.55000000000000004">
      <c r="F293" s="12"/>
    </row>
    <row r="294" spans="3:6" ht="26.25" customHeight="1" x14ac:dyDescent="0.55000000000000004">
      <c r="F294" s="12"/>
    </row>
    <row r="295" spans="3:6" ht="26.25" customHeight="1" x14ac:dyDescent="0.55000000000000004">
      <c r="F295" s="12"/>
    </row>
    <row r="296" spans="3:6" ht="26.25" customHeight="1" x14ac:dyDescent="0.55000000000000004">
      <c r="F296" s="12"/>
    </row>
    <row r="297" spans="3:6" ht="26.25" customHeight="1" x14ac:dyDescent="0.55000000000000004">
      <c r="F297" s="12"/>
    </row>
    <row r="298" spans="3:6" ht="26.25" customHeight="1" x14ac:dyDescent="0.55000000000000004">
      <c r="F298" s="12"/>
    </row>
    <row r="299" spans="3:6" ht="26.25" customHeight="1" x14ac:dyDescent="0.55000000000000004">
      <c r="C299" s="17"/>
      <c r="F299" s="12"/>
    </row>
    <row r="300" spans="3:6" ht="26.25" customHeight="1" x14ac:dyDescent="0.55000000000000004">
      <c r="F300" s="12"/>
    </row>
    <row r="301" spans="3:6" ht="26.25" customHeight="1" x14ac:dyDescent="0.55000000000000004">
      <c r="F301" s="12"/>
    </row>
    <row r="302" spans="3:6" ht="26.25" customHeight="1" x14ac:dyDescent="0.55000000000000004">
      <c r="F302" s="12"/>
    </row>
    <row r="303" spans="3:6" ht="26.25" customHeight="1" x14ac:dyDescent="0.55000000000000004">
      <c r="F303" s="12"/>
    </row>
    <row r="304" spans="3:6" ht="26.25" customHeight="1" x14ac:dyDescent="0.55000000000000004">
      <c r="F304" s="12"/>
    </row>
    <row r="305" spans="6:6" ht="26.25" customHeight="1" x14ac:dyDescent="0.55000000000000004">
      <c r="F305" s="12"/>
    </row>
    <row r="306" spans="6:6" ht="26.25" customHeight="1" x14ac:dyDescent="0.55000000000000004">
      <c r="F306" s="12"/>
    </row>
    <row r="307" spans="6:6" ht="26.25" customHeight="1" x14ac:dyDescent="0.55000000000000004">
      <c r="F307" s="12"/>
    </row>
    <row r="308" spans="6:6" ht="26.25" customHeight="1" x14ac:dyDescent="0.55000000000000004">
      <c r="F308" s="12"/>
    </row>
    <row r="309" spans="6:6" ht="26.25" customHeight="1" x14ac:dyDescent="0.55000000000000004">
      <c r="F309" s="12"/>
    </row>
    <row r="310" spans="6:6" ht="26.25" customHeight="1" x14ac:dyDescent="0.55000000000000004">
      <c r="F310" s="12"/>
    </row>
    <row r="311" spans="6:6" ht="26.25" customHeight="1" x14ac:dyDescent="0.55000000000000004">
      <c r="F311" s="12"/>
    </row>
    <row r="312" spans="6:6" ht="26.25" customHeight="1" x14ac:dyDescent="0.55000000000000004">
      <c r="F312" s="12"/>
    </row>
    <row r="313" spans="6:6" ht="26.25" customHeight="1" x14ac:dyDescent="0.55000000000000004">
      <c r="F313" s="12"/>
    </row>
    <row r="314" spans="6:6" ht="26.25" customHeight="1" x14ac:dyDescent="0.55000000000000004">
      <c r="F314" s="12"/>
    </row>
    <row r="315" spans="6:6" ht="26.25" customHeight="1" x14ac:dyDescent="0.55000000000000004">
      <c r="F315" s="12"/>
    </row>
    <row r="316" spans="6:6" ht="26.25" customHeight="1" x14ac:dyDescent="0.55000000000000004">
      <c r="F316" s="12"/>
    </row>
    <row r="317" spans="6:6" ht="26.25" customHeight="1" x14ac:dyDescent="0.55000000000000004">
      <c r="F317" s="12"/>
    </row>
    <row r="318" spans="6:6" ht="26.25" customHeight="1" x14ac:dyDescent="0.55000000000000004">
      <c r="F318" s="12"/>
    </row>
    <row r="319" spans="6:6" ht="26.25" customHeight="1" x14ac:dyDescent="0.55000000000000004">
      <c r="F319" s="12"/>
    </row>
    <row r="320" spans="6:6" ht="26.25" customHeight="1" x14ac:dyDescent="0.55000000000000004">
      <c r="F320" s="12"/>
    </row>
    <row r="321" spans="6:6" ht="26.25" customHeight="1" x14ac:dyDescent="0.55000000000000004">
      <c r="F321" s="12"/>
    </row>
    <row r="322" spans="6:6" ht="26.25" customHeight="1" x14ac:dyDescent="0.55000000000000004">
      <c r="F322" s="12"/>
    </row>
    <row r="323" spans="6:6" ht="26.25" customHeight="1" x14ac:dyDescent="0.55000000000000004">
      <c r="F323" s="12"/>
    </row>
    <row r="324" spans="6:6" ht="26.25" customHeight="1" x14ac:dyDescent="0.55000000000000004">
      <c r="F324" s="12"/>
    </row>
    <row r="325" spans="6:6" ht="26.25" customHeight="1" x14ac:dyDescent="0.55000000000000004">
      <c r="F325" s="12"/>
    </row>
    <row r="326" spans="6:6" ht="26.25" customHeight="1" x14ac:dyDescent="0.55000000000000004">
      <c r="F326" s="12"/>
    </row>
    <row r="327" spans="6:6" ht="26.25" customHeight="1" x14ac:dyDescent="0.55000000000000004">
      <c r="F327" s="12"/>
    </row>
    <row r="328" spans="6:6" ht="26.25" customHeight="1" x14ac:dyDescent="0.55000000000000004">
      <c r="F328" s="12"/>
    </row>
    <row r="329" spans="6:6" ht="26.25" customHeight="1" x14ac:dyDescent="0.55000000000000004">
      <c r="F329" s="12"/>
    </row>
    <row r="330" spans="6:6" ht="26.25" customHeight="1" x14ac:dyDescent="0.55000000000000004">
      <c r="F330" s="12"/>
    </row>
    <row r="331" spans="6:6" ht="26.25" customHeight="1" x14ac:dyDescent="0.55000000000000004">
      <c r="F331" s="12"/>
    </row>
    <row r="332" spans="6:6" ht="26.25" customHeight="1" x14ac:dyDescent="0.55000000000000004">
      <c r="F332" s="12"/>
    </row>
    <row r="333" spans="6:6" ht="26.25" customHeight="1" x14ac:dyDescent="0.55000000000000004">
      <c r="F333" s="12"/>
    </row>
    <row r="334" spans="6:6" ht="26.25" customHeight="1" x14ac:dyDescent="0.55000000000000004">
      <c r="F334" s="12"/>
    </row>
    <row r="335" spans="6:6" ht="26.25" customHeight="1" x14ac:dyDescent="0.55000000000000004">
      <c r="F335" s="12"/>
    </row>
    <row r="336" spans="6:6" ht="26.25" customHeight="1" x14ac:dyDescent="0.55000000000000004">
      <c r="F336" s="12"/>
    </row>
    <row r="337" spans="6:6" ht="26.25" customHeight="1" x14ac:dyDescent="0.55000000000000004">
      <c r="F337" s="12"/>
    </row>
    <row r="338" spans="6:6" ht="26.25" customHeight="1" x14ac:dyDescent="0.55000000000000004">
      <c r="F338" s="12"/>
    </row>
    <row r="339" spans="6:6" ht="26.25" customHeight="1" x14ac:dyDescent="0.55000000000000004">
      <c r="F339" s="12"/>
    </row>
    <row r="340" spans="6:6" ht="26.25" customHeight="1" x14ac:dyDescent="0.55000000000000004">
      <c r="F340" s="12"/>
    </row>
    <row r="341" spans="6:6" ht="26.25" customHeight="1" x14ac:dyDescent="0.55000000000000004">
      <c r="F341" s="12"/>
    </row>
    <row r="342" spans="6:6" ht="26.25" customHeight="1" x14ac:dyDescent="0.55000000000000004">
      <c r="F342" s="12"/>
    </row>
    <row r="343" spans="6:6" ht="26.25" customHeight="1" x14ac:dyDescent="0.55000000000000004">
      <c r="F343" s="12"/>
    </row>
    <row r="344" spans="6:6" ht="26.25" customHeight="1" x14ac:dyDescent="0.55000000000000004">
      <c r="F344" s="12"/>
    </row>
    <row r="345" spans="6:6" ht="26.25" customHeight="1" x14ac:dyDescent="0.55000000000000004">
      <c r="F345" s="12"/>
    </row>
    <row r="346" spans="6:6" ht="26.25" customHeight="1" x14ac:dyDescent="0.55000000000000004">
      <c r="F346" s="12"/>
    </row>
    <row r="347" spans="6:6" ht="26.25" customHeight="1" x14ac:dyDescent="0.55000000000000004">
      <c r="F347" s="12"/>
    </row>
    <row r="348" spans="6:6" ht="26.25" customHeight="1" x14ac:dyDescent="0.55000000000000004">
      <c r="F348" s="12"/>
    </row>
    <row r="349" spans="6:6" ht="26.25" customHeight="1" x14ac:dyDescent="0.55000000000000004">
      <c r="F349" s="12"/>
    </row>
    <row r="350" spans="6:6" ht="26.25" customHeight="1" x14ac:dyDescent="0.55000000000000004">
      <c r="F350" s="12"/>
    </row>
    <row r="351" spans="6:6" ht="26.25" customHeight="1" x14ac:dyDescent="0.55000000000000004">
      <c r="F351" s="12"/>
    </row>
    <row r="352" spans="6:6" ht="26.25" customHeight="1" x14ac:dyDescent="0.55000000000000004">
      <c r="F352" s="12"/>
    </row>
    <row r="353" spans="6:6" ht="26.25" customHeight="1" x14ac:dyDescent="0.55000000000000004">
      <c r="F353" s="12"/>
    </row>
    <row r="354" spans="6:6" ht="26.25" customHeight="1" x14ac:dyDescent="0.55000000000000004">
      <c r="F354" s="12"/>
    </row>
    <row r="355" spans="6:6" ht="26.25" customHeight="1" x14ac:dyDescent="0.55000000000000004">
      <c r="F355" s="12"/>
    </row>
    <row r="356" spans="6:6" ht="26.25" customHeight="1" x14ac:dyDescent="0.55000000000000004">
      <c r="F356" s="12"/>
    </row>
    <row r="357" spans="6:6" ht="26.25" customHeight="1" x14ac:dyDescent="0.55000000000000004">
      <c r="F357" s="12"/>
    </row>
    <row r="358" spans="6:6" ht="26.25" customHeight="1" x14ac:dyDescent="0.55000000000000004">
      <c r="F358" s="12"/>
    </row>
    <row r="359" spans="6:6" ht="26.25" customHeight="1" x14ac:dyDescent="0.55000000000000004">
      <c r="F359" s="12"/>
    </row>
    <row r="360" spans="6:6" ht="26.25" customHeight="1" x14ac:dyDescent="0.55000000000000004">
      <c r="F360" s="12"/>
    </row>
    <row r="361" spans="6:6" ht="26.25" customHeight="1" x14ac:dyDescent="0.55000000000000004">
      <c r="F361" s="12"/>
    </row>
    <row r="362" spans="6:6" ht="26.25" customHeight="1" x14ac:dyDescent="0.55000000000000004">
      <c r="F362" s="12"/>
    </row>
    <row r="363" spans="6:6" ht="26.25" customHeight="1" x14ac:dyDescent="0.55000000000000004">
      <c r="F363" s="12"/>
    </row>
    <row r="364" spans="6:6" ht="26.25" customHeight="1" x14ac:dyDescent="0.55000000000000004">
      <c r="F364" s="12"/>
    </row>
    <row r="365" spans="6:6" ht="26.25" customHeight="1" x14ac:dyDescent="0.55000000000000004">
      <c r="F365" s="12"/>
    </row>
    <row r="366" spans="6:6" ht="26.25" customHeight="1" x14ac:dyDescent="0.55000000000000004">
      <c r="F366" s="12"/>
    </row>
    <row r="367" spans="6:6" ht="26.25" customHeight="1" x14ac:dyDescent="0.55000000000000004">
      <c r="F367" s="12"/>
    </row>
    <row r="368" spans="6:6" ht="26.25" customHeight="1" x14ac:dyDescent="0.55000000000000004">
      <c r="F368" s="12"/>
    </row>
    <row r="369" spans="6:6" ht="26.25" customHeight="1" x14ac:dyDescent="0.55000000000000004">
      <c r="F369" s="12"/>
    </row>
    <row r="370" spans="6:6" ht="26.25" customHeight="1" x14ac:dyDescent="0.55000000000000004">
      <c r="F370" s="12"/>
    </row>
    <row r="371" spans="6:6" ht="26.25" customHeight="1" x14ac:dyDescent="0.55000000000000004">
      <c r="F371" s="12"/>
    </row>
    <row r="372" spans="6:6" ht="26.25" customHeight="1" x14ac:dyDescent="0.55000000000000004">
      <c r="F372" s="12"/>
    </row>
    <row r="373" spans="6:6" ht="26.25" customHeight="1" x14ac:dyDescent="0.55000000000000004">
      <c r="F373" s="12"/>
    </row>
    <row r="374" spans="6:6" ht="26.25" customHeight="1" x14ac:dyDescent="0.55000000000000004">
      <c r="F374" s="12"/>
    </row>
    <row r="375" spans="6:6" ht="26.25" customHeight="1" x14ac:dyDescent="0.55000000000000004">
      <c r="F375" s="12"/>
    </row>
    <row r="376" spans="6:6" ht="26.25" customHeight="1" x14ac:dyDescent="0.55000000000000004">
      <c r="F376" s="12"/>
    </row>
    <row r="377" spans="6:6" ht="26.25" customHeight="1" x14ac:dyDescent="0.55000000000000004">
      <c r="F377" s="12"/>
    </row>
    <row r="378" spans="6:6" ht="26.25" customHeight="1" x14ac:dyDescent="0.55000000000000004">
      <c r="F378" s="12"/>
    </row>
    <row r="379" spans="6:6" ht="26.25" customHeight="1" x14ac:dyDescent="0.55000000000000004">
      <c r="F379" s="12"/>
    </row>
    <row r="380" spans="6:6" ht="26.25" customHeight="1" x14ac:dyDescent="0.55000000000000004">
      <c r="F380" s="12"/>
    </row>
    <row r="381" spans="6:6" ht="26.25" customHeight="1" x14ac:dyDescent="0.55000000000000004">
      <c r="F381" s="12"/>
    </row>
    <row r="382" spans="6:6" ht="26.25" customHeight="1" x14ac:dyDescent="0.55000000000000004">
      <c r="F382" s="12"/>
    </row>
    <row r="383" spans="6:6" ht="26.25" customHeight="1" x14ac:dyDescent="0.55000000000000004">
      <c r="F383" s="12"/>
    </row>
    <row r="384" spans="6:6" ht="26.25" customHeight="1" x14ac:dyDescent="0.55000000000000004">
      <c r="F384" s="12"/>
    </row>
    <row r="385" spans="6:6" ht="26.25" customHeight="1" x14ac:dyDescent="0.55000000000000004">
      <c r="F385" s="12"/>
    </row>
    <row r="386" spans="6:6" ht="26.25" customHeight="1" x14ac:dyDescent="0.55000000000000004">
      <c r="F386" s="12"/>
    </row>
    <row r="387" spans="6:6" ht="26.25" customHeight="1" x14ac:dyDescent="0.55000000000000004">
      <c r="F387" s="12"/>
    </row>
    <row r="388" spans="6:6" ht="26.25" customHeight="1" x14ac:dyDescent="0.55000000000000004">
      <c r="F388" s="12"/>
    </row>
    <row r="389" spans="6:6" ht="26.25" customHeight="1" x14ac:dyDescent="0.55000000000000004">
      <c r="F389" s="12"/>
    </row>
    <row r="390" spans="6:6" ht="26.25" customHeight="1" x14ac:dyDescent="0.55000000000000004">
      <c r="F390" s="12"/>
    </row>
    <row r="391" spans="6:6" ht="26.25" customHeight="1" x14ac:dyDescent="0.55000000000000004">
      <c r="F391" s="12"/>
    </row>
    <row r="392" spans="6:6" ht="26.25" customHeight="1" x14ac:dyDescent="0.55000000000000004">
      <c r="F392" s="12"/>
    </row>
    <row r="393" spans="6:6" ht="26.25" customHeight="1" x14ac:dyDescent="0.55000000000000004">
      <c r="F393" s="12"/>
    </row>
    <row r="394" spans="6:6" ht="26.25" customHeight="1" x14ac:dyDescent="0.55000000000000004">
      <c r="F394" s="12"/>
    </row>
    <row r="395" spans="6:6" ht="26.25" customHeight="1" x14ac:dyDescent="0.55000000000000004">
      <c r="F395" s="12"/>
    </row>
    <row r="396" spans="6:6" ht="26.25" customHeight="1" x14ac:dyDescent="0.55000000000000004">
      <c r="F396" s="12"/>
    </row>
    <row r="397" spans="6:6" ht="26.25" customHeight="1" x14ac:dyDescent="0.55000000000000004">
      <c r="F397" s="12"/>
    </row>
    <row r="398" spans="6:6" ht="26.25" customHeight="1" x14ac:dyDescent="0.55000000000000004">
      <c r="F398" s="12"/>
    </row>
    <row r="399" spans="6:6" ht="26.25" customHeight="1" x14ac:dyDescent="0.55000000000000004">
      <c r="F399" s="12"/>
    </row>
    <row r="400" spans="6:6" ht="26.25" customHeight="1" x14ac:dyDescent="0.55000000000000004">
      <c r="F400" s="12"/>
    </row>
    <row r="401" spans="6:6" ht="26.25" customHeight="1" x14ac:dyDescent="0.55000000000000004">
      <c r="F401" s="12"/>
    </row>
    <row r="402" spans="6:6" ht="26.25" customHeight="1" x14ac:dyDescent="0.55000000000000004">
      <c r="F402" s="12"/>
    </row>
    <row r="403" spans="6:6" ht="26.25" customHeight="1" x14ac:dyDescent="0.55000000000000004">
      <c r="F403" s="12"/>
    </row>
    <row r="404" spans="6:6" ht="26.25" customHeight="1" x14ac:dyDescent="0.55000000000000004">
      <c r="F404" s="12"/>
    </row>
    <row r="405" spans="6:6" ht="26.25" customHeight="1" x14ac:dyDescent="0.55000000000000004">
      <c r="F405" s="12"/>
    </row>
    <row r="406" spans="6:6" ht="26.25" customHeight="1" x14ac:dyDescent="0.55000000000000004">
      <c r="F406" s="12"/>
    </row>
    <row r="407" spans="6:6" ht="26.25" customHeight="1" x14ac:dyDescent="0.55000000000000004">
      <c r="F407" s="12"/>
    </row>
    <row r="408" spans="6:6" ht="26.25" customHeight="1" x14ac:dyDescent="0.55000000000000004">
      <c r="F408" s="12"/>
    </row>
    <row r="409" spans="6:6" ht="26.25" customHeight="1" x14ac:dyDescent="0.55000000000000004">
      <c r="F409" s="12"/>
    </row>
    <row r="410" spans="6:6" ht="26.25" customHeight="1" x14ac:dyDescent="0.55000000000000004">
      <c r="F410" s="12"/>
    </row>
    <row r="411" spans="6:6" ht="26.25" customHeight="1" x14ac:dyDescent="0.55000000000000004">
      <c r="F411" s="12"/>
    </row>
    <row r="412" spans="6:6" ht="26.25" customHeight="1" x14ac:dyDescent="0.55000000000000004">
      <c r="F412" s="12"/>
    </row>
    <row r="413" spans="6:6" ht="26.25" customHeight="1" x14ac:dyDescent="0.55000000000000004">
      <c r="F413" s="12"/>
    </row>
    <row r="414" spans="6:6" ht="26.25" customHeight="1" x14ac:dyDescent="0.55000000000000004">
      <c r="F414" s="12"/>
    </row>
    <row r="415" spans="6:6" ht="26.25" customHeight="1" x14ac:dyDescent="0.55000000000000004">
      <c r="F415" s="12"/>
    </row>
    <row r="416" spans="6:6" ht="26.25" customHeight="1" x14ac:dyDescent="0.55000000000000004">
      <c r="F416" s="12"/>
    </row>
    <row r="417" spans="6:6" ht="26.25" customHeight="1" x14ac:dyDescent="0.55000000000000004">
      <c r="F417" s="12"/>
    </row>
    <row r="418" spans="6:6" ht="26.25" customHeight="1" x14ac:dyDescent="0.55000000000000004">
      <c r="F418" s="12"/>
    </row>
    <row r="419" spans="6:6" ht="26.25" customHeight="1" x14ac:dyDescent="0.55000000000000004">
      <c r="F419" s="12"/>
    </row>
    <row r="420" spans="6:6" ht="26.25" customHeight="1" x14ac:dyDescent="0.55000000000000004">
      <c r="F420" s="12"/>
    </row>
    <row r="421" spans="6:6" ht="26.25" customHeight="1" x14ac:dyDescent="0.55000000000000004">
      <c r="F421" s="12"/>
    </row>
    <row r="422" spans="6:6" ht="26.25" customHeight="1" x14ac:dyDescent="0.55000000000000004">
      <c r="F422" s="12"/>
    </row>
    <row r="423" spans="6:6" ht="26.25" customHeight="1" x14ac:dyDescent="0.55000000000000004">
      <c r="F423" s="12"/>
    </row>
    <row r="424" spans="6:6" ht="26.25" customHeight="1" x14ac:dyDescent="0.55000000000000004">
      <c r="F424" s="12"/>
    </row>
    <row r="425" spans="6:6" ht="26.25" customHeight="1" x14ac:dyDescent="0.55000000000000004">
      <c r="F425" s="12"/>
    </row>
    <row r="426" spans="6:6" ht="26.25" customHeight="1" x14ac:dyDescent="0.55000000000000004">
      <c r="F426" s="12"/>
    </row>
    <row r="427" spans="6:6" ht="26.25" customHeight="1" x14ac:dyDescent="0.55000000000000004">
      <c r="F427" s="12"/>
    </row>
    <row r="428" spans="6:6" ht="26.25" customHeight="1" x14ac:dyDescent="0.55000000000000004">
      <c r="F428" s="12"/>
    </row>
    <row r="429" spans="6:6" ht="26.25" customHeight="1" x14ac:dyDescent="0.55000000000000004">
      <c r="F429" s="12"/>
    </row>
    <row r="430" spans="6:6" ht="26.25" customHeight="1" x14ac:dyDescent="0.55000000000000004">
      <c r="F430" s="12"/>
    </row>
    <row r="431" spans="6:6" ht="26.25" customHeight="1" x14ac:dyDescent="0.55000000000000004">
      <c r="F431" s="12"/>
    </row>
    <row r="432" spans="6:6" ht="26.25" customHeight="1" x14ac:dyDescent="0.55000000000000004">
      <c r="F432" s="12"/>
    </row>
    <row r="433" spans="6:6" ht="26.25" customHeight="1" x14ac:dyDescent="0.55000000000000004">
      <c r="F433" s="12"/>
    </row>
    <row r="434" spans="6:6" ht="26.25" customHeight="1" x14ac:dyDescent="0.55000000000000004">
      <c r="F434" s="12"/>
    </row>
    <row r="435" spans="6:6" ht="26.25" customHeight="1" x14ac:dyDescent="0.55000000000000004">
      <c r="F435" s="12"/>
    </row>
    <row r="436" spans="6:6" ht="26.25" customHeight="1" x14ac:dyDescent="0.55000000000000004">
      <c r="F436" s="12"/>
    </row>
    <row r="437" spans="6:6" ht="26.25" customHeight="1" x14ac:dyDescent="0.55000000000000004">
      <c r="F437" s="12"/>
    </row>
    <row r="438" spans="6:6" ht="26.25" customHeight="1" x14ac:dyDescent="0.55000000000000004">
      <c r="F438" s="12"/>
    </row>
    <row r="439" spans="6:6" ht="26.25" customHeight="1" x14ac:dyDescent="0.55000000000000004">
      <c r="F439" s="12"/>
    </row>
    <row r="440" spans="6:6" ht="26.25" customHeight="1" x14ac:dyDescent="0.55000000000000004">
      <c r="F440" s="12"/>
    </row>
    <row r="441" spans="6:6" ht="26.25" customHeight="1" x14ac:dyDescent="0.55000000000000004">
      <c r="F441" s="12"/>
    </row>
    <row r="442" spans="6:6" ht="26.25" customHeight="1" x14ac:dyDescent="0.55000000000000004">
      <c r="F442" s="12"/>
    </row>
    <row r="443" spans="6:6" ht="26.25" customHeight="1" x14ac:dyDescent="0.55000000000000004">
      <c r="F443" s="12"/>
    </row>
    <row r="444" spans="6:6" ht="26.25" customHeight="1" x14ac:dyDescent="0.55000000000000004">
      <c r="F444" s="12"/>
    </row>
    <row r="445" spans="6:6" ht="26.25" customHeight="1" x14ac:dyDescent="0.55000000000000004">
      <c r="F445" s="12"/>
    </row>
    <row r="446" spans="6:6" ht="26.25" customHeight="1" x14ac:dyDescent="0.55000000000000004">
      <c r="F446" s="12"/>
    </row>
    <row r="447" spans="6:6" ht="26.25" customHeight="1" x14ac:dyDescent="0.55000000000000004">
      <c r="F447" s="12"/>
    </row>
    <row r="448" spans="6:6" ht="26.25" customHeight="1" x14ac:dyDescent="0.55000000000000004">
      <c r="F448" s="12"/>
    </row>
    <row r="449" spans="6:6" ht="26.25" customHeight="1" x14ac:dyDescent="0.55000000000000004">
      <c r="F449" s="12"/>
    </row>
    <row r="450" spans="6:6" ht="26.25" customHeight="1" x14ac:dyDescent="0.55000000000000004">
      <c r="F450" s="12"/>
    </row>
    <row r="451" spans="6:6" ht="26.25" customHeight="1" x14ac:dyDescent="0.55000000000000004">
      <c r="F451" s="12"/>
    </row>
    <row r="452" spans="6:6" ht="26.25" customHeight="1" x14ac:dyDescent="0.55000000000000004">
      <c r="F452" s="12"/>
    </row>
    <row r="453" spans="6:6" ht="26.25" customHeight="1" x14ac:dyDescent="0.55000000000000004">
      <c r="F453" s="12"/>
    </row>
    <row r="454" spans="6:6" ht="26.25" customHeight="1" x14ac:dyDescent="0.55000000000000004">
      <c r="F454" s="12"/>
    </row>
    <row r="455" spans="6:6" ht="26.25" customHeight="1" x14ac:dyDescent="0.55000000000000004">
      <c r="F455" s="12"/>
    </row>
    <row r="456" spans="6:6" ht="26.25" customHeight="1" x14ac:dyDescent="0.55000000000000004">
      <c r="F456" s="12"/>
    </row>
    <row r="457" spans="6:6" ht="26.25" customHeight="1" x14ac:dyDescent="0.55000000000000004">
      <c r="F457" s="12"/>
    </row>
    <row r="458" spans="6:6" ht="26.25" customHeight="1" x14ac:dyDescent="0.55000000000000004">
      <c r="F458" s="12"/>
    </row>
    <row r="459" spans="6:6" ht="26.25" customHeight="1" x14ac:dyDescent="0.55000000000000004">
      <c r="F459" s="12"/>
    </row>
    <row r="460" spans="6:6" ht="26.25" customHeight="1" x14ac:dyDescent="0.55000000000000004">
      <c r="F460" s="12"/>
    </row>
    <row r="461" spans="6:6" ht="26.25" customHeight="1" x14ac:dyDescent="0.55000000000000004">
      <c r="F461" s="12"/>
    </row>
    <row r="462" spans="6:6" ht="26.25" customHeight="1" x14ac:dyDescent="0.55000000000000004">
      <c r="F462" s="12"/>
    </row>
    <row r="463" spans="6:6" ht="26.25" customHeight="1" x14ac:dyDescent="0.55000000000000004">
      <c r="F463" s="12"/>
    </row>
    <row r="464" spans="6:6" ht="26.25" customHeight="1" x14ac:dyDescent="0.55000000000000004">
      <c r="F464" s="12"/>
    </row>
    <row r="465" spans="6:6" ht="26.25" customHeight="1" x14ac:dyDescent="0.55000000000000004">
      <c r="F465" s="12"/>
    </row>
    <row r="466" spans="6:6" ht="26.25" customHeight="1" x14ac:dyDescent="0.55000000000000004">
      <c r="F466" s="12"/>
    </row>
    <row r="467" spans="6:6" ht="26.25" customHeight="1" x14ac:dyDescent="0.55000000000000004">
      <c r="F467" s="12"/>
    </row>
    <row r="468" spans="6:6" ht="26.25" customHeight="1" x14ac:dyDescent="0.55000000000000004">
      <c r="F468" s="12"/>
    </row>
    <row r="469" spans="6:6" ht="26.25" customHeight="1" x14ac:dyDescent="0.55000000000000004">
      <c r="F469" s="12"/>
    </row>
    <row r="470" spans="6:6" ht="26.25" customHeight="1" x14ac:dyDescent="0.55000000000000004">
      <c r="F470" s="12"/>
    </row>
    <row r="471" spans="6:6" ht="26.25" customHeight="1" x14ac:dyDescent="0.55000000000000004">
      <c r="F471" s="12"/>
    </row>
    <row r="472" spans="6:6" ht="26.25" customHeight="1" x14ac:dyDescent="0.55000000000000004">
      <c r="F472" s="12"/>
    </row>
    <row r="473" spans="6:6" ht="26.25" customHeight="1" x14ac:dyDescent="0.55000000000000004">
      <c r="F473" s="12"/>
    </row>
    <row r="474" spans="6:6" ht="26.25" customHeight="1" x14ac:dyDescent="0.55000000000000004">
      <c r="F474" s="12"/>
    </row>
    <row r="475" spans="6:6" ht="26.25" customHeight="1" x14ac:dyDescent="0.55000000000000004">
      <c r="F475" s="12"/>
    </row>
    <row r="476" spans="6:6" ht="26.25" customHeight="1" x14ac:dyDescent="0.55000000000000004">
      <c r="F476" s="12"/>
    </row>
    <row r="477" spans="6:6" ht="26.25" customHeight="1" x14ac:dyDescent="0.55000000000000004">
      <c r="F477" s="12"/>
    </row>
    <row r="478" spans="6:6" ht="26.25" customHeight="1" x14ac:dyDescent="0.55000000000000004">
      <c r="F478" s="12"/>
    </row>
    <row r="479" spans="6:6" ht="26.25" customHeight="1" x14ac:dyDescent="0.55000000000000004">
      <c r="F479" s="12"/>
    </row>
    <row r="480" spans="6:6" ht="26.25" customHeight="1" x14ac:dyDescent="0.55000000000000004">
      <c r="F480" s="12"/>
    </row>
    <row r="481" spans="6:6" ht="26.25" customHeight="1" x14ac:dyDescent="0.55000000000000004">
      <c r="F481" s="12"/>
    </row>
    <row r="482" spans="6:6" ht="26.25" customHeight="1" x14ac:dyDescent="0.55000000000000004">
      <c r="F482" s="12"/>
    </row>
    <row r="483" spans="6:6" ht="26.25" customHeight="1" x14ac:dyDescent="0.55000000000000004">
      <c r="F483" s="12"/>
    </row>
    <row r="484" spans="6:6" ht="26.25" customHeight="1" x14ac:dyDescent="0.55000000000000004">
      <c r="F484" s="12"/>
    </row>
    <row r="485" spans="6:6" ht="26.25" customHeight="1" x14ac:dyDescent="0.55000000000000004">
      <c r="F485" s="12"/>
    </row>
    <row r="486" spans="6:6" ht="26.25" customHeight="1" x14ac:dyDescent="0.55000000000000004">
      <c r="F486" s="12"/>
    </row>
    <row r="487" spans="6:6" ht="26.25" customHeight="1" x14ac:dyDescent="0.55000000000000004">
      <c r="F487" s="12"/>
    </row>
    <row r="488" spans="6:6" ht="26.25" customHeight="1" x14ac:dyDescent="0.55000000000000004">
      <c r="F488" s="12"/>
    </row>
    <row r="489" spans="6:6" ht="26.25" customHeight="1" x14ac:dyDescent="0.55000000000000004">
      <c r="F489" s="12"/>
    </row>
    <row r="490" spans="6:6" ht="26.25" customHeight="1" x14ac:dyDescent="0.55000000000000004">
      <c r="F490" s="12"/>
    </row>
    <row r="491" spans="6:6" ht="26.25" customHeight="1" x14ac:dyDescent="0.55000000000000004">
      <c r="F491" s="12"/>
    </row>
    <row r="492" spans="6:6" ht="26.25" customHeight="1" x14ac:dyDescent="0.55000000000000004">
      <c r="F492" s="12"/>
    </row>
    <row r="493" spans="6:6" ht="26.25" customHeight="1" x14ac:dyDescent="0.55000000000000004">
      <c r="F493" s="12"/>
    </row>
    <row r="494" spans="6:6" ht="26.25" customHeight="1" x14ac:dyDescent="0.55000000000000004">
      <c r="F494" s="12"/>
    </row>
    <row r="495" spans="6:6" ht="26.25" customHeight="1" x14ac:dyDescent="0.55000000000000004">
      <c r="F495" s="12"/>
    </row>
    <row r="496" spans="6:6" ht="26.25" customHeight="1" x14ac:dyDescent="0.55000000000000004">
      <c r="F496" s="12"/>
    </row>
    <row r="497" spans="6:6" ht="26.25" customHeight="1" x14ac:dyDescent="0.55000000000000004">
      <c r="F497" s="12"/>
    </row>
    <row r="498" spans="6:6" ht="26.25" customHeight="1" x14ac:dyDescent="0.55000000000000004">
      <c r="F498" s="12"/>
    </row>
    <row r="499" spans="6:6" ht="26.25" customHeight="1" x14ac:dyDescent="0.55000000000000004">
      <c r="F499" s="12"/>
    </row>
    <row r="500" spans="6:6" ht="26.25" customHeight="1" x14ac:dyDescent="0.55000000000000004">
      <c r="F500" s="12"/>
    </row>
    <row r="501" spans="6:6" ht="26.25" customHeight="1" x14ac:dyDescent="0.55000000000000004">
      <c r="F501" s="12"/>
    </row>
    <row r="502" spans="6:6" ht="26.25" customHeight="1" x14ac:dyDescent="0.55000000000000004">
      <c r="F502" s="12"/>
    </row>
    <row r="503" spans="6:6" ht="26.25" customHeight="1" x14ac:dyDescent="0.55000000000000004">
      <c r="F503" s="12"/>
    </row>
    <row r="504" spans="6:6" ht="26.25" customHeight="1" x14ac:dyDescent="0.55000000000000004">
      <c r="F504" s="12"/>
    </row>
    <row r="505" spans="6:6" ht="26.25" customHeight="1" x14ac:dyDescent="0.55000000000000004">
      <c r="F505" s="12"/>
    </row>
    <row r="506" spans="6:6" ht="26.25" customHeight="1" x14ac:dyDescent="0.55000000000000004">
      <c r="F506" s="12"/>
    </row>
    <row r="507" spans="6:6" ht="26.25" customHeight="1" x14ac:dyDescent="0.55000000000000004">
      <c r="F507" s="12"/>
    </row>
    <row r="508" spans="6:6" ht="26.25" customHeight="1" x14ac:dyDescent="0.55000000000000004">
      <c r="F508" s="12"/>
    </row>
    <row r="509" spans="6:6" ht="26.25" customHeight="1" x14ac:dyDescent="0.55000000000000004">
      <c r="F509" s="12"/>
    </row>
    <row r="510" spans="6:6" ht="26.25" customHeight="1" x14ac:dyDescent="0.55000000000000004">
      <c r="F510" s="12"/>
    </row>
    <row r="511" spans="6:6" ht="26.25" customHeight="1" x14ac:dyDescent="0.55000000000000004">
      <c r="F511" s="12"/>
    </row>
    <row r="512" spans="6:6" ht="26.25" customHeight="1" x14ac:dyDescent="0.55000000000000004">
      <c r="F512" s="12"/>
    </row>
    <row r="513" spans="6:6" ht="26.25" customHeight="1" x14ac:dyDescent="0.55000000000000004">
      <c r="F513" s="12"/>
    </row>
    <row r="514" spans="6:6" ht="26.25" customHeight="1" x14ac:dyDescent="0.55000000000000004">
      <c r="F514" s="12"/>
    </row>
    <row r="515" spans="6:6" ht="26.25" customHeight="1" x14ac:dyDescent="0.55000000000000004">
      <c r="F515" s="12"/>
    </row>
    <row r="516" spans="6:6" ht="26.25" customHeight="1" x14ac:dyDescent="0.55000000000000004">
      <c r="F516" s="12"/>
    </row>
    <row r="517" spans="6:6" ht="26.25" customHeight="1" x14ac:dyDescent="0.55000000000000004">
      <c r="F517" s="12"/>
    </row>
    <row r="518" spans="6:6" ht="26.25" customHeight="1" x14ac:dyDescent="0.55000000000000004">
      <c r="F518" s="12"/>
    </row>
    <row r="519" spans="6:6" ht="26.25" customHeight="1" x14ac:dyDescent="0.55000000000000004">
      <c r="F519" s="12"/>
    </row>
    <row r="520" spans="6:6" ht="26.25" customHeight="1" x14ac:dyDescent="0.55000000000000004">
      <c r="F520" s="12"/>
    </row>
    <row r="521" spans="6:6" ht="26.25" customHeight="1" x14ac:dyDescent="0.55000000000000004">
      <c r="F521" s="12"/>
    </row>
    <row r="522" spans="6:6" ht="26.25" customHeight="1" x14ac:dyDescent="0.55000000000000004">
      <c r="F522" s="12"/>
    </row>
    <row r="523" spans="6:6" ht="26.25" customHeight="1" x14ac:dyDescent="0.55000000000000004">
      <c r="F523" s="12"/>
    </row>
    <row r="524" spans="6:6" ht="26.25" customHeight="1" x14ac:dyDescent="0.55000000000000004">
      <c r="F524" s="12"/>
    </row>
    <row r="525" spans="6:6" ht="26.25" customHeight="1" x14ac:dyDescent="0.55000000000000004">
      <c r="F525" s="12"/>
    </row>
    <row r="526" spans="6:6" ht="26.25" customHeight="1" x14ac:dyDescent="0.55000000000000004">
      <c r="F526" s="12"/>
    </row>
    <row r="527" spans="6:6" ht="26.25" customHeight="1" x14ac:dyDescent="0.55000000000000004">
      <c r="F527" s="12"/>
    </row>
    <row r="528" spans="6:6" ht="26.25" customHeight="1" x14ac:dyDescent="0.55000000000000004">
      <c r="F528" s="12"/>
    </row>
    <row r="529" spans="6:6" ht="26.25" customHeight="1" x14ac:dyDescent="0.55000000000000004">
      <c r="F529" s="12"/>
    </row>
    <row r="530" spans="6:6" ht="26.25" customHeight="1" x14ac:dyDescent="0.55000000000000004">
      <c r="F530" s="12"/>
    </row>
    <row r="531" spans="6:6" ht="26.25" customHeight="1" x14ac:dyDescent="0.55000000000000004">
      <c r="F531" s="12"/>
    </row>
    <row r="532" spans="6:6" ht="26.25" customHeight="1" x14ac:dyDescent="0.55000000000000004">
      <c r="F532" s="12"/>
    </row>
    <row r="533" spans="6:6" ht="26.25" customHeight="1" x14ac:dyDescent="0.55000000000000004">
      <c r="F533" s="12"/>
    </row>
    <row r="534" spans="6:6" ht="26.25" customHeight="1" x14ac:dyDescent="0.55000000000000004">
      <c r="F534" s="12"/>
    </row>
    <row r="535" spans="6:6" ht="26.25" customHeight="1" x14ac:dyDescent="0.55000000000000004">
      <c r="F535" s="12"/>
    </row>
    <row r="536" spans="6:6" ht="26.25" customHeight="1" x14ac:dyDescent="0.55000000000000004">
      <c r="F536" s="12"/>
    </row>
    <row r="537" spans="6:6" ht="26.25" customHeight="1" x14ac:dyDescent="0.55000000000000004">
      <c r="F537" s="12"/>
    </row>
    <row r="538" spans="6:6" ht="26.25" customHeight="1" x14ac:dyDescent="0.55000000000000004">
      <c r="F538" s="12"/>
    </row>
    <row r="539" spans="6:6" ht="26.25" customHeight="1" x14ac:dyDescent="0.55000000000000004">
      <c r="F539" s="12"/>
    </row>
  </sheetData>
  <autoFilter ref="A1:G31"/>
  <pageMargins left="0.7" right="0.7" top="0.75" bottom="0.75" header="0.3" footer="0.3"/>
  <pageSetup paperSize="11" orientation="landscape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2"/>
  <sheetViews>
    <sheetView topLeftCell="A28" workbookViewId="0">
      <selection activeCell="C40" sqref="C4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3000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842</v>
      </c>
      <c r="D4" s="19"/>
      <c r="E4" s="14"/>
      <c r="F4" s="22">
        <v>247000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3</v>
      </c>
      <c r="B5" s="37" t="str">
        <f t="shared" si="0"/>
        <v>Body &amp; Painting</v>
      </c>
      <c r="C5" s="13" t="s">
        <v>843</v>
      </c>
      <c r="D5" s="19" t="s">
        <v>844</v>
      </c>
      <c r="E5" s="14"/>
      <c r="F5" s="22">
        <v>14000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640</v>
      </c>
      <c r="D6" s="16"/>
      <c r="E6" s="16"/>
      <c r="F6" s="22">
        <v>14000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51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845</v>
      </c>
      <c r="D8" s="19" t="s">
        <v>844</v>
      </c>
      <c r="E8" s="14"/>
      <c r="F8" s="22">
        <v>39000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6</v>
      </c>
      <c r="B9" s="37" t="str">
        <f t="shared" si="0"/>
        <v>Meal</v>
      </c>
      <c r="C9" s="13" t="s">
        <v>304</v>
      </c>
      <c r="D9" s="19" t="s">
        <v>846</v>
      </c>
      <c r="E9" s="19"/>
      <c r="F9" s="22">
        <v>2000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7</v>
      </c>
      <c r="B10" s="37" t="str">
        <f t="shared" si="0"/>
        <v>Discount</v>
      </c>
      <c r="C10" s="13" t="s">
        <v>57</v>
      </c>
      <c r="D10" s="16" t="s">
        <v>788</v>
      </c>
      <c r="E10" s="16"/>
      <c r="F10" s="22">
        <v>5000</v>
      </c>
      <c r="G10" s="40"/>
      <c r="K10" s="12">
        <v>9</v>
      </c>
      <c r="L10" s="12"/>
    </row>
    <row r="11" spans="1:12" ht="21.75" customHeight="1" x14ac:dyDescent="0.55000000000000004">
      <c r="A11" s="36">
        <v>7</v>
      </c>
      <c r="B11" s="37" t="str">
        <f t="shared" si="0"/>
        <v>Discount</v>
      </c>
      <c r="C11" s="13" t="s">
        <v>57</v>
      </c>
      <c r="D11" s="19" t="s">
        <v>847</v>
      </c>
      <c r="E11" s="19"/>
      <c r="F11" s="22">
        <v>3000</v>
      </c>
      <c r="G11" s="40"/>
      <c r="K11" s="12">
        <v>10</v>
      </c>
      <c r="L11" s="12"/>
    </row>
    <row r="12" spans="1:12" ht="21.75" customHeight="1" x14ac:dyDescent="0.55000000000000004">
      <c r="A12" s="36">
        <v>8</v>
      </c>
      <c r="B12" s="37" t="str">
        <f t="shared" si="0"/>
        <v>Advance</v>
      </c>
      <c r="C12" s="13"/>
      <c r="D12" s="19" t="s">
        <v>847</v>
      </c>
      <c r="E12" s="14"/>
      <c r="F12" s="22">
        <v>100000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165</v>
      </c>
      <c r="D13" s="19" t="s">
        <v>848</v>
      </c>
      <c r="E13" s="14"/>
      <c r="F13" s="22">
        <v>5000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589</v>
      </c>
      <c r="D14" s="19"/>
      <c r="E14" s="14"/>
      <c r="F14" s="22">
        <v>10000</v>
      </c>
      <c r="G14" s="40"/>
      <c r="K14" s="12">
        <v>13</v>
      </c>
      <c r="L14" s="12"/>
    </row>
    <row r="15" spans="1:12" ht="21.75" customHeight="1" x14ac:dyDescent="0.55000000000000004">
      <c r="A15" s="36">
        <v>1</v>
      </c>
      <c r="B15" s="37" t="str">
        <f t="shared" si="0"/>
        <v>Expense</v>
      </c>
      <c r="C15" s="13" t="s">
        <v>849</v>
      </c>
      <c r="D15" s="19"/>
      <c r="E15" s="14"/>
      <c r="F15" s="22">
        <v>21000</v>
      </c>
      <c r="G15" s="40"/>
    </row>
    <row r="16" spans="1:12" ht="21.75" customHeight="1" x14ac:dyDescent="0.55000000000000004">
      <c r="A16" s="36">
        <v>1</v>
      </c>
      <c r="B16" s="37" t="str">
        <f t="shared" si="0"/>
        <v>Expense</v>
      </c>
      <c r="C16" s="13" t="s">
        <v>165</v>
      </c>
      <c r="D16" s="19" t="s">
        <v>850</v>
      </c>
      <c r="E16" s="14"/>
      <c r="F16" s="22">
        <v>10000</v>
      </c>
      <c r="G16" s="40"/>
    </row>
    <row r="17" spans="1:7" ht="21.75" x14ac:dyDescent="0.55000000000000004">
      <c r="A17" s="36">
        <v>7</v>
      </c>
      <c r="B17" s="37" t="s">
        <v>336</v>
      </c>
      <c r="C17" s="13" t="s">
        <v>57</v>
      </c>
      <c r="D17" s="19" t="s">
        <v>851</v>
      </c>
      <c r="E17" s="14"/>
      <c r="F17" s="22">
        <v>500</v>
      </c>
      <c r="G17" s="40"/>
    </row>
    <row r="18" spans="1:7" ht="21.75" x14ac:dyDescent="0.55000000000000004">
      <c r="A18" s="36">
        <v>6</v>
      </c>
      <c r="B18" s="37" t="str">
        <f t="shared" si="0"/>
        <v>Meal</v>
      </c>
      <c r="C18" s="13" t="s">
        <v>852</v>
      </c>
      <c r="D18" s="19"/>
      <c r="E18" s="14"/>
      <c r="F18" s="22">
        <v>31500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838</v>
      </c>
      <c r="D19" s="19"/>
      <c r="E19" s="14"/>
      <c r="F19" s="22">
        <v>1000</v>
      </c>
      <c r="G19" s="40"/>
    </row>
    <row r="20" spans="1:7" ht="21.75" x14ac:dyDescent="0.55000000000000004">
      <c r="A20" s="36">
        <v>4</v>
      </c>
      <c r="B20" s="37" t="str">
        <f t="shared" si="0"/>
        <v>Wages</v>
      </c>
      <c r="C20" s="13" t="s">
        <v>7</v>
      </c>
      <c r="D20" s="19"/>
      <c r="E20" s="14"/>
      <c r="F20" s="22">
        <v>20000</v>
      </c>
      <c r="G20" s="40"/>
    </row>
    <row r="21" spans="1:7" ht="21.75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x14ac:dyDescent="0.55000000000000004">
      <c r="A22" s="36">
        <v>2</v>
      </c>
      <c r="B22" s="37" t="s">
        <v>337</v>
      </c>
      <c r="C22" s="13"/>
      <c r="D22" s="19"/>
      <c r="E22" s="14"/>
      <c r="F22" s="22"/>
      <c r="G22" s="40"/>
    </row>
    <row r="23" spans="1:7" ht="21.75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x14ac:dyDescent="0.55000000000000004">
      <c r="A31" s="36">
        <v>6</v>
      </c>
      <c r="B31" s="37" t="s">
        <v>335</v>
      </c>
      <c r="C31" s="13"/>
      <c r="D31" s="19"/>
      <c r="E31" s="14"/>
      <c r="F31" s="22"/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7" ht="18.75" x14ac:dyDescent="0.3">
      <c r="E33" s="58" t="s">
        <v>332</v>
      </c>
      <c r="F33" s="50">
        <f>SUM(F2:F32)</f>
        <v>532000</v>
      </c>
    </row>
    <row r="34" spans="5:7" ht="22.5" x14ac:dyDescent="0.55000000000000004">
      <c r="E34" s="84" t="s">
        <v>372</v>
      </c>
      <c r="F34" s="85">
        <v>153050</v>
      </c>
    </row>
    <row r="35" spans="5:7" ht="18.75" x14ac:dyDescent="0.3">
      <c r="E35" s="58" t="s">
        <v>407</v>
      </c>
      <c r="F35" s="50">
        <v>10000</v>
      </c>
    </row>
    <row r="36" spans="5:7" ht="23.25" x14ac:dyDescent="0.6">
      <c r="E36" s="58" t="s">
        <v>373</v>
      </c>
      <c r="F36" s="64">
        <v>41000</v>
      </c>
    </row>
    <row r="37" spans="5:7" ht="18.75" x14ac:dyDescent="0.25">
      <c r="E37" s="58"/>
      <c r="F37" s="77">
        <f>SUM(F33:F36)</f>
        <v>736050</v>
      </c>
    </row>
    <row r="38" spans="5:7" ht="18.75" x14ac:dyDescent="0.25">
      <c r="E38" s="58" t="s">
        <v>428</v>
      </c>
      <c r="F38" s="61">
        <v>547000</v>
      </c>
      <c r="G38" t="s">
        <v>853</v>
      </c>
    </row>
    <row r="39" spans="5:7" ht="23.25" x14ac:dyDescent="0.25">
      <c r="E39" s="58" t="s">
        <v>374</v>
      </c>
      <c r="F39" s="56">
        <v>559500</v>
      </c>
    </row>
    <row r="40" spans="5:7" ht="18.75" x14ac:dyDescent="0.3">
      <c r="F40" s="91">
        <f>SUM(F38:F39)</f>
        <v>1106500</v>
      </c>
    </row>
    <row r="41" spans="5:7" ht="23.25" x14ac:dyDescent="0.6">
      <c r="F41" s="82">
        <v>736050</v>
      </c>
    </row>
    <row r="42" spans="5:7" ht="18.75" x14ac:dyDescent="0.3">
      <c r="F42" s="50">
        <f>F40-F41</f>
        <v>370450</v>
      </c>
    </row>
  </sheetData>
  <autoFilter ref="A1:G3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41"/>
  <sheetViews>
    <sheetView workbookViewId="0">
      <selection activeCell="D36" sqref="D36"/>
    </sheetView>
  </sheetViews>
  <sheetFormatPr defaultRowHeight="15" x14ac:dyDescent="0.25"/>
  <cols>
    <col min="1" max="1" width="7.28515625" customWidth="1"/>
    <col min="2" max="2" width="20.42578125" customWidth="1"/>
    <col min="3" max="3" width="38.8554687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854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si="0"/>
        <v>Meal</v>
      </c>
      <c r="C3" s="13" t="s">
        <v>304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1</v>
      </c>
      <c r="B4" s="37" t="str">
        <f t="shared" si="0"/>
        <v>Expense</v>
      </c>
      <c r="C4" s="13" t="s">
        <v>170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7</v>
      </c>
      <c r="B5" s="37" t="str">
        <f t="shared" si="0"/>
        <v>Discount</v>
      </c>
      <c r="C5" s="13" t="s">
        <v>57</v>
      </c>
      <c r="D5" s="19" t="s">
        <v>855</v>
      </c>
      <c r="E5" s="14"/>
      <c r="F5" s="22">
        <v>10000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309</v>
      </c>
      <c r="D6" s="16"/>
      <c r="E6" s="16"/>
      <c r="F6" s="22">
        <v>1500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 t="s">
        <v>640</v>
      </c>
      <c r="D7" s="19"/>
      <c r="E7" s="19"/>
      <c r="F7" s="22">
        <v>12000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1</v>
      </c>
      <c r="B8" s="37" t="str">
        <f t="shared" si="0"/>
        <v>Expense</v>
      </c>
      <c r="C8" s="13" t="s">
        <v>4</v>
      </c>
      <c r="D8" s="19"/>
      <c r="E8" s="14"/>
      <c r="F8" s="22">
        <v>1600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856</v>
      </c>
      <c r="D9" s="19" t="s">
        <v>857</v>
      </c>
      <c r="E9" s="19"/>
      <c r="F9" s="22">
        <v>94000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3</v>
      </c>
      <c r="B10" s="37" t="str">
        <f t="shared" si="0"/>
        <v>Body &amp; Painting</v>
      </c>
      <c r="C10" s="13" t="s">
        <v>859</v>
      </c>
      <c r="D10" s="16" t="s">
        <v>858</v>
      </c>
      <c r="E10" s="16"/>
      <c r="F10" s="22">
        <v>31700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860</v>
      </c>
      <c r="D11" s="19" t="s">
        <v>868</v>
      </c>
      <c r="E11" s="19"/>
      <c r="F11" s="22">
        <v>5000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862</v>
      </c>
      <c r="D12" s="19" t="s">
        <v>861</v>
      </c>
      <c r="E12" s="14"/>
      <c r="F12" s="22">
        <v>15000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863</v>
      </c>
      <c r="D13" s="19"/>
      <c r="E13" s="14"/>
      <c r="F13" s="22">
        <v>400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62</v>
      </c>
      <c r="D14" s="19"/>
      <c r="E14" s="14"/>
      <c r="F14" s="22">
        <v>3800</v>
      </c>
      <c r="G14" s="40"/>
      <c r="K14" s="12">
        <v>13</v>
      </c>
      <c r="L14" s="12"/>
    </row>
    <row r="15" spans="1:12" ht="21.75" customHeight="1" x14ac:dyDescent="0.55000000000000004">
      <c r="A15" s="36">
        <v>3</v>
      </c>
      <c r="B15" s="37" t="str">
        <f t="shared" si="0"/>
        <v>Body &amp; Painting</v>
      </c>
      <c r="C15" s="13" t="s">
        <v>864</v>
      </c>
      <c r="D15" s="19" t="s">
        <v>865</v>
      </c>
      <c r="E15" s="14"/>
      <c r="F15" s="22">
        <v>2000</v>
      </c>
      <c r="G15" s="40"/>
    </row>
    <row r="16" spans="1:12" ht="21.75" customHeight="1" x14ac:dyDescent="0.55000000000000004">
      <c r="A16" s="36">
        <v>3</v>
      </c>
      <c r="B16" s="37" t="str">
        <f t="shared" si="0"/>
        <v>Body &amp; Painting</v>
      </c>
      <c r="C16" s="13" t="s">
        <v>866</v>
      </c>
      <c r="D16" s="19" t="s">
        <v>66</v>
      </c>
      <c r="E16" s="14"/>
      <c r="F16" s="22">
        <v>5000</v>
      </c>
      <c r="G16" s="40"/>
    </row>
    <row r="17" spans="1:7" ht="21.75" x14ac:dyDescent="0.55000000000000004">
      <c r="A17" s="36">
        <v>2</v>
      </c>
      <c r="B17" s="37" t="s">
        <v>337</v>
      </c>
      <c r="C17" s="13" t="s">
        <v>867</v>
      </c>
      <c r="D17" s="19"/>
      <c r="E17" s="14"/>
      <c r="F17" s="22">
        <v>2500</v>
      </c>
      <c r="G17" s="40"/>
    </row>
    <row r="18" spans="1:7" ht="21.75" x14ac:dyDescent="0.55000000000000004">
      <c r="A18" s="36">
        <v>2</v>
      </c>
      <c r="B18" s="37" t="str">
        <f t="shared" si="0"/>
        <v>Workshop</v>
      </c>
      <c r="C18" s="13" t="s">
        <v>845</v>
      </c>
      <c r="D18" s="19" t="s">
        <v>868</v>
      </c>
      <c r="E18" s="14"/>
      <c r="F18" s="22">
        <v>8000</v>
      </c>
      <c r="G18" s="40"/>
    </row>
    <row r="19" spans="1:7" ht="21.75" x14ac:dyDescent="0.55000000000000004">
      <c r="A19" s="36">
        <v>2</v>
      </c>
      <c r="B19" s="37" t="str">
        <f t="shared" si="0"/>
        <v>Workshop</v>
      </c>
      <c r="C19" s="13" t="s">
        <v>869</v>
      </c>
      <c r="D19" s="19" t="s">
        <v>861</v>
      </c>
      <c r="E19" s="14"/>
      <c r="F19" s="22">
        <v>6000</v>
      </c>
      <c r="G19" s="40"/>
    </row>
    <row r="20" spans="1:7" ht="21.75" x14ac:dyDescent="0.55000000000000004">
      <c r="A20" s="36">
        <v>1</v>
      </c>
      <c r="B20" s="37" t="str">
        <f t="shared" si="0"/>
        <v>Expense</v>
      </c>
      <c r="C20" s="13" t="s">
        <v>870</v>
      </c>
      <c r="D20" s="19"/>
      <c r="E20" s="14"/>
      <c r="F20" s="22">
        <v>7000</v>
      </c>
      <c r="G20" s="40"/>
    </row>
    <row r="21" spans="1:7" ht="21.75" x14ac:dyDescent="0.55000000000000004">
      <c r="A21" s="36">
        <v>8</v>
      </c>
      <c r="B21" s="37" t="str">
        <f t="shared" si="0"/>
        <v>Advance</v>
      </c>
      <c r="C21" s="13" t="s">
        <v>528</v>
      </c>
      <c r="D21" s="16"/>
      <c r="E21" s="16"/>
      <c r="F21" s="22">
        <v>10000</v>
      </c>
      <c r="G21" s="40"/>
    </row>
    <row r="22" spans="1:7" ht="21.75" x14ac:dyDescent="0.55000000000000004">
      <c r="A22" s="36">
        <v>4</v>
      </c>
      <c r="B22" s="37" t="s">
        <v>337</v>
      </c>
      <c r="C22" s="13" t="s">
        <v>872</v>
      </c>
      <c r="D22" s="19" t="s">
        <v>757</v>
      </c>
      <c r="E22" s="14"/>
      <c r="F22" s="22">
        <v>70000</v>
      </c>
      <c r="G22" s="40"/>
    </row>
    <row r="23" spans="1:7" ht="21.75" x14ac:dyDescent="0.55000000000000004">
      <c r="A23" s="36">
        <v>5</v>
      </c>
      <c r="B23" s="37" t="s">
        <v>53</v>
      </c>
      <c r="C23" s="13" t="s">
        <v>511</v>
      </c>
      <c r="D23" s="19"/>
      <c r="E23" s="14"/>
      <c r="F23" s="22">
        <v>11000</v>
      </c>
      <c r="G23" s="40"/>
    </row>
    <row r="24" spans="1:7" ht="21.75" x14ac:dyDescent="0.55000000000000004">
      <c r="A24" s="36">
        <v>1</v>
      </c>
      <c r="B24" s="37" t="s">
        <v>332</v>
      </c>
      <c r="C24" s="13" t="s">
        <v>873</v>
      </c>
      <c r="D24" s="19"/>
      <c r="E24" s="14"/>
      <c r="F24" s="22">
        <v>6000</v>
      </c>
      <c r="G24" s="40"/>
    </row>
    <row r="25" spans="1:7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x14ac:dyDescent="0.55000000000000004">
      <c r="A30" s="36">
        <v>4</v>
      </c>
      <c r="B30" s="37" t="s">
        <v>334</v>
      </c>
      <c r="C30" s="13" t="s">
        <v>7</v>
      </c>
      <c r="D30" s="19"/>
      <c r="E30" s="14"/>
      <c r="F30" s="22">
        <v>20000</v>
      </c>
      <c r="G30" s="40"/>
    </row>
    <row r="31" spans="1:7" ht="21.75" x14ac:dyDescent="0.55000000000000004">
      <c r="A31" s="36">
        <v>6</v>
      </c>
      <c r="B31" s="37" t="s">
        <v>335</v>
      </c>
      <c r="C31" s="13" t="s">
        <v>871</v>
      </c>
      <c r="D31" s="19"/>
      <c r="E31" s="14"/>
      <c r="F31" s="22">
        <v>33000</v>
      </c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7" ht="18.75" x14ac:dyDescent="0.3">
      <c r="E33" s="58" t="s">
        <v>332</v>
      </c>
      <c r="F33" s="50">
        <f>SUM(F2:F32)</f>
        <v>365500</v>
      </c>
    </row>
    <row r="34" spans="5:7" ht="22.5" x14ac:dyDescent="0.55000000000000004">
      <c r="E34" s="84" t="s">
        <v>372</v>
      </c>
      <c r="F34" s="85">
        <v>75500</v>
      </c>
    </row>
    <row r="35" spans="5:7" ht="23.25" x14ac:dyDescent="0.6">
      <c r="E35" s="58" t="s">
        <v>407</v>
      </c>
      <c r="F35" s="74">
        <v>8000</v>
      </c>
    </row>
    <row r="36" spans="5:7" ht="18.75" x14ac:dyDescent="0.3">
      <c r="E36" s="58"/>
      <c r="F36" s="62">
        <f>SUM(F33:F35)</f>
        <v>449000</v>
      </c>
    </row>
    <row r="37" spans="5:7" ht="18.75" x14ac:dyDescent="0.25">
      <c r="E37" s="58" t="s">
        <v>428</v>
      </c>
      <c r="F37" s="61">
        <v>95500</v>
      </c>
      <c r="G37" t="s">
        <v>874</v>
      </c>
    </row>
    <row r="38" spans="5:7" ht="23.25" x14ac:dyDescent="0.25">
      <c r="E38" s="58" t="s">
        <v>374</v>
      </c>
      <c r="F38" s="56">
        <v>574500</v>
      </c>
    </row>
    <row r="39" spans="5:7" ht="18.75" x14ac:dyDescent="0.25">
      <c r="E39" s="58"/>
      <c r="F39" s="61">
        <f>SUM(F37:F38)</f>
        <v>670000</v>
      </c>
    </row>
    <row r="40" spans="5:7" ht="23.25" x14ac:dyDescent="0.6">
      <c r="F40" s="70">
        <v>449000</v>
      </c>
    </row>
    <row r="41" spans="5:7" ht="18.75" x14ac:dyDescent="0.3">
      <c r="F41" s="50">
        <f>F39-F40</f>
        <v>221000</v>
      </c>
    </row>
  </sheetData>
  <autoFilter ref="A1:G3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L42"/>
  <sheetViews>
    <sheetView workbookViewId="0">
      <selection activeCell="B34" sqref="B34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8</v>
      </c>
      <c r="B2" s="37" t="s">
        <v>491</v>
      </c>
      <c r="C2" s="13" t="s">
        <v>694</v>
      </c>
      <c r="D2" s="19"/>
      <c r="E2" s="14"/>
      <c r="F2" s="22">
        <v>20000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ref="B3:B21" si="0">IF(A3=1,myvar1,IF(A3=2,myvar2,IF(A3=3,myvar3,IF(A3=4,myvar4,IF(A3=5,myvar5,IF(A3=6,myvar6,IF(A3=7,myvar7,IF(A3=8,myvar8,IF(A3=9,myvar9,IF(A3=10,myvar10,IF(A3=11,myvar11,IF(A3=12,myvar12,IF(A3=13,myvar13,)))))))))))))</f>
        <v>Meal</v>
      </c>
      <c r="C3" s="13" t="s">
        <v>304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108</v>
      </c>
      <c r="D4" s="19" t="s">
        <v>203</v>
      </c>
      <c r="E4" s="14"/>
      <c r="F4" s="22">
        <v>1500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875</v>
      </c>
      <c r="D5" s="19"/>
      <c r="E5" s="14"/>
      <c r="F5" s="22">
        <v>1000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876</v>
      </c>
      <c r="D6" s="16"/>
      <c r="E6" s="16"/>
      <c r="F6" s="22">
        <v>6300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1</v>
      </c>
      <c r="B7" s="37" t="str">
        <f t="shared" si="0"/>
        <v>Expense</v>
      </c>
      <c r="C7" s="13" t="s">
        <v>39</v>
      </c>
      <c r="D7" s="19"/>
      <c r="E7" s="19"/>
      <c r="F7" s="22">
        <v>8000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7</v>
      </c>
      <c r="B8" s="37" t="str">
        <f t="shared" si="0"/>
        <v>Discount</v>
      </c>
      <c r="C8" s="13" t="s">
        <v>57</v>
      </c>
      <c r="D8" s="19" t="s">
        <v>203</v>
      </c>
      <c r="E8" s="14"/>
      <c r="F8" s="22">
        <v>1000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7</v>
      </c>
      <c r="B9" s="37" t="str">
        <f t="shared" si="0"/>
        <v>Discount</v>
      </c>
      <c r="C9" s="13" t="s">
        <v>57</v>
      </c>
      <c r="D9" s="19" t="s">
        <v>877</v>
      </c>
      <c r="E9" s="19"/>
      <c r="F9" s="22">
        <v>5000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165</v>
      </c>
      <c r="D10" s="16" t="s">
        <v>878</v>
      </c>
      <c r="E10" s="16"/>
      <c r="F10" s="22">
        <v>5000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287</v>
      </c>
      <c r="D11" s="19" t="s">
        <v>850</v>
      </c>
      <c r="E11" s="19"/>
      <c r="F11" s="22">
        <v>3000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879</v>
      </c>
      <c r="D12" s="19" t="s">
        <v>757</v>
      </c>
      <c r="E12" s="14"/>
      <c r="F12" s="22">
        <v>40000</v>
      </c>
      <c r="G12" s="40"/>
      <c r="K12" s="12">
        <v>11</v>
      </c>
      <c r="L12" s="12"/>
    </row>
    <row r="13" spans="1:12" ht="21.75" customHeight="1" x14ac:dyDescent="0.55000000000000004">
      <c r="A13" s="36">
        <v>5</v>
      </c>
      <c r="B13" s="37" t="str">
        <f t="shared" si="0"/>
        <v>Carry</v>
      </c>
      <c r="C13" s="13" t="s">
        <v>880</v>
      </c>
      <c r="D13" s="19"/>
      <c r="E13" s="14"/>
      <c r="F13" s="22">
        <v>6000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108</v>
      </c>
      <c r="D14" s="19" t="s">
        <v>881</v>
      </c>
      <c r="E14" s="14"/>
      <c r="F14" s="22">
        <v>1000</v>
      </c>
      <c r="G14" s="40"/>
      <c r="K14" s="12">
        <v>13</v>
      </c>
      <c r="L14" s="12"/>
    </row>
    <row r="15" spans="1:12" ht="21.75" customHeight="1" x14ac:dyDescent="0.55000000000000004">
      <c r="A15" s="36">
        <v>1</v>
      </c>
      <c r="B15" s="37" t="str">
        <f t="shared" si="0"/>
        <v>Expense</v>
      </c>
      <c r="C15" s="13" t="s">
        <v>882</v>
      </c>
      <c r="D15" s="19"/>
      <c r="E15" s="14"/>
      <c r="F15" s="22">
        <v>900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142</v>
      </c>
      <c r="D16" s="19"/>
      <c r="E16" s="14"/>
      <c r="F16" s="22">
        <v>5000</v>
      </c>
      <c r="G16" s="40"/>
    </row>
    <row r="17" spans="1:7" ht="21.75" x14ac:dyDescent="0.55000000000000004">
      <c r="A17" s="36">
        <v>4</v>
      </c>
      <c r="B17" s="37" t="s">
        <v>334</v>
      </c>
      <c r="C17" s="13" t="s">
        <v>7</v>
      </c>
      <c r="D17" s="19"/>
      <c r="E17" s="14"/>
      <c r="F17" s="22">
        <v>23000</v>
      </c>
      <c r="G17" s="40"/>
    </row>
    <row r="18" spans="1:7" ht="21.75" x14ac:dyDescent="0.55000000000000004">
      <c r="A18" s="36">
        <v>6</v>
      </c>
      <c r="B18" s="37" t="str">
        <f t="shared" si="0"/>
        <v>Meal</v>
      </c>
      <c r="C18" s="13" t="s">
        <v>871</v>
      </c>
      <c r="D18" s="19"/>
      <c r="E18" s="14"/>
      <c r="F18" s="22">
        <v>33000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7500</v>
      </c>
      <c r="G19" s="40"/>
    </row>
    <row r="20" spans="1:7" ht="21.75" x14ac:dyDescent="0.55000000000000004">
      <c r="A20" s="36">
        <v>4</v>
      </c>
      <c r="B20" s="37" t="str">
        <f t="shared" si="0"/>
        <v>Wages</v>
      </c>
      <c r="C20" s="13"/>
      <c r="D20" s="19"/>
      <c r="E20" s="14"/>
      <c r="F20" s="22"/>
      <c r="G20" s="40"/>
    </row>
    <row r="21" spans="1:7" ht="21.75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x14ac:dyDescent="0.55000000000000004">
      <c r="A22" s="36">
        <v>2</v>
      </c>
      <c r="B22" s="37" t="s">
        <v>337</v>
      </c>
      <c r="C22" s="13" t="s">
        <v>657</v>
      </c>
      <c r="D22" s="19" t="s">
        <v>883</v>
      </c>
      <c r="E22" s="14"/>
      <c r="F22" s="22">
        <v>10000</v>
      </c>
      <c r="G22" s="40"/>
    </row>
    <row r="23" spans="1:7" ht="21.75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x14ac:dyDescent="0.55000000000000004">
      <c r="A25" s="36">
        <v>2</v>
      </c>
      <c r="B25" s="37" t="s">
        <v>337</v>
      </c>
      <c r="C25" s="13" t="s">
        <v>51</v>
      </c>
      <c r="D25" s="19"/>
      <c r="E25" s="14"/>
      <c r="F25" s="22">
        <v>1000</v>
      </c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x14ac:dyDescent="0.55000000000000004">
      <c r="A31" s="36">
        <v>6</v>
      </c>
      <c r="B31" s="37" t="s">
        <v>335</v>
      </c>
      <c r="C31" s="13"/>
      <c r="D31" s="19"/>
      <c r="E31" s="14"/>
      <c r="F31" s="22"/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6" ht="18.75" x14ac:dyDescent="0.3">
      <c r="E33" s="58"/>
      <c r="F33" s="50"/>
    </row>
    <row r="34" spans="5:6" ht="22.5" x14ac:dyDescent="0.55000000000000004">
      <c r="E34" s="84" t="s">
        <v>332</v>
      </c>
      <c r="F34" s="85">
        <f>SUM(F2:F33)</f>
        <v>183200</v>
      </c>
    </row>
    <row r="35" spans="5:6" ht="18.75" x14ac:dyDescent="0.3">
      <c r="E35" s="58" t="s">
        <v>372</v>
      </c>
      <c r="F35" s="50">
        <v>100000</v>
      </c>
    </row>
    <row r="36" spans="5:6" ht="18.75" x14ac:dyDescent="0.3">
      <c r="E36" s="58" t="s">
        <v>373</v>
      </c>
      <c r="F36" s="68">
        <v>14000</v>
      </c>
    </row>
    <row r="37" spans="5:6" ht="23.25" x14ac:dyDescent="0.25">
      <c r="E37" s="58" t="s">
        <v>407</v>
      </c>
      <c r="F37" s="92">
        <v>1500</v>
      </c>
    </row>
    <row r="38" spans="5:6" ht="18.75" x14ac:dyDescent="0.25">
      <c r="E38" s="58"/>
      <c r="F38" s="77">
        <f>SUM(F34:F37)</f>
        <v>298700</v>
      </c>
    </row>
    <row r="39" spans="5:6" ht="23.25" x14ac:dyDescent="0.25">
      <c r="E39" s="58" t="s">
        <v>374</v>
      </c>
      <c r="F39" s="56">
        <v>795000</v>
      </c>
    </row>
    <row r="40" spans="5:6" ht="18.75" x14ac:dyDescent="0.3">
      <c r="F40" s="91">
        <f>F39-F38</f>
        <v>496300</v>
      </c>
    </row>
    <row r="41" spans="5:6" ht="23.25" x14ac:dyDescent="0.6">
      <c r="F41" s="82"/>
    </row>
    <row r="42" spans="5:6" ht="18.75" x14ac:dyDescent="0.3">
      <c r="F42" s="50"/>
    </row>
  </sheetData>
  <autoFilter ref="A1:G31"/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42"/>
  <sheetViews>
    <sheetView workbookViewId="0">
      <selection activeCell="J18" sqref="J1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884</v>
      </c>
      <c r="D2" s="19"/>
      <c r="E2" s="14"/>
      <c r="F2" s="22">
        <v>2900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885</v>
      </c>
      <c r="D3" s="19"/>
      <c r="E3" s="14"/>
      <c r="F3" s="22">
        <v>11050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6</v>
      </c>
      <c r="B4" s="37" t="str">
        <f t="shared" si="0"/>
        <v>Meal</v>
      </c>
      <c r="C4" s="13" t="s">
        <v>304</v>
      </c>
      <c r="D4" s="19"/>
      <c r="E4" s="14"/>
      <c r="F4" s="22">
        <v>5000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886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4</v>
      </c>
      <c r="D6" s="16"/>
      <c r="E6" s="16"/>
      <c r="F6" s="22">
        <v>1600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887</v>
      </c>
      <c r="D7" s="19" t="s">
        <v>357</v>
      </c>
      <c r="E7" s="19"/>
      <c r="F7" s="22">
        <v>13000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795</v>
      </c>
      <c r="D8" s="19" t="s">
        <v>343</v>
      </c>
      <c r="E8" s="14"/>
      <c r="F8" s="22">
        <v>11500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8</v>
      </c>
      <c r="B10" s="37" t="str">
        <f t="shared" si="0"/>
        <v>Advance</v>
      </c>
      <c r="C10" s="13" t="s">
        <v>888</v>
      </c>
      <c r="D10" s="16"/>
      <c r="E10" s="16"/>
      <c r="F10" s="22">
        <v>110000</v>
      </c>
      <c r="G10" s="40"/>
      <c r="K10" s="12">
        <v>9</v>
      </c>
      <c r="L10" s="12"/>
    </row>
    <row r="11" spans="1:12" ht="21.75" customHeight="1" x14ac:dyDescent="0.55000000000000004">
      <c r="A11" s="36">
        <v>4</v>
      </c>
      <c r="B11" s="37" t="str">
        <f t="shared" si="0"/>
        <v>Wages</v>
      </c>
      <c r="C11" s="13" t="s">
        <v>7</v>
      </c>
      <c r="D11" s="19"/>
      <c r="E11" s="19"/>
      <c r="F11" s="22">
        <v>7500</v>
      </c>
      <c r="G11" s="40"/>
      <c r="K11" s="12">
        <v>10</v>
      </c>
      <c r="L11" s="12"/>
    </row>
    <row r="12" spans="1:12" ht="21.75" customHeight="1" x14ac:dyDescent="0.55000000000000004">
      <c r="A12" s="36">
        <v>3</v>
      </c>
      <c r="B12" s="37" t="str">
        <f t="shared" si="0"/>
        <v>Body &amp; Painting</v>
      </c>
      <c r="C12" s="13" t="s">
        <v>889</v>
      </c>
      <c r="D12" s="19" t="s">
        <v>890</v>
      </c>
      <c r="E12" s="14"/>
      <c r="F12" s="22">
        <v>5000</v>
      </c>
      <c r="G12" s="40"/>
      <c r="K12" s="12">
        <v>11</v>
      </c>
      <c r="L12" s="12"/>
    </row>
    <row r="13" spans="1:12" ht="21.75" customHeight="1" x14ac:dyDescent="0.55000000000000004">
      <c r="A13" s="36">
        <v>8</v>
      </c>
      <c r="B13" s="37" t="str">
        <f t="shared" si="0"/>
        <v>Advance</v>
      </c>
      <c r="C13" s="13" t="s">
        <v>891</v>
      </c>
      <c r="D13" s="19" t="s">
        <v>773</v>
      </c>
      <c r="E13" s="14"/>
      <c r="F13" s="22">
        <v>10000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892</v>
      </c>
      <c r="D14" s="19"/>
      <c r="E14" s="14"/>
      <c r="F14" s="22">
        <v>1000</v>
      </c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481</v>
      </c>
      <c r="D15" s="19"/>
      <c r="E15" s="14"/>
      <c r="F15" s="22">
        <v>1000</v>
      </c>
      <c r="G15" s="40"/>
    </row>
    <row r="16" spans="1:12" ht="21.75" customHeight="1" x14ac:dyDescent="0.55000000000000004">
      <c r="A16" s="36">
        <v>1</v>
      </c>
      <c r="B16" s="37" t="str">
        <f t="shared" si="0"/>
        <v>Expense</v>
      </c>
      <c r="C16" s="13" t="s">
        <v>893</v>
      </c>
      <c r="D16" s="19" t="s">
        <v>894</v>
      </c>
      <c r="E16" s="14"/>
      <c r="F16" s="22">
        <v>3500</v>
      </c>
      <c r="G16" s="40"/>
    </row>
    <row r="17" spans="1:7" ht="21.75" x14ac:dyDescent="0.55000000000000004">
      <c r="A17" s="36">
        <v>7</v>
      </c>
      <c r="B17" s="37" t="s">
        <v>336</v>
      </c>
      <c r="C17" s="13" t="s">
        <v>57</v>
      </c>
      <c r="D17" s="19" t="s">
        <v>861</v>
      </c>
      <c r="E17" s="14"/>
      <c r="F17" s="22">
        <v>4000</v>
      </c>
      <c r="G17" s="40"/>
    </row>
    <row r="18" spans="1:7" ht="21.75" x14ac:dyDescent="0.55000000000000004">
      <c r="A18" s="36">
        <v>7</v>
      </c>
      <c r="B18" s="37" t="str">
        <f t="shared" si="0"/>
        <v>Discount</v>
      </c>
      <c r="C18" s="13" t="s">
        <v>57</v>
      </c>
      <c r="D18" s="19" t="s">
        <v>895</v>
      </c>
      <c r="E18" s="14"/>
      <c r="F18" s="22">
        <v>1000</v>
      </c>
      <c r="G18" s="40"/>
    </row>
    <row r="19" spans="1:7" ht="21.75" x14ac:dyDescent="0.55000000000000004">
      <c r="A19" s="36">
        <v>8</v>
      </c>
      <c r="B19" s="37" t="str">
        <f t="shared" si="0"/>
        <v>Advance</v>
      </c>
      <c r="C19" s="13" t="s">
        <v>896</v>
      </c>
      <c r="D19" s="19"/>
      <c r="E19" s="14"/>
      <c r="F19" s="22">
        <v>180000</v>
      </c>
      <c r="G19" s="40"/>
    </row>
    <row r="20" spans="1:7" ht="21.75" x14ac:dyDescent="0.55000000000000004">
      <c r="A20" s="36">
        <v>5</v>
      </c>
      <c r="B20" s="37" t="str">
        <f t="shared" si="0"/>
        <v>Carry</v>
      </c>
      <c r="C20" s="13" t="s">
        <v>405</v>
      </c>
      <c r="D20" s="19"/>
      <c r="E20" s="14"/>
      <c r="F20" s="22">
        <v>7000</v>
      </c>
      <c r="G20" s="40"/>
    </row>
    <row r="21" spans="1:7" ht="21.75" x14ac:dyDescent="0.55000000000000004">
      <c r="A21" s="36">
        <v>2</v>
      </c>
      <c r="B21" s="37" t="str">
        <f t="shared" si="0"/>
        <v>Workshop</v>
      </c>
      <c r="C21" s="13" t="s">
        <v>898</v>
      </c>
      <c r="D21" s="16" t="s">
        <v>897</v>
      </c>
      <c r="E21" s="16"/>
      <c r="F21" s="22">
        <v>15000</v>
      </c>
      <c r="G21" s="40"/>
    </row>
    <row r="22" spans="1:7" ht="21.75" x14ac:dyDescent="0.55000000000000004">
      <c r="A22" s="36">
        <v>2</v>
      </c>
      <c r="B22" s="37" t="s">
        <v>337</v>
      </c>
      <c r="C22" s="13" t="s">
        <v>900</v>
      </c>
      <c r="D22" s="19" t="s">
        <v>899</v>
      </c>
      <c r="E22" s="14"/>
      <c r="F22" s="22">
        <v>22000</v>
      </c>
      <c r="G22" s="40"/>
    </row>
    <row r="23" spans="1:7" ht="21.75" x14ac:dyDescent="0.55000000000000004">
      <c r="A23" s="36">
        <v>2</v>
      </c>
      <c r="B23" s="37" t="s">
        <v>332</v>
      </c>
      <c r="C23" s="13" t="s">
        <v>51</v>
      </c>
      <c r="D23" s="19"/>
      <c r="E23" s="14"/>
      <c r="F23" s="22">
        <v>1000</v>
      </c>
      <c r="G23" s="40"/>
    </row>
    <row r="24" spans="1:7" ht="21.75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x14ac:dyDescent="0.55000000000000004">
      <c r="A25" s="36">
        <v>2</v>
      </c>
      <c r="B25" s="37" t="s">
        <v>337</v>
      </c>
      <c r="C25" s="13" t="s">
        <v>902</v>
      </c>
      <c r="D25" s="19"/>
      <c r="E25" s="14"/>
      <c r="F25" s="22">
        <v>2000</v>
      </c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 t="s">
        <v>903</v>
      </c>
      <c r="D27" s="16"/>
      <c r="E27" s="16"/>
      <c r="F27" s="22">
        <v>3500</v>
      </c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 t="s">
        <v>901</v>
      </c>
      <c r="D29" s="19"/>
      <c r="E29" s="14"/>
      <c r="F29" s="22">
        <v>6000</v>
      </c>
      <c r="G29" s="40"/>
    </row>
    <row r="30" spans="1:7" ht="21.75" x14ac:dyDescent="0.55000000000000004">
      <c r="A30" s="36">
        <v>4</v>
      </c>
      <c r="B30" s="37" t="s">
        <v>334</v>
      </c>
      <c r="C30" s="13" t="s">
        <v>7</v>
      </c>
      <c r="D30" s="19"/>
      <c r="E30" s="14"/>
      <c r="F30" s="22">
        <v>13000</v>
      </c>
      <c r="G30" s="40"/>
    </row>
    <row r="31" spans="1:7" ht="21.75" x14ac:dyDescent="0.55000000000000004">
      <c r="A31" s="36">
        <v>6</v>
      </c>
      <c r="B31" s="37" t="s">
        <v>335</v>
      </c>
      <c r="C31" s="13" t="s">
        <v>807</v>
      </c>
      <c r="D31" s="19"/>
      <c r="E31" s="14"/>
      <c r="F31" s="22">
        <v>30000</v>
      </c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7" ht="18.75" x14ac:dyDescent="0.3">
      <c r="E33" s="58" t="s">
        <v>332</v>
      </c>
      <c r="F33" s="50">
        <f>SUM(F2:F32)</f>
        <v>481550</v>
      </c>
    </row>
    <row r="34" spans="5:7" ht="22.5" x14ac:dyDescent="0.55000000000000004">
      <c r="E34" s="84" t="s">
        <v>372</v>
      </c>
      <c r="F34" s="85">
        <v>285500</v>
      </c>
    </row>
    <row r="35" spans="5:7" ht="18.75" x14ac:dyDescent="0.3">
      <c r="E35" s="58" t="s">
        <v>373</v>
      </c>
      <c r="F35" s="50">
        <v>993500</v>
      </c>
    </row>
    <row r="36" spans="5:7" ht="23.25" x14ac:dyDescent="0.6">
      <c r="E36" s="58" t="s">
        <v>407</v>
      </c>
      <c r="F36" s="64">
        <v>51000</v>
      </c>
    </row>
    <row r="37" spans="5:7" ht="18.75" x14ac:dyDescent="0.25">
      <c r="E37" s="58"/>
      <c r="F37" s="77">
        <f>SUM(F33:F36)</f>
        <v>1811550</v>
      </c>
    </row>
    <row r="38" spans="5:7" ht="21.75" x14ac:dyDescent="0.55000000000000004">
      <c r="E38" s="58" t="s">
        <v>428</v>
      </c>
      <c r="F38" s="61">
        <v>450000</v>
      </c>
      <c r="G38" s="12" t="s">
        <v>904</v>
      </c>
    </row>
    <row r="39" spans="5:7" ht="23.25" x14ac:dyDescent="0.25">
      <c r="E39" s="58" t="s">
        <v>374</v>
      </c>
      <c r="F39" s="56">
        <v>1811000</v>
      </c>
    </row>
    <row r="40" spans="5:7" ht="18.75" x14ac:dyDescent="0.3">
      <c r="F40" s="91">
        <f>SUM(F38:F39)</f>
        <v>2261000</v>
      </c>
    </row>
    <row r="41" spans="5:7" ht="23.25" x14ac:dyDescent="0.6">
      <c r="F41" s="82">
        <v>1811550</v>
      </c>
    </row>
    <row r="42" spans="5:7" ht="18.75" x14ac:dyDescent="0.3">
      <c r="F42" s="50">
        <f>F40-F41</f>
        <v>449450</v>
      </c>
    </row>
  </sheetData>
  <autoFilter ref="A1:G31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16"/>
  <sheetViews>
    <sheetView tabSelected="1" topLeftCell="A106" workbookViewId="0">
      <selection activeCell="D31" sqref="D31"/>
    </sheetView>
  </sheetViews>
  <sheetFormatPr defaultRowHeight="24" customHeight="1" x14ac:dyDescent="0.55000000000000004"/>
  <cols>
    <col min="1" max="1" width="11.85546875" style="12" customWidth="1"/>
    <col min="2" max="2" width="6.5703125" style="104" customWidth="1"/>
    <col min="3" max="3" width="20.42578125" style="103" customWidth="1"/>
    <col min="4" max="4" width="36.28515625" style="12" customWidth="1"/>
    <col min="5" max="5" width="21.5703125" style="12" customWidth="1"/>
    <col min="6" max="6" width="14.85546875" style="12" customWidth="1"/>
    <col min="7" max="7" width="14.140625" style="106" customWidth="1"/>
    <col min="8" max="8" width="12.28515625" style="12" customWidth="1"/>
    <col min="9" max="9" width="13.42578125" style="12" customWidth="1"/>
    <col min="10" max="10" width="16.140625" style="12" customWidth="1"/>
    <col min="11" max="16384" width="9.140625" style="12"/>
  </cols>
  <sheetData>
    <row r="1" spans="1:13" ht="24" customHeight="1" x14ac:dyDescent="0.55000000000000004">
      <c r="A1" s="95" t="s">
        <v>905</v>
      </c>
      <c r="B1" s="20" t="s">
        <v>330</v>
      </c>
      <c r="C1" s="20" t="s">
        <v>49</v>
      </c>
      <c r="D1" s="95" t="s">
        <v>375</v>
      </c>
      <c r="E1" s="95" t="s">
        <v>64</v>
      </c>
      <c r="F1" s="95" t="s">
        <v>347</v>
      </c>
      <c r="G1" s="96" t="s">
        <v>328</v>
      </c>
      <c r="H1" s="96" t="s">
        <v>329</v>
      </c>
      <c r="L1" s="12" t="s">
        <v>330</v>
      </c>
      <c r="M1" s="12" t="s">
        <v>331</v>
      </c>
    </row>
    <row r="2" spans="1:13" ht="24" customHeight="1" x14ac:dyDescent="0.55000000000000004">
      <c r="A2" s="98" t="s">
        <v>906</v>
      </c>
      <c r="B2" s="20">
        <v>6</v>
      </c>
      <c r="C2" s="98" t="str">
        <f t="shared" ref="C2:C21" si="0">IF(B2=1,myvar1,IF(B2=2,myvar2,IF(B2=3,myvar3,IF(B2=4,myvar4,IF(B2=5,myvar5,IF(B2=6,myvar6,IF(B2=7,myvar7,IF(B2=8,myvar8,IF(B2=9,myvar9,IF(B2=10,myvar10,IF(B2=11,myvar11,IF(B2=12,myvar12,IF(B2=13,myvar13,)))))))))))))</f>
        <v>Meal</v>
      </c>
      <c r="D2" s="98" t="s">
        <v>907</v>
      </c>
      <c r="E2" s="99"/>
      <c r="F2" s="100"/>
      <c r="G2" s="22">
        <v>5000</v>
      </c>
      <c r="H2" s="40"/>
      <c r="L2" s="12">
        <v>1</v>
      </c>
      <c r="M2" s="12" t="s">
        <v>332</v>
      </c>
    </row>
    <row r="3" spans="1:13" ht="24" customHeight="1" x14ac:dyDescent="0.55000000000000004">
      <c r="A3" s="98" t="s">
        <v>906</v>
      </c>
      <c r="B3" s="20">
        <v>2</v>
      </c>
      <c r="C3" s="98" t="str">
        <f t="shared" si="0"/>
        <v>Workshop</v>
      </c>
      <c r="D3" s="98" t="s">
        <v>908</v>
      </c>
      <c r="E3" s="99"/>
      <c r="F3" s="100"/>
      <c r="G3" s="22">
        <v>5000</v>
      </c>
      <c r="H3" s="40"/>
      <c r="L3" s="12">
        <v>2</v>
      </c>
      <c r="M3" s="12" t="s">
        <v>337</v>
      </c>
    </row>
    <row r="4" spans="1:13" ht="24" customHeight="1" x14ac:dyDescent="0.55000000000000004">
      <c r="A4" s="98" t="s">
        <v>906</v>
      </c>
      <c r="B4" s="20">
        <v>3</v>
      </c>
      <c r="C4" s="98" t="str">
        <f t="shared" si="0"/>
        <v>Body &amp; Painting</v>
      </c>
      <c r="D4" s="98" t="s">
        <v>909</v>
      </c>
      <c r="E4" s="101"/>
      <c r="F4" s="100"/>
      <c r="G4" s="22">
        <v>19000</v>
      </c>
      <c r="H4" s="40"/>
      <c r="L4" s="12">
        <v>3</v>
      </c>
      <c r="M4" s="12" t="s">
        <v>333</v>
      </c>
    </row>
    <row r="5" spans="1:13" ht="24" customHeight="1" x14ac:dyDescent="0.55000000000000004">
      <c r="A5" s="98" t="s">
        <v>906</v>
      </c>
      <c r="B5" s="20">
        <v>3</v>
      </c>
      <c r="C5" s="98" t="str">
        <f t="shared" si="0"/>
        <v>Body &amp; Painting</v>
      </c>
      <c r="D5" s="98" t="s">
        <v>910</v>
      </c>
      <c r="E5" s="101" t="s">
        <v>911</v>
      </c>
      <c r="F5" s="100"/>
      <c r="G5" s="22">
        <v>31000</v>
      </c>
      <c r="H5" s="40"/>
      <c r="L5" s="12">
        <v>4</v>
      </c>
      <c r="M5" s="12" t="s">
        <v>334</v>
      </c>
    </row>
    <row r="6" spans="1:13" ht="24" customHeight="1" x14ac:dyDescent="0.55000000000000004">
      <c r="A6" s="98" t="s">
        <v>906</v>
      </c>
      <c r="B6" s="20">
        <v>3</v>
      </c>
      <c r="C6" s="98" t="str">
        <f t="shared" si="0"/>
        <v>Body &amp; Painting</v>
      </c>
      <c r="D6" s="98" t="s">
        <v>711</v>
      </c>
      <c r="E6" s="101" t="s">
        <v>271</v>
      </c>
      <c r="F6" s="101"/>
      <c r="G6" s="22">
        <v>6000</v>
      </c>
      <c r="H6" s="40"/>
      <c r="L6" s="12">
        <v>5</v>
      </c>
      <c r="M6" s="12" t="s">
        <v>53</v>
      </c>
    </row>
    <row r="7" spans="1:13" ht="24" customHeight="1" x14ac:dyDescent="0.55000000000000004">
      <c r="A7" s="98" t="s">
        <v>906</v>
      </c>
      <c r="B7" s="20">
        <v>3</v>
      </c>
      <c r="C7" s="98" t="str">
        <f t="shared" si="0"/>
        <v>Body &amp; Painting</v>
      </c>
      <c r="D7" s="98" t="s">
        <v>912</v>
      </c>
      <c r="E7" s="101" t="s">
        <v>913</v>
      </c>
      <c r="F7" s="100"/>
      <c r="G7" s="22">
        <v>12000</v>
      </c>
      <c r="H7" s="40"/>
      <c r="L7" s="12">
        <v>6</v>
      </c>
      <c r="M7" s="12" t="s">
        <v>335</v>
      </c>
    </row>
    <row r="8" spans="1:13" ht="24" customHeight="1" x14ac:dyDescent="0.55000000000000004">
      <c r="A8" s="98" t="s">
        <v>906</v>
      </c>
      <c r="B8" s="20">
        <v>3</v>
      </c>
      <c r="C8" s="98" t="str">
        <f t="shared" si="0"/>
        <v>Body &amp; Painting</v>
      </c>
      <c r="D8" s="98" t="s">
        <v>914</v>
      </c>
      <c r="E8" s="99" t="s">
        <v>881</v>
      </c>
      <c r="F8" s="100"/>
      <c r="G8" s="22">
        <v>3000</v>
      </c>
      <c r="H8" s="40"/>
      <c r="L8" s="12">
        <v>7</v>
      </c>
      <c r="M8" s="12" t="s">
        <v>336</v>
      </c>
    </row>
    <row r="9" spans="1:13" ht="24" customHeight="1" x14ac:dyDescent="0.55000000000000004">
      <c r="A9" s="98" t="s">
        <v>906</v>
      </c>
      <c r="B9" s="20">
        <v>3</v>
      </c>
      <c r="C9" s="98" t="s">
        <v>333</v>
      </c>
      <c r="D9" s="98" t="s">
        <v>929</v>
      </c>
      <c r="E9" s="99"/>
      <c r="F9" s="100"/>
      <c r="G9" s="22">
        <v>2000</v>
      </c>
      <c r="H9" s="40"/>
      <c r="L9" s="12">
        <v>8</v>
      </c>
      <c r="M9" s="12" t="s">
        <v>491</v>
      </c>
    </row>
    <row r="10" spans="1:13" ht="24" customHeight="1" x14ac:dyDescent="0.55000000000000004">
      <c r="A10" s="98" t="s">
        <v>906</v>
      </c>
      <c r="B10" s="20">
        <v>5</v>
      </c>
      <c r="C10" s="98" t="str">
        <f t="shared" si="0"/>
        <v>Carry</v>
      </c>
      <c r="D10" s="98" t="s">
        <v>358</v>
      </c>
      <c r="E10" s="99"/>
      <c r="F10" s="99"/>
      <c r="G10" s="22">
        <v>9000</v>
      </c>
      <c r="H10" s="40"/>
      <c r="L10" s="12">
        <v>9</v>
      </c>
    </row>
    <row r="11" spans="1:13" ht="24" customHeight="1" x14ac:dyDescent="0.55000000000000004">
      <c r="A11" s="98" t="s">
        <v>906</v>
      </c>
      <c r="B11" s="20">
        <v>5</v>
      </c>
      <c r="C11" s="98" t="str">
        <f t="shared" si="0"/>
        <v>Carry</v>
      </c>
      <c r="D11" s="98" t="s">
        <v>405</v>
      </c>
      <c r="E11" s="101"/>
      <c r="F11" s="101"/>
      <c r="G11" s="22">
        <v>10000</v>
      </c>
      <c r="H11" s="40"/>
      <c r="L11" s="12">
        <v>10</v>
      </c>
    </row>
    <row r="12" spans="1:13" ht="24" customHeight="1" x14ac:dyDescent="0.55000000000000004">
      <c r="A12" s="98" t="s">
        <v>906</v>
      </c>
      <c r="B12" s="20">
        <v>1</v>
      </c>
      <c r="C12" s="98" t="str">
        <f t="shared" si="0"/>
        <v>Expense</v>
      </c>
      <c r="D12" s="98" t="s">
        <v>915</v>
      </c>
      <c r="E12" s="99"/>
      <c r="F12" s="99"/>
      <c r="G12" s="22">
        <v>500</v>
      </c>
      <c r="H12" s="40"/>
      <c r="L12" s="12">
        <v>11</v>
      </c>
    </row>
    <row r="13" spans="1:13" ht="24" customHeight="1" x14ac:dyDescent="0.55000000000000004">
      <c r="A13" s="98" t="s">
        <v>906</v>
      </c>
      <c r="B13" s="20">
        <v>8</v>
      </c>
      <c r="C13" s="98" t="str">
        <f t="shared" si="0"/>
        <v>Advance</v>
      </c>
      <c r="D13" s="98" t="s">
        <v>528</v>
      </c>
      <c r="E13" s="99"/>
      <c r="F13" s="100"/>
      <c r="G13" s="22">
        <v>55000</v>
      </c>
      <c r="H13" s="40"/>
      <c r="L13" s="12">
        <v>12</v>
      </c>
    </row>
    <row r="14" spans="1:13" ht="24" customHeight="1" x14ac:dyDescent="0.55000000000000004">
      <c r="A14" s="98" t="s">
        <v>906</v>
      </c>
      <c r="B14" s="20">
        <v>2</v>
      </c>
      <c r="C14" s="98" t="str">
        <f t="shared" si="0"/>
        <v>Workshop</v>
      </c>
      <c r="D14" s="98" t="s">
        <v>916</v>
      </c>
      <c r="E14" s="101" t="s">
        <v>917</v>
      </c>
      <c r="F14" s="100"/>
      <c r="G14" s="22">
        <v>1500</v>
      </c>
      <c r="H14" s="40"/>
      <c r="L14" s="12">
        <v>13</v>
      </c>
    </row>
    <row r="15" spans="1:13" ht="24" customHeight="1" x14ac:dyDescent="0.55000000000000004">
      <c r="A15" s="98" t="s">
        <v>906</v>
      </c>
      <c r="B15" s="20">
        <v>3</v>
      </c>
      <c r="C15" s="98" t="str">
        <f t="shared" si="0"/>
        <v>Body &amp; Painting</v>
      </c>
      <c r="D15" s="98" t="s">
        <v>918</v>
      </c>
      <c r="E15" s="99"/>
      <c r="F15" s="100"/>
      <c r="G15" s="22">
        <v>3400</v>
      </c>
      <c r="H15" s="40"/>
      <c r="L15" s="12">
        <v>13</v>
      </c>
    </row>
    <row r="16" spans="1:13" ht="24" customHeight="1" x14ac:dyDescent="0.55000000000000004">
      <c r="A16" s="98" t="s">
        <v>906</v>
      </c>
      <c r="B16" s="20">
        <v>2</v>
      </c>
      <c r="C16" s="98" t="str">
        <f t="shared" si="0"/>
        <v>Workshop</v>
      </c>
      <c r="D16" s="98" t="s">
        <v>663</v>
      </c>
      <c r="E16" s="99" t="s">
        <v>398</v>
      </c>
      <c r="F16" s="100"/>
      <c r="G16" s="22">
        <v>4500</v>
      </c>
      <c r="H16" s="40"/>
    </row>
    <row r="17" spans="1:12" ht="24" customHeight="1" x14ac:dyDescent="0.55000000000000004">
      <c r="A17" s="98" t="s">
        <v>906</v>
      </c>
      <c r="B17" s="20">
        <v>2</v>
      </c>
      <c r="C17" s="98" t="str">
        <f t="shared" si="0"/>
        <v>Workshop</v>
      </c>
      <c r="D17" s="98" t="s">
        <v>879</v>
      </c>
      <c r="E17" s="99" t="s">
        <v>757</v>
      </c>
      <c r="F17" s="100"/>
      <c r="G17" s="22">
        <v>20000</v>
      </c>
      <c r="H17" s="40"/>
    </row>
    <row r="18" spans="1:12" ht="24" customHeight="1" x14ac:dyDescent="0.55000000000000004">
      <c r="A18" s="98" t="s">
        <v>906</v>
      </c>
      <c r="B18" s="20">
        <v>1</v>
      </c>
      <c r="C18" s="98" t="str">
        <f t="shared" si="0"/>
        <v>Expense</v>
      </c>
      <c r="D18" s="98" t="s">
        <v>919</v>
      </c>
      <c r="E18" s="99" t="s">
        <v>920</v>
      </c>
      <c r="F18" s="100"/>
      <c r="G18" s="22">
        <v>6000</v>
      </c>
      <c r="H18" s="40"/>
    </row>
    <row r="19" spans="1:12" ht="24" customHeight="1" x14ac:dyDescent="0.55000000000000004">
      <c r="A19" s="98" t="s">
        <v>906</v>
      </c>
      <c r="B19" s="20">
        <v>2</v>
      </c>
      <c r="C19" s="98" t="str">
        <f t="shared" si="0"/>
        <v>Workshop</v>
      </c>
      <c r="D19" s="98" t="s">
        <v>921</v>
      </c>
      <c r="E19" s="99" t="s">
        <v>246</v>
      </c>
      <c r="F19" s="100"/>
      <c r="G19" s="22">
        <v>2000</v>
      </c>
      <c r="H19" s="40"/>
    </row>
    <row r="20" spans="1:12" ht="24" customHeight="1" x14ac:dyDescent="0.55000000000000004">
      <c r="A20" s="98" t="s">
        <v>906</v>
      </c>
      <c r="B20" s="20">
        <v>7</v>
      </c>
      <c r="C20" s="98" t="s">
        <v>336</v>
      </c>
      <c r="D20" s="98" t="s">
        <v>57</v>
      </c>
      <c r="E20" s="99"/>
      <c r="F20" s="100"/>
      <c r="G20" s="22">
        <v>500</v>
      </c>
      <c r="H20" s="40"/>
      <c r="I20" s="98" t="s">
        <v>332</v>
      </c>
      <c r="J20" s="97">
        <v>305900</v>
      </c>
    </row>
    <row r="21" spans="1:12" ht="24" customHeight="1" x14ac:dyDescent="0.55000000000000004">
      <c r="A21" s="98" t="s">
        <v>906</v>
      </c>
      <c r="B21" s="20">
        <v>2</v>
      </c>
      <c r="C21" s="98" t="str">
        <f t="shared" si="0"/>
        <v>Workshop</v>
      </c>
      <c r="D21" s="98" t="s">
        <v>51</v>
      </c>
      <c r="E21" s="99"/>
      <c r="F21" s="100"/>
      <c r="G21" s="22">
        <v>1000</v>
      </c>
      <c r="H21" s="40"/>
      <c r="I21" s="98" t="s">
        <v>372</v>
      </c>
      <c r="J21" s="97">
        <v>54000</v>
      </c>
    </row>
    <row r="22" spans="1:12" ht="24" customHeight="1" x14ac:dyDescent="0.55000000000000004">
      <c r="A22" s="98" t="s">
        <v>906</v>
      </c>
      <c r="B22" s="20">
        <v>3</v>
      </c>
      <c r="C22" s="98" t="s">
        <v>333</v>
      </c>
      <c r="D22" s="98" t="s">
        <v>922</v>
      </c>
      <c r="E22" s="98"/>
      <c r="F22" s="100"/>
      <c r="G22" s="23">
        <v>200</v>
      </c>
      <c r="H22" s="98"/>
      <c r="I22" s="98" t="s">
        <v>373</v>
      </c>
      <c r="J22" s="97">
        <v>45000</v>
      </c>
    </row>
    <row r="23" spans="1:12" ht="24" customHeight="1" x14ac:dyDescent="0.8">
      <c r="A23" s="98" t="s">
        <v>906</v>
      </c>
      <c r="B23" s="20">
        <v>4</v>
      </c>
      <c r="C23" s="98" t="s">
        <v>334</v>
      </c>
      <c r="D23" s="98" t="s">
        <v>424</v>
      </c>
      <c r="E23" s="98"/>
      <c r="F23" s="100"/>
      <c r="G23" s="23">
        <v>23000</v>
      </c>
      <c r="H23" s="98"/>
      <c r="I23" s="98" t="s">
        <v>407</v>
      </c>
      <c r="J23" s="107">
        <v>35000</v>
      </c>
    </row>
    <row r="24" spans="1:12" ht="24" customHeight="1" x14ac:dyDescent="0.55000000000000004">
      <c r="A24" s="98" t="s">
        <v>906</v>
      </c>
      <c r="B24" s="20">
        <v>6</v>
      </c>
      <c r="C24" s="98" t="s">
        <v>335</v>
      </c>
      <c r="D24" s="98" t="s">
        <v>718</v>
      </c>
      <c r="E24" s="98"/>
      <c r="F24" s="100"/>
      <c r="G24" s="105">
        <v>30000</v>
      </c>
      <c r="H24" s="98"/>
      <c r="I24" s="98"/>
      <c r="J24" s="108">
        <f>SUM(J20:J23)</f>
        <v>439900</v>
      </c>
    </row>
    <row r="25" spans="1:12" ht="24" customHeight="1" x14ac:dyDescent="0.55000000000000004">
      <c r="A25" s="98" t="s">
        <v>906</v>
      </c>
      <c r="B25" s="20">
        <v>1</v>
      </c>
      <c r="C25" s="98" t="s">
        <v>332</v>
      </c>
      <c r="D25" s="98" t="s">
        <v>923</v>
      </c>
      <c r="E25" s="98"/>
      <c r="F25" s="100"/>
      <c r="G25" s="40">
        <v>8800</v>
      </c>
      <c r="H25" s="98"/>
      <c r="I25" s="98" t="s">
        <v>428</v>
      </c>
      <c r="J25" s="97">
        <v>440000</v>
      </c>
      <c r="K25" s="121" t="s">
        <v>948</v>
      </c>
    </row>
    <row r="26" spans="1:12" ht="24" customHeight="1" x14ac:dyDescent="0.8">
      <c r="A26" s="98" t="s">
        <v>906</v>
      </c>
      <c r="B26" s="20">
        <v>2</v>
      </c>
      <c r="C26" s="98" t="s">
        <v>337</v>
      </c>
      <c r="D26" s="98" t="s">
        <v>924</v>
      </c>
      <c r="E26" s="98" t="s">
        <v>372</v>
      </c>
      <c r="F26" s="102"/>
      <c r="G26" s="105">
        <v>13500</v>
      </c>
      <c r="H26" s="98"/>
      <c r="I26" s="98" t="s">
        <v>374</v>
      </c>
      <c r="J26" s="107">
        <v>245500</v>
      </c>
    </row>
    <row r="27" spans="1:12" ht="24" customHeight="1" x14ac:dyDescent="0.55000000000000004">
      <c r="A27" s="98" t="s">
        <v>906</v>
      </c>
      <c r="B27" s="20">
        <v>2</v>
      </c>
      <c r="C27" s="98" t="s">
        <v>337</v>
      </c>
      <c r="D27" s="98" t="s">
        <v>925</v>
      </c>
      <c r="E27" s="98" t="s">
        <v>372</v>
      </c>
      <c r="F27" s="100"/>
      <c r="G27" s="23">
        <v>6000</v>
      </c>
      <c r="H27" s="98"/>
      <c r="I27" s="98"/>
      <c r="J27" s="97">
        <f>SUM(J25:J26)</f>
        <v>685500</v>
      </c>
    </row>
    <row r="28" spans="1:12" ht="24" customHeight="1" x14ac:dyDescent="0.8">
      <c r="A28" s="98" t="s">
        <v>906</v>
      </c>
      <c r="B28" s="20">
        <v>2</v>
      </c>
      <c r="C28" s="98" t="s">
        <v>337</v>
      </c>
      <c r="D28" s="98" t="s">
        <v>1191</v>
      </c>
      <c r="E28" s="98" t="s">
        <v>372</v>
      </c>
      <c r="F28" s="98"/>
      <c r="G28" s="105">
        <v>10500</v>
      </c>
      <c r="H28" s="98"/>
      <c r="I28" s="98"/>
      <c r="J28" s="111">
        <v>439900</v>
      </c>
    </row>
    <row r="29" spans="1:12" ht="24" customHeight="1" thickBot="1" x14ac:dyDescent="0.6">
      <c r="A29" s="98" t="s">
        <v>906</v>
      </c>
      <c r="B29" s="20">
        <v>2</v>
      </c>
      <c r="C29" s="98" t="s">
        <v>337</v>
      </c>
      <c r="D29" s="98" t="s">
        <v>926</v>
      </c>
      <c r="E29" s="98" t="s">
        <v>927</v>
      </c>
      <c r="F29" s="100"/>
      <c r="G29" s="119">
        <v>15500</v>
      </c>
      <c r="H29" s="98"/>
      <c r="I29" s="115" t="s">
        <v>468</v>
      </c>
      <c r="J29" s="116">
        <f>J27-J28</f>
        <v>245600</v>
      </c>
    </row>
    <row r="30" spans="1:12" ht="24" customHeight="1" x14ac:dyDescent="0.55000000000000004">
      <c r="A30" s="98" t="s">
        <v>906</v>
      </c>
      <c r="B30" s="20">
        <v>1</v>
      </c>
      <c r="C30" s="98" t="s">
        <v>332</v>
      </c>
      <c r="D30" s="98" t="s">
        <v>928</v>
      </c>
      <c r="E30" s="98"/>
      <c r="F30" s="117"/>
      <c r="G30" s="40">
        <v>2000</v>
      </c>
      <c r="H30" s="118"/>
      <c r="L30" s="17"/>
    </row>
    <row r="31" spans="1:12" ht="24" customHeight="1" x14ac:dyDescent="0.55000000000000004">
      <c r="A31" s="98"/>
      <c r="B31" s="20"/>
      <c r="C31" s="98"/>
      <c r="D31" s="98"/>
      <c r="E31" s="98"/>
      <c r="F31" s="98"/>
      <c r="G31" s="108">
        <f>SUM(G2:G30)</f>
        <v>305900</v>
      </c>
      <c r="H31" s="98"/>
    </row>
    <row r="32" spans="1:12" ht="24" customHeight="1" x14ac:dyDescent="0.55000000000000004">
      <c r="A32" s="112" t="s">
        <v>930</v>
      </c>
      <c r="B32" s="113">
        <v>6</v>
      </c>
      <c r="C32" s="112" t="s">
        <v>335</v>
      </c>
      <c r="D32" s="112" t="s">
        <v>907</v>
      </c>
      <c r="E32" s="112"/>
      <c r="F32" s="112"/>
      <c r="G32" s="114">
        <v>5000</v>
      </c>
      <c r="H32" s="112"/>
    </row>
    <row r="33" spans="1:14" ht="24" customHeight="1" x14ac:dyDescent="0.55000000000000004">
      <c r="A33" s="112" t="s">
        <v>930</v>
      </c>
      <c r="B33" s="20">
        <v>1</v>
      </c>
      <c r="C33" s="98" t="s">
        <v>332</v>
      </c>
      <c r="D33" s="98" t="s">
        <v>931</v>
      </c>
      <c r="E33" s="98"/>
      <c r="F33" s="98"/>
      <c r="G33" s="40">
        <v>700</v>
      </c>
      <c r="H33" s="98"/>
    </row>
    <row r="34" spans="1:14" ht="24" customHeight="1" x14ac:dyDescent="0.55000000000000004">
      <c r="A34" s="112" t="s">
        <v>930</v>
      </c>
      <c r="B34" s="20">
        <v>2</v>
      </c>
      <c r="C34" s="98" t="s">
        <v>337</v>
      </c>
      <c r="D34" s="98" t="s">
        <v>932</v>
      </c>
      <c r="E34" s="98" t="s">
        <v>933</v>
      </c>
      <c r="F34" s="98"/>
      <c r="G34" s="40">
        <v>10000</v>
      </c>
      <c r="H34" s="98"/>
    </row>
    <row r="35" spans="1:14" ht="24" customHeight="1" x14ac:dyDescent="0.55000000000000004">
      <c r="A35" s="112" t="s">
        <v>930</v>
      </c>
      <c r="B35" s="20">
        <v>5</v>
      </c>
      <c r="C35" s="98" t="s">
        <v>53</v>
      </c>
      <c r="D35" s="98" t="s">
        <v>405</v>
      </c>
      <c r="E35" s="98"/>
      <c r="F35" s="98"/>
      <c r="G35" s="40">
        <v>11000</v>
      </c>
      <c r="H35" s="98"/>
    </row>
    <row r="36" spans="1:14" ht="24" customHeight="1" x14ac:dyDescent="0.55000000000000004">
      <c r="A36" s="112" t="s">
        <v>930</v>
      </c>
      <c r="B36" s="20">
        <v>2</v>
      </c>
      <c r="C36" s="98" t="s">
        <v>337</v>
      </c>
      <c r="D36" s="98" t="s">
        <v>481</v>
      </c>
      <c r="E36" s="98"/>
      <c r="F36" s="98"/>
      <c r="G36" s="40">
        <v>4000</v>
      </c>
      <c r="H36" s="98"/>
      <c r="N36" s="121"/>
    </row>
    <row r="37" spans="1:14" ht="24" customHeight="1" x14ac:dyDescent="0.55000000000000004">
      <c r="A37" s="112" t="s">
        <v>930</v>
      </c>
      <c r="B37" s="20">
        <v>6</v>
      </c>
      <c r="C37" s="98" t="s">
        <v>335</v>
      </c>
      <c r="D37" s="98" t="s">
        <v>934</v>
      </c>
      <c r="E37" s="98"/>
      <c r="F37" s="98"/>
      <c r="G37" s="40">
        <v>19150</v>
      </c>
      <c r="H37" s="98"/>
    </row>
    <row r="38" spans="1:14" ht="24" customHeight="1" x14ac:dyDescent="0.55000000000000004">
      <c r="A38" s="112" t="s">
        <v>930</v>
      </c>
      <c r="B38" s="20">
        <v>3</v>
      </c>
      <c r="C38" s="98" t="s">
        <v>333</v>
      </c>
      <c r="D38" s="98" t="s">
        <v>935</v>
      </c>
      <c r="E38" s="98"/>
      <c r="F38" s="98"/>
      <c r="G38" s="40">
        <v>1300</v>
      </c>
      <c r="H38" s="98"/>
    </row>
    <row r="39" spans="1:14" ht="24" customHeight="1" x14ac:dyDescent="0.55000000000000004">
      <c r="A39" s="112" t="s">
        <v>930</v>
      </c>
      <c r="B39" s="20">
        <v>2</v>
      </c>
      <c r="C39" s="98" t="s">
        <v>337</v>
      </c>
      <c r="D39" s="98" t="s">
        <v>936</v>
      </c>
      <c r="E39" s="98"/>
      <c r="F39" s="98"/>
      <c r="G39" s="40">
        <v>5000</v>
      </c>
      <c r="H39" s="98"/>
    </row>
    <row r="40" spans="1:14" ht="24" customHeight="1" x14ac:dyDescent="0.55000000000000004">
      <c r="A40" s="112" t="s">
        <v>930</v>
      </c>
      <c r="B40" s="20">
        <v>2</v>
      </c>
      <c r="C40" s="98" t="s">
        <v>337</v>
      </c>
      <c r="D40" s="98" t="s">
        <v>536</v>
      </c>
      <c r="E40" s="98" t="s">
        <v>937</v>
      </c>
      <c r="F40" s="98"/>
      <c r="G40" s="40">
        <v>34000</v>
      </c>
      <c r="H40" s="98"/>
    </row>
    <row r="41" spans="1:14" ht="24" customHeight="1" x14ac:dyDescent="0.55000000000000004">
      <c r="A41" s="112" t="s">
        <v>930</v>
      </c>
      <c r="B41" s="20">
        <v>1</v>
      </c>
      <c r="C41" s="98" t="s">
        <v>332</v>
      </c>
      <c r="D41" s="98" t="s">
        <v>123</v>
      </c>
      <c r="E41" s="98"/>
      <c r="F41" s="98"/>
      <c r="G41" s="40">
        <v>300</v>
      </c>
      <c r="H41" s="98"/>
    </row>
    <row r="42" spans="1:14" ht="24" customHeight="1" x14ac:dyDescent="0.55000000000000004">
      <c r="A42" s="112" t="s">
        <v>930</v>
      </c>
      <c r="B42" s="20">
        <v>2</v>
      </c>
      <c r="C42" s="98" t="s">
        <v>337</v>
      </c>
      <c r="D42" s="98" t="s">
        <v>356</v>
      </c>
      <c r="E42" s="98"/>
      <c r="F42" s="98"/>
      <c r="G42" s="40">
        <v>2000</v>
      </c>
      <c r="H42" s="98"/>
    </row>
    <row r="43" spans="1:14" ht="24" customHeight="1" x14ac:dyDescent="0.55000000000000004">
      <c r="A43" s="112" t="s">
        <v>930</v>
      </c>
      <c r="B43" s="20">
        <v>2</v>
      </c>
      <c r="C43" s="98" t="s">
        <v>337</v>
      </c>
      <c r="D43" s="98" t="s">
        <v>365</v>
      </c>
      <c r="E43" s="98" t="s">
        <v>938</v>
      </c>
      <c r="F43" s="98"/>
      <c r="G43" s="40">
        <v>3000</v>
      </c>
      <c r="H43" s="98"/>
    </row>
    <row r="44" spans="1:14" ht="24" customHeight="1" x14ac:dyDescent="0.55000000000000004">
      <c r="A44" s="112" t="s">
        <v>930</v>
      </c>
      <c r="B44" s="20">
        <v>1</v>
      </c>
      <c r="C44" s="98" t="s">
        <v>332</v>
      </c>
      <c r="D44" s="98" t="s">
        <v>665</v>
      </c>
      <c r="E44" s="98"/>
      <c r="F44" s="98"/>
      <c r="G44" s="40">
        <v>2000</v>
      </c>
      <c r="H44" s="98"/>
    </row>
    <row r="45" spans="1:14" ht="24" customHeight="1" x14ac:dyDescent="0.55000000000000004">
      <c r="A45" s="112" t="s">
        <v>930</v>
      </c>
      <c r="B45" s="20">
        <v>2</v>
      </c>
      <c r="C45" s="98" t="s">
        <v>337</v>
      </c>
      <c r="D45" s="98" t="s">
        <v>940</v>
      </c>
      <c r="E45" s="98" t="s">
        <v>939</v>
      </c>
      <c r="F45" s="98"/>
      <c r="G45" s="40">
        <v>22000</v>
      </c>
      <c r="H45" s="98"/>
    </row>
    <row r="46" spans="1:14" ht="24" customHeight="1" x14ac:dyDescent="0.55000000000000004">
      <c r="A46" s="112" t="s">
        <v>930</v>
      </c>
      <c r="B46" s="20">
        <v>2</v>
      </c>
      <c r="C46" s="98" t="s">
        <v>337</v>
      </c>
      <c r="D46" s="98" t="s">
        <v>941</v>
      </c>
      <c r="E46" s="98" t="s">
        <v>939</v>
      </c>
      <c r="F46" s="98"/>
      <c r="G46" s="40">
        <v>4000</v>
      </c>
      <c r="H46" s="98"/>
    </row>
    <row r="47" spans="1:14" ht="24" customHeight="1" x14ac:dyDescent="0.55000000000000004">
      <c r="A47" s="112" t="s">
        <v>930</v>
      </c>
      <c r="B47" s="20">
        <v>2</v>
      </c>
      <c r="C47" s="98" t="s">
        <v>337</v>
      </c>
      <c r="D47" s="98" t="s">
        <v>601</v>
      </c>
      <c r="E47" s="98" t="s">
        <v>937</v>
      </c>
      <c r="F47" s="98"/>
      <c r="G47" s="40">
        <v>8000</v>
      </c>
      <c r="H47" s="98"/>
    </row>
    <row r="48" spans="1:14" ht="24" customHeight="1" x14ac:dyDescent="0.55000000000000004">
      <c r="A48" s="112" t="s">
        <v>930</v>
      </c>
      <c r="B48" s="20">
        <v>2</v>
      </c>
      <c r="C48" s="98" t="s">
        <v>337</v>
      </c>
      <c r="D48" s="98" t="s">
        <v>348</v>
      </c>
      <c r="E48" s="98" t="s">
        <v>942</v>
      </c>
      <c r="F48" s="98"/>
      <c r="G48" s="40">
        <v>1100</v>
      </c>
      <c r="H48" s="98"/>
    </row>
    <row r="49" spans="1:10" ht="24" customHeight="1" x14ac:dyDescent="0.55000000000000004">
      <c r="A49" s="112" t="s">
        <v>930</v>
      </c>
      <c r="B49" s="20">
        <v>1</v>
      </c>
      <c r="C49" s="98" t="s">
        <v>332</v>
      </c>
      <c r="D49" s="98" t="s">
        <v>943</v>
      </c>
      <c r="E49" s="98"/>
      <c r="F49" s="98"/>
      <c r="G49" s="40">
        <v>285500</v>
      </c>
      <c r="H49" s="98"/>
    </row>
    <row r="50" spans="1:10" ht="24" customHeight="1" x14ac:dyDescent="0.55000000000000004">
      <c r="A50" s="112" t="s">
        <v>930</v>
      </c>
      <c r="B50" s="20">
        <v>4</v>
      </c>
      <c r="C50" s="98" t="s">
        <v>334</v>
      </c>
      <c r="D50" s="98" t="s">
        <v>7</v>
      </c>
      <c r="E50" s="98"/>
      <c r="F50" s="98"/>
      <c r="G50" s="40">
        <v>13000</v>
      </c>
      <c r="H50" s="98"/>
    </row>
    <row r="51" spans="1:10" ht="24" customHeight="1" x14ac:dyDescent="0.55000000000000004">
      <c r="A51" s="112" t="s">
        <v>930</v>
      </c>
      <c r="B51" s="20">
        <v>3</v>
      </c>
      <c r="C51" s="98" t="s">
        <v>333</v>
      </c>
      <c r="D51" s="98" t="s">
        <v>945</v>
      </c>
      <c r="E51" s="98" t="s">
        <v>944</v>
      </c>
      <c r="F51" s="98"/>
      <c r="G51" s="40">
        <v>8000</v>
      </c>
      <c r="H51" s="98"/>
      <c r="I51" s="98" t="s">
        <v>332</v>
      </c>
      <c r="J51" s="97">
        <v>482850</v>
      </c>
    </row>
    <row r="52" spans="1:10" ht="24" customHeight="1" x14ac:dyDescent="0.55000000000000004">
      <c r="A52" s="112" t="s">
        <v>930</v>
      </c>
      <c r="B52" s="20">
        <v>1</v>
      </c>
      <c r="C52" s="98" t="s">
        <v>332</v>
      </c>
      <c r="D52" s="98" t="s">
        <v>74</v>
      </c>
      <c r="E52" s="98"/>
      <c r="F52" s="98"/>
      <c r="G52" s="40">
        <v>300</v>
      </c>
      <c r="H52" s="98"/>
      <c r="I52" s="98" t="s">
        <v>372</v>
      </c>
      <c r="J52" s="40">
        <v>112150</v>
      </c>
    </row>
    <row r="53" spans="1:10" ht="24" customHeight="1" x14ac:dyDescent="0.7">
      <c r="A53" s="112" t="s">
        <v>930</v>
      </c>
      <c r="B53" s="20">
        <v>6</v>
      </c>
      <c r="C53" s="98" t="s">
        <v>335</v>
      </c>
      <c r="D53" s="98" t="s">
        <v>946</v>
      </c>
      <c r="E53" s="98"/>
      <c r="F53" s="98"/>
      <c r="G53" s="40">
        <v>3800</v>
      </c>
      <c r="H53" s="98"/>
      <c r="I53" s="98" t="s">
        <v>407</v>
      </c>
      <c r="J53" s="109">
        <v>28000</v>
      </c>
    </row>
    <row r="54" spans="1:10" ht="24" customHeight="1" x14ac:dyDescent="0.55000000000000004">
      <c r="A54" s="112" t="s">
        <v>930</v>
      </c>
      <c r="B54" s="20">
        <v>2</v>
      </c>
      <c r="C54" s="98" t="s">
        <v>337</v>
      </c>
      <c r="D54" s="98" t="s">
        <v>51</v>
      </c>
      <c r="E54" s="98"/>
      <c r="F54" s="98"/>
      <c r="G54" s="40">
        <v>1000</v>
      </c>
      <c r="H54" s="98"/>
      <c r="I54" s="98"/>
      <c r="J54" s="120">
        <f>SUM(J51:J53)</f>
        <v>623000</v>
      </c>
    </row>
    <row r="55" spans="1:10" ht="24" customHeight="1" x14ac:dyDescent="0.7">
      <c r="A55" s="112" t="s">
        <v>930</v>
      </c>
      <c r="B55" s="20">
        <v>6</v>
      </c>
      <c r="C55" s="98" t="s">
        <v>335</v>
      </c>
      <c r="D55" s="98" t="s">
        <v>425</v>
      </c>
      <c r="E55" s="98"/>
      <c r="F55" s="98"/>
      <c r="G55" s="40">
        <v>28500</v>
      </c>
      <c r="H55" s="98"/>
      <c r="I55" s="98" t="s">
        <v>374</v>
      </c>
      <c r="J55" s="109">
        <v>592000</v>
      </c>
    </row>
    <row r="56" spans="1:10" ht="24" customHeight="1" thickBot="1" x14ac:dyDescent="0.6">
      <c r="A56" s="112" t="s">
        <v>930</v>
      </c>
      <c r="B56" s="20">
        <v>2</v>
      </c>
      <c r="C56" s="98" t="s">
        <v>337</v>
      </c>
      <c r="D56" s="98" t="s">
        <v>62</v>
      </c>
      <c r="E56" s="98"/>
      <c r="F56" s="98"/>
      <c r="G56" s="40">
        <v>8200</v>
      </c>
      <c r="H56" s="98"/>
      <c r="I56" s="115"/>
      <c r="J56" s="122">
        <f>J55-J54</f>
        <v>-31000</v>
      </c>
    </row>
    <row r="57" spans="1:10" ht="24" customHeight="1" x14ac:dyDescent="0.55000000000000004">
      <c r="A57" s="112" t="s">
        <v>930</v>
      </c>
      <c r="B57" s="20">
        <v>3</v>
      </c>
      <c r="C57" s="98" t="s">
        <v>333</v>
      </c>
      <c r="D57" s="98" t="s">
        <v>947</v>
      </c>
      <c r="E57" s="98"/>
      <c r="F57" s="98"/>
      <c r="G57" s="40">
        <v>2000</v>
      </c>
      <c r="H57" s="98"/>
    </row>
    <row r="58" spans="1:10" ht="24" customHeight="1" x14ac:dyDescent="0.55000000000000004">
      <c r="A58" s="98"/>
      <c r="B58" s="20"/>
      <c r="C58" s="98"/>
      <c r="D58" s="98"/>
      <c r="E58" s="98"/>
      <c r="F58" s="98"/>
      <c r="G58" s="108">
        <f>SUM(G32:G57)</f>
        <v>482850</v>
      </c>
      <c r="H58" s="98"/>
    </row>
    <row r="59" spans="1:10" ht="24" customHeight="1" x14ac:dyDescent="0.55000000000000004">
      <c r="A59" s="112" t="s">
        <v>949</v>
      </c>
      <c r="B59" s="113">
        <v>1</v>
      </c>
      <c r="C59" s="112" t="s">
        <v>332</v>
      </c>
      <c r="D59" s="112" t="s">
        <v>854</v>
      </c>
      <c r="E59" s="112"/>
      <c r="F59" s="112"/>
      <c r="G59" s="114">
        <v>4000</v>
      </c>
      <c r="H59" s="112"/>
    </row>
    <row r="60" spans="1:10" ht="24" customHeight="1" x14ac:dyDescent="0.55000000000000004">
      <c r="A60" s="112" t="s">
        <v>949</v>
      </c>
      <c r="B60" s="20">
        <v>2</v>
      </c>
      <c r="C60" s="98" t="s">
        <v>337</v>
      </c>
      <c r="D60" s="98" t="s">
        <v>950</v>
      </c>
      <c r="E60" s="98"/>
      <c r="F60" s="98"/>
      <c r="G60" s="40">
        <v>25000</v>
      </c>
      <c r="H60" s="98"/>
    </row>
    <row r="61" spans="1:10" ht="24" customHeight="1" x14ac:dyDescent="0.55000000000000004">
      <c r="A61" s="112" t="s">
        <v>949</v>
      </c>
      <c r="B61" s="20">
        <v>2</v>
      </c>
      <c r="C61" s="98" t="s">
        <v>337</v>
      </c>
      <c r="D61" s="98" t="s">
        <v>319</v>
      </c>
      <c r="E61" s="98" t="s">
        <v>951</v>
      </c>
      <c r="F61" s="98"/>
      <c r="G61" s="40">
        <v>10000</v>
      </c>
      <c r="H61" s="98"/>
    </row>
    <row r="62" spans="1:10" ht="24" customHeight="1" x14ac:dyDescent="0.55000000000000004">
      <c r="A62" s="112" t="s">
        <v>949</v>
      </c>
      <c r="B62" s="20">
        <v>2</v>
      </c>
      <c r="C62" s="98" t="s">
        <v>337</v>
      </c>
      <c r="D62" s="98" t="s">
        <v>954</v>
      </c>
      <c r="E62" s="98" t="s">
        <v>952</v>
      </c>
      <c r="F62" s="98"/>
      <c r="G62" s="40">
        <v>8500</v>
      </c>
      <c r="H62" s="98"/>
    </row>
    <row r="63" spans="1:10" ht="24" customHeight="1" x14ac:dyDescent="0.55000000000000004">
      <c r="A63" s="112" t="s">
        <v>949</v>
      </c>
      <c r="B63" s="20">
        <v>3</v>
      </c>
      <c r="C63" s="98" t="s">
        <v>333</v>
      </c>
      <c r="D63" s="98" t="s">
        <v>953</v>
      </c>
      <c r="E63" s="98"/>
      <c r="F63" s="98"/>
      <c r="G63" s="40">
        <v>7800</v>
      </c>
      <c r="H63" s="98"/>
    </row>
    <row r="64" spans="1:10" ht="24" customHeight="1" x14ac:dyDescent="0.55000000000000004">
      <c r="A64" s="112" t="s">
        <v>949</v>
      </c>
      <c r="B64" s="20">
        <v>2</v>
      </c>
      <c r="C64" s="98" t="s">
        <v>337</v>
      </c>
      <c r="D64" s="98" t="s">
        <v>964</v>
      </c>
      <c r="E64" s="123" t="s">
        <v>955</v>
      </c>
      <c r="F64" s="98"/>
      <c r="G64" s="40">
        <v>2600</v>
      </c>
      <c r="H64" s="98"/>
      <c r="I64" s="98" t="s">
        <v>332</v>
      </c>
      <c r="J64" s="40">
        <v>1088100</v>
      </c>
    </row>
    <row r="65" spans="1:11" ht="24" customHeight="1" x14ac:dyDescent="0.55000000000000004">
      <c r="A65" s="112" t="s">
        <v>949</v>
      </c>
      <c r="B65" s="20">
        <v>1</v>
      </c>
      <c r="C65" s="98" t="s">
        <v>332</v>
      </c>
      <c r="D65" s="98" t="s">
        <v>956</v>
      </c>
      <c r="E65" s="98"/>
      <c r="F65" s="98"/>
      <c r="G65" s="40">
        <v>800</v>
      </c>
      <c r="H65" s="98"/>
      <c r="I65" s="98" t="s">
        <v>372</v>
      </c>
      <c r="J65" s="40">
        <v>162750</v>
      </c>
    </row>
    <row r="66" spans="1:11" ht="24" customHeight="1" x14ac:dyDescent="0.55000000000000004">
      <c r="A66" s="112" t="s">
        <v>949</v>
      </c>
      <c r="B66" s="20">
        <v>2</v>
      </c>
      <c r="C66" s="98" t="s">
        <v>337</v>
      </c>
      <c r="D66" s="98" t="s">
        <v>957</v>
      </c>
      <c r="E66" s="123" t="s">
        <v>958</v>
      </c>
      <c r="F66" s="98"/>
      <c r="G66" s="40">
        <v>2500</v>
      </c>
      <c r="H66" s="98"/>
      <c r="I66" s="98" t="s">
        <v>407</v>
      </c>
      <c r="J66" s="40">
        <v>73000</v>
      </c>
    </row>
    <row r="67" spans="1:11" ht="24" customHeight="1" x14ac:dyDescent="0.7">
      <c r="A67" s="112" t="s">
        <v>949</v>
      </c>
      <c r="B67" s="20">
        <v>5</v>
      </c>
      <c r="C67" s="98" t="s">
        <v>53</v>
      </c>
      <c r="D67" s="98" t="s">
        <v>358</v>
      </c>
      <c r="E67" s="98"/>
      <c r="F67" s="98"/>
      <c r="G67" s="40">
        <v>12000</v>
      </c>
      <c r="H67" s="98"/>
      <c r="I67" s="98" t="s">
        <v>373</v>
      </c>
      <c r="J67" s="109">
        <v>407500</v>
      </c>
    </row>
    <row r="68" spans="1:11" ht="24" customHeight="1" x14ac:dyDescent="0.55000000000000004">
      <c r="A68" s="112" t="s">
        <v>949</v>
      </c>
      <c r="B68" s="20">
        <v>5</v>
      </c>
      <c r="C68" s="98" t="s">
        <v>53</v>
      </c>
      <c r="D68" s="98" t="s">
        <v>405</v>
      </c>
      <c r="E68" s="98"/>
      <c r="F68" s="98"/>
      <c r="G68" s="40">
        <v>7900</v>
      </c>
      <c r="H68" s="98"/>
      <c r="I68" s="98"/>
      <c r="J68" s="120">
        <f>SUM(J64:J67)</f>
        <v>1731350</v>
      </c>
    </row>
    <row r="69" spans="1:11" ht="24" customHeight="1" x14ac:dyDescent="0.55000000000000004">
      <c r="A69" s="112" t="s">
        <v>949</v>
      </c>
      <c r="B69" s="20">
        <v>1</v>
      </c>
      <c r="C69" s="98" t="s">
        <v>332</v>
      </c>
      <c r="D69" s="98" t="s">
        <v>959</v>
      </c>
      <c r="E69" s="98"/>
      <c r="F69" s="98"/>
      <c r="G69" s="40">
        <v>1000</v>
      </c>
      <c r="H69" s="98"/>
      <c r="I69" s="98" t="s">
        <v>428</v>
      </c>
      <c r="J69" s="40">
        <v>979500</v>
      </c>
      <c r="K69" s="12" t="s">
        <v>965</v>
      </c>
    </row>
    <row r="70" spans="1:11" ht="24" customHeight="1" x14ac:dyDescent="0.7">
      <c r="A70" s="112" t="s">
        <v>949</v>
      </c>
      <c r="B70" s="20">
        <v>1</v>
      </c>
      <c r="C70" s="98" t="s">
        <v>332</v>
      </c>
      <c r="D70" s="98" t="s">
        <v>960</v>
      </c>
      <c r="E70" s="98" t="s">
        <v>920</v>
      </c>
      <c r="F70" s="98"/>
      <c r="G70" s="40">
        <v>31000</v>
      </c>
      <c r="H70" s="98"/>
      <c r="I70" s="98" t="s">
        <v>374</v>
      </c>
      <c r="J70" s="109">
        <v>1611500</v>
      </c>
    </row>
    <row r="71" spans="1:11" ht="24" customHeight="1" x14ac:dyDescent="0.55000000000000004">
      <c r="A71" s="112" t="s">
        <v>949</v>
      </c>
      <c r="B71" s="20">
        <v>1</v>
      </c>
      <c r="C71" s="98" t="s">
        <v>332</v>
      </c>
      <c r="D71" s="98" t="s">
        <v>962</v>
      </c>
      <c r="E71" s="98" t="s">
        <v>961</v>
      </c>
      <c r="F71" s="98"/>
      <c r="G71" s="40">
        <v>830000</v>
      </c>
      <c r="H71" s="98"/>
      <c r="I71" s="98"/>
      <c r="J71" s="40">
        <f>SUM(J69:J70)</f>
        <v>2591000</v>
      </c>
    </row>
    <row r="72" spans="1:11" ht="24" customHeight="1" x14ac:dyDescent="0.7">
      <c r="A72" s="112" t="s">
        <v>949</v>
      </c>
      <c r="B72" s="20">
        <v>4</v>
      </c>
      <c r="C72" s="98" t="s">
        <v>334</v>
      </c>
      <c r="D72" s="98" t="s">
        <v>546</v>
      </c>
      <c r="E72" s="98"/>
      <c r="F72" s="98"/>
      <c r="G72" s="40">
        <v>13000</v>
      </c>
      <c r="H72" s="98"/>
      <c r="I72" s="98"/>
      <c r="J72" s="110">
        <v>1731350</v>
      </c>
    </row>
    <row r="73" spans="1:11" ht="24" customHeight="1" thickBot="1" x14ac:dyDescent="0.6">
      <c r="A73" s="112" t="s">
        <v>949</v>
      </c>
      <c r="B73" s="20">
        <v>2</v>
      </c>
      <c r="C73" s="98" t="s">
        <v>337</v>
      </c>
      <c r="D73" s="98" t="s">
        <v>963</v>
      </c>
      <c r="E73" s="98" t="s">
        <v>717</v>
      </c>
      <c r="F73" s="98"/>
      <c r="G73" s="40">
        <v>100000</v>
      </c>
      <c r="H73" s="98"/>
      <c r="I73" s="115" t="s">
        <v>468</v>
      </c>
      <c r="J73" s="116">
        <f>J71-J72</f>
        <v>859650</v>
      </c>
    </row>
    <row r="74" spans="1:11" ht="24" customHeight="1" x14ac:dyDescent="0.55000000000000004">
      <c r="A74" s="112" t="s">
        <v>949</v>
      </c>
      <c r="B74" s="20">
        <v>2</v>
      </c>
      <c r="C74" s="98" t="s">
        <v>337</v>
      </c>
      <c r="D74" s="98" t="s">
        <v>156</v>
      </c>
      <c r="E74" s="98"/>
      <c r="F74" s="98"/>
      <c r="G74" s="40">
        <v>2000</v>
      </c>
      <c r="H74" s="98"/>
    </row>
    <row r="75" spans="1:11" ht="24" customHeight="1" x14ac:dyDescent="0.55000000000000004">
      <c r="A75" s="112" t="s">
        <v>949</v>
      </c>
      <c r="B75" s="20">
        <v>6</v>
      </c>
      <c r="C75" s="98" t="s">
        <v>335</v>
      </c>
      <c r="D75" s="98" t="s">
        <v>718</v>
      </c>
      <c r="E75" s="98"/>
      <c r="F75" s="98"/>
      <c r="G75" s="40">
        <v>30000</v>
      </c>
      <c r="H75" s="98"/>
    </row>
    <row r="76" spans="1:11" ht="24" customHeight="1" x14ac:dyDescent="0.55000000000000004">
      <c r="A76" s="112"/>
      <c r="B76" s="20"/>
      <c r="C76" s="98"/>
      <c r="D76" s="98"/>
      <c r="E76" s="98"/>
      <c r="F76" s="98"/>
      <c r="G76" s="108">
        <f>SUM(G59:G75)</f>
        <v>1088100</v>
      </c>
      <c r="H76" s="98"/>
    </row>
    <row r="77" spans="1:11" ht="24" customHeight="1" x14ac:dyDescent="0.55000000000000004">
      <c r="A77" s="112" t="s">
        <v>966</v>
      </c>
      <c r="B77" s="113">
        <v>2</v>
      </c>
      <c r="C77" s="112" t="s">
        <v>337</v>
      </c>
      <c r="D77" s="112" t="s">
        <v>967</v>
      </c>
      <c r="E77" s="124" t="s">
        <v>955</v>
      </c>
      <c r="F77" s="112"/>
      <c r="G77" s="114">
        <v>15500</v>
      </c>
      <c r="H77" s="112"/>
    </row>
    <row r="78" spans="1:11" ht="24" customHeight="1" x14ac:dyDescent="0.55000000000000004">
      <c r="A78" s="112" t="s">
        <v>966</v>
      </c>
      <c r="B78" s="20">
        <v>2</v>
      </c>
      <c r="C78" s="98" t="s">
        <v>337</v>
      </c>
      <c r="D78" s="98" t="s">
        <v>968</v>
      </c>
      <c r="E78" s="98" t="s">
        <v>969</v>
      </c>
      <c r="F78" s="98"/>
      <c r="G78" s="40">
        <v>5000</v>
      </c>
      <c r="H78" s="98"/>
    </row>
    <row r="79" spans="1:11" ht="24" customHeight="1" x14ac:dyDescent="0.55000000000000004">
      <c r="A79" s="112" t="s">
        <v>966</v>
      </c>
      <c r="B79" s="20">
        <v>3</v>
      </c>
      <c r="C79" s="98" t="s">
        <v>333</v>
      </c>
      <c r="D79" s="98" t="s">
        <v>970</v>
      </c>
      <c r="E79" s="98"/>
      <c r="F79" s="98"/>
      <c r="G79" s="40">
        <v>3050</v>
      </c>
      <c r="H79" s="98"/>
    </row>
    <row r="80" spans="1:11" ht="24" customHeight="1" x14ac:dyDescent="0.55000000000000004">
      <c r="A80" s="112" t="s">
        <v>966</v>
      </c>
      <c r="B80" s="20">
        <v>2</v>
      </c>
      <c r="C80" s="98" t="s">
        <v>337</v>
      </c>
      <c r="D80" s="98" t="s">
        <v>971</v>
      </c>
      <c r="E80" s="98" t="s">
        <v>972</v>
      </c>
      <c r="F80" s="98"/>
      <c r="G80" s="40">
        <v>25000</v>
      </c>
      <c r="H80" s="98"/>
    </row>
    <row r="81" spans="1:10" ht="24" customHeight="1" x14ac:dyDescent="0.55000000000000004">
      <c r="A81" s="112" t="s">
        <v>966</v>
      </c>
      <c r="B81" s="20">
        <v>2</v>
      </c>
      <c r="C81" s="98" t="s">
        <v>337</v>
      </c>
      <c r="D81" s="98" t="s">
        <v>973</v>
      </c>
      <c r="E81" s="98" t="s">
        <v>203</v>
      </c>
      <c r="F81" s="98"/>
      <c r="G81" s="40">
        <v>3500</v>
      </c>
      <c r="H81" s="98"/>
    </row>
    <row r="82" spans="1:10" ht="24" customHeight="1" x14ac:dyDescent="0.55000000000000004">
      <c r="A82" s="112" t="s">
        <v>966</v>
      </c>
      <c r="B82" s="20">
        <v>3</v>
      </c>
      <c r="C82" s="98" t="s">
        <v>333</v>
      </c>
      <c r="D82" s="98" t="s">
        <v>974</v>
      </c>
      <c r="E82" s="98"/>
      <c r="F82" s="98"/>
      <c r="G82" s="40">
        <v>18500</v>
      </c>
      <c r="H82" s="98"/>
    </row>
    <row r="83" spans="1:10" ht="24" customHeight="1" x14ac:dyDescent="0.55000000000000004">
      <c r="A83" s="112" t="s">
        <v>966</v>
      </c>
      <c r="B83" s="20">
        <v>5</v>
      </c>
      <c r="C83" s="98" t="s">
        <v>53</v>
      </c>
      <c r="D83" s="98" t="s">
        <v>975</v>
      </c>
      <c r="E83" s="98"/>
      <c r="F83" s="98"/>
      <c r="G83" s="40">
        <v>12000</v>
      </c>
      <c r="H83" s="98"/>
    </row>
    <row r="84" spans="1:10" ht="24" customHeight="1" x14ac:dyDescent="0.55000000000000004">
      <c r="A84" s="112" t="s">
        <v>966</v>
      </c>
      <c r="B84" s="20">
        <v>3</v>
      </c>
      <c r="C84" s="98" t="s">
        <v>333</v>
      </c>
      <c r="D84" s="98" t="s">
        <v>978</v>
      </c>
      <c r="E84" s="98"/>
      <c r="F84" s="98"/>
      <c r="G84" s="40">
        <v>1500</v>
      </c>
      <c r="H84" s="98"/>
    </row>
    <row r="85" spans="1:10" ht="24" customHeight="1" x14ac:dyDescent="0.55000000000000004">
      <c r="A85" s="112" t="s">
        <v>966</v>
      </c>
      <c r="B85" s="20">
        <v>5</v>
      </c>
      <c r="C85" s="98" t="s">
        <v>53</v>
      </c>
      <c r="D85" s="98" t="s">
        <v>358</v>
      </c>
      <c r="E85" s="98"/>
      <c r="F85" s="98"/>
      <c r="G85" s="40">
        <v>11000</v>
      </c>
      <c r="H85" s="98"/>
    </row>
    <row r="86" spans="1:10" ht="24" customHeight="1" x14ac:dyDescent="0.55000000000000004">
      <c r="A86" s="112" t="s">
        <v>966</v>
      </c>
      <c r="B86" s="20">
        <v>2</v>
      </c>
      <c r="C86" s="98" t="s">
        <v>337</v>
      </c>
      <c r="D86" s="98" t="s">
        <v>976</v>
      </c>
      <c r="E86" s="98" t="s">
        <v>757</v>
      </c>
      <c r="F86" s="98"/>
      <c r="G86" s="40">
        <v>5000</v>
      </c>
      <c r="H86" s="98"/>
      <c r="I86" s="98" t="s">
        <v>332</v>
      </c>
      <c r="J86" s="97">
        <v>334050</v>
      </c>
    </row>
    <row r="87" spans="1:10" ht="24" customHeight="1" x14ac:dyDescent="0.55000000000000004">
      <c r="A87" s="112" t="s">
        <v>966</v>
      </c>
      <c r="B87" s="20">
        <v>1</v>
      </c>
      <c r="C87" s="98" t="s">
        <v>332</v>
      </c>
      <c r="D87" s="98" t="s">
        <v>977</v>
      </c>
      <c r="E87" s="98"/>
      <c r="F87" s="98"/>
      <c r="G87" s="40">
        <v>29000</v>
      </c>
      <c r="H87" s="98"/>
      <c r="I87" s="98" t="s">
        <v>372</v>
      </c>
      <c r="J87" s="97">
        <v>83000</v>
      </c>
    </row>
    <row r="88" spans="1:10" ht="24" customHeight="1" x14ac:dyDescent="0.8">
      <c r="A88" s="112" t="s">
        <v>966</v>
      </c>
      <c r="B88" s="20">
        <v>8</v>
      </c>
      <c r="C88" s="98" t="s">
        <v>491</v>
      </c>
      <c r="D88" s="98" t="s">
        <v>981</v>
      </c>
      <c r="E88" s="98"/>
      <c r="F88" s="98"/>
      <c r="G88" s="40">
        <v>58000</v>
      </c>
      <c r="H88" s="98"/>
      <c r="I88" s="98" t="s">
        <v>407</v>
      </c>
      <c r="J88" s="107">
        <v>74000</v>
      </c>
    </row>
    <row r="89" spans="1:10" ht="24" customHeight="1" x14ac:dyDescent="0.55000000000000004">
      <c r="A89" s="112" t="s">
        <v>966</v>
      </c>
      <c r="B89" s="20">
        <v>2</v>
      </c>
      <c r="C89" s="98" t="s">
        <v>337</v>
      </c>
      <c r="D89" s="98" t="s">
        <v>979</v>
      </c>
      <c r="E89" s="98" t="s">
        <v>384</v>
      </c>
      <c r="F89" s="98"/>
      <c r="G89" s="40">
        <v>90000</v>
      </c>
      <c r="H89" s="98"/>
      <c r="I89" s="98"/>
      <c r="J89" s="126">
        <f>SUM(J86:J88)</f>
        <v>491050</v>
      </c>
    </row>
    <row r="90" spans="1:10" ht="24" customHeight="1" x14ac:dyDescent="0.8">
      <c r="A90" s="112" t="s">
        <v>966</v>
      </c>
      <c r="B90" s="20">
        <v>4</v>
      </c>
      <c r="C90" s="98" t="s">
        <v>334</v>
      </c>
      <c r="D90" s="98" t="s">
        <v>982</v>
      </c>
      <c r="E90" s="98"/>
      <c r="F90" s="98"/>
      <c r="G90" s="40">
        <v>23000</v>
      </c>
      <c r="H90" s="98"/>
      <c r="I90" s="98" t="s">
        <v>374</v>
      </c>
      <c r="J90" s="125">
        <v>421500</v>
      </c>
    </row>
    <row r="91" spans="1:10" ht="24" customHeight="1" thickBot="1" x14ac:dyDescent="0.6">
      <c r="A91" s="112" t="s">
        <v>966</v>
      </c>
      <c r="B91" s="20">
        <v>8</v>
      </c>
      <c r="C91" s="98" t="s">
        <v>491</v>
      </c>
      <c r="D91" s="98" t="s">
        <v>980</v>
      </c>
      <c r="E91" s="98" t="s">
        <v>757</v>
      </c>
      <c r="F91" s="98"/>
      <c r="G91" s="40">
        <v>5000</v>
      </c>
      <c r="H91" s="98"/>
      <c r="I91" s="115"/>
      <c r="J91" s="127">
        <f>J90-J89</f>
        <v>-69550</v>
      </c>
    </row>
    <row r="92" spans="1:10" ht="24" customHeight="1" x14ac:dyDescent="0.55000000000000004">
      <c r="A92" s="112" t="s">
        <v>966</v>
      </c>
      <c r="B92" s="20">
        <v>1</v>
      </c>
      <c r="C92" s="98" t="s">
        <v>332</v>
      </c>
      <c r="D92" s="98" t="s">
        <v>2</v>
      </c>
      <c r="E92" s="98"/>
      <c r="F92" s="98"/>
      <c r="G92" s="40">
        <v>2000</v>
      </c>
      <c r="H92" s="98"/>
    </row>
    <row r="93" spans="1:10" ht="24" customHeight="1" x14ac:dyDescent="0.55000000000000004">
      <c r="A93" s="112" t="s">
        <v>966</v>
      </c>
      <c r="B93" s="20">
        <v>6</v>
      </c>
      <c r="C93" s="98" t="s">
        <v>335</v>
      </c>
      <c r="D93" s="98" t="s">
        <v>387</v>
      </c>
      <c r="E93" s="98"/>
      <c r="F93" s="98"/>
      <c r="G93" s="40">
        <v>27000</v>
      </c>
      <c r="H93" s="98"/>
    </row>
    <row r="94" spans="1:10" ht="24" customHeight="1" x14ac:dyDescent="0.55000000000000004">
      <c r="A94" s="98"/>
      <c r="B94" s="20"/>
      <c r="C94" s="98"/>
      <c r="D94" s="98"/>
      <c r="E94" s="98"/>
      <c r="F94" s="98"/>
      <c r="G94" s="126">
        <f>SUM(G77:G93)</f>
        <v>334050</v>
      </c>
      <c r="H94" s="98"/>
    </row>
    <row r="95" spans="1:10" ht="24" customHeight="1" x14ac:dyDescent="0.55000000000000004">
      <c r="A95" s="112" t="s">
        <v>983</v>
      </c>
      <c r="B95" s="113">
        <v>2</v>
      </c>
      <c r="C95" s="112" t="s">
        <v>337</v>
      </c>
      <c r="D95" s="112" t="s">
        <v>992</v>
      </c>
      <c r="E95" s="112"/>
      <c r="F95" s="112"/>
      <c r="G95" s="114">
        <v>20000</v>
      </c>
      <c r="H95" s="112"/>
    </row>
    <row r="96" spans="1:10" ht="24" customHeight="1" x14ac:dyDescent="0.55000000000000004">
      <c r="A96" s="112" t="s">
        <v>983</v>
      </c>
      <c r="B96" s="20">
        <v>1</v>
      </c>
      <c r="C96" s="98" t="s">
        <v>332</v>
      </c>
      <c r="D96" s="98" t="s">
        <v>991</v>
      </c>
      <c r="E96" s="98"/>
      <c r="F96" s="98"/>
      <c r="G96" s="40">
        <v>3600</v>
      </c>
      <c r="H96" s="98"/>
    </row>
    <row r="97" spans="1:8" ht="24" customHeight="1" x14ac:dyDescent="0.55000000000000004">
      <c r="A97" s="112" t="s">
        <v>983</v>
      </c>
      <c r="B97" s="20">
        <v>5</v>
      </c>
      <c r="C97" s="98" t="s">
        <v>993</v>
      </c>
      <c r="D97" s="98" t="s">
        <v>358</v>
      </c>
      <c r="E97" s="98"/>
      <c r="F97" s="98"/>
      <c r="G97" s="40">
        <v>9000</v>
      </c>
      <c r="H97" s="98"/>
    </row>
    <row r="98" spans="1:8" ht="24" customHeight="1" x14ac:dyDescent="0.55000000000000004">
      <c r="A98" s="112" t="s">
        <v>983</v>
      </c>
      <c r="B98" s="20">
        <v>2</v>
      </c>
      <c r="C98" s="98" t="s">
        <v>337</v>
      </c>
      <c r="D98" s="98" t="s">
        <v>746</v>
      </c>
      <c r="E98" s="98" t="s">
        <v>994</v>
      </c>
      <c r="F98" s="98"/>
      <c r="G98" s="40">
        <v>15000</v>
      </c>
      <c r="H98" s="98"/>
    </row>
    <row r="99" spans="1:8" ht="24" customHeight="1" x14ac:dyDescent="0.55000000000000004">
      <c r="A99" s="112" t="s">
        <v>983</v>
      </c>
      <c r="B99" s="20">
        <v>1</v>
      </c>
      <c r="C99" s="98" t="s">
        <v>332</v>
      </c>
      <c r="D99" s="98" t="s">
        <v>984</v>
      </c>
      <c r="E99" s="98"/>
      <c r="F99" s="98"/>
      <c r="G99" s="40">
        <v>1200</v>
      </c>
      <c r="H99" s="98"/>
    </row>
    <row r="100" spans="1:8" ht="24" customHeight="1" x14ac:dyDescent="0.55000000000000004">
      <c r="A100" s="112" t="s">
        <v>983</v>
      </c>
      <c r="B100" s="20">
        <v>1</v>
      </c>
      <c r="C100" s="98" t="s">
        <v>332</v>
      </c>
      <c r="D100" s="98" t="s">
        <v>985</v>
      </c>
      <c r="E100" s="98"/>
      <c r="F100" s="98"/>
      <c r="G100" s="40">
        <v>1750</v>
      </c>
      <c r="H100" s="98"/>
    </row>
    <row r="101" spans="1:8" ht="24" customHeight="1" x14ac:dyDescent="0.55000000000000004">
      <c r="A101" s="112" t="s">
        <v>983</v>
      </c>
      <c r="B101" s="20">
        <v>2</v>
      </c>
      <c r="C101" s="98" t="s">
        <v>337</v>
      </c>
      <c r="D101" s="98" t="s">
        <v>698</v>
      </c>
      <c r="E101" s="98"/>
      <c r="F101" s="98"/>
      <c r="G101" s="40">
        <v>4500</v>
      </c>
      <c r="H101" s="98"/>
    </row>
    <row r="102" spans="1:8" ht="24" customHeight="1" x14ac:dyDescent="0.55000000000000004">
      <c r="A102" s="112" t="s">
        <v>983</v>
      </c>
      <c r="B102" s="20">
        <v>3</v>
      </c>
      <c r="C102" s="98" t="s">
        <v>333</v>
      </c>
      <c r="D102" s="98" t="s">
        <v>680</v>
      </c>
      <c r="E102" s="98" t="s">
        <v>995</v>
      </c>
      <c r="F102" s="98"/>
      <c r="G102" s="40">
        <v>73500</v>
      </c>
      <c r="H102" s="98"/>
    </row>
    <row r="103" spans="1:8" ht="24" customHeight="1" x14ac:dyDescent="0.55000000000000004">
      <c r="A103" s="112" t="s">
        <v>983</v>
      </c>
      <c r="B103" s="20">
        <v>3</v>
      </c>
      <c r="C103" s="98" t="s">
        <v>333</v>
      </c>
      <c r="D103" s="98" t="s">
        <v>996</v>
      </c>
      <c r="E103" s="98" t="s">
        <v>995</v>
      </c>
      <c r="F103" s="98"/>
      <c r="G103" s="40">
        <v>26500</v>
      </c>
      <c r="H103" s="98"/>
    </row>
    <row r="104" spans="1:8" ht="24" customHeight="1" x14ac:dyDescent="0.55000000000000004">
      <c r="A104" s="112" t="s">
        <v>983</v>
      </c>
      <c r="B104" s="20">
        <v>1</v>
      </c>
      <c r="C104" s="98" t="s">
        <v>332</v>
      </c>
      <c r="D104" s="98" t="s">
        <v>997</v>
      </c>
      <c r="E104" s="98"/>
      <c r="F104" s="98"/>
      <c r="G104" s="40">
        <v>2450</v>
      </c>
      <c r="H104" s="98"/>
    </row>
    <row r="105" spans="1:8" ht="24" customHeight="1" x14ac:dyDescent="0.55000000000000004">
      <c r="A105" s="112" t="s">
        <v>983</v>
      </c>
      <c r="B105" s="20">
        <v>2</v>
      </c>
      <c r="C105" s="98" t="s">
        <v>337</v>
      </c>
      <c r="D105" s="98" t="s">
        <v>999</v>
      </c>
      <c r="E105" s="98" t="s">
        <v>998</v>
      </c>
      <c r="F105" s="98"/>
      <c r="G105" s="40">
        <v>1500</v>
      </c>
      <c r="H105" s="98"/>
    </row>
    <row r="106" spans="1:8" ht="24" customHeight="1" x14ac:dyDescent="0.55000000000000004">
      <c r="A106" s="112" t="s">
        <v>983</v>
      </c>
      <c r="B106" s="20">
        <v>2</v>
      </c>
      <c r="C106" s="98" t="s">
        <v>337</v>
      </c>
      <c r="D106" s="98" t="s">
        <v>1009</v>
      </c>
      <c r="E106" s="98" t="s">
        <v>986</v>
      </c>
      <c r="F106" s="98"/>
      <c r="G106" s="40">
        <v>67000</v>
      </c>
      <c r="H106" s="98"/>
    </row>
    <row r="107" spans="1:8" ht="24" customHeight="1" x14ac:dyDescent="0.55000000000000004">
      <c r="A107" s="112" t="s">
        <v>983</v>
      </c>
      <c r="B107" s="20">
        <v>2</v>
      </c>
      <c r="C107" s="98" t="s">
        <v>337</v>
      </c>
      <c r="D107" s="98" t="s">
        <v>1001</v>
      </c>
      <c r="E107" s="98" t="s">
        <v>1000</v>
      </c>
      <c r="F107" s="98"/>
      <c r="G107" s="40">
        <v>9900</v>
      </c>
      <c r="H107" s="98"/>
    </row>
    <row r="108" spans="1:8" ht="24" customHeight="1" x14ac:dyDescent="0.55000000000000004">
      <c r="A108" s="112" t="s">
        <v>983</v>
      </c>
      <c r="B108" s="20">
        <v>2</v>
      </c>
      <c r="C108" s="98" t="s">
        <v>337</v>
      </c>
      <c r="D108" s="98" t="s">
        <v>1003</v>
      </c>
      <c r="E108" s="98" t="s">
        <v>1002</v>
      </c>
      <c r="F108" s="98"/>
      <c r="G108" s="40">
        <v>7500</v>
      </c>
      <c r="H108" s="98"/>
    </row>
    <row r="109" spans="1:8" ht="24" customHeight="1" x14ac:dyDescent="0.55000000000000004">
      <c r="A109" s="112" t="s">
        <v>983</v>
      </c>
      <c r="B109" s="20">
        <v>2</v>
      </c>
      <c r="C109" s="98" t="s">
        <v>337</v>
      </c>
      <c r="D109" s="98" t="s">
        <v>1004</v>
      </c>
      <c r="E109" s="98" t="s">
        <v>1002</v>
      </c>
      <c r="F109" s="98"/>
      <c r="G109" s="40">
        <v>10000</v>
      </c>
      <c r="H109" s="98"/>
    </row>
    <row r="110" spans="1:8" ht="24" customHeight="1" x14ac:dyDescent="0.55000000000000004">
      <c r="A110" s="112" t="s">
        <v>983</v>
      </c>
      <c r="B110" s="20">
        <v>2</v>
      </c>
      <c r="C110" s="98" t="s">
        <v>337</v>
      </c>
      <c r="D110" s="98" t="s">
        <v>1005</v>
      </c>
      <c r="E110" s="98" t="s">
        <v>1006</v>
      </c>
      <c r="F110" s="98"/>
      <c r="G110" s="40">
        <v>30000</v>
      </c>
      <c r="H110" s="98"/>
    </row>
    <row r="111" spans="1:8" ht="24" customHeight="1" x14ac:dyDescent="0.55000000000000004">
      <c r="A111" s="112" t="s">
        <v>983</v>
      </c>
      <c r="B111" s="20">
        <v>5</v>
      </c>
      <c r="C111" s="98" t="s">
        <v>993</v>
      </c>
      <c r="D111" s="98" t="s">
        <v>405</v>
      </c>
      <c r="E111" s="98"/>
      <c r="F111" s="98"/>
      <c r="G111" s="40">
        <v>11500</v>
      </c>
      <c r="H111" s="98"/>
    </row>
    <row r="112" spans="1:8" ht="24" customHeight="1" x14ac:dyDescent="0.55000000000000004">
      <c r="A112" s="112" t="s">
        <v>983</v>
      </c>
      <c r="B112" s="20">
        <v>5</v>
      </c>
      <c r="C112" s="98" t="s">
        <v>993</v>
      </c>
      <c r="D112" s="98" t="s">
        <v>1010</v>
      </c>
      <c r="E112" s="98"/>
      <c r="F112" s="98"/>
      <c r="G112" s="40">
        <v>1000</v>
      </c>
      <c r="H112" s="98"/>
    </row>
    <row r="113" spans="1:10" ht="24" customHeight="1" x14ac:dyDescent="0.55000000000000004">
      <c r="A113" s="112" t="s">
        <v>983</v>
      </c>
      <c r="B113" s="20">
        <v>1</v>
      </c>
      <c r="C113" s="98" t="s">
        <v>332</v>
      </c>
      <c r="D113" s="98" t="s">
        <v>987</v>
      </c>
      <c r="E113" s="98"/>
      <c r="F113" s="98"/>
      <c r="G113" s="40">
        <v>2000</v>
      </c>
      <c r="H113" s="98"/>
      <c r="I113" s="128" t="s">
        <v>332</v>
      </c>
      <c r="J113" s="108">
        <v>377300</v>
      </c>
    </row>
    <row r="114" spans="1:10" ht="24" customHeight="1" x14ac:dyDescent="0.55000000000000004">
      <c r="A114" s="112" t="s">
        <v>983</v>
      </c>
      <c r="B114" s="20">
        <v>2</v>
      </c>
      <c r="C114" s="98" t="s">
        <v>337</v>
      </c>
      <c r="D114" s="98" t="s">
        <v>988</v>
      </c>
      <c r="E114" s="98"/>
      <c r="F114" s="98"/>
      <c r="G114" s="40">
        <v>6000</v>
      </c>
      <c r="H114" s="98"/>
      <c r="I114" s="128" t="s">
        <v>372</v>
      </c>
      <c r="J114" s="97">
        <v>155100</v>
      </c>
    </row>
    <row r="115" spans="1:10" ht="24" customHeight="1" x14ac:dyDescent="0.8">
      <c r="A115" s="112" t="s">
        <v>983</v>
      </c>
      <c r="B115" s="20">
        <v>4</v>
      </c>
      <c r="C115" s="98" t="s">
        <v>334</v>
      </c>
      <c r="D115" s="98" t="s">
        <v>989</v>
      </c>
      <c r="E115" s="98"/>
      <c r="F115" s="98"/>
      <c r="G115" s="40">
        <v>38000</v>
      </c>
      <c r="H115" s="98"/>
      <c r="I115" s="128" t="s">
        <v>373</v>
      </c>
      <c r="J115" s="107">
        <v>112000</v>
      </c>
    </row>
    <row r="116" spans="1:10" ht="24" customHeight="1" x14ac:dyDescent="0.55000000000000004">
      <c r="A116" s="112" t="s">
        <v>983</v>
      </c>
      <c r="B116" s="20">
        <v>2</v>
      </c>
      <c r="C116" s="98" t="s">
        <v>337</v>
      </c>
      <c r="D116" s="98" t="s">
        <v>356</v>
      </c>
      <c r="E116" s="98" t="s">
        <v>1007</v>
      </c>
      <c r="F116" s="98"/>
      <c r="G116" s="40">
        <v>2400</v>
      </c>
      <c r="H116" s="98"/>
      <c r="I116" s="98"/>
      <c r="J116" s="97">
        <f>SUM(J113:J115)</f>
        <v>644400</v>
      </c>
    </row>
    <row r="117" spans="1:10" ht="24" customHeight="1" x14ac:dyDescent="0.8">
      <c r="A117" s="112" t="s">
        <v>983</v>
      </c>
      <c r="B117" s="20">
        <v>1</v>
      </c>
      <c r="C117" s="98" t="s">
        <v>332</v>
      </c>
      <c r="D117" s="98" t="s">
        <v>74</v>
      </c>
      <c r="E117" s="98"/>
      <c r="F117" s="98"/>
      <c r="G117" s="40">
        <v>1000</v>
      </c>
      <c r="H117" s="98"/>
      <c r="I117" s="128" t="s">
        <v>374</v>
      </c>
      <c r="J117" s="107">
        <v>724000</v>
      </c>
    </row>
    <row r="118" spans="1:10" ht="24" customHeight="1" thickBot="1" x14ac:dyDescent="0.6">
      <c r="A118" s="112" t="s">
        <v>983</v>
      </c>
      <c r="B118" s="20">
        <v>5</v>
      </c>
      <c r="C118" s="98" t="s">
        <v>993</v>
      </c>
      <c r="D118" s="98" t="s">
        <v>990</v>
      </c>
      <c r="E118" s="98"/>
      <c r="F118" s="98"/>
      <c r="G118" s="40">
        <v>2000</v>
      </c>
      <c r="H118" s="98"/>
      <c r="I118" s="115"/>
      <c r="J118" s="116">
        <f>J117-J116</f>
        <v>79600</v>
      </c>
    </row>
    <row r="119" spans="1:10" ht="24" customHeight="1" x14ac:dyDescent="0.55000000000000004">
      <c r="A119" s="112" t="s">
        <v>983</v>
      </c>
      <c r="B119" s="20">
        <v>6</v>
      </c>
      <c r="C119" s="98" t="s">
        <v>335</v>
      </c>
      <c r="D119" s="98" t="s">
        <v>718</v>
      </c>
      <c r="E119" s="98"/>
      <c r="F119" s="98"/>
      <c r="G119" s="40">
        <v>30000</v>
      </c>
      <c r="H119" s="98"/>
    </row>
    <row r="120" spans="1:10" ht="24" customHeight="1" x14ac:dyDescent="0.55000000000000004">
      <c r="A120" s="98"/>
      <c r="B120" s="20"/>
      <c r="C120" s="98"/>
      <c r="D120" s="98"/>
      <c r="E120" s="98"/>
      <c r="F120" s="128"/>
      <c r="G120" s="108">
        <f>SUM(G95:G119)</f>
        <v>377300</v>
      </c>
      <c r="H120" s="98"/>
    </row>
    <row r="121" spans="1:10" ht="24" customHeight="1" x14ac:dyDescent="0.55000000000000004">
      <c r="A121" s="112" t="s">
        <v>1008</v>
      </c>
      <c r="B121" s="113">
        <v>1</v>
      </c>
      <c r="C121" s="112" t="s">
        <v>332</v>
      </c>
      <c r="D121" s="112" t="s">
        <v>746</v>
      </c>
      <c r="E121" s="112" t="s">
        <v>1011</v>
      </c>
      <c r="F121" s="112"/>
      <c r="G121" s="114">
        <v>15000</v>
      </c>
      <c r="H121" s="112"/>
    </row>
    <row r="122" spans="1:10" ht="24" customHeight="1" x14ac:dyDescent="0.55000000000000004">
      <c r="A122" s="112" t="s">
        <v>1008</v>
      </c>
      <c r="B122" s="20">
        <v>2</v>
      </c>
      <c r="C122" s="98" t="s">
        <v>337</v>
      </c>
      <c r="D122" s="98" t="s">
        <v>829</v>
      </c>
      <c r="E122" s="98" t="s">
        <v>1012</v>
      </c>
      <c r="F122" s="98"/>
      <c r="G122" s="40">
        <v>1000</v>
      </c>
      <c r="H122" s="98"/>
    </row>
    <row r="123" spans="1:10" ht="24" customHeight="1" x14ac:dyDescent="0.55000000000000004">
      <c r="A123" s="112" t="s">
        <v>1008</v>
      </c>
      <c r="B123" s="20">
        <v>1</v>
      </c>
      <c r="C123" s="98" t="s">
        <v>332</v>
      </c>
      <c r="D123" s="98" t="s">
        <v>123</v>
      </c>
      <c r="E123" s="98"/>
      <c r="F123" s="98"/>
      <c r="G123" s="40">
        <v>500</v>
      </c>
      <c r="H123" s="98"/>
    </row>
    <row r="124" spans="1:10" ht="24" customHeight="1" x14ac:dyDescent="0.55000000000000004">
      <c r="A124" s="112" t="s">
        <v>1008</v>
      </c>
      <c r="B124" s="20">
        <v>3</v>
      </c>
      <c r="C124" s="98" t="s">
        <v>333</v>
      </c>
      <c r="D124" s="98" t="s">
        <v>1013</v>
      </c>
      <c r="E124" s="98" t="s">
        <v>944</v>
      </c>
      <c r="F124" s="98"/>
      <c r="G124" s="40">
        <v>7800</v>
      </c>
      <c r="H124" s="98"/>
    </row>
    <row r="125" spans="1:10" ht="24" customHeight="1" x14ac:dyDescent="0.55000000000000004">
      <c r="A125" s="112" t="s">
        <v>1008</v>
      </c>
      <c r="B125" s="20">
        <v>3</v>
      </c>
      <c r="C125" s="98" t="s">
        <v>333</v>
      </c>
      <c r="D125" s="98" t="s">
        <v>1014</v>
      </c>
      <c r="E125" s="98"/>
      <c r="F125" s="98"/>
      <c r="G125" s="40">
        <v>10500</v>
      </c>
      <c r="H125" s="98"/>
    </row>
    <row r="126" spans="1:10" ht="24" customHeight="1" x14ac:dyDescent="0.55000000000000004">
      <c r="A126" s="112" t="s">
        <v>1008</v>
      </c>
      <c r="B126" s="20">
        <v>2</v>
      </c>
      <c r="C126" s="98" t="s">
        <v>337</v>
      </c>
      <c r="D126" s="98" t="s">
        <v>62</v>
      </c>
      <c r="E126" s="98"/>
      <c r="F126" s="98"/>
      <c r="G126" s="40">
        <v>7600</v>
      </c>
      <c r="H126" s="98"/>
      <c r="I126" s="98" t="s">
        <v>332</v>
      </c>
      <c r="J126" s="108">
        <v>214200</v>
      </c>
    </row>
    <row r="127" spans="1:10" ht="24" customHeight="1" x14ac:dyDescent="0.55000000000000004">
      <c r="A127" s="112" t="s">
        <v>1008</v>
      </c>
      <c r="B127" s="20">
        <v>5</v>
      </c>
      <c r="C127" s="98" t="s">
        <v>53</v>
      </c>
      <c r="D127" s="98" t="s">
        <v>1015</v>
      </c>
      <c r="E127" s="98"/>
      <c r="F127" s="98"/>
      <c r="G127" s="40">
        <v>1000</v>
      </c>
      <c r="H127" s="98"/>
      <c r="I127" s="98" t="s">
        <v>372</v>
      </c>
      <c r="J127" s="40">
        <v>180500</v>
      </c>
    </row>
    <row r="128" spans="1:10" ht="24" customHeight="1" x14ac:dyDescent="0.55000000000000004">
      <c r="A128" s="112" t="s">
        <v>1008</v>
      </c>
      <c r="B128" s="20">
        <v>2</v>
      </c>
      <c r="C128" s="98" t="s">
        <v>337</v>
      </c>
      <c r="D128" s="98" t="s">
        <v>1016</v>
      </c>
      <c r="E128" s="98"/>
      <c r="F128" s="98"/>
      <c r="G128" s="40">
        <v>20000</v>
      </c>
      <c r="H128" s="98"/>
      <c r="I128" s="98" t="s">
        <v>407</v>
      </c>
      <c r="J128" s="40">
        <v>8000</v>
      </c>
    </row>
    <row r="129" spans="1:15" ht="24" customHeight="1" x14ac:dyDescent="0.7">
      <c r="A129" s="112" t="s">
        <v>1008</v>
      </c>
      <c r="B129" s="20">
        <v>2</v>
      </c>
      <c r="C129" s="98" t="s">
        <v>337</v>
      </c>
      <c r="D129" s="98" t="s">
        <v>156</v>
      </c>
      <c r="E129" s="98"/>
      <c r="F129" s="98"/>
      <c r="G129" s="40">
        <v>6000</v>
      </c>
      <c r="H129" s="98"/>
      <c r="I129" s="98" t="s">
        <v>373</v>
      </c>
      <c r="J129" s="109">
        <v>356500</v>
      </c>
    </row>
    <row r="130" spans="1:15" ht="24" customHeight="1" x14ac:dyDescent="0.55000000000000004">
      <c r="A130" s="112" t="s">
        <v>1008</v>
      </c>
      <c r="B130" s="20">
        <v>5</v>
      </c>
      <c r="C130" s="98" t="s">
        <v>53</v>
      </c>
      <c r="D130" s="98" t="s">
        <v>405</v>
      </c>
      <c r="E130" s="98"/>
      <c r="F130" s="98"/>
      <c r="G130" s="40">
        <v>8500</v>
      </c>
      <c r="H130" s="98"/>
      <c r="I130" s="98"/>
      <c r="J130" s="108">
        <f>SUM(J126:J129)</f>
        <v>759200</v>
      </c>
    </row>
    <row r="131" spans="1:15" ht="24" customHeight="1" x14ac:dyDescent="0.55000000000000004">
      <c r="A131" s="112" t="s">
        <v>1008</v>
      </c>
      <c r="B131" s="20">
        <v>2</v>
      </c>
      <c r="C131" s="98" t="s">
        <v>337</v>
      </c>
      <c r="D131" s="98" t="s">
        <v>968</v>
      </c>
      <c r="E131" s="98" t="s">
        <v>1017</v>
      </c>
      <c r="F131" s="98"/>
      <c r="G131" s="40">
        <v>4500</v>
      </c>
      <c r="H131" s="98"/>
      <c r="I131" s="98" t="s">
        <v>428</v>
      </c>
      <c r="J131" s="40">
        <v>622000</v>
      </c>
      <c r="K131" s="121" t="s">
        <v>1025</v>
      </c>
      <c r="L131" s="121"/>
      <c r="M131" s="121"/>
      <c r="N131" s="121"/>
      <c r="O131" s="121"/>
    </row>
    <row r="132" spans="1:15" ht="24" customHeight="1" x14ac:dyDescent="0.7">
      <c r="A132" s="112" t="s">
        <v>1008</v>
      </c>
      <c r="B132" s="20">
        <v>5</v>
      </c>
      <c r="C132" s="98" t="s">
        <v>53</v>
      </c>
      <c r="D132" s="98" t="s">
        <v>1018</v>
      </c>
      <c r="E132" s="98"/>
      <c r="F132" s="98"/>
      <c r="G132" s="40">
        <v>1000</v>
      </c>
      <c r="H132" s="98"/>
      <c r="I132" s="98" t="s">
        <v>374</v>
      </c>
      <c r="J132" s="109">
        <v>484800</v>
      </c>
    </row>
    <row r="133" spans="1:15" ht="24" customHeight="1" x14ac:dyDescent="0.55000000000000004">
      <c r="A133" s="112" t="s">
        <v>1008</v>
      </c>
      <c r="B133" s="20">
        <v>2</v>
      </c>
      <c r="C133" s="98" t="s">
        <v>337</v>
      </c>
      <c r="D133" s="98" t="s">
        <v>1019</v>
      </c>
      <c r="E133" s="98" t="s">
        <v>1020</v>
      </c>
      <c r="F133" s="98"/>
      <c r="G133" s="40">
        <v>16000</v>
      </c>
      <c r="H133" s="98"/>
      <c r="I133" s="98"/>
      <c r="J133" s="40">
        <f>SUM(J131:J132)</f>
        <v>1106800</v>
      </c>
    </row>
    <row r="134" spans="1:15" ht="24" customHeight="1" x14ac:dyDescent="0.7">
      <c r="A134" s="112" t="s">
        <v>1008</v>
      </c>
      <c r="B134" s="20">
        <v>2</v>
      </c>
      <c r="C134" s="98" t="s">
        <v>337</v>
      </c>
      <c r="D134" s="98" t="s">
        <v>385</v>
      </c>
      <c r="E134" s="98" t="s">
        <v>227</v>
      </c>
      <c r="F134" s="98"/>
      <c r="G134" s="40">
        <v>21500</v>
      </c>
      <c r="H134" s="98"/>
      <c r="I134" s="98"/>
      <c r="J134" s="109">
        <v>759200</v>
      </c>
    </row>
    <row r="135" spans="1:15" ht="24" customHeight="1" thickBot="1" x14ac:dyDescent="0.6">
      <c r="A135" s="112" t="s">
        <v>1008</v>
      </c>
      <c r="B135" s="20">
        <v>3</v>
      </c>
      <c r="C135" s="98" t="s">
        <v>333</v>
      </c>
      <c r="D135" s="98" t="s">
        <v>1021</v>
      </c>
      <c r="E135" s="98"/>
      <c r="F135" s="98"/>
      <c r="G135" s="40">
        <v>7800</v>
      </c>
      <c r="H135" s="98"/>
      <c r="I135" s="115"/>
      <c r="J135" s="116">
        <f>J133-J134</f>
        <v>347600</v>
      </c>
    </row>
    <row r="136" spans="1:15" ht="24" customHeight="1" x14ac:dyDescent="0.55000000000000004">
      <c r="A136" s="112" t="s">
        <v>1008</v>
      </c>
      <c r="B136" s="20">
        <v>5</v>
      </c>
      <c r="C136" s="98" t="s">
        <v>53</v>
      </c>
      <c r="D136" s="98" t="s">
        <v>358</v>
      </c>
      <c r="E136" s="98"/>
      <c r="F136" s="98"/>
      <c r="G136" s="40">
        <v>3000</v>
      </c>
      <c r="H136" s="98"/>
    </row>
    <row r="137" spans="1:15" ht="24" customHeight="1" x14ac:dyDescent="0.55000000000000004">
      <c r="A137" s="112" t="s">
        <v>1008</v>
      </c>
      <c r="B137" s="20">
        <v>2</v>
      </c>
      <c r="C137" s="98" t="s">
        <v>337</v>
      </c>
      <c r="D137" s="98" t="s">
        <v>319</v>
      </c>
      <c r="E137" s="98" t="s">
        <v>1022</v>
      </c>
      <c r="F137" s="98"/>
      <c r="G137" s="40">
        <v>9000</v>
      </c>
      <c r="H137" s="98"/>
    </row>
    <row r="138" spans="1:15" ht="24" customHeight="1" x14ac:dyDescent="0.55000000000000004">
      <c r="A138" s="112" t="s">
        <v>1008</v>
      </c>
      <c r="B138" s="20">
        <v>2</v>
      </c>
      <c r="C138" s="98" t="s">
        <v>337</v>
      </c>
      <c r="D138" s="98" t="s">
        <v>1023</v>
      </c>
      <c r="E138" s="98" t="s">
        <v>1024</v>
      </c>
      <c r="F138" s="98"/>
      <c r="G138" s="40">
        <v>10000</v>
      </c>
      <c r="H138" s="98"/>
    </row>
    <row r="139" spans="1:15" ht="24" customHeight="1" x14ac:dyDescent="0.55000000000000004">
      <c r="A139" s="112" t="s">
        <v>1008</v>
      </c>
      <c r="B139" s="20">
        <v>4</v>
      </c>
      <c r="C139" s="98" t="s">
        <v>334</v>
      </c>
      <c r="D139" s="98" t="s">
        <v>989</v>
      </c>
      <c r="E139" s="98"/>
      <c r="F139" s="98"/>
      <c r="G139" s="129">
        <v>38000</v>
      </c>
      <c r="H139" s="98"/>
    </row>
    <row r="140" spans="1:15" ht="24" customHeight="1" x14ac:dyDescent="0.7">
      <c r="A140" s="112" t="s">
        <v>1008</v>
      </c>
      <c r="B140" s="20">
        <v>6</v>
      </c>
      <c r="C140" s="98" t="s">
        <v>335</v>
      </c>
      <c r="D140" s="98" t="s">
        <v>659</v>
      </c>
      <c r="E140" s="98"/>
      <c r="F140" s="117"/>
      <c r="G140" s="109">
        <v>25500</v>
      </c>
      <c r="H140" s="118"/>
    </row>
    <row r="141" spans="1:15" ht="24" customHeight="1" x14ac:dyDescent="0.55000000000000004">
      <c r="A141" s="98"/>
      <c r="B141" s="20"/>
      <c r="C141" s="98"/>
      <c r="D141" s="98"/>
      <c r="E141" s="98"/>
      <c r="F141" s="98"/>
      <c r="G141" s="130">
        <f>SUM(G121:G140)</f>
        <v>214200</v>
      </c>
      <c r="H141" s="98"/>
    </row>
    <row r="142" spans="1:15" ht="24" customHeight="1" x14ac:dyDescent="0.55000000000000004">
      <c r="A142" s="112" t="s">
        <v>1027</v>
      </c>
      <c r="B142" s="113">
        <v>1</v>
      </c>
      <c r="C142" s="112" t="s">
        <v>332</v>
      </c>
      <c r="D142" s="112" t="s">
        <v>1028</v>
      </c>
      <c r="E142" s="112" t="s">
        <v>1029</v>
      </c>
      <c r="F142" s="112"/>
      <c r="G142" s="114">
        <v>3000</v>
      </c>
      <c r="H142" s="98"/>
    </row>
    <row r="143" spans="1:15" ht="24" customHeight="1" x14ac:dyDescent="0.55000000000000004">
      <c r="A143" s="112" t="s">
        <v>1027</v>
      </c>
      <c r="B143" s="20">
        <v>2</v>
      </c>
      <c r="C143" s="98" t="s">
        <v>337</v>
      </c>
      <c r="D143" s="98" t="s">
        <v>1030</v>
      </c>
      <c r="E143" s="98" t="s">
        <v>1031</v>
      </c>
      <c r="F143" s="98"/>
      <c r="G143" s="40">
        <v>3000</v>
      </c>
      <c r="H143" s="98"/>
    </row>
    <row r="144" spans="1:15" ht="24" customHeight="1" x14ac:dyDescent="0.55000000000000004">
      <c r="A144" s="112" t="s">
        <v>1027</v>
      </c>
      <c r="B144" s="20">
        <v>2</v>
      </c>
      <c r="C144" s="98" t="s">
        <v>337</v>
      </c>
      <c r="D144" s="98" t="s">
        <v>1030</v>
      </c>
      <c r="E144" s="98" t="s">
        <v>1032</v>
      </c>
      <c r="F144" s="98"/>
      <c r="G144" s="40">
        <v>5000</v>
      </c>
      <c r="H144" s="98"/>
    </row>
    <row r="145" spans="1:14" ht="24" customHeight="1" x14ac:dyDescent="0.55000000000000004">
      <c r="A145" s="112" t="s">
        <v>1027</v>
      </c>
      <c r="B145" s="20">
        <v>3</v>
      </c>
      <c r="C145" s="98" t="s">
        <v>333</v>
      </c>
      <c r="D145" s="98" t="s">
        <v>1033</v>
      </c>
      <c r="E145" s="98"/>
      <c r="F145" s="98"/>
      <c r="G145" s="40">
        <v>900</v>
      </c>
      <c r="H145" s="98"/>
    </row>
    <row r="146" spans="1:14" ht="24" customHeight="1" x14ac:dyDescent="0.55000000000000004">
      <c r="A146" s="112" t="s">
        <v>1027</v>
      </c>
      <c r="B146" s="20">
        <v>5</v>
      </c>
      <c r="C146" s="98" t="s">
        <v>993</v>
      </c>
      <c r="D146" s="98" t="s">
        <v>358</v>
      </c>
      <c r="E146" s="98"/>
      <c r="F146" s="98"/>
      <c r="G146" s="40">
        <v>12000</v>
      </c>
      <c r="H146" s="98"/>
      <c r="I146" s="121"/>
      <c r="J146" s="121"/>
      <c r="K146" s="121"/>
      <c r="L146" s="121"/>
      <c r="M146" s="121"/>
      <c r="N146" s="121"/>
    </row>
    <row r="147" spans="1:14" ht="24" customHeight="1" x14ac:dyDescent="0.55000000000000004">
      <c r="A147" s="112" t="s">
        <v>1027</v>
      </c>
      <c r="B147" s="20">
        <v>1</v>
      </c>
      <c r="C147" s="98" t="s">
        <v>332</v>
      </c>
      <c r="D147" s="98" t="s">
        <v>107</v>
      </c>
      <c r="E147" s="98"/>
      <c r="F147" s="98"/>
      <c r="G147" s="40">
        <v>4000</v>
      </c>
      <c r="H147" s="98"/>
    </row>
    <row r="148" spans="1:14" ht="24" customHeight="1" x14ac:dyDescent="0.55000000000000004">
      <c r="A148" s="112" t="s">
        <v>1027</v>
      </c>
      <c r="B148" s="20">
        <v>3</v>
      </c>
      <c r="C148" s="98" t="s">
        <v>333</v>
      </c>
      <c r="D148" s="98" t="s">
        <v>1034</v>
      </c>
      <c r="E148" s="98" t="s">
        <v>384</v>
      </c>
      <c r="F148" s="98"/>
      <c r="G148" s="40">
        <v>8000</v>
      </c>
      <c r="H148" s="98"/>
    </row>
    <row r="149" spans="1:14" ht="24" customHeight="1" x14ac:dyDescent="0.55000000000000004">
      <c r="A149" s="112" t="s">
        <v>1027</v>
      </c>
      <c r="B149" s="20">
        <v>2</v>
      </c>
      <c r="C149" s="98" t="s">
        <v>337</v>
      </c>
      <c r="D149" s="98" t="s">
        <v>429</v>
      </c>
      <c r="E149" s="98" t="s">
        <v>802</v>
      </c>
      <c r="F149" s="98"/>
      <c r="G149" s="40">
        <v>1500</v>
      </c>
      <c r="H149" s="98"/>
    </row>
    <row r="150" spans="1:14" ht="24" customHeight="1" x14ac:dyDescent="0.55000000000000004">
      <c r="A150" s="112" t="s">
        <v>1027</v>
      </c>
      <c r="B150" s="20">
        <v>2</v>
      </c>
      <c r="C150" s="98" t="s">
        <v>337</v>
      </c>
      <c r="D150" s="98" t="s">
        <v>968</v>
      </c>
      <c r="E150" s="98" t="s">
        <v>802</v>
      </c>
      <c r="F150" s="98"/>
      <c r="G150" s="40">
        <v>6000</v>
      </c>
      <c r="H150" s="98"/>
    </row>
    <row r="151" spans="1:14" ht="24" customHeight="1" x14ac:dyDescent="0.55000000000000004">
      <c r="A151" s="112" t="s">
        <v>1027</v>
      </c>
      <c r="B151" s="20">
        <v>1</v>
      </c>
      <c r="C151" s="98" t="s">
        <v>332</v>
      </c>
      <c r="D151" s="98" t="s">
        <v>123</v>
      </c>
      <c r="E151" s="98"/>
      <c r="F151" s="98"/>
      <c r="G151" s="40">
        <v>1000</v>
      </c>
      <c r="H151" s="98"/>
    </row>
    <row r="152" spans="1:14" ht="24" customHeight="1" x14ac:dyDescent="0.55000000000000004">
      <c r="A152" s="112" t="s">
        <v>1027</v>
      </c>
      <c r="B152" s="20">
        <v>5</v>
      </c>
      <c r="C152" s="98" t="s">
        <v>993</v>
      </c>
      <c r="D152" s="98" t="s">
        <v>257</v>
      </c>
      <c r="E152" s="98"/>
      <c r="F152" s="98"/>
      <c r="G152" s="40">
        <v>1000</v>
      </c>
      <c r="H152" s="98"/>
    </row>
    <row r="153" spans="1:14" ht="24" customHeight="1" x14ac:dyDescent="0.55000000000000004">
      <c r="A153" s="112" t="s">
        <v>1027</v>
      </c>
      <c r="B153" s="20">
        <v>2</v>
      </c>
      <c r="C153" s="98" t="s">
        <v>337</v>
      </c>
      <c r="D153" s="98" t="s">
        <v>752</v>
      </c>
      <c r="E153" s="98" t="s">
        <v>878</v>
      </c>
      <c r="F153" s="98"/>
      <c r="G153" s="40">
        <v>2000</v>
      </c>
      <c r="H153" s="98"/>
    </row>
    <row r="154" spans="1:14" ht="24" customHeight="1" x14ac:dyDescent="0.55000000000000004">
      <c r="A154" s="112" t="s">
        <v>1027</v>
      </c>
      <c r="B154" s="20">
        <v>2</v>
      </c>
      <c r="C154" s="98" t="s">
        <v>337</v>
      </c>
      <c r="D154" s="98" t="s">
        <v>365</v>
      </c>
      <c r="E154" s="98" t="s">
        <v>1035</v>
      </c>
      <c r="F154" s="98"/>
      <c r="G154" s="40">
        <v>9000</v>
      </c>
      <c r="H154" s="98"/>
    </row>
    <row r="155" spans="1:14" ht="24" customHeight="1" x14ac:dyDescent="0.55000000000000004">
      <c r="A155" s="112" t="s">
        <v>1027</v>
      </c>
      <c r="B155" s="20">
        <v>5</v>
      </c>
      <c r="C155" s="98" t="s">
        <v>993</v>
      </c>
      <c r="D155" s="98" t="s">
        <v>1036</v>
      </c>
      <c r="E155" s="98"/>
      <c r="F155" s="98"/>
      <c r="G155" s="40">
        <v>1500</v>
      </c>
      <c r="H155" s="98"/>
    </row>
    <row r="156" spans="1:14" ht="24" customHeight="1" x14ac:dyDescent="0.55000000000000004">
      <c r="A156" s="112" t="s">
        <v>1027</v>
      </c>
      <c r="B156" s="20">
        <v>5</v>
      </c>
      <c r="C156" s="98" t="s">
        <v>993</v>
      </c>
      <c r="D156" s="98" t="s">
        <v>405</v>
      </c>
      <c r="E156" s="98"/>
      <c r="F156" s="98"/>
      <c r="G156" s="40">
        <v>9000</v>
      </c>
      <c r="H156" s="98"/>
    </row>
    <row r="157" spans="1:14" ht="24" customHeight="1" x14ac:dyDescent="0.55000000000000004">
      <c r="A157" s="112" t="s">
        <v>1027</v>
      </c>
      <c r="B157" s="20">
        <v>2</v>
      </c>
      <c r="C157" s="98" t="s">
        <v>337</v>
      </c>
      <c r="D157" s="98" t="s">
        <v>165</v>
      </c>
      <c r="E157" s="98" t="s">
        <v>1037</v>
      </c>
      <c r="F157" s="98"/>
      <c r="G157" s="40">
        <v>5000</v>
      </c>
      <c r="H157" s="98"/>
      <c r="I157" s="98" t="s">
        <v>332</v>
      </c>
      <c r="J157" s="97">
        <v>773600</v>
      </c>
    </row>
    <row r="158" spans="1:14" ht="24" customHeight="1" x14ac:dyDescent="0.55000000000000004">
      <c r="A158" s="112" t="s">
        <v>1027</v>
      </c>
      <c r="B158" s="20">
        <v>1</v>
      </c>
      <c r="C158" s="98" t="s">
        <v>332</v>
      </c>
      <c r="D158" s="98" t="s">
        <v>1038</v>
      </c>
      <c r="E158" s="98"/>
      <c r="F158" s="98"/>
      <c r="G158" s="40">
        <v>2400</v>
      </c>
      <c r="H158" s="98"/>
      <c r="I158" s="98" t="s">
        <v>372</v>
      </c>
      <c r="J158" s="97">
        <v>173850</v>
      </c>
    </row>
    <row r="159" spans="1:14" ht="24" customHeight="1" x14ac:dyDescent="0.55000000000000004">
      <c r="A159" s="112" t="s">
        <v>1027</v>
      </c>
      <c r="B159" s="20">
        <v>3</v>
      </c>
      <c r="C159" s="98" t="s">
        <v>333</v>
      </c>
      <c r="D159" s="98" t="s">
        <v>260</v>
      </c>
      <c r="E159" s="98"/>
      <c r="F159" s="98"/>
      <c r="G159" s="40">
        <v>5500</v>
      </c>
      <c r="H159" s="98"/>
      <c r="I159" s="98" t="s">
        <v>407</v>
      </c>
      <c r="J159" s="97">
        <v>10000</v>
      </c>
    </row>
    <row r="160" spans="1:14" ht="24" customHeight="1" x14ac:dyDescent="0.8">
      <c r="A160" s="112" t="s">
        <v>1027</v>
      </c>
      <c r="B160" s="20">
        <v>7</v>
      </c>
      <c r="C160" s="98" t="s">
        <v>336</v>
      </c>
      <c r="D160" s="98" t="s">
        <v>57</v>
      </c>
      <c r="E160" s="98" t="s">
        <v>802</v>
      </c>
      <c r="F160" s="98"/>
      <c r="G160" s="40">
        <v>6000</v>
      </c>
      <c r="H160" s="98"/>
      <c r="I160" s="98" t="s">
        <v>373</v>
      </c>
      <c r="J160" s="107">
        <v>130000</v>
      </c>
    </row>
    <row r="161" spans="1:12" ht="24" customHeight="1" x14ac:dyDescent="0.55000000000000004">
      <c r="A161" s="112" t="s">
        <v>1027</v>
      </c>
      <c r="B161" s="20">
        <v>6</v>
      </c>
      <c r="C161" s="98" t="s">
        <v>335</v>
      </c>
      <c r="D161" s="98" t="s">
        <v>304</v>
      </c>
      <c r="E161" s="98"/>
      <c r="F161" s="98"/>
      <c r="G161" s="40">
        <v>9000</v>
      </c>
      <c r="H161" s="98"/>
      <c r="I161" s="98"/>
      <c r="J161" s="108">
        <f>SUM(J157:J160)</f>
        <v>1087450</v>
      </c>
    </row>
    <row r="162" spans="1:12" ht="24" customHeight="1" x14ac:dyDescent="0.55000000000000004">
      <c r="A162" s="112" t="s">
        <v>1027</v>
      </c>
      <c r="B162" s="20">
        <v>2</v>
      </c>
      <c r="C162" s="98" t="s">
        <v>337</v>
      </c>
      <c r="D162" s="98" t="s">
        <v>1039</v>
      </c>
      <c r="E162" s="98"/>
      <c r="F162" s="98"/>
      <c r="G162" s="40">
        <v>2800</v>
      </c>
      <c r="H162" s="98"/>
      <c r="I162" s="98" t="s">
        <v>428</v>
      </c>
      <c r="J162" s="97">
        <v>250500</v>
      </c>
      <c r="K162" s="121" t="s">
        <v>1043</v>
      </c>
      <c r="L162" s="121"/>
    </row>
    <row r="163" spans="1:12" ht="24" customHeight="1" x14ac:dyDescent="0.8">
      <c r="A163" s="112" t="s">
        <v>1027</v>
      </c>
      <c r="B163" s="20">
        <v>4</v>
      </c>
      <c r="C163" s="98" t="s">
        <v>334</v>
      </c>
      <c r="D163" s="98" t="s">
        <v>479</v>
      </c>
      <c r="E163" s="98"/>
      <c r="F163" s="98"/>
      <c r="G163" s="40">
        <v>38000</v>
      </c>
      <c r="H163" s="98"/>
      <c r="I163" s="98" t="s">
        <v>374</v>
      </c>
      <c r="J163" s="107">
        <v>1012000</v>
      </c>
    </row>
    <row r="164" spans="1:12" ht="24" customHeight="1" x14ac:dyDescent="0.55000000000000004">
      <c r="A164" s="112" t="s">
        <v>1027</v>
      </c>
      <c r="B164" s="20">
        <v>8</v>
      </c>
      <c r="C164" s="98" t="s">
        <v>491</v>
      </c>
      <c r="D164" s="98" t="s">
        <v>1040</v>
      </c>
      <c r="E164" s="98" t="s">
        <v>357</v>
      </c>
      <c r="F164" s="98"/>
      <c r="G164" s="40">
        <v>580000</v>
      </c>
      <c r="H164" s="98"/>
      <c r="I164" s="98"/>
      <c r="J164" s="97">
        <f>SUM(J162:J163)</f>
        <v>1262500</v>
      </c>
    </row>
    <row r="165" spans="1:12" ht="24" customHeight="1" x14ac:dyDescent="0.8">
      <c r="A165" s="112" t="s">
        <v>1027</v>
      </c>
      <c r="B165" s="20">
        <v>3</v>
      </c>
      <c r="C165" s="98" t="s">
        <v>333</v>
      </c>
      <c r="D165" s="98" t="s">
        <v>1041</v>
      </c>
      <c r="E165" s="98"/>
      <c r="F165" s="98"/>
      <c r="G165" s="40">
        <v>3000</v>
      </c>
      <c r="H165" s="98"/>
      <c r="I165" s="98"/>
      <c r="J165" s="111">
        <v>1087450</v>
      </c>
    </row>
    <row r="166" spans="1:12" ht="24" customHeight="1" thickBot="1" x14ac:dyDescent="0.6">
      <c r="A166" s="112" t="s">
        <v>1027</v>
      </c>
      <c r="B166" s="20">
        <v>6</v>
      </c>
      <c r="C166" s="98" t="s">
        <v>335</v>
      </c>
      <c r="D166" s="98" t="s">
        <v>1042</v>
      </c>
      <c r="E166" s="98"/>
      <c r="F166" s="98"/>
      <c r="G166" s="40">
        <v>28000</v>
      </c>
      <c r="H166" s="98"/>
      <c r="I166" s="115" t="s">
        <v>468</v>
      </c>
      <c r="J166" s="116">
        <f>J164-J165</f>
        <v>175050</v>
      </c>
    </row>
    <row r="167" spans="1:12" ht="24" customHeight="1" x14ac:dyDescent="0.55000000000000004">
      <c r="A167" s="112" t="s">
        <v>1027</v>
      </c>
      <c r="B167" s="20">
        <v>6</v>
      </c>
      <c r="C167" s="98" t="s">
        <v>335</v>
      </c>
      <c r="D167" s="98" t="s">
        <v>387</v>
      </c>
      <c r="E167" s="98"/>
      <c r="F167" s="98"/>
      <c r="G167" s="40">
        <v>27000</v>
      </c>
      <c r="H167" s="98"/>
    </row>
    <row r="168" spans="1:12" ht="24" customHeight="1" x14ac:dyDescent="0.55000000000000004">
      <c r="A168" s="98"/>
      <c r="B168" s="20"/>
      <c r="C168" s="98"/>
      <c r="D168" s="98"/>
      <c r="E168" s="98"/>
      <c r="F168" s="98"/>
      <c r="G168" s="108">
        <f>SUM(G142:G167)</f>
        <v>773600</v>
      </c>
      <c r="H168" s="98"/>
    </row>
    <row r="169" spans="1:12" ht="24" customHeight="1" x14ac:dyDescent="0.55000000000000004">
      <c r="A169" s="112" t="s">
        <v>1026</v>
      </c>
      <c r="B169" s="113">
        <v>2</v>
      </c>
      <c r="C169" s="112" t="s">
        <v>337</v>
      </c>
      <c r="D169" s="112" t="s">
        <v>1044</v>
      </c>
      <c r="E169" s="112" t="s">
        <v>1058</v>
      </c>
      <c r="F169" s="112"/>
      <c r="G169" s="114">
        <v>150000</v>
      </c>
      <c r="H169" s="112"/>
    </row>
    <row r="170" spans="1:12" ht="24" customHeight="1" x14ac:dyDescent="0.55000000000000004">
      <c r="A170" s="112" t="s">
        <v>1026</v>
      </c>
      <c r="B170" s="20">
        <v>2</v>
      </c>
      <c r="C170" s="98" t="s">
        <v>337</v>
      </c>
      <c r="D170" s="98" t="s">
        <v>1045</v>
      </c>
      <c r="E170" s="98"/>
      <c r="F170" s="98"/>
      <c r="G170" s="40">
        <v>1000</v>
      </c>
      <c r="H170" s="98"/>
    </row>
    <row r="171" spans="1:12" ht="24" customHeight="1" x14ac:dyDescent="0.55000000000000004">
      <c r="A171" s="112" t="s">
        <v>1026</v>
      </c>
      <c r="B171" s="20">
        <v>5</v>
      </c>
      <c r="C171" s="98" t="s">
        <v>993</v>
      </c>
      <c r="D171" s="98" t="s">
        <v>640</v>
      </c>
      <c r="E171" s="98"/>
      <c r="F171" s="98"/>
      <c r="G171" s="40">
        <v>6000</v>
      </c>
      <c r="H171" s="98"/>
    </row>
    <row r="172" spans="1:12" ht="24" customHeight="1" x14ac:dyDescent="0.55000000000000004">
      <c r="A172" s="112" t="s">
        <v>1026</v>
      </c>
      <c r="B172" s="20">
        <v>1</v>
      </c>
      <c r="C172" s="98" t="s">
        <v>332</v>
      </c>
      <c r="D172" s="98" t="s">
        <v>1046</v>
      </c>
      <c r="E172" s="98"/>
      <c r="F172" s="98"/>
      <c r="G172" s="40">
        <v>200</v>
      </c>
      <c r="H172" s="98"/>
    </row>
    <row r="173" spans="1:12" ht="24" customHeight="1" x14ac:dyDescent="0.55000000000000004">
      <c r="A173" s="112" t="s">
        <v>1026</v>
      </c>
      <c r="B173" s="20">
        <v>2</v>
      </c>
      <c r="C173" s="98" t="s">
        <v>337</v>
      </c>
      <c r="D173" s="98" t="s">
        <v>1047</v>
      </c>
      <c r="E173" s="98"/>
      <c r="F173" s="98"/>
      <c r="G173" s="40">
        <v>11000</v>
      </c>
      <c r="H173" s="98"/>
      <c r="J173" s="121"/>
      <c r="K173" s="121"/>
      <c r="L173" s="121"/>
    </row>
    <row r="174" spans="1:12" ht="24" customHeight="1" x14ac:dyDescent="0.55000000000000004">
      <c r="A174" s="112" t="s">
        <v>1026</v>
      </c>
      <c r="B174" s="20">
        <v>2</v>
      </c>
      <c r="C174" s="98" t="s">
        <v>337</v>
      </c>
      <c r="D174" s="98" t="s">
        <v>1048</v>
      </c>
      <c r="E174" s="98" t="s">
        <v>271</v>
      </c>
      <c r="F174" s="98"/>
      <c r="G174" s="40">
        <v>3000</v>
      </c>
      <c r="H174" s="98"/>
    </row>
    <row r="175" spans="1:12" ht="24" customHeight="1" x14ac:dyDescent="0.55000000000000004">
      <c r="A175" s="112" t="s">
        <v>1026</v>
      </c>
      <c r="B175" s="20">
        <v>2</v>
      </c>
      <c r="C175" s="98" t="s">
        <v>337</v>
      </c>
      <c r="D175" s="98" t="s">
        <v>1088</v>
      </c>
      <c r="E175" s="98" t="s">
        <v>1031</v>
      </c>
      <c r="F175" s="98"/>
      <c r="G175" s="40">
        <v>33000</v>
      </c>
      <c r="H175" s="98"/>
    </row>
    <row r="176" spans="1:12" ht="24" customHeight="1" x14ac:dyDescent="0.55000000000000004">
      <c r="A176" s="112" t="s">
        <v>1026</v>
      </c>
      <c r="B176" s="20">
        <v>2</v>
      </c>
      <c r="C176" s="98" t="s">
        <v>337</v>
      </c>
      <c r="D176" s="98" t="s">
        <v>1087</v>
      </c>
      <c r="E176" s="98"/>
      <c r="F176" s="98"/>
      <c r="G176" s="40">
        <v>12000</v>
      </c>
      <c r="H176" s="98"/>
    </row>
    <row r="177" spans="1:10" ht="24" customHeight="1" x14ac:dyDescent="0.55000000000000004">
      <c r="A177" s="112" t="s">
        <v>1026</v>
      </c>
      <c r="B177" s="20">
        <v>1</v>
      </c>
      <c r="C177" s="98" t="s">
        <v>332</v>
      </c>
      <c r="D177" s="98" t="s">
        <v>1049</v>
      </c>
      <c r="E177" s="98" t="s">
        <v>1057</v>
      </c>
      <c r="F177" s="98"/>
      <c r="G177" s="40">
        <v>14000</v>
      </c>
      <c r="H177" s="98"/>
    </row>
    <row r="178" spans="1:10" ht="24" customHeight="1" x14ac:dyDescent="0.55000000000000004">
      <c r="A178" s="112" t="s">
        <v>1026</v>
      </c>
      <c r="B178" s="20">
        <v>2</v>
      </c>
      <c r="C178" s="98" t="s">
        <v>337</v>
      </c>
      <c r="D178" s="98" t="s">
        <v>732</v>
      </c>
      <c r="E178" s="98" t="s">
        <v>1059</v>
      </c>
      <c r="F178" s="98"/>
      <c r="G178" s="40">
        <v>7000</v>
      </c>
      <c r="H178" s="98"/>
    </row>
    <row r="179" spans="1:10" ht="24" customHeight="1" x14ac:dyDescent="0.55000000000000004">
      <c r="A179" s="112" t="s">
        <v>1026</v>
      </c>
      <c r="B179" s="20">
        <v>8</v>
      </c>
      <c r="C179" s="98" t="s">
        <v>491</v>
      </c>
      <c r="D179" s="98" t="s">
        <v>1050</v>
      </c>
      <c r="E179" s="98" t="s">
        <v>995</v>
      </c>
      <c r="F179" s="98"/>
      <c r="G179" s="40">
        <v>300000</v>
      </c>
      <c r="H179" s="98"/>
    </row>
    <row r="180" spans="1:10" ht="24" customHeight="1" x14ac:dyDescent="0.55000000000000004">
      <c r="A180" s="112" t="s">
        <v>1026</v>
      </c>
      <c r="B180" s="20">
        <v>6</v>
      </c>
      <c r="C180" s="98" t="s">
        <v>335</v>
      </c>
      <c r="D180" s="98" t="s">
        <v>1051</v>
      </c>
      <c r="E180" s="98"/>
      <c r="F180" s="98"/>
      <c r="G180" s="40">
        <v>10150</v>
      </c>
      <c r="H180" s="98"/>
    </row>
    <row r="181" spans="1:10" ht="24" customHeight="1" x14ac:dyDescent="0.55000000000000004">
      <c r="A181" s="112" t="s">
        <v>1026</v>
      </c>
      <c r="B181" s="20">
        <v>3</v>
      </c>
      <c r="C181" s="98" t="s">
        <v>333</v>
      </c>
      <c r="D181" s="98" t="s">
        <v>1052</v>
      </c>
      <c r="E181" s="98" t="s">
        <v>1092</v>
      </c>
      <c r="F181" s="98"/>
      <c r="G181" s="40">
        <v>32500</v>
      </c>
      <c r="H181" s="98"/>
    </row>
    <row r="182" spans="1:10" ht="24" customHeight="1" x14ac:dyDescent="0.55000000000000004">
      <c r="A182" s="112" t="s">
        <v>1026</v>
      </c>
      <c r="B182" s="20">
        <v>5</v>
      </c>
      <c r="C182" s="98" t="s">
        <v>53</v>
      </c>
      <c r="D182" s="98" t="s">
        <v>1089</v>
      </c>
      <c r="E182" s="98"/>
      <c r="F182" s="98"/>
      <c r="G182" s="40">
        <v>4000</v>
      </c>
      <c r="H182" s="98"/>
      <c r="I182" s="98" t="s">
        <v>332</v>
      </c>
      <c r="J182" s="120">
        <v>1516350</v>
      </c>
    </row>
    <row r="183" spans="1:10" ht="24" customHeight="1" x14ac:dyDescent="0.55000000000000004">
      <c r="A183" s="112" t="s">
        <v>1026</v>
      </c>
      <c r="B183" s="20">
        <v>2</v>
      </c>
      <c r="C183" s="98" t="s">
        <v>337</v>
      </c>
      <c r="D183" s="98" t="s">
        <v>108</v>
      </c>
      <c r="E183" s="98"/>
      <c r="F183" s="98"/>
      <c r="G183" s="40">
        <v>500</v>
      </c>
      <c r="H183" s="98"/>
      <c r="I183" s="98" t="s">
        <v>372</v>
      </c>
      <c r="J183" s="40">
        <v>116500</v>
      </c>
    </row>
    <row r="184" spans="1:10" ht="24" customHeight="1" x14ac:dyDescent="0.55000000000000004">
      <c r="A184" s="112" t="s">
        <v>1026</v>
      </c>
      <c r="B184" s="20">
        <v>6</v>
      </c>
      <c r="C184" s="98" t="s">
        <v>335</v>
      </c>
      <c r="D184" s="98" t="s">
        <v>1053</v>
      </c>
      <c r="E184" s="98"/>
      <c r="F184" s="98"/>
      <c r="G184" s="40">
        <v>27000</v>
      </c>
      <c r="H184" s="98"/>
      <c r="I184" s="98" t="s">
        <v>407</v>
      </c>
      <c r="J184" s="40">
        <v>26000</v>
      </c>
    </row>
    <row r="185" spans="1:10" ht="24" customHeight="1" x14ac:dyDescent="0.7">
      <c r="A185" s="112" t="s">
        <v>1026</v>
      </c>
      <c r="B185" s="20">
        <v>4</v>
      </c>
      <c r="C185" s="98" t="s">
        <v>334</v>
      </c>
      <c r="D185" s="98" t="s">
        <v>424</v>
      </c>
      <c r="E185" s="98"/>
      <c r="F185" s="98"/>
      <c r="G185" s="40">
        <v>25000</v>
      </c>
      <c r="H185" s="98"/>
      <c r="I185" s="98" t="s">
        <v>373</v>
      </c>
      <c r="J185" s="109">
        <v>6200</v>
      </c>
    </row>
    <row r="186" spans="1:10" ht="24" customHeight="1" x14ac:dyDescent="0.55000000000000004">
      <c r="A186" s="112" t="s">
        <v>1026</v>
      </c>
      <c r="B186" s="20">
        <v>8</v>
      </c>
      <c r="C186" s="98" t="s">
        <v>491</v>
      </c>
      <c r="D186" s="98" t="s">
        <v>1054</v>
      </c>
      <c r="E186" s="98" t="s">
        <v>1093</v>
      </c>
      <c r="F186" s="98"/>
      <c r="G186" s="40">
        <v>500000</v>
      </c>
      <c r="H186" s="98"/>
      <c r="I186" s="98"/>
      <c r="J186" s="120">
        <f>SUM(J182:J185)</f>
        <v>1665050</v>
      </c>
    </row>
    <row r="187" spans="1:10" ht="24" customHeight="1" x14ac:dyDescent="0.7">
      <c r="A187" s="112" t="s">
        <v>1026</v>
      </c>
      <c r="B187" s="20">
        <v>8</v>
      </c>
      <c r="C187" s="98" t="s">
        <v>491</v>
      </c>
      <c r="D187" s="98" t="s">
        <v>1090</v>
      </c>
      <c r="E187" s="98"/>
      <c r="F187" s="98"/>
      <c r="G187" s="40">
        <v>80000</v>
      </c>
      <c r="H187" s="98"/>
      <c r="I187" s="98" t="s">
        <v>374</v>
      </c>
      <c r="J187" s="109">
        <v>1368700</v>
      </c>
    </row>
    <row r="188" spans="1:10" ht="24" customHeight="1" thickBot="1" x14ac:dyDescent="0.6">
      <c r="A188" s="112" t="s">
        <v>1026</v>
      </c>
      <c r="B188" s="20">
        <v>8</v>
      </c>
      <c r="C188" s="98" t="s">
        <v>491</v>
      </c>
      <c r="D188" s="98" t="s">
        <v>1055</v>
      </c>
      <c r="E188" s="98" t="s">
        <v>1091</v>
      </c>
      <c r="F188" s="98"/>
      <c r="G188" s="40">
        <v>300000</v>
      </c>
      <c r="H188" s="98"/>
      <c r="I188" s="115"/>
      <c r="J188" s="122">
        <f>J187-J186</f>
        <v>-296350</v>
      </c>
    </row>
    <row r="189" spans="1:10" ht="24" customHeight="1" x14ac:dyDescent="0.55000000000000004">
      <c r="A189" s="112"/>
      <c r="B189" s="20"/>
      <c r="C189" s="98"/>
      <c r="D189" s="98" t="s">
        <v>1056</v>
      </c>
      <c r="E189" s="98"/>
      <c r="F189" s="98"/>
      <c r="G189" s="108">
        <f>SUM(G169:G188)</f>
        <v>1516350</v>
      </c>
      <c r="H189" s="98"/>
    </row>
    <row r="190" spans="1:10" ht="24" customHeight="1" x14ac:dyDescent="0.55000000000000004">
      <c r="A190" s="112" t="s">
        <v>1060</v>
      </c>
      <c r="B190" s="113">
        <v>1</v>
      </c>
      <c r="C190" s="112" t="s">
        <v>332</v>
      </c>
      <c r="D190" s="112" t="s">
        <v>1061</v>
      </c>
      <c r="E190" s="112"/>
      <c r="F190" s="112"/>
      <c r="G190" s="114">
        <v>21000</v>
      </c>
      <c r="H190" s="112"/>
    </row>
    <row r="191" spans="1:10" ht="24" customHeight="1" x14ac:dyDescent="0.55000000000000004">
      <c r="A191" s="112" t="s">
        <v>1060</v>
      </c>
      <c r="B191" s="20">
        <v>1</v>
      </c>
      <c r="C191" s="98" t="s">
        <v>332</v>
      </c>
      <c r="D191" s="98" t="s">
        <v>1062</v>
      </c>
      <c r="E191" s="98"/>
      <c r="F191" s="98"/>
      <c r="G191" s="40">
        <v>10000</v>
      </c>
      <c r="H191" s="98"/>
    </row>
    <row r="192" spans="1:10" ht="24" customHeight="1" x14ac:dyDescent="0.55000000000000004">
      <c r="A192" s="112" t="s">
        <v>1060</v>
      </c>
      <c r="B192" s="20">
        <v>1</v>
      </c>
      <c r="C192" s="98" t="s">
        <v>332</v>
      </c>
      <c r="D192" s="98" t="s">
        <v>1094</v>
      </c>
      <c r="E192" s="98"/>
      <c r="F192" s="98"/>
      <c r="G192" s="40">
        <v>2000</v>
      </c>
      <c r="H192" s="98"/>
    </row>
    <row r="193" spans="1:10" ht="24" customHeight="1" x14ac:dyDescent="0.55000000000000004">
      <c r="A193" s="112" t="s">
        <v>1060</v>
      </c>
      <c r="B193" s="20">
        <v>1</v>
      </c>
      <c r="C193" s="98" t="s">
        <v>332</v>
      </c>
      <c r="D193" s="98" t="s">
        <v>1063</v>
      </c>
      <c r="E193" s="98"/>
      <c r="F193" s="98"/>
      <c r="G193" s="40">
        <v>1200</v>
      </c>
      <c r="H193" s="98"/>
    </row>
    <row r="194" spans="1:10" ht="24" customHeight="1" x14ac:dyDescent="0.55000000000000004">
      <c r="A194" s="112" t="s">
        <v>1060</v>
      </c>
      <c r="B194" s="20">
        <v>2</v>
      </c>
      <c r="C194" s="98" t="s">
        <v>337</v>
      </c>
      <c r="D194" s="98" t="s">
        <v>1076</v>
      </c>
      <c r="E194" s="98" t="s">
        <v>1103</v>
      </c>
      <c r="F194" s="98"/>
      <c r="G194" s="40">
        <v>5000</v>
      </c>
      <c r="H194" s="98"/>
    </row>
    <row r="195" spans="1:10" ht="24" customHeight="1" x14ac:dyDescent="0.55000000000000004">
      <c r="A195" s="112" t="s">
        <v>1060</v>
      </c>
      <c r="B195" s="20">
        <v>4</v>
      </c>
      <c r="C195" s="98" t="s">
        <v>334</v>
      </c>
      <c r="D195" s="98" t="s">
        <v>1064</v>
      </c>
      <c r="E195" s="98"/>
      <c r="F195" s="98"/>
      <c r="G195" s="40">
        <v>13000</v>
      </c>
      <c r="H195" s="98"/>
    </row>
    <row r="196" spans="1:10" ht="24" customHeight="1" x14ac:dyDescent="0.55000000000000004">
      <c r="A196" s="112" t="s">
        <v>1060</v>
      </c>
      <c r="B196" s="20">
        <v>8</v>
      </c>
      <c r="C196" s="98" t="s">
        <v>491</v>
      </c>
      <c r="D196" s="98" t="s">
        <v>1095</v>
      </c>
      <c r="E196" s="98"/>
      <c r="F196" s="98"/>
      <c r="G196" s="40">
        <v>1000</v>
      </c>
      <c r="H196" s="98"/>
    </row>
    <row r="197" spans="1:10" ht="24" customHeight="1" x14ac:dyDescent="0.55000000000000004">
      <c r="A197" s="112" t="s">
        <v>1060</v>
      </c>
      <c r="B197" s="20">
        <v>2</v>
      </c>
      <c r="C197" s="98" t="s">
        <v>337</v>
      </c>
      <c r="D197" s="98" t="s">
        <v>1065</v>
      </c>
      <c r="E197" s="98"/>
      <c r="F197" s="98"/>
      <c r="G197" s="40">
        <v>2500</v>
      </c>
      <c r="H197" s="98"/>
    </row>
    <row r="198" spans="1:10" ht="24" customHeight="1" x14ac:dyDescent="0.55000000000000004">
      <c r="A198" s="112" t="s">
        <v>1060</v>
      </c>
      <c r="B198" s="20">
        <v>2</v>
      </c>
      <c r="C198" s="98" t="s">
        <v>337</v>
      </c>
      <c r="D198" s="98" t="s">
        <v>1066</v>
      </c>
      <c r="E198" s="98" t="s">
        <v>1096</v>
      </c>
      <c r="F198" s="98"/>
      <c r="G198" s="40">
        <v>15000</v>
      </c>
      <c r="H198" s="98"/>
    </row>
    <row r="199" spans="1:10" ht="24" customHeight="1" x14ac:dyDescent="0.55000000000000004">
      <c r="A199" s="112" t="s">
        <v>1060</v>
      </c>
      <c r="B199" s="20">
        <v>2</v>
      </c>
      <c r="C199" s="98" t="s">
        <v>337</v>
      </c>
      <c r="D199" s="98" t="s">
        <v>1067</v>
      </c>
      <c r="E199" s="98" t="s">
        <v>1096</v>
      </c>
      <c r="F199" s="98"/>
      <c r="G199" s="40">
        <v>32000</v>
      </c>
      <c r="H199" s="98"/>
    </row>
    <row r="200" spans="1:10" ht="24" customHeight="1" x14ac:dyDescent="0.55000000000000004">
      <c r="A200" s="112" t="s">
        <v>1060</v>
      </c>
      <c r="B200" s="20">
        <v>2</v>
      </c>
      <c r="C200" s="98" t="s">
        <v>337</v>
      </c>
      <c r="D200" s="98" t="s">
        <v>1068</v>
      </c>
      <c r="E200" s="98" t="s">
        <v>1097</v>
      </c>
      <c r="F200" s="98"/>
      <c r="G200" s="40">
        <v>10000</v>
      </c>
      <c r="H200" s="98"/>
    </row>
    <row r="201" spans="1:10" ht="24" customHeight="1" x14ac:dyDescent="0.55000000000000004">
      <c r="A201" s="112" t="s">
        <v>1060</v>
      </c>
      <c r="B201" s="20">
        <v>3</v>
      </c>
      <c r="C201" s="98" t="s">
        <v>333</v>
      </c>
      <c r="D201" s="98" t="s">
        <v>1069</v>
      </c>
      <c r="E201" s="98"/>
      <c r="F201" s="98"/>
      <c r="G201" s="40">
        <v>4000</v>
      </c>
      <c r="H201" s="98"/>
    </row>
    <row r="202" spans="1:10" ht="24" customHeight="1" x14ac:dyDescent="0.55000000000000004">
      <c r="A202" s="112" t="s">
        <v>1060</v>
      </c>
      <c r="B202" s="20">
        <v>2</v>
      </c>
      <c r="C202" s="98" t="s">
        <v>337</v>
      </c>
      <c r="D202" s="98" t="s">
        <v>1070</v>
      </c>
      <c r="E202" s="98" t="s">
        <v>1098</v>
      </c>
      <c r="F202" s="98"/>
      <c r="G202" s="40">
        <v>15000</v>
      </c>
      <c r="H202" s="98"/>
    </row>
    <row r="203" spans="1:10" ht="24" customHeight="1" x14ac:dyDescent="0.55000000000000004">
      <c r="A203" s="112" t="s">
        <v>1060</v>
      </c>
      <c r="B203" s="20">
        <v>2</v>
      </c>
      <c r="C203" s="98" t="s">
        <v>337</v>
      </c>
      <c r="D203" s="98" t="s">
        <v>1071</v>
      </c>
      <c r="E203" s="123" t="s">
        <v>1099</v>
      </c>
      <c r="F203" s="98"/>
      <c r="G203" s="40">
        <v>27000</v>
      </c>
      <c r="H203" s="98"/>
    </row>
    <row r="204" spans="1:10" ht="24" customHeight="1" x14ac:dyDescent="0.55000000000000004">
      <c r="A204" s="112" t="s">
        <v>1060</v>
      </c>
      <c r="B204" s="20">
        <v>2</v>
      </c>
      <c r="C204" s="98" t="s">
        <v>337</v>
      </c>
      <c r="D204" s="98" t="s">
        <v>1100</v>
      </c>
      <c r="E204" s="98" t="s">
        <v>1072</v>
      </c>
      <c r="F204" s="98"/>
      <c r="G204" s="40">
        <v>34000</v>
      </c>
      <c r="H204" s="98"/>
      <c r="I204" s="98" t="s">
        <v>332</v>
      </c>
      <c r="J204" s="120">
        <v>220950</v>
      </c>
    </row>
    <row r="205" spans="1:10" ht="24" customHeight="1" x14ac:dyDescent="0.55000000000000004">
      <c r="A205" s="112" t="s">
        <v>1060</v>
      </c>
      <c r="B205" s="20">
        <v>7</v>
      </c>
      <c r="C205" s="98" t="s">
        <v>336</v>
      </c>
      <c r="D205" s="98" t="s">
        <v>57</v>
      </c>
      <c r="E205" s="98" t="s">
        <v>1097</v>
      </c>
      <c r="F205" s="98"/>
      <c r="G205" s="40">
        <v>500</v>
      </c>
      <c r="H205" s="98"/>
      <c r="I205" s="98" t="s">
        <v>372</v>
      </c>
      <c r="J205" s="40">
        <v>153000</v>
      </c>
    </row>
    <row r="206" spans="1:10" ht="24" customHeight="1" x14ac:dyDescent="0.7">
      <c r="A206" s="112" t="s">
        <v>1060</v>
      </c>
      <c r="B206" s="20">
        <v>1</v>
      </c>
      <c r="C206" s="98" t="s">
        <v>332</v>
      </c>
      <c r="D206" s="98" t="s">
        <v>123</v>
      </c>
      <c r="E206" s="98"/>
      <c r="F206" s="98"/>
      <c r="G206" s="40">
        <v>200</v>
      </c>
      <c r="H206" s="98"/>
      <c r="I206" s="98" t="s">
        <v>373</v>
      </c>
      <c r="J206" s="109">
        <v>15000</v>
      </c>
    </row>
    <row r="207" spans="1:10" ht="24" customHeight="1" x14ac:dyDescent="0.55000000000000004">
      <c r="A207" s="112" t="s">
        <v>1060</v>
      </c>
      <c r="B207" s="20">
        <v>2</v>
      </c>
      <c r="C207" s="98" t="s">
        <v>337</v>
      </c>
      <c r="D207" s="98" t="s">
        <v>1101</v>
      </c>
      <c r="E207" s="98"/>
      <c r="F207" s="98"/>
      <c r="G207" s="40">
        <v>600</v>
      </c>
      <c r="H207" s="98"/>
      <c r="I207" s="98"/>
      <c r="J207" s="120">
        <f>SUM(J204:J206)</f>
        <v>388950</v>
      </c>
    </row>
    <row r="208" spans="1:10" ht="24" customHeight="1" x14ac:dyDescent="0.7">
      <c r="A208" s="112" t="s">
        <v>1060</v>
      </c>
      <c r="B208" s="20">
        <v>1</v>
      </c>
      <c r="C208" s="98" t="s">
        <v>332</v>
      </c>
      <c r="D208" s="98" t="s">
        <v>1073</v>
      </c>
      <c r="E208" s="98"/>
      <c r="F208" s="98"/>
      <c r="G208" s="40">
        <v>750</v>
      </c>
      <c r="H208" s="98"/>
      <c r="I208" s="98" t="s">
        <v>374</v>
      </c>
      <c r="J208" s="109">
        <v>347500</v>
      </c>
    </row>
    <row r="209" spans="1:10" ht="24" customHeight="1" thickBot="1" x14ac:dyDescent="0.6">
      <c r="A209" s="112" t="s">
        <v>1060</v>
      </c>
      <c r="B209" s="20">
        <v>6</v>
      </c>
      <c r="C209" s="98" t="s">
        <v>335</v>
      </c>
      <c r="D209" s="98" t="s">
        <v>1074</v>
      </c>
      <c r="E209" s="98"/>
      <c r="F209" s="98"/>
      <c r="G209" s="40">
        <v>2000</v>
      </c>
      <c r="H209" s="98"/>
      <c r="I209" s="115"/>
      <c r="J209" s="122">
        <f>J208-J207</f>
        <v>-41450</v>
      </c>
    </row>
    <row r="210" spans="1:10" ht="24" customHeight="1" x14ac:dyDescent="0.55000000000000004">
      <c r="A210" s="112" t="s">
        <v>1060</v>
      </c>
      <c r="B210" s="20">
        <v>3</v>
      </c>
      <c r="C210" s="98" t="s">
        <v>333</v>
      </c>
      <c r="D210" s="98" t="s">
        <v>1075</v>
      </c>
      <c r="E210" s="98"/>
      <c r="F210" s="98"/>
      <c r="G210" s="40">
        <v>3200</v>
      </c>
      <c r="H210" s="98"/>
    </row>
    <row r="211" spans="1:10" ht="24" customHeight="1" x14ac:dyDescent="0.55000000000000004">
      <c r="A211" s="112" t="s">
        <v>1060</v>
      </c>
      <c r="B211" s="20">
        <v>6</v>
      </c>
      <c r="C211" s="98" t="s">
        <v>335</v>
      </c>
      <c r="D211" s="98" t="s">
        <v>1102</v>
      </c>
      <c r="E211" s="98"/>
      <c r="F211" s="98"/>
      <c r="G211" s="40">
        <v>21000</v>
      </c>
      <c r="H211" s="98"/>
    </row>
    <row r="212" spans="1:10" ht="24" customHeight="1" x14ac:dyDescent="0.55000000000000004">
      <c r="A212" s="98"/>
      <c r="B212" s="20"/>
      <c r="C212" s="98"/>
      <c r="D212" s="98"/>
      <c r="E212" s="98"/>
      <c r="F212" s="98"/>
      <c r="G212" s="108">
        <f>SUM(G190:G211)</f>
        <v>220950</v>
      </c>
      <c r="H212" s="98"/>
    </row>
    <row r="213" spans="1:10" ht="24" customHeight="1" x14ac:dyDescent="0.55000000000000004">
      <c r="A213" s="98" t="s">
        <v>1077</v>
      </c>
      <c r="B213" s="20">
        <v>2</v>
      </c>
      <c r="C213" s="98" t="s">
        <v>337</v>
      </c>
      <c r="D213" s="98" t="s">
        <v>1108</v>
      </c>
      <c r="E213" s="98"/>
      <c r="F213" s="98"/>
      <c r="G213" s="40">
        <v>6000</v>
      </c>
      <c r="H213" s="98"/>
    </row>
    <row r="214" spans="1:10" ht="24" customHeight="1" x14ac:dyDescent="0.55000000000000004">
      <c r="A214" s="98" t="s">
        <v>1077</v>
      </c>
      <c r="B214" s="20">
        <v>1</v>
      </c>
      <c r="C214" s="98" t="s">
        <v>332</v>
      </c>
      <c r="D214" s="98" t="s">
        <v>1104</v>
      </c>
      <c r="E214" s="98"/>
      <c r="F214" s="98"/>
      <c r="G214" s="40">
        <v>3600</v>
      </c>
      <c r="H214" s="98"/>
    </row>
    <row r="215" spans="1:10" ht="24" customHeight="1" x14ac:dyDescent="0.55000000000000004">
      <c r="A215" s="98" t="s">
        <v>1077</v>
      </c>
      <c r="B215" s="20">
        <v>3</v>
      </c>
      <c r="C215" s="98" t="s">
        <v>333</v>
      </c>
      <c r="D215" s="98" t="s">
        <v>1107</v>
      </c>
      <c r="E215" s="98"/>
      <c r="F215" s="98"/>
      <c r="G215" s="40">
        <v>5000</v>
      </c>
      <c r="H215" s="98"/>
    </row>
    <row r="216" spans="1:10" ht="24" customHeight="1" x14ac:dyDescent="0.55000000000000004">
      <c r="A216" s="98" t="s">
        <v>1077</v>
      </c>
      <c r="B216" s="20">
        <v>2</v>
      </c>
      <c r="C216" s="98" t="s">
        <v>337</v>
      </c>
      <c r="D216" s="98" t="s">
        <v>1106</v>
      </c>
      <c r="E216" s="98" t="s">
        <v>1012</v>
      </c>
      <c r="F216" s="98"/>
      <c r="G216" s="40">
        <v>23000</v>
      </c>
      <c r="H216" s="98"/>
    </row>
    <row r="217" spans="1:10" ht="24" customHeight="1" x14ac:dyDescent="0.55000000000000004">
      <c r="A217" s="98" t="s">
        <v>1077</v>
      </c>
      <c r="B217" s="20">
        <v>3</v>
      </c>
      <c r="C217" s="98" t="s">
        <v>333</v>
      </c>
      <c r="D217" s="98" t="s">
        <v>1105</v>
      </c>
      <c r="E217" s="98"/>
      <c r="F217" s="98"/>
      <c r="G217" s="40">
        <v>7400</v>
      </c>
      <c r="H217" s="98"/>
    </row>
    <row r="218" spans="1:10" ht="24" customHeight="1" x14ac:dyDescent="0.55000000000000004">
      <c r="A218" s="98" t="s">
        <v>1077</v>
      </c>
      <c r="B218" s="20">
        <v>5</v>
      </c>
      <c r="C218" s="98" t="s">
        <v>53</v>
      </c>
      <c r="D218" s="98" t="s">
        <v>1109</v>
      </c>
      <c r="E218" s="98"/>
      <c r="F218" s="98"/>
      <c r="G218" s="40">
        <v>1000</v>
      </c>
      <c r="H218" s="98"/>
    </row>
    <row r="219" spans="1:10" ht="24" customHeight="1" x14ac:dyDescent="0.55000000000000004">
      <c r="A219" s="98" t="s">
        <v>1077</v>
      </c>
      <c r="B219" s="20">
        <v>3</v>
      </c>
      <c r="C219" s="98" t="s">
        <v>333</v>
      </c>
      <c r="D219" s="98" t="s">
        <v>1078</v>
      </c>
      <c r="E219" s="98"/>
      <c r="F219" s="98"/>
      <c r="G219" s="40">
        <v>1000</v>
      </c>
      <c r="H219" s="98"/>
    </row>
    <row r="220" spans="1:10" ht="24" customHeight="1" x14ac:dyDescent="0.55000000000000004">
      <c r="A220" s="98" t="s">
        <v>1077</v>
      </c>
      <c r="B220" s="20">
        <v>1</v>
      </c>
      <c r="C220" s="98" t="s">
        <v>332</v>
      </c>
      <c r="D220" s="98" t="s">
        <v>1079</v>
      </c>
      <c r="E220" s="98"/>
      <c r="F220" s="98"/>
      <c r="G220" s="40">
        <v>10300</v>
      </c>
      <c r="H220" s="98"/>
    </row>
    <row r="221" spans="1:10" ht="24" customHeight="1" x14ac:dyDescent="0.55000000000000004">
      <c r="A221" s="98" t="s">
        <v>1077</v>
      </c>
      <c r="B221" s="20">
        <v>5</v>
      </c>
      <c r="C221" s="98" t="s">
        <v>53</v>
      </c>
      <c r="D221" s="98" t="s">
        <v>358</v>
      </c>
      <c r="E221" s="98"/>
      <c r="F221" s="98"/>
      <c r="G221" s="40">
        <v>3000</v>
      </c>
      <c r="H221" s="98"/>
      <c r="I221" s="98" t="s">
        <v>332</v>
      </c>
      <c r="J221" s="40">
        <v>216900</v>
      </c>
    </row>
    <row r="222" spans="1:10" ht="24" customHeight="1" x14ac:dyDescent="0.55000000000000004">
      <c r="A222" s="98" t="s">
        <v>1077</v>
      </c>
      <c r="B222" s="20">
        <v>2</v>
      </c>
      <c r="C222" s="98" t="s">
        <v>337</v>
      </c>
      <c r="D222" s="98" t="s">
        <v>1110</v>
      </c>
      <c r="E222" s="98" t="s">
        <v>899</v>
      </c>
      <c r="F222" s="98"/>
      <c r="G222" s="40">
        <v>18500</v>
      </c>
      <c r="H222" s="98"/>
      <c r="I222" s="98" t="s">
        <v>407</v>
      </c>
      <c r="J222" s="40">
        <v>4000</v>
      </c>
    </row>
    <row r="223" spans="1:10" ht="24" customHeight="1" x14ac:dyDescent="0.55000000000000004">
      <c r="A223" s="98" t="s">
        <v>1077</v>
      </c>
      <c r="B223" s="20">
        <v>2</v>
      </c>
      <c r="C223" s="98" t="s">
        <v>337</v>
      </c>
      <c r="D223" s="98" t="s">
        <v>1080</v>
      </c>
      <c r="E223" s="98" t="s">
        <v>1111</v>
      </c>
      <c r="F223" s="98"/>
      <c r="G223" s="40">
        <v>11000</v>
      </c>
      <c r="H223" s="98"/>
      <c r="I223" s="98" t="s">
        <v>372</v>
      </c>
      <c r="J223" s="40">
        <v>231000</v>
      </c>
    </row>
    <row r="224" spans="1:10" ht="24" customHeight="1" x14ac:dyDescent="0.7">
      <c r="A224" s="98" t="s">
        <v>1077</v>
      </c>
      <c r="B224" s="20">
        <v>3</v>
      </c>
      <c r="C224" s="98" t="s">
        <v>333</v>
      </c>
      <c r="D224" s="98" t="s">
        <v>1151</v>
      </c>
      <c r="E224" s="98"/>
      <c r="F224" s="98"/>
      <c r="G224" s="40">
        <v>5000</v>
      </c>
      <c r="H224" s="98"/>
      <c r="I224" s="98" t="s">
        <v>373</v>
      </c>
      <c r="J224" s="109">
        <v>244000</v>
      </c>
    </row>
    <row r="225" spans="1:13" ht="24" customHeight="1" x14ac:dyDescent="0.55000000000000004">
      <c r="A225" s="98" t="s">
        <v>1077</v>
      </c>
      <c r="B225" s="20">
        <v>2</v>
      </c>
      <c r="C225" s="98" t="s">
        <v>337</v>
      </c>
      <c r="D225" s="98" t="s">
        <v>1158</v>
      </c>
      <c r="E225" s="98" t="s">
        <v>899</v>
      </c>
      <c r="F225" s="98"/>
      <c r="G225" s="40">
        <v>46500</v>
      </c>
      <c r="H225" s="98"/>
      <c r="I225" s="98"/>
      <c r="J225" s="108">
        <f>SUM(J221:J224)</f>
        <v>695900</v>
      </c>
    </row>
    <row r="226" spans="1:13" ht="24" customHeight="1" x14ac:dyDescent="0.55000000000000004">
      <c r="A226" s="98" t="s">
        <v>1077</v>
      </c>
      <c r="B226" s="20">
        <v>5</v>
      </c>
      <c r="C226" s="98" t="s">
        <v>53</v>
      </c>
      <c r="D226" s="98" t="s">
        <v>1081</v>
      </c>
      <c r="E226" s="98" t="s">
        <v>610</v>
      </c>
      <c r="F226" s="98"/>
      <c r="G226" s="40">
        <v>1000</v>
      </c>
      <c r="H226" s="98"/>
      <c r="I226" s="98" t="s">
        <v>428</v>
      </c>
      <c r="J226" s="40">
        <v>130000</v>
      </c>
      <c r="K226" s="121" t="s">
        <v>1160</v>
      </c>
      <c r="L226" s="121"/>
      <c r="M226" s="121"/>
    </row>
    <row r="227" spans="1:13" ht="24" customHeight="1" x14ac:dyDescent="0.7">
      <c r="A227" s="98" t="s">
        <v>1077</v>
      </c>
      <c r="B227" s="20">
        <v>2</v>
      </c>
      <c r="C227" s="98" t="s">
        <v>337</v>
      </c>
      <c r="D227" s="98" t="s">
        <v>1159</v>
      </c>
      <c r="E227" s="98" t="s">
        <v>610</v>
      </c>
      <c r="F227" s="98"/>
      <c r="G227" s="40">
        <v>9000</v>
      </c>
      <c r="H227" s="98"/>
      <c r="I227" s="98" t="s">
        <v>374</v>
      </c>
      <c r="J227" s="109">
        <v>665500</v>
      </c>
    </row>
    <row r="228" spans="1:13" ht="24" customHeight="1" x14ac:dyDescent="0.55000000000000004">
      <c r="A228" s="98" t="s">
        <v>1077</v>
      </c>
      <c r="B228" s="20">
        <v>8</v>
      </c>
      <c r="C228" s="98" t="s">
        <v>491</v>
      </c>
      <c r="D228" s="98" t="s">
        <v>1082</v>
      </c>
      <c r="E228" s="98"/>
      <c r="F228" s="98"/>
      <c r="G228" s="40">
        <v>10000</v>
      </c>
      <c r="H228" s="98"/>
      <c r="I228" s="98"/>
      <c r="J228" s="40">
        <f>SUM(J226:J227)</f>
        <v>795500</v>
      </c>
    </row>
    <row r="229" spans="1:13" ht="24" customHeight="1" x14ac:dyDescent="0.8">
      <c r="A229" s="98" t="s">
        <v>1077</v>
      </c>
      <c r="B229" s="20">
        <v>4</v>
      </c>
      <c r="C229" s="98" t="s">
        <v>334</v>
      </c>
      <c r="D229" s="98" t="s">
        <v>1083</v>
      </c>
      <c r="E229" s="98"/>
      <c r="F229" s="98"/>
      <c r="G229" s="40">
        <v>23000</v>
      </c>
      <c r="H229" s="98"/>
      <c r="I229" s="98"/>
      <c r="J229" s="111">
        <v>695900</v>
      </c>
    </row>
    <row r="230" spans="1:13" ht="24" customHeight="1" thickBot="1" x14ac:dyDescent="0.6">
      <c r="A230" s="98" t="s">
        <v>1077</v>
      </c>
      <c r="B230" s="20">
        <v>6</v>
      </c>
      <c r="C230" s="98" t="s">
        <v>335</v>
      </c>
      <c r="D230" s="98" t="s">
        <v>1084</v>
      </c>
      <c r="E230" s="98"/>
      <c r="F230" s="98"/>
      <c r="G230" s="40">
        <v>24000</v>
      </c>
      <c r="H230" s="98"/>
      <c r="I230" s="115" t="s">
        <v>468</v>
      </c>
      <c r="J230" s="131">
        <f>J228-J229</f>
        <v>99600</v>
      </c>
    </row>
    <row r="231" spans="1:13" ht="24" customHeight="1" x14ac:dyDescent="0.55000000000000004">
      <c r="A231" s="98" t="s">
        <v>1077</v>
      </c>
      <c r="B231" s="20">
        <v>3</v>
      </c>
      <c r="C231" s="98" t="s">
        <v>333</v>
      </c>
      <c r="D231" s="98" t="s">
        <v>947</v>
      </c>
      <c r="E231" s="98"/>
      <c r="F231" s="98"/>
      <c r="G231" s="40">
        <v>400</v>
      </c>
      <c r="H231" s="98"/>
    </row>
    <row r="232" spans="1:13" ht="24" customHeight="1" x14ac:dyDescent="0.55000000000000004">
      <c r="A232" s="98" t="s">
        <v>1077</v>
      </c>
      <c r="B232" s="20">
        <v>3</v>
      </c>
      <c r="C232" s="98" t="s">
        <v>333</v>
      </c>
      <c r="D232" s="98" t="s">
        <v>1085</v>
      </c>
      <c r="E232" s="98"/>
      <c r="F232" s="98"/>
      <c r="G232" s="40">
        <v>6200</v>
      </c>
      <c r="H232" s="98"/>
    </row>
    <row r="233" spans="1:13" ht="24" customHeight="1" x14ac:dyDescent="0.55000000000000004">
      <c r="A233" s="98" t="s">
        <v>1077</v>
      </c>
      <c r="B233" s="20">
        <v>6</v>
      </c>
      <c r="C233" s="98" t="s">
        <v>335</v>
      </c>
      <c r="D233" s="98" t="s">
        <v>1086</v>
      </c>
      <c r="E233" s="98"/>
      <c r="F233" s="98"/>
      <c r="G233" s="40">
        <v>2000</v>
      </c>
      <c r="H233" s="98"/>
    </row>
    <row r="234" spans="1:13" ht="24" customHeight="1" x14ac:dyDescent="0.55000000000000004">
      <c r="A234" s="98"/>
      <c r="B234" s="20"/>
      <c r="C234" s="98"/>
      <c r="D234" s="98"/>
      <c r="E234" s="98"/>
      <c r="F234" s="98"/>
      <c r="G234" s="108">
        <f>SUM(G213:G233)</f>
        <v>216900</v>
      </c>
      <c r="H234" s="98"/>
    </row>
    <row r="235" spans="1:13" ht="24" customHeight="1" x14ac:dyDescent="0.55000000000000004">
      <c r="A235" s="112" t="s">
        <v>1112</v>
      </c>
      <c r="B235" s="113">
        <v>1</v>
      </c>
      <c r="C235" s="112" t="s">
        <v>332</v>
      </c>
      <c r="D235" s="112" t="s">
        <v>1162</v>
      </c>
      <c r="E235" s="112"/>
      <c r="F235" s="112"/>
      <c r="G235" s="114">
        <v>2400</v>
      </c>
      <c r="H235" s="112"/>
    </row>
    <row r="236" spans="1:13" ht="24" customHeight="1" x14ac:dyDescent="0.55000000000000004">
      <c r="A236" s="112" t="s">
        <v>1112</v>
      </c>
      <c r="B236" s="113">
        <v>6</v>
      </c>
      <c r="C236" s="112" t="s">
        <v>335</v>
      </c>
      <c r="D236" s="112" t="s">
        <v>1161</v>
      </c>
      <c r="E236" s="112"/>
      <c r="F236" s="112"/>
      <c r="G236" s="114">
        <v>2000</v>
      </c>
      <c r="H236" s="112"/>
    </row>
    <row r="237" spans="1:13" ht="24" customHeight="1" x14ac:dyDescent="0.55000000000000004">
      <c r="A237" s="112" t="s">
        <v>1112</v>
      </c>
      <c r="B237" s="20">
        <v>3</v>
      </c>
      <c r="C237" s="98" t="s">
        <v>333</v>
      </c>
      <c r="D237" s="98" t="s">
        <v>1113</v>
      </c>
      <c r="E237" s="98"/>
      <c r="F237" s="98"/>
      <c r="G237" s="40">
        <v>2000</v>
      </c>
      <c r="H237" s="98"/>
    </row>
    <row r="238" spans="1:13" ht="24" customHeight="1" x14ac:dyDescent="0.55000000000000004">
      <c r="A238" s="112" t="s">
        <v>1112</v>
      </c>
      <c r="B238" s="20">
        <v>2</v>
      </c>
      <c r="C238" s="98" t="s">
        <v>337</v>
      </c>
      <c r="D238" s="98" t="s">
        <v>1168</v>
      </c>
      <c r="E238" s="98" t="s">
        <v>1012</v>
      </c>
      <c r="F238" s="98"/>
      <c r="G238" s="40">
        <v>6500</v>
      </c>
      <c r="H238" s="98"/>
    </row>
    <row r="239" spans="1:13" ht="24" customHeight="1" x14ac:dyDescent="0.55000000000000004">
      <c r="A239" s="112" t="s">
        <v>1112</v>
      </c>
      <c r="B239" s="20">
        <v>2</v>
      </c>
      <c r="C239" s="98" t="s">
        <v>337</v>
      </c>
      <c r="D239" s="98" t="s">
        <v>1164</v>
      </c>
      <c r="E239" s="98"/>
      <c r="F239" s="98"/>
      <c r="G239" s="40">
        <v>10000</v>
      </c>
      <c r="H239" s="98"/>
    </row>
    <row r="240" spans="1:13" ht="24" customHeight="1" x14ac:dyDescent="0.55000000000000004">
      <c r="A240" s="112" t="s">
        <v>1112</v>
      </c>
      <c r="B240" s="20">
        <v>3</v>
      </c>
      <c r="C240" s="98" t="s">
        <v>333</v>
      </c>
      <c r="D240" s="98" t="s">
        <v>1163</v>
      </c>
      <c r="E240" s="98"/>
      <c r="F240" s="98"/>
      <c r="G240" s="40">
        <v>2000</v>
      </c>
      <c r="H240" s="98"/>
    </row>
    <row r="241" spans="1:11" ht="24" customHeight="1" x14ac:dyDescent="0.55000000000000004">
      <c r="A241" s="112" t="s">
        <v>1112</v>
      </c>
      <c r="B241" s="20">
        <v>2</v>
      </c>
      <c r="C241" s="98" t="s">
        <v>337</v>
      </c>
      <c r="D241" s="98" t="s">
        <v>1114</v>
      </c>
      <c r="E241" s="98"/>
      <c r="F241" s="98"/>
      <c r="G241" s="40">
        <v>1600</v>
      </c>
      <c r="H241" s="98"/>
      <c r="I241" s="98" t="s">
        <v>332</v>
      </c>
      <c r="J241" s="97">
        <v>190600</v>
      </c>
    </row>
    <row r="242" spans="1:11" ht="24" customHeight="1" x14ac:dyDescent="0.55000000000000004">
      <c r="A242" s="112" t="s">
        <v>1112</v>
      </c>
      <c r="B242" s="20">
        <v>5</v>
      </c>
      <c r="C242" s="98" t="s">
        <v>53</v>
      </c>
      <c r="D242" s="98" t="s">
        <v>358</v>
      </c>
      <c r="E242" s="98"/>
      <c r="F242" s="98"/>
      <c r="G242" s="40">
        <v>12000</v>
      </c>
      <c r="H242" s="98"/>
      <c r="I242" s="98" t="s">
        <v>372</v>
      </c>
      <c r="J242" s="40">
        <v>232350</v>
      </c>
    </row>
    <row r="243" spans="1:11" ht="24" customHeight="1" x14ac:dyDescent="0.55000000000000004">
      <c r="A243" s="112" t="s">
        <v>1112</v>
      </c>
      <c r="B243" s="20">
        <v>1</v>
      </c>
      <c r="C243" s="98" t="s">
        <v>332</v>
      </c>
      <c r="D243" s="98" t="s">
        <v>1115</v>
      </c>
      <c r="E243" s="98"/>
      <c r="F243" s="98"/>
      <c r="G243" s="40">
        <v>67000</v>
      </c>
      <c r="H243" s="98"/>
      <c r="I243" s="98" t="s">
        <v>407</v>
      </c>
      <c r="J243" s="40">
        <v>54000</v>
      </c>
    </row>
    <row r="244" spans="1:11" ht="24" customHeight="1" x14ac:dyDescent="0.7">
      <c r="A244" s="112" t="s">
        <v>1112</v>
      </c>
      <c r="B244" s="20">
        <v>2</v>
      </c>
      <c r="C244" s="98" t="s">
        <v>337</v>
      </c>
      <c r="D244" s="98" t="s">
        <v>1116</v>
      </c>
      <c r="E244" s="98" t="s">
        <v>1117</v>
      </c>
      <c r="F244" s="98"/>
      <c r="G244" s="40">
        <v>16000</v>
      </c>
      <c r="H244" s="98"/>
      <c r="I244" s="98" t="s">
        <v>373</v>
      </c>
      <c r="J244" s="109">
        <v>481500</v>
      </c>
    </row>
    <row r="245" spans="1:11" ht="24" customHeight="1" x14ac:dyDescent="0.55000000000000004">
      <c r="A245" s="112" t="s">
        <v>1112</v>
      </c>
      <c r="B245" s="20">
        <v>2</v>
      </c>
      <c r="C245" s="98" t="s">
        <v>337</v>
      </c>
      <c r="D245" s="98" t="s">
        <v>1118</v>
      </c>
      <c r="E245" s="98" t="s">
        <v>1119</v>
      </c>
      <c r="F245" s="98"/>
      <c r="G245" s="40">
        <v>4000</v>
      </c>
      <c r="H245" s="98"/>
      <c r="I245" s="98"/>
      <c r="J245" s="108">
        <f>SUM(J241:J244)</f>
        <v>958450</v>
      </c>
    </row>
    <row r="246" spans="1:11" ht="24" customHeight="1" x14ac:dyDescent="0.55000000000000004">
      <c r="A246" s="112" t="s">
        <v>1112</v>
      </c>
      <c r="B246" s="20">
        <v>2</v>
      </c>
      <c r="C246" s="98" t="s">
        <v>337</v>
      </c>
      <c r="D246" s="98" t="s">
        <v>745</v>
      </c>
      <c r="E246" s="98"/>
      <c r="F246" s="98"/>
      <c r="G246" s="40">
        <v>7000</v>
      </c>
      <c r="H246" s="98"/>
      <c r="I246" s="98" t="s">
        <v>428</v>
      </c>
      <c r="J246" s="97">
        <v>498000</v>
      </c>
      <c r="K246" s="12" t="s">
        <v>1166</v>
      </c>
    </row>
    <row r="247" spans="1:11" ht="24" customHeight="1" x14ac:dyDescent="0.8">
      <c r="A247" s="112" t="s">
        <v>1112</v>
      </c>
      <c r="B247" s="20">
        <v>2</v>
      </c>
      <c r="C247" s="98" t="s">
        <v>337</v>
      </c>
      <c r="D247" s="98" t="s">
        <v>1120</v>
      </c>
      <c r="E247" s="98" t="s">
        <v>1121</v>
      </c>
      <c r="F247" s="98"/>
      <c r="G247" s="40">
        <v>9000</v>
      </c>
      <c r="H247" s="98"/>
      <c r="I247" s="98" t="s">
        <v>374</v>
      </c>
      <c r="J247" s="107">
        <v>915500</v>
      </c>
    </row>
    <row r="248" spans="1:11" ht="24" customHeight="1" x14ac:dyDescent="0.55000000000000004">
      <c r="A248" s="112" t="s">
        <v>1112</v>
      </c>
      <c r="B248" s="20">
        <v>1</v>
      </c>
      <c r="C248" s="98" t="s">
        <v>332</v>
      </c>
      <c r="D248" s="98" t="s">
        <v>1122</v>
      </c>
      <c r="E248" s="98"/>
      <c r="F248" s="98"/>
      <c r="G248" s="40">
        <v>600</v>
      </c>
      <c r="H248" s="98"/>
      <c r="I248" s="98"/>
      <c r="J248" s="40">
        <f>SUM(J246:J247)</f>
        <v>1413500</v>
      </c>
    </row>
    <row r="249" spans="1:11" ht="24" customHeight="1" x14ac:dyDescent="0.7">
      <c r="A249" s="112" t="s">
        <v>1112</v>
      </c>
      <c r="B249" s="20">
        <v>4</v>
      </c>
      <c r="C249" s="98" t="s">
        <v>334</v>
      </c>
      <c r="D249" s="98" t="s">
        <v>1165</v>
      </c>
      <c r="E249" s="98"/>
      <c r="F249" s="98"/>
      <c r="G249" s="40">
        <v>23000</v>
      </c>
      <c r="H249" s="98"/>
      <c r="I249" s="98"/>
      <c r="J249" s="110">
        <v>958450</v>
      </c>
    </row>
    <row r="250" spans="1:11" ht="24" customHeight="1" thickBot="1" x14ac:dyDescent="0.6">
      <c r="A250" s="112" t="s">
        <v>1112</v>
      </c>
      <c r="B250" s="20">
        <v>6</v>
      </c>
      <c r="C250" s="98" t="s">
        <v>335</v>
      </c>
      <c r="D250" s="98" t="s">
        <v>1123</v>
      </c>
      <c r="E250" s="98"/>
      <c r="F250" s="98"/>
      <c r="G250" s="40">
        <v>25500</v>
      </c>
      <c r="H250" s="98"/>
      <c r="I250" s="115" t="s">
        <v>468</v>
      </c>
      <c r="J250" s="116">
        <f>J248-J249</f>
        <v>455050</v>
      </c>
    </row>
    <row r="251" spans="1:11" ht="24" customHeight="1" x14ac:dyDescent="0.55000000000000004">
      <c r="A251" s="98"/>
      <c r="B251" s="20"/>
      <c r="C251" s="98"/>
      <c r="D251" s="98"/>
      <c r="E251" s="98"/>
      <c r="F251" s="98"/>
      <c r="G251" s="108">
        <f>SUM(G235:G250)</f>
        <v>190600</v>
      </c>
      <c r="H251" s="98"/>
    </row>
    <row r="252" spans="1:11" ht="24" customHeight="1" x14ac:dyDescent="0.55000000000000004">
      <c r="A252" s="112" t="s">
        <v>1124</v>
      </c>
      <c r="B252" s="113">
        <v>2</v>
      </c>
      <c r="C252" s="112" t="s">
        <v>337</v>
      </c>
      <c r="D252" s="112" t="s">
        <v>1125</v>
      </c>
      <c r="E252" s="112" t="s">
        <v>1144</v>
      </c>
      <c r="F252" s="112"/>
      <c r="G252" s="114">
        <v>10000</v>
      </c>
      <c r="H252" s="112"/>
    </row>
    <row r="253" spans="1:11" ht="24" customHeight="1" x14ac:dyDescent="0.55000000000000004">
      <c r="A253" s="112" t="s">
        <v>1124</v>
      </c>
      <c r="B253" s="20">
        <v>6</v>
      </c>
      <c r="C253" s="98" t="s">
        <v>335</v>
      </c>
      <c r="D253" s="98" t="s">
        <v>1167</v>
      </c>
      <c r="E253" s="98"/>
      <c r="F253" s="98"/>
      <c r="G253" s="40">
        <v>9000</v>
      </c>
      <c r="H253" s="98"/>
    </row>
    <row r="254" spans="1:11" ht="24" customHeight="1" x14ac:dyDescent="0.55000000000000004">
      <c r="A254" s="112" t="s">
        <v>1124</v>
      </c>
      <c r="B254" s="20">
        <v>2</v>
      </c>
      <c r="C254" s="98" t="s">
        <v>337</v>
      </c>
      <c r="D254" s="98" t="s">
        <v>1126</v>
      </c>
      <c r="E254" s="98"/>
      <c r="F254" s="98"/>
      <c r="G254" s="40">
        <v>50000</v>
      </c>
      <c r="H254" s="98"/>
    </row>
    <row r="255" spans="1:11" ht="24" customHeight="1" x14ac:dyDescent="0.55000000000000004">
      <c r="A255" s="112" t="s">
        <v>1124</v>
      </c>
      <c r="B255" s="20">
        <v>8</v>
      </c>
      <c r="C255" s="98" t="s">
        <v>491</v>
      </c>
      <c r="D255" s="98" t="s">
        <v>1127</v>
      </c>
      <c r="E255" s="98"/>
      <c r="F255" s="98"/>
      <c r="G255" s="40">
        <v>20000</v>
      </c>
      <c r="H255" s="98"/>
    </row>
    <row r="256" spans="1:11" ht="24" customHeight="1" x14ac:dyDescent="0.55000000000000004">
      <c r="A256" s="112" t="s">
        <v>1124</v>
      </c>
      <c r="B256" s="20">
        <v>2</v>
      </c>
      <c r="C256" s="98" t="s">
        <v>337</v>
      </c>
      <c r="D256" s="98" t="s">
        <v>1128</v>
      </c>
      <c r="E256" s="98" t="s">
        <v>1121</v>
      </c>
      <c r="F256" s="98"/>
      <c r="G256" s="40">
        <v>2100</v>
      </c>
      <c r="H256" s="98"/>
    </row>
    <row r="257" spans="1:10" ht="24" customHeight="1" x14ac:dyDescent="0.55000000000000004">
      <c r="A257" s="112" t="s">
        <v>1124</v>
      </c>
      <c r="B257" s="20">
        <v>2</v>
      </c>
      <c r="C257" s="98" t="s">
        <v>337</v>
      </c>
      <c r="D257" s="98" t="s">
        <v>1129</v>
      </c>
      <c r="E257" s="98" t="s">
        <v>271</v>
      </c>
      <c r="F257" s="98"/>
      <c r="G257" s="40">
        <v>11000</v>
      </c>
      <c r="H257" s="98"/>
    </row>
    <row r="258" spans="1:10" ht="24" customHeight="1" x14ac:dyDescent="0.55000000000000004">
      <c r="A258" s="112" t="s">
        <v>1124</v>
      </c>
      <c r="B258" s="20">
        <v>5</v>
      </c>
      <c r="C258" s="98" t="s">
        <v>53</v>
      </c>
      <c r="D258" s="98" t="s">
        <v>1130</v>
      </c>
      <c r="E258" s="98"/>
      <c r="F258" s="98"/>
      <c r="G258" s="40">
        <v>15000</v>
      </c>
      <c r="H258" s="98"/>
    </row>
    <row r="259" spans="1:10" ht="24" customHeight="1" x14ac:dyDescent="0.55000000000000004">
      <c r="A259" s="112" t="s">
        <v>1124</v>
      </c>
      <c r="B259" s="20">
        <v>1</v>
      </c>
      <c r="C259" s="98" t="s">
        <v>332</v>
      </c>
      <c r="D259" s="98" t="s">
        <v>1131</v>
      </c>
      <c r="E259" s="98"/>
      <c r="F259" s="98"/>
      <c r="G259" s="40">
        <v>4000</v>
      </c>
      <c r="H259" s="98"/>
    </row>
    <row r="260" spans="1:10" ht="24" customHeight="1" x14ac:dyDescent="0.55000000000000004">
      <c r="A260" s="112" t="s">
        <v>1124</v>
      </c>
      <c r="B260" s="20">
        <v>2</v>
      </c>
      <c r="C260" s="98" t="s">
        <v>337</v>
      </c>
      <c r="D260" s="98" t="s">
        <v>1132</v>
      </c>
      <c r="E260" s="98" t="s">
        <v>1012</v>
      </c>
      <c r="F260" s="98"/>
      <c r="G260" s="40">
        <v>7200</v>
      </c>
      <c r="H260" s="98"/>
    </row>
    <row r="261" spans="1:10" ht="24" customHeight="1" x14ac:dyDescent="0.55000000000000004">
      <c r="A261" s="112" t="s">
        <v>1124</v>
      </c>
      <c r="B261" s="20">
        <v>8</v>
      </c>
      <c r="C261" s="98" t="s">
        <v>491</v>
      </c>
      <c r="D261" s="98" t="s">
        <v>1133</v>
      </c>
      <c r="E261" s="98"/>
      <c r="F261" s="98"/>
      <c r="G261" s="40">
        <v>500000</v>
      </c>
      <c r="H261" s="98"/>
    </row>
    <row r="262" spans="1:10" ht="24" customHeight="1" x14ac:dyDescent="0.55000000000000004">
      <c r="A262" s="112" t="s">
        <v>1124</v>
      </c>
      <c r="B262" s="20">
        <v>5</v>
      </c>
      <c r="C262" s="98" t="s">
        <v>53</v>
      </c>
      <c r="D262" s="98" t="s">
        <v>1134</v>
      </c>
      <c r="E262" s="98" t="s">
        <v>1121</v>
      </c>
      <c r="F262" s="98"/>
      <c r="G262" s="40">
        <v>1000</v>
      </c>
      <c r="H262" s="98"/>
    </row>
    <row r="263" spans="1:10" ht="24" customHeight="1" x14ac:dyDescent="0.55000000000000004">
      <c r="A263" s="112" t="s">
        <v>1124</v>
      </c>
      <c r="B263" s="20">
        <v>1</v>
      </c>
      <c r="C263" s="98" t="s">
        <v>332</v>
      </c>
      <c r="D263" s="98" t="s">
        <v>1169</v>
      </c>
      <c r="E263" s="98"/>
      <c r="F263" s="98"/>
      <c r="G263" s="40">
        <v>1000</v>
      </c>
      <c r="H263" s="98"/>
    </row>
    <row r="264" spans="1:10" ht="24" customHeight="1" x14ac:dyDescent="0.55000000000000004">
      <c r="A264" s="112" t="s">
        <v>1124</v>
      </c>
      <c r="B264" s="20">
        <v>1</v>
      </c>
      <c r="C264" s="98" t="s">
        <v>332</v>
      </c>
      <c r="D264" s="98" t="s">
        <v>1135</v>
      </c>
      <c r="E264" s="98"/>
      <c r="F264" s="98"/>
      <c r="G264" s="40">
        <v>1200</v>
      </c>
      <c r="H264" s="98"/>
    </row>
    <row r="265" spans="1:10" ht="24" customHeight="1" x14ac:dyDescent="0.55000000000000004">
      <c r="A265" s="112" t="s">
        <v>1124</v>
      </c>
      <c r="B265" s="20">
        <v>2</v>
      </c>
      <c r="C265" s="98" t="s">
        <v>337</v>
      </c>
      <c r="D265" s="98" t="s">
        <v>1136</v>
      </c>
      <c r="E265" s="98" t="s">
        <v>1145</v>
      </c>
      <c r="F265" s="98"/>
      <c r="G265" s="40">
        <v>3500</v>
      </c>
      <c r="H265" s="98"/>
    </row>
    <row r="266" spans="1:10" ht="24" customHeight="1" x14ac:dyDescent="0.55000000000000004">
      <c r="A266" s="112" t="s">
        <v>1124</v>
      </c>
      <c r="B266" s="20">
        <v>7</v>
      </c>
      <c r="C266" s="98" t="s">
        <v>336</v>
      </c>
      <c r="D266" s="98" t="s">
        <v>1170</v>
      </c>
      <c r="E266" s="98" t="s">
        <v>1146</v>
      </c>
      <c r="F266" s="98"/>
      <c r="G266" s="40">
        <v>7000</v>
      </c>
      <c r="H266" s="98"/>
    </row>
    <row r="267" spans="1:10" ht="24" customHeight="1" x14ac:dyDescent="0.55000000000000004">
      <c r="A267" s="112" t="s">
        <v>1124</v>
      </c>
      <c r="B267" s="20">
        <v>2</v>
      </c>
      <c r="C267" s="98" t="s">
        <v>337</v>
      </c>
      <c r="D267" s="98" t="s">
        <v>1148</v>
      </c>
      <c r="E267" s="98" t="s">
        <v>1147</v>
      </c>
      <c r="F267" s="98"/>
      <c r="G267" s="40">
        <v>31000</v>
      </c>
      <c r="H267" s="98"/>
      <c r="I267" s="98" t="s">
        <v>332</v>
      </c>
      <c r="J267" s="108">
        <v>796200</v>
      </c>
    </row>
    <row r="268" spans="1:10" ht="24" customHeight="1" x14ac:dyDescent="0.55000000000000004">
      <c r="A268" s="112" t="s">
        <v>1124</v>
      </c>
      <c r="B268" s="20">
        <v>3</v>
      </c>
      <c r="C268" s="98" t="s">
        <v>333</v>
      </c>
      <c r="D268" s="98" t="s">
        <v>1137</v>
      </c>
      <c r="E268" s="98"/>
      <c r="F268" s="98"/>
      <c r="G268" s="40">
        <v>6200</v>
      </c>
      <c r="H268" s="98"/>
      <c r="I268" s="98" t="s">
        <v>372</v>
      </c>
      <c r="J268" s="40">
        <v>44500</v>
      </c>
    </row>
    <row r="269" spans="1:10" ht="24" customHeight="1" x14ac:dyDescent="0.7">
      <c r="A269" s="112" t="s">
        <v>1124</v>
      </c>
      <c r="B269" s="20">
        <v>5</v>
      </c>
      <c r="C269" s="98" t="s">
        <v>53</v>
      </c>
      <c r="D269" s="98" t="s">
        <v>1138</v>
      </c>
      <c r="E269" s="98" t="s">
        <v>1149</v>
      </c>
      <c r="F269" s="98"/>
      <c r="G269" s="40">
        <v>1000</v>
      </c>
      <c r="H269" s="98"/>
      <c r="I269" s="98" t="s">
        <v>373</v>
      </c>
      <c r="J269" s="109">
        <v>241000</v>
      </c>
    </row>
    <row r="270" spans="1:10" ht="24" customHeight="1" x14ac:dyDescent="0.55000000000000004">
      <c r="A270" s="112" t="s">
        <v>1124</v>
      </c>
      <c r="B270" s="20">
        <v>2</v>
      </c>
      <c r="C270" s="98" t="s">
        <v>337</v>
      </c>
      <c r="D270" s="98" t="s">
        <v>1171</v>
      </c>
      <c r="E270" s="98" t="s">
        <v>1121</v>
      </c>
      <c r="F270" s="98"/>
      <c r="G270" s="40">
        <v>61000</v>
      </c>
      <c r="H270" s="98"/>
      <c r="I270" s="98"/>
      <c r="J270" s="120">
        <f>SUM(J267:J269)</f>
        <v>1081700</v>
      </c>
    </row>
    <row r="271" spans="1:10" ht="24" customHeight="1" x14ac:dyDescent="0.55000000000000004">
      <c r="A271" s="112" t="s">
        <v>1124</v>
      </c>
      <c r="B271" s="20">
        <v>4</v>
      </c>
      <c r="C271" s="98" t="s">
        <v>334</v>
      </c>
      <c r="D271" s="98" t="s">
        <v>1083</v>
      </c>
      <c r="E271" s="98"/>
      <c r="F271" s="98"/>
      <c r="G271" s="40">
        <v>23000</v>
      </c>
      <c r="H271" s="98"/>
      <c r="I271" s="98" t="s">
        <v>428</v>
      </c>
      <c r="J271" s="40">
        <v>384000</v>
      </c>
    </row>
    <row r="272" spans="1:10" ht="24" customHeight="1" x14ac:dyDescent="0.7">
      <c r="A272" s="112" t="s">
        <v>1124</v>
      </c>
      <c r="B272" s="20">
        <v>6</v>
      </c>
      <c r="C272" s="98" t="s">
        <v>335</v>
      </c>
      <c r="D272" s="98" t="s">
        <v>1139</v>
      </c>
      <c r="E272" s="98"/>
      <c r="F272" s="98"/>
      <c r="G272" s="40">
        <v>2000</v>
      </c>
      <c r="H272" s="98"/>
      <c r="I272" s="98" t="s">
        <v>374</v>
      </c>
      <c r="J272" s="109">
        <v>738000</v>
      </c>
    </row>
    <row r="273" spans="1:10" ht="24" customHeight="1" x14ac:dyDescent="0.55000000000000004">
      <c r="A273" s="112" t="s">
        <v>1124</v>
      </c>
      <c r="B273" s="20">
        <v>1</v>
      </c>
      <c r="C273" s="98" t="s">
        <v>332</v>
      </c>
      <c r="D273" s="98" t="s">
        <v>1140</v>
      </c>
      <c r="E273" s="98"/>
      <c r="F273" s="98"/>
      <c r="G273" s="40">
        <v>1000</v>
      </c>
      <c r="H273" s="98"/>
      <c r="I273" s="98"/>
      <c r="J273" s="40">
        <f>SUM(J271:J272)</f>
        <v>1122000</v>
      </c>
    </row>
    <row r="274" spans="1:10" ht="24" customHeight="1" x14ac:dyDescent="0.7">
      <c r="A274" s="112" t="s">
        <v>1124</v>
      </c>
      <c r="B274" s="20">
        <v>6</v>
      </c>
      <c r="C274" s="98" t="s">
        <v>335</v>
      </c>
      <c r="D274" s="98" t="s">
        <v>1141</v>
      </c>
      <c r="E274" s="98"/>
      <c r="F274" s="98"/>
      <c r="G274" s="40">
        <v>27000</v>
      </c>
      <c r="H274" s="98"/>
      <c r="I274" s="98"/>
      <c r="J274" s="110">
        <v>1081700</v>
      </c>
    </row>
    <row r="275" spans="1:10" ht="24" customHeight="1" thickBot="1" x14ac:dyDescent="0.6">
      <c r="A275" s="112" t="s">
        <v>1124</v>
      </c>
      <c r="B275" s="20">
        <v>3</v>
      </c>
      <c r="C275" s="98" t="s">
        <v>333</v>
      </c>
      <c r="D275" s="98" t="s">
        <v>1142</v>
      </c>
      <c r="E275" s="98"/>
      <c r="F275" s="98"/>
      <c r="G275" s="40">
        <v>2000</v>
      </c>
      <c r="H275" s="98"/>
      <c r="I275" s="115"/>
      <c r="J275" s="131">
        <f>J273-J274</f>
        <v>40300</v>
      </c>
    </row>
    <row r="276" spans="1:10" ht="24" customHeight="1" x14ac:dyDescent="0.55000000000000004">
      <c r="A276" s="98"/>
      <c r="B276" s="20"/>
      <c r="C276" s="98"/>
      <c r="D276" s="98"/>
      <c r="E276" s="98"/>
      <c r="F276" s="98"/>
      <c r="G276" s="108">
        <f>SUM(G252:G275)</f>
        <v>796200</v>
      </c>
      <c r="H276" s="98"/>
    </row>
    <row r="277" spans="1:10" ht="24" customHeight="1" x14ac:dyDescent="0.55000000000000004">
      <c r="A277" s="112" t="s">
        <v>1143</v>
      </c>
      <c r="B277" s="113">
        <v>2</v>
      </c>
      <c r="C277" s="112" t="s">
        <v>337</v>
      </c>
      <c r="D277" s="112" t="s">
        <v>1150</v>
      </c>
      <c r="E277" s="112" t="s">
        <v>1156</v>
      </c>
      <c r="F277" s="112"/>
      <c r="G277" s="114">
        <v>60000</v>
      </c>
      <c r="H277" s="112"/>
    </row>
    <row r="278" spans="1:10" ht="24" customHeight="1" x14ac:dyDescent="0.55000000000000004">
      <c r="A278" s="112" t="s">
        <v>1143</v>
      </c>
      <c r="B278" s="20">
        <v>3</v>
      </c>
      <c r="C278" s="98" t="s">
        <v>333</v>
      </c>
      <c r="D278" s="98" t="s">
        <v>1172</v>
      </c>
      <c r="E278" s="98"/>
      <c r="F278" s="98"/>
      <c r="G278" s="40">
        <v>5000</v>
      </c>
      <c r="H278" s="98"/>
    </row>
    <row r="279" spans="1:10" ht="24" customHeight="1" x14ac:dyDescent="0.55000000000000004">
      <c r="A279" s="112" t="s">
        <v>1143</v>
      </c>
      <c r="B279" s="20">
        <v>2</v>
      </c>
      <c r="C279" s="98" t="s">
        <v>337</v>
      </c>
      <c r="D279" s="98" t="s">
        <v>1177</v>
      </c>
      <c r="E279" s="98" t="s">
        <v>1173</v>
      </c>
      <c r="F279" s="98"/>
      <c r="G279" s="40">
        <v>34500</v>
      </c>
      <c r="H279" s="98"/>
    </row>
    <row r="280" spans="1:10" ht="24" customHeight="1" x14ac:dyDescent="0.55000000000000004">
      <c r="A280" s="112" t="s">
        <v>1143</v>
      </c>
      <c r="B280" s="20">
        <v>3</v>
      </c>
      <c r="C280" s="98" t="s">
        <v>333</v>
      </c>
      <c r="D280" s="98" t="s">
        <v>1151</v>
      </c>
      <c r="E280" s="98" t="s">
        <v>357</v>
      </c>
      <c r="F280" s="98"/>
      <c r="G280" s="40">
        <v>28000</v>
      </c>
      <c r="H280" s="98"/>
    </row>
    <row r="281" spans="1:10" ht="24" customHeight="1" x14ac:dyDescent="0.55000000000000004">
      <c r="A281" s="112" t="s">
        <v>1143</v>
      </c>
      <c r="B281" s="20">
        <v>1</v>
      </c>
      <c r="C281" s="98" t="s">
        <v>332</v>
      </c>
      <c r="D281" s="98" t="s">
        <v>1152</v>
      </c>
      <c r="E281" s="98"/>
      <c r="F281" s="98"/>
      <c r="G281" s="40">
        <v>3000</v>
      </c>
      <c r="H281" s="98"/>
    </row>
    <row r="282" spans="1:10" ht="24" customHeight="1" x14ac:dyDescent="0.55000000000000004">
      <c r="A282" s="112" t="s">
        <v>1143</v>
      </c>
      <c r="B282" s="20">
        <v>8</v>
      </c>
      <c r="C282" s="98" t="s">
        <v>491</v>
      </c>
      <c r="D282" s="98" t="s">
        <v>1153</v>
      </c>
      <c r="E282" s="98"/>
      <c r="F282" s="98"/>
      <c r="G282" s="40">
        <v>10000</v>
      </c>
      <c r="H282" s="98"/>
    </row>
    <row r="283" spans="1:10" ht="24" customHeight="1" x14ac:dyDescent="0.55000000000000004">
      <c r="A283" s="112" t="s">
        <v>1143</v>
      </c>
      <c r="B283" s="20">
        <v>5</v>
      </c>
      <c r="C283" s="98" t="s">
        <v>53</v>
      </c>
      <c r="D283" s="98" t="s">
        <v>1174</v>
      </c>
      <c r="E283" s="98"/>
      <c r="F283" s="98"/>
      <c r="G283" s="40">
        <v>13000</v>
      </c>
      <c r="H283" s="98"/>
    </row>
    <row r="284" spans="1:10" ht="24" customHeight="1" x14ac:dyDescent="0.55000000000000004">
      <c r="A284" s="112" t="s">
        <v>1143</v>
      </c>
      <c r="B284" s="20">
        <v>1</v>
      </c>
      <c r="C284" s="98" t="s">
        <v>332</v>
      </c>
      <c r="D284" s="98" t="s">
        <v>1135</v>
      </c>
      <c r="E284" s="98"/>
      <c r="F284" s="98"/>
      <c r="G284" s="40">
        <v>1200</v>
      </c>
      <c r="H284" s="98"/>
    </row>
    <row r="285" spans="1:10" ht="24" customHeight="1" x14ac:dyDescent="0.55000000000000004">
      <c r="A285" s="112" t="s">
        <v>1143</v>
      </c>
      <c r="B285" s="20">
        <v>7</v>
      </c>
      <c r="C285" s="98" t="s">
        <v>336</v>
      </c>
      <c r="D285" s="98" t="s">
        <v>57</v>
      </c>
      <c r="E285" s="98" t="s">
        <v>1157</v>
      </c>
      <c r="F285" s="98"/>
      <c r="G285" s="40">
        <v>500</v>
      </c>
      <c r="H285" s="98"/>
    </row>
    <row r="286" spans="1:10" ht="24" customHeight="1" x14ac:dyDescent="0.55000000000000004">
      <c r="A286" s="112" t="s">
        <v>1143</v>
      </c>
      <c r="B286" s="20">
        <v>5</v>
      </c>
      <c r="C286" s="98" t="s">
        <v>53</v>
      </c>
      <c r="D286" s="98" t="s">
        <v>1154</v>
      </c>
      <c r="E286" s="98" t="s">
        <v>271</v>
      </c>
      <c r="F286" s="98"/>
      <c r="G286" s="40">
        <v>1000</v>
      </c>
      <c r="H286" s="98"/>
    </row>
    <row r="287" spans="1:10" ht="24" customHeight="1" x14ac:dyDescent="0.55000000000000004">
      <c r="A287" s="112" t="s">
        <v>1143</v>
      </c>
      <c r="B287" s="20">
        <v>2</v>
      </c>
      <c r="C287" s="98" t="s">
        <v>337</v>
      </c>
      <c r="D287" s="98" t="s">
        <v>1155</v>
      </c>
      <c r="E287" s="98"/>
      <c r="F287" s="98"/>
      <c r="G287" s="40">
        <v>3000</v>
      </c>
      <c r="H287" s="98"/>
      <c r="I287" s="98" t="s">
        <v>332</v>
      </c>
      <c r="J287" s="108">
        <v>216000</v>
      </c>
    </row>
    <row r="288" spans="1:10" ht="24" customHeight="1" x14ac:dyDescent="0.55000000000000004">
      <c r="A288" s="112" t="s">
        <v>1143</v>
      </c>
      <c r="B288" s="20">
        <v>7</v>
      </c>
      <c r="C288" s="98" t="s">
        <v>336</v>
      </c>
      <c r="D288" s="98" t="s">
        <v>57</v>
      </c>
      <c r="E288" s="98" t="s">
        <v>1178</v>
      </c>
      <c r="F288" s="98"/>
      <c r="G288" s="40">
        <v>3000</v>
      </c>
      <c r="H288" s="98"/>
      <c r="I288" s="98" t="s">
        <v>372</v>
      </c>
      <c r="J288" s="40">
        <v>120500</v>
      </c>
    </row>
    <row r="289" spans="1:10" ht="24" customHeight="1" x14ac:dyDescent="0.55000000000000004">
      <c r="A289" s="112" t="s">
        <v>1143</v>
      </c>
      <c r="B289" s="20">
        <v>4</v>
      </c>
      <c r="C289" s="98" t="s">
        <v>334</v>
      </c>
      <c r="D289" s="98" t="s">
        <v>1175</v>
      </c>
      <c r="E289" s="98"/>
      <c r="F289" s="98"/>
      <c r="G289" s="40">
        <v>23000</v>
      </c>
      <c r="H289" s="98"/>
      <c r="I289" s="98" t="s">
        <v>407</v>
      </c>
      <c r="J289" s="40">
        <v>104000</v>
      </c>
    </row>
    <row r="290" spans="1:10" ht="24" customHeight="1" x14ac:dyDescent="0.7">
      <c r="A290" s="112" t="s">
        <v>1143</v>
      </c>
      <c r="B290" s="20">
        <v>6</v>
      </c>
      <c r="C290" s="98" t="s">
        <v>335</v>
      </c>
      <c r="D290" s="98" t="s">
        <v>387</v>
      </c>
      <c r="E290" s="98"/>
      <c r="F290" s="98"/>
      <c r="G290" s="40">
        <v>27000</v>
      </c>
      <c r="H290" s="98"/>
      <c r="I290" s="98" t="s">
        <v>373</v>
      </c>
      <c r="J290" s="109">
        <v>186000</v>
      </c>
    </row>
    <row r="291" spans="1:10" ht="24" customHeight="1" x14ac:dyDescent="0.55000000000000004">
      <c r="A291" s="112" t="s">
        <v>1143</v>
      </c>
      <c r="B291" s="20">
        <v>6</v>
      </c>
      <c r="C291" s="98" t="s">
        <v>335</v>
      </c>
      <c r="D291" s="98" t="s">
        <v>1086</v>
      </c>
      <c r="E291" s="98"/>
      <c r="F291" s="98"/>
      <c r="G291" s="40">
        <v>2000</v>
      </c>
      <c r="H291" s="98"/>
      <c r="I291" s="98"/>
      <c r="J291" s="108">
        <f>SUM(J287:J290)</f>
        <v>626500</v>
      </c>
    </row>
    <row r="292" spans="1:10" ht="24" customHeight="1" x14ac:dyDescent="0.8">
      <c r="A292" s="112" t="s">
        <v>1143</v>
      </c>
      <c r="B292" s="20">
        <v>3</v>
      </c>
      <c r="C292" s="98" t="s">
        <v>333</v>
      </c>
      <c r="D292" s="98" t="s">
        <v>1176</v>
      </c>
      <c r="E292" s="98"/>
      <c r="F292" s="98"/>
      <c r="G292" s="40">
        <v>1800</v>
      </c>
      <c r="H292" s="98"/>
      <c r="I292" s="98" t="s">
        <v>374</v>
      </c>
      <c r="J292" s="107">
        <v>704500</v>
      </c>
    </row>
    <row r="293" spans="1:10" ht="24" customHeight="1" x14ac:dyDescent="0.55000000000000004">
      <c r="A293" s="98"/>
      <c r="B293" s="20"/>
      <c r="C293" s="98"/>
      <c r="D293" s="98"/>
      <c r="E293" s="98"/>
      <c r="F293" s="98"/>
      <c r="G293" s="108">
        <f>SUM(G277:G292)</f>
        <v>216000</v>
      </c>
      <c r="H293" s="98"/>
      <c r="I293" s="98" t="s">
        <v>468</v>
      </c>
      <c r="J293" s="134">
        <f>J292-J291</f>
        <v>78000</v>
      </c>
    </row>
    <row r="294" spans="1:10" ht="24" customHeight="1" x14ac:dyDescent="0.55000000000000004">
      <c r="A294" s="112" t="s">
        <v>1179</v>
      </c>
      <c r="B294" s="113"/>
      <c r="C294" s="112"/>
      <c r="D294" s="112" t="s">
        <v>1180</v>
      </c>
      <c r="E294" s="112"/>
      <c r="F294" s="112"/>
      <c r="G294" s="133">
        <v>2000</v>
      </c>
      <c r="H294" s="112"/>
    </row>
    <row r="295" spans="1:10" ht="24" customHeight="1" x14ac:dyDescent="0.55000000000000004">
      <c r="A295" s="112" t="s">
        <v>1179</v>
      </c>
      <c r="B295" s="20"/>
      <c r="C295" s="98"/>
      <c r="D295" s="98" t="s">
        <v>165</v>
      </c>
      <c r="E295" s="98"/>
      <c r="F295" s="98"/>
      <c r="G295" s="132">
        <v>10000</v>
      </c>
      <c r="H295" s="98"/>
    </row>
    <row r="296" spans="1:10" ht="24" customHeight="1" x14ac:dyDescent="0.55000000000000004">
      <c r="A296" s="112" t="s">
        <v>1179</v>
      </c>
      <c r="B296" s="20"/>
      <c r="C296" s="98"/>
      <c r="D296" s="98" t="s">
        <v>536</v>
      </c>
      <c r="E296" s="98"/>
      <c r="F296" s="98"/>
      <c r="G296" s="132">
        <v>37500</v>
      </c>
      <c r="H296" s="98"/>
    </row>
    <row r="297" spans="1:10" ht="24" customHeight="1" x14ac:dyDescent="0.55000000000000004">
      <c r="A297" s="112" t="s">
        <v>1179</v>
      </c>
      <c r="B297" s="20"/>
      <c r="C297" s="98"/>
      <c r="D297" s="98" t="s">
        <v>1181</v>
      </c>
      <c r="E297" s="98"/>
      <c r="F297" s="98"/>
      <c r="G297" s="132">
        <v>1000</v>
      </c>
      <c r="H297" s="98"/>
    </row>
    <row r="298" spans="1:10" ht="24" customHeight="1" x14ac:dyDescent="0.55000000000000004">
      <c r="A298" s="112" t="s">
        <v>1179</v>
      </c>
      <c r="B298" s="20"/>
      <c r="C298" s="98"/>
      <c r="D298" s="98" t="s">
        <v>1182</v>
      </c>
      <c r="E298" s="98"/>
      <c r="F298" s="98"/>
      <c r="G298" s="132">
        <v>5000</v>
      </c>
      <c r="H298" s="98"/>
    </row>
    <row r="299" spans="1:10" ht="24" customHeight="1" x14ac:dyDescent="0.55000000000000004">
      <c r="A299" s="112" t="s">
        <v>1179</v>
      </c>
      <c r="B299" s="20"/>
      <c r="C299" s="98"/>
      <c r="D299" s="98" t="s">
        <v>1183</v>
      </c>
      <c r="E299" s="98"/>
      <c r="F299" s="98"/>
      <c r="G299" s="132">
        <v>5500</v>
      </c>
      <c r="H299" s="98"/>
    </row>
    <row r="300" spans="1:10" ht="24" customHeight="1" x14ac:dyDescent="0.55000000000000004">
      <c r="A300" s="112" t="s">
        <v>1179</v>
      </c>
      <c r="B300" s="20"/>
      <c r="C300" s="98"/>
      <c r="D300" s="98" t="s">
        <v>1184</v>
      </c>
      <c r="E300" s="98"/>
      <c r="F300" s="98"/>
      <c r="G300" s="132">
        <v>190000</v>
      </c>
      <c r="H300" s="98"/>
    </row>
    <row r="301" spans="1:10" ht="24" customHeight="1" x14ac:dyDescent="0.55000000000000004">
      <c r="A301" s="112" t="s">
        <v>1179</v>
      </c>
      <c r="B301" s="20"/>
      <c r="C301" s="98"/>
      <c r="D301" s="98" t="s">
        <v>1185</v>
      </c>
      <c r="E301" s="98"/>
      <c r="F301" s="98"/>
      <c r="G301" s="132">
        <v>6000</v>
      </c>
      <c r="H301" s="98"/>
    </row>
    <row r="302" spans="1:10" ht="24" customHeight="1" x14ac:dyDescent="0.55000000000000004">
      <c r="A302" s="112" t="s">
        <v>1179</v>
      </c>
      <c r="B302" s="20"/>
      <c r="C302" s="98"/>
      <c r="D302" s="98" t="s">
        <v>1186</v>
      </c>
      <c r="E302" s="98"/>
      <c r="F302" s="98"/>
      <c r="G302" s="132">
        <v>13000</v>
      </c>
      <c r="H302" s="98"/>
    </row>
    <row r="303" spans="1:10" ht="24" customHeight="1" x14ac:dyDescent="0.55000000000000004">
      <c r="A303" s="112" t="s">
        <v>1179</v>
      </c>
      <c r="B303" s="20"/>
      <c r="C303" s="98"/>
      <c r="D303" s="98" t="s">
        <v>1187</v>
      </c>
      <c r="E303" s="98"/>
      <c r="F303" s="98"/>
      <c r="G303" s="132">
        <v>2700</v>
      </c>
      <c r="H303" s="98"/>
    </row>
    <row r="304" spans="1:10" ht="24" customHeight="1" x14ac:dyDescent="0.55000000000000004">
      <c r="A304" s="112" t="s">
        <v>1179</v>
      </c>
      <c r="B304" s="20"/>
      <c r="C304" s="98"/>
      <c r="D304" s="98" t="s">
        <v>1135</v>
      </c>
      <c r="E304" s="98"/>
      <c r="F304" s="98"/>
      <c r="G304" s="132">
        <v>1200</v>
      </c>
      <c r="H304" s="98"/>
    </row>
    <row r="305" spans="1:8" ht="24" customHeight="1" x14ac:dyDescent="0.55000000000000004">
      <c r="A305" s="112" t="s">
        <v>1179</v>
      </c>
      <c r="B305" s="20"/>
      <c r="C305" s="98"/>
      <c r="D305" s="98" t="s">
        <v>1188</v>
      </c>
      <c r="E305" s="98"/>
      <c r="F305" s="98"/>
      <c r="G305" s="132">
        <v>4000</v>
      </c>
      <c r="H305" s="98"/>
    </row>
    <row r="306" spans="1:8" ht="24" customHeight="1" x14ac:dyDescent="0.55000000000000004">
      <c r="A306" s="112" t="s">
        <v>1179</v>
      </c>
      <c r="B306" s="20"/>
      <c r="C306" s="98"/>
      <c r="D306" s="98" t="s">
        <v>1175</v>
      </c>
      <c r="E306" s="98"/>
      <c r="F306" s="98"/>
      <c r="G306" s="132">
        <v>23000</v>
      </c>
      <c r="H306" s="98"/>
    </row>
    <row r="307" spans="1:8" ht="24" customHeight="1" x14ac:dyDescent="0.55000000000000004">
      <c r="A307" s="112" t="s">
        <v>1179</v>
      </c>
      <c r="B307" s="20"/>
      <c r="C307" s="98"/>
      <c r="D307" s="98" t="s">
        <v>1123</v>
      </c>
      <c r="E307" s="98"/>
      <c r="F307" s="98"/>
      <c r="G307" s="132">
        <v>25500</v>
      </c>
      <c r="H307" s="98"/>
    </row>
    <row r="308" spans="1:8" ht="24" customHeight="1" x14ac:dyDescent="0.55000000000000004">
      <c r="A308" s="112" t="s">
        <v>1179</v>
      </c>
      <c r="B308" s="20"/>
      <c r="C308" s="98"/>
      <c r="D308" s="98" t="s">
        <v>1189</v>
      </c>
      <c r="E308" s="98"/>
      <c r="F308" s="98"/>
      <c r="G308" s="132">
        <v>41000</v>
      </c>
      <c r="H308" s="98"/>
    </row>
    <row r="309" spans="1:8" ht="24" customHeight="1" x14ac:dyDescent="0.55000000000000004">
      <c r="A309" s="112" t="s">
        <v>1179</v>
      </c>
      <c r="B309" s="20"/>
      <c r="C309" s="98"/>
      <c r="D309" s="98" t="s">
        <v>1190</v>
      </c>
      <c r="E309" s="98"/>
      <c r="F309" s="98"/>
      <c r="G309" s="132">
        <v>5000</v>
      </c>
      <c r="H309" s="98"/>
    </row>
    <row r="310" spans="1:8" ht="24" customHeight="1" x14ac:dyDescent="0.55000000000000004">
      <c r="A310" s="112" t="s">
        <v>1179</v>
      </c>
      <c r="B310" s="20"/>
      <c r="C310" s="98"/>
      <c r="D310" s="98" t="s">
        <v>1086</v>
      </c>
      <c r="E310" s="98"/>
      <c r="F310" s="98"/>
      <c r="G310" s="132">
        <v>2000</v>
      </c>
      <c r="H310" s="98"/>
    </row>
    <row r="311" spans="1:8" ht="24" customHeight="1" x14ac:dyDescent="0.55000000000000004">
      <c r="A311" s="98"/>
      <c r="B311" s="20"/>
      <c r="C311" s="98"/>
      <c r="D311" s="98"/>
      <c r="E311" s="98"/>
      <c r="F311" s="98"/>
      <c r="G311" s="132">
        <f>SUBTOTAL(9,G294:G310)</f>
        <v>374400</v>
      </c>
      <c r="H311" s="98"/>
    </row>
    <row r="312" spans="1:8" ht="24" customHeight="1" x14ac:dyDescent="0.55000000000000004">
      <c r="A312" s="98"/>
      <c r="B312" s="20"/>
      <c r="C312" s="98"/>
      <c r="D312" s="98"/>
      <c r="E312" s="98"/>
      <c r="F312" s="98"/>
      <c r="G312" s="132"/>
      <c r="H312" s="98"/>
    </row>
    <row r="313" spans="1:8" ht="24" customHeight="1" x14ac:dyDescent="0.55000000000000004">
      <c r="A313" s="98"/>
      <c r="B313" s="20"/>
      <c r="C313" s="98"/>
      <c r="D313" s="98"/>
      <c r="E313" s="98"/>
      <c r="F313" s="98"/>
      <c r="G313" s="132"/>
      <c r="H313" s="98"/>
    </row>
    <row r="314" spans="1:8" ht="24" customHeight="1" x14ac:dyDescent="0.55000000000000004">
      <c r="A314" s="98"/>
      <c r="B314" s="20"/>
      <c r="C314" s="98"/>
      <c r="D314" s="98"/>
      <c r="E314" s="98"/>
      <c r="F314" s="98"/>
      <c r="G314" s="132"/>
      <c r="H314" s="98"/>
    </row>
    <row r="315" spans="1:8" ht="24" customHeight="1" x14ac:dyDescent="0.55000000000000004">
      <c r="A315" s="98"/>
      <c r="B315" s="20"/>
      <c r="C315" s="98"/>
      <c r="D315" s="98"/>
      <c r="E315" s="98"/>
      <c r="F315" s="98"/>
      <c r="G315" s="132"/>
      <c r="H315" s="98"/>
    </row>
    <row r="316" spans="1:8" ht="24" customHeight="1" x14ac:dyDescent="0.55000000000000004">
      <c r="A316" s="98"/>
      <c r="B316" s="20"/>
      <c r="C316" s="98"/>
      <c r="D316" s="98"/>
      <c r="E316" s="98"/>
      <c r="F316" s="98"/>
      <c r="G316" s="132"/>
      <c r="H316" s="98"/>
    </row>
  </sheetData>
  <autoFilter ref="A1:H310"/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0" sqref="L3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5"/>
  <sheetViews>
    <sheetView workbookViewId="0">
      <pane ySplit="1" topLeftCell="A14" activePane="bottomLeft" state="frozen"/>
      <selection pane="bottomLeft" activeCell="C39" sqref="C39"/>
    </sheetView>
  </sheetViews>
  <sheetFormatPr defaultRowHeight="22.5" customHeight="1" x14ac:dyDescent="0.25"/>
  <cols>
    <col min="1" max="1" width="7" customWidth="1"/>
    <col min="2" max="2" width="20" customWidth="1"/>
    <col min="3" max="3" width="36.5703125" customWidth="1"/>
    <col min="4" max="4" width="16.28515625" customWidth="1"/>
    <col min="5" max="6" width="14" customWidth="1"/>
    <col min="7" max="7" width="13.42578125" customWidth="1"/>
  </cols>
  <sheetData>
    <row r="1" spans="1:9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H1" s="12" t="s">
        <v>330</v>
      </c>
      <c r="I1" s="12" t="s">
        <v>331</v>
      </c>
    </row>
    <row r="2" spans="1:9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5750</v>
      </c>
      <c r="G2" s="40"/>
      <c r="H2" s="12">
        <v>1</v>
      </c>
      <c r="I2" s="12" t="s">
        <v>332</v>
      </c>
    </row>
    <row r="3" spans="1:9" ht="22.5" customHeight="1" x14ac:dyDescent="0.55000000000000004">
      <c r="A3" s="36">
        <v>1</v>
      </c>
      <c r="B3" s="37" t="s">
        <v>332</v>
      </c>
      <c r="C3" s="13" t="s">
        <v>2</v>
      </c>
      <c r="D3" s="19"/>
      <c r="E3" s="14"/>
      <c r="F3" s="22">
        <v>2000</v>
      </c>
      <c r="G3" s="40"/>
      <c r="H3" s="12">
        <v>2</v>
      </c>
      <c r="I3" s="12" t="s">
        <v>337</v>
      </c>
    </row>
    <row r="4" spans="1:9" ht="22.5" customHeight="1" x14ac:dyDescent="0.55000000000000004">
      <c r="A4" s="36">
        <v>1</v>
      </c>
      <c r="B4" s="37" t="s">
        <v>332</v>
      </c>
      <c r="C4" s="13" t="s">
        <v>381</v>
      </c>
      <c r="D4" s="19"/>
      <c r="E4" s="14"/>
      <c r="F4" s="22">
        <v>2550</v>
      </c>
      <c r="G4" s="40"/>
      <c r="H4" s="12">
        <v>3</v>
      </c>
      <c r="I4" s="12" t="s">
        <v>333</v>
      </c>
    </row>
    <row r="5" spans="1:9" ht="22.5" customHeight="1" x14ac:dyDescent="0.55000000000000004">
      <c r="A5" s="36">
        <v>2</v>
      </c>
      <c r="B5" s="37" t="s">
        <v>337</v>
      </c>
      <c r="C5" s="13" t="s">
        <v>379</v>
      </c>
      <c r="D5" s="19" t="s">
        <v>380</v>
      </c>
      <c r="E5" s="14"/>
      <c r="F5" s="22">
        <v>2000</v>
      </c>
      <c r="G5" s="40"/>
      <c r="H5" s="12">
        <v>4</v>
      </c>
      <c r="I5" s="12" t="s">
        <v>334</v>
      </c>
    </row>
    <row r="6" spans="1:9" ht="22.5" customHeight="1" x14ac:dyDescent="0.55000000000000004">
      <c r="A6" s="36">
        <v>2</v>
      </c>
      <c r="B6" s="37" t="s">
        <v>337</v>
      </c>
      <c r="C6" s="13"/>
      <c r="D6" s="16"/>
      <c r="E6" s="16"/>
      <c r="F6" s="22"/>
      <c r="G6" s="40"/>
      <c r="H6" s="12">
        <v>5</v>
      </c>
      <c r="I6" s="12" t="s">
        <v>53</v>
      </c>
    </row>
    <row r="7" spans="1:9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9"/>
      <c r="F7" s="22">
        <v>4000</v>
      </c>
      <c r="G7" s="40"/>
      <c r="H7" s="12">
        <v>6</v>
      </c>
      <c r="I7" s="12" t="s">
        <v>335</v>
      </c>
    </row>
    <row r="8" spans="1:9" ht="22.5" customHeight="1" x14ac:dyDescent="0.55000000000000004">
      <c r="A8" s="36">
        <v>1</v>
      </c>
      <c r="B8" s="37" t="s">
        <v>332</v>
      </c>
      <c r="C8" s="13"/>
      <c r="D8" s="19"/>
      <c r="E8" s="14"/>
      <c r="F8" s="22"/>
      <c r="G8" s="40"/>
      <c r="H8" s="12">
        <v>7</v>
      </c>
      <c r="I8" s="12" t="s">
        <v>336</v>
      </c>
    </row>
    <row r="9" spans="1:9" ht="22.5" customHeight="1" x14ac:dyDescent="0.55000000000000004">
      <c r="A9" s="36">
        <v>2</v>
      </c>
      <c r="B9" s="37" t="s">
        <v>337</v>
      </c>
      <c r="C9" s="13" t="s">
        <v>383</v>
      </c>
      <c r="D9" s="19" t="s">
        <v>300</v>
      </c>
      <c r="E9" s="19"/>
      <c r="F9" s="22">
        <v>12000</v>
      </c>
      <c r="G9" s="40"/>
      <c r="H9" s="12">
        <v>8</v>
      </c>
      <c r="I9" s="12"/>
    </row>
    <row r="10" spans="1:9" ht="22.5" customHeight="1" x14ac:dyDescent="0.55000000000000004">
      <c r="A10" s="36">
        <v>2</v>
      </c>
      <c r="B10" s="37" t="s">
        <v>337</v>
      </c>
      <c r="C10" s="13" t="s">
        <v>108</v>
      </c>
      <c r="D10" s="16" t="s">
        <v>384</v>
      </c>
      <c r="E10" s="16"/>
      <c r="F10" s="22">
        <v>5000</v>
      </c>
      <c r="G10" s="40"/>
      <c r="H10" s="12">
        <v>9</v>
      </c>
      <c r="I10" s="12"/>
    </row>
    <row r="11" spans="1:9" ht="22.5" customHeight="1" x14ac:dyDescent="0.55000000000000004">
      <c r="A11" s="36">
        <v>3</v>
      </c>
      <c r="B11" s="37" t="s">
        <v>333</v>
      </c>
      <c r="C11" s="13" t="s">
        <v>382</v>
      </c>
      <c r="D11" s="19"/>
      <c r="E11" s="19"/>
      <c r="F11" s="22">
        <v>4000</v>
      </c>
      <c r="G11" s="40"/>
      <c r="H11" s="12">
        <v>10</v>
      </c>
      <c r="I11" s="12"/>
    </row>
    <row r="12" spans="1:9" ht="22.5" customHeight="1" x14ac:dyDescent="0.55000000000000004">
      <c r="A12" s="36">
        <v>1</v>
      </c>
      <c r="B12" s="37" t="s">
        <v>332</v>
      </c>
      <c r="C12" s="13"/>
      <c r="D12" s="19"/>
      <c r="E12" s="14"/>
      <c r="F12" s="22"/>
      <c r="G12" s="40"/>
      <c r="H12" s="12">
        <v>11</v>
      </c>
      <c r="I12" s="12"/>
    </row>
    <row r="13" spans="1:9" ht="22.5" customHeight="1" x14ac:dyDescent="0.55000000000000004">
      <c r="A13" s="36">
        <v>2</v>
      </c>
      <c r="B13" s="37" t="s">
        <v>337</v>
      </c>
      <c r="C13" s="13" t="s">
        <v>385</v>
      </c>
      <c r="D13" s="19" t="s">
        <v>203</v>
      </c>
      <c r="E13" s="14"/>
      <c r="F13" s="22">
        <v>14000</v>
      </c>
      <c r="G13" s="40"/>
      <c r="H13" s="12">
        <v>12</v>
      </c>
      <c r="I13" s="12"/>
    </row>
    <row r="14" spans="1:9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  <c r="H14" s="12">
        <v>13</v>
      </c>
      <c r="I14" s="12"/>
    </row>
    <row r="15" spans="1:9" ht="22.5" customHeight="1" x14ac:dyDescent="0.55000000000000004">
      <c r="A15" s="36">
        <v>1</v>
      </c>
      <c r="B15" s="37" t="s">
        <v>332</v>
      </c>
      <c r="C15" s="13"/>
      <c r="D15" s="19"/>
      <c r="E15" s="14"/>
      <c r="F15" s="22"/>
      <c r="G15" s="40"/>
      <c r="H15" s="12"/>
      <c r="I15" s="12"/>
    </row>
    <row r="16" spans="1:9" ht="22.5" customHeight="1" x14ac:dyDescent="0.55000000000000004">
      <c r="A16" s="36">
        <v>5</v>
      </c>
      <c r="B16" s="37" t="s">
        <v>370</v>
      </c>
      <c r="C16" s="13" t="s">
        <v>360</v>
      </c>
      <c r="D16" s="19"/>
      <c r="E16" s="14"/>
      <c r="F16" s="22">
        <v>7000</v>
      </c>
      <c r="G16" s="40"/>
      <c r="H16" s="12"/>
      <c r="I16" s="12"/>
    </row>
    <row r="17" spans="1:9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H17" s="12"/>
      <c r="I17" s="12"/>
    </row>
    <row r="18" spans="1:9" ht="22.5" customHeight="1" x14ac:dyDescent="0.55000000000000004">
      <c r="A18" s="36">
        <v>1</v>
      </c>
      <c r="B18" s="37" t="s">
        <v>332</v>
      </c>
      <c r="C18" s="13" t="s">
        <v>386</v>
      </c>
      <c r="D18" s="19" t="s">
        <v>203</v>
      </c>
      <c r="E18" s="14"/>
      <c r="F18" s="22">
        <v>4000</v>
      </c>
      <c r="G18" s="40"/>
      <c r="H18" s="12"/>
      <c r="I18" s="12"/>
    </row>
    <row r="19" spans="1:9" ht="22.5" customHeight="1" x14ac:dyDescent="0.55000000000000004">
      <c r="A19" s="36">
        <v>1</v>
      </c>
      <c r="B19" s="37" t="s">
        <v>332</v>
      </c>
      <c r="C19" s="13"/>
      <c r="D19" s="19"/>
      <c r="E19" s="14"/>
      <c r="F19" s="22"/>
      <c r="G19" s="40"/>
      <c r="H19" s="12"/>
      <c r="I19" s="12"/>
    </row>
    <row r="20" spans="1:9" ht="22.5" customHeight="1" x14ac:dyDescent="0.55000000000000004">
      <c r="A20" s="36">
        <v>1</v>
      </c>
      <c r="B20" s="37" t="s">
        <v>332</v>
      </c>
      <c r="C20" s="13"/>
      <c r="D20" s="16"/>
      <c r="E20" s="16"/>
      <c r="F20" s="22"/>
      <c r="G20" s="40"/>
      <c r="H20" s="12"/>
      <c r="I20" s="12"/>
    </row>
    <row r="21" spans="1:9" ht="22.5" customHeight="1" x14ac:dyDescent="0.55000000000000004">
      <c r="A21" s="36">
        <v>7</v>
      </c>
      <c r="B21" s="37" t="s">
        <v>336</v>
      </c>
      <c r="C21" s="13"/>
      <c r="D21" s="16"/>
      <c r="E21" s="16"/>
      <c r="F21" s="22"/>
      <c r="G21" s="40"/>
      <c r="H21" s="12"/>
      <c r="I21" s="12"/>
    </row>
    <row r="22" spans="1:9" ht="22.5" customHeight="1" x14ac:dyDescent="0.55000000000000004">
      <c r="A22" s="36">
        <v>4</v>
      </c>
      <c r="B22" s="37" t="s">
        <v>334</v>
      </c>
      <c r="C22" s="13" t="s">
        <v>7</v>
      </c>
      <c r="D22" s="16"/>
      <c r="E22" s="16"/>
      <c r="F22" s="22">
        <v>20000</v>
      </c>
      <c r="G22" s="40"/>
      <c r="H22" s="12"/>
      <c r="I22" s="12"/>
    </row>
    <row r="23" spans="1:9" ht="22.5" customHeight="1" x14ac:dyDescent="0.55000000000000004">
      <c r="A23" s="36">
        <v>4</v>
      </c>
      <c r="B23" s="37" t="s">
        <v>334</v>
      </c>
      <c r="C23" s="13" t="s">
        <v>312</v>
      </c>
      <c r="D23" s="16"/>
      <c r="E23" s="16"/>
      <c r="F23" s="22">
        <v>48000</v>
      </c>
      <c r="G23" s="40"/>
      <c r="H23" s="12"/>
      <c r="I23" s="12"/>
    </row>
    <row r="24" spans="1:9" ht="22.5" customHeight="1" x14ac:dyDescent="0.55000000000000004">
      <c r="A24" s="36">
        <v>2</v>
      </c>
      <c r="B24" s="37" t="s">
        <v>337</v>
      </c>
      <c r="C24" s="15" t="s">
        <v>302</v>
      </c>
      <c r="D24" s="16"/>
      <c r="E24" s="16"/>
      <c r="F24" s="22">
        <v>5000</v>
      </c>
      <c r="G24" s="40"/>
      <c r="H24" s="12"/>
      <c r="I24" s="12"/>
    </row>
    <row r="25" spans="1:9" ht="22.5" customHeight="1" x14ac:dyDescent="0.55000000000000004">
      <c r="A25" s="36">
        <v>2</v>
      </c>
      <c r="B25" s="37" t="s">
        <v>337</v>
      </c>
      <c r="C25" s="13" t="s">
        <v>229</v>
      </c>
      <c r="D25" s="19"/>
      <c r="E25" s="14"/>
      <c r="F25" s="22">
        <v>1700</v>
      </c>
      <c r="G25" s="40"/>
      <c r="H25" s="12"/>
      <c r="I25" s="12"/>
    </row>
    <row r="26" spans="1:9" ht="22.5" customHeight="1" x14ac:dyDescent="0.55000000000000004">
      <c r="A26" s="36">
        <v>2</v>
      </c>
      <c r="B26" s="37" t="s">
        <v>337</v>
      </c>
      <c r="C26" s="13" t="s">
        <v>365</v>
      </c>
      <c r="D26" s="19" t="s">
        <v>384</v>
      </c>
      <c r="E26" s="14"/>
      <c r="F26" s="22">
        <v>3400</v>
      </c>
      <c r="G26" s="40"/>
      <c r="H26" s="12"/>
      <c r="I26" s="12"/>
    </row>
    <row r="27" spans="1:9" ht="22.5" customHeight="1" x14ac:dyDescent="0.55000000000000004">
      <c r="A27" s="36">
        <v>3</v>
      </c>
      <c r="B27" s="37" t="s">
        <v>333</v>
      </c>
      <c r="C27" s="13"/>
      <c r="D27" s="19"/>
      <c r="E27" s="14"/>
      <c r="F27" s="22"/>
      <c r="G27" s="40"/>
      <c r="H27" s="12"/>
      <c r="I27" s="12"/>
    </row>
    <row r="28" spans="1:9" ht="22.5" customHeight="1" x14ac:dyDescent="0.55000000000000004">
      <c r="A28" s="36">
        <v>6</v>
      </c>
      <c r="B28" s="37" t="s">
        <v>335</v>
      </c>
      <c r="C28" s="13" t="s">
        <v>368</v>
      </c>
      <c r="D28" s="19" t="s">
        <v>387</v>
      </c>
      <c r="E28" s="14"/>
      <c r="F28" s="22">
        <v>27000</v>
      </c>
      <c r="G28" s="40"/>
      <c r="H28" s="12"/>
      <c r="I28" s="12"/>
    </row>
    <row r="29" spans="1:9" ht="22.5" customHeight="1" x14ac:dyDescent="0.3">
      <c r="E29" s="55" t="s">
        <v>371</v>
      </c>
      <c r="F29" s="50">
        <f>SUM(F2:F28)</f>
        <v>170400</v>
      </c>
    </row>
    <row r="30" spans="1:9" ht="22.5" customHeight="1" x14ac:dyDescent="0.55000000000000004">
      <c r="E30" s="55" t="s">
        <v>372</v>
      </c>
      <c r="F30" s="51">
        <v>117450</v>
      </c>
    </row>
    <row r="31" spans="1:9" ht="22.5" customHeight="1" x14ac:dyDescent="0.8">
      <c r="E31" s="55" t="s">
        <v>373</v>
      </c>
      <c r="F31" s="52">
        <v>469000</v>
      </c>
    </row>
    <row r="32" spans="1:9" ht="22.5" customHeight="1" x14ac:dyDescent="0.25">
      <c r="F32" s="53">
        <f>F29+F30+F31</f>
        <v>756850</v>
      </c>
    </row>
    <row r="33" spans="5:6" ht="22.5" customHeight="1" x14ac:dyDescent="0.25">
      <c r="E33" s="54" t="s">
        <v>374</v>
      </c>
      <c r="F33" s="56">
        <v>678000</v>
      </c>
    </row>
    <row r="34" spans="5:6" ht="22.5" customHeight="1" x14ac:dyDescent="0.35">
      <c r="F34" s="57">
        <f>F33-F32</f>
        <v>-78850</v>
      </c>
    </row>
    <row r="35" spans="5:6" ht="22.5" customHeight="1" x14ac:dyDescent="0.25">
      <c r="F35" s="94">
        <f>F5+F9+F10+F13+F24+F25+F26</f>
        <v>43100</v>
      </c>
    </row>
  </sheetData>
  <autoFilter ref="A1:G3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30"/>
  <sheetViews>
    <sheetView workbookViewId="0">
      <pane ySplit="1" topLeftCell="A8" activePane="bottomLeft" state="frozen"/>
      <selection pane="bottomLeft" activeCell="D16" sqref="D16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4257812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9000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170</v>
      </c>
      <c r="D3" s="19"/>
      <c r="E3" s="14"/>
      <c r="F3" s="22">
        <v>750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423</v>
      </c>
      <c r="D4" s="19"/>
      <c r="E4" s="14"/>
      <c r="F4" s="22">
        <v>2000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385</v>
      </c>
      <c r="D5" s="19" t="s">
        <v>412</v>
      </c>
      <c r="E5" s="14">
        <v>15856</v>
      </c>
      <c r="F5" s="22">
        <v>28000</v>
      </c>
      <c r="G5" s="40">
        <v>33000</v>
      </c>
    </row>
    <row r="6" spans="1:7" ht="22.5" customHeight="1" x14ac:dyDescent="0.55000000000000004">
      <c r="A6" s="36">
        <v>2</v>
      </c>
      <c r="B6" s="37" t="s">
        <v>337</v>
      </c>
      <c r="C6" s="13" t="s">
        <v>413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394</v>
      </c>
      <c r="D7" s="19"/>
      <c r="E7" s="19"/>
      <c r="F7" s="22">
        <v>6500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416</v>
      </c>
      <c r="D8" s="19" t="s">
        <v>417</v>
      </c>
      <c r="E8" s="19"/>
      <c r="F8" s="22">
        <v>4700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418</v>
      </c>
      <c r="D9" s="16" t="s">
        <v>419</v>
      </c>
      <c r="E9" s="63" t="s">
        <v>427</v>
      </c>
      <c r="F9" s="22">
        <v>18500</v>
      </c>
      <c r="G9" s="40">
        <v>22000</v>
      </c>
    </row>
    <row r="10" spans="1:7" ht="22.5" customHeight="1" x14ac:dyDescent="0.55000000000000004">
      <c r="A10" s="36">
        <v>3</v>
      </c>
      <c r="B10" s="37" t="s">
        <v>333</v>
      </c>
      <c r="C10" s="13" t="s">
        <v>410</v>
      </c>
      <c r="D10" s="19" t="s">
        <v>411</v>
      </c>
      <c r="E10" s="19"/>
      <c r="F10" s="22">
        <v>14000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414</v>
      </c>
      <c r="D11" s="19"/>
      <c r="E11" s="19"/>
      <c r="F11" s="22">
        <v>7500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421</v>
      </c>
      <c r="D12" s="19" t="s">
        <v>422</v>
      </c>
      <c r="E12" s="14">
        <v>15860</v>
      </c>
      <c r="F12" s="22">
        <v>10000</v>
      </c>
      <c r="G12" s="40">
        <v>14000</v>
      </c>
    </row>
    <row r="13" spans="1:7" ht="22.5" customHeight="1" x14ac:dyDescent="0.55000000000000004">
      <c r="A13" s="36">
        <v>5</v>
      </c>
      <c r="B13" s="37" t="s">
        <v>370</v>
      </c>
      <c r="C13" s="13" t="s">
        <v>358</v>
      </c>
      <c r="D13" s="19"/>
      <c r="E13" s="14"/>
      <c r="F13" s="22">
        <v>3000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426</v>
      </c>
      <c r="D14" s="19"/>
      <c r="E14" s="14"/>
      <c r="F14" s="22">
        <v>7000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420</v>
      </c>
      <c r="D15" s="19"/>
      <c r="E15" s="14"/>
      <c r="F15" s="22">
        <v>2400</v>
      </c>
      <c r="G15" s="40"/>
    </row>
    <row r="16" spans="1:7" ht="22.5" customHeight="1" x14ac:dyDescent="0.55000000000000004">
      <c r="A16" s="36">
        <v>7</v>
      </c>
      <c r="B16" s="37" t="s">
        <v>336</v>
      </c>
      <c r="C16" s="13" t="s">
        <v>57</v>
      </c>
      <c r="D16" s="16" t="s">
        <v>415</v>
      </c>
      <c r="E16" s="16"/>
      <c r="F16" s="22">
        <v>500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/>
      <c r="D17" s="16"/>
      <c r="E17" s="16"/>
      <c r="F17" s="22"/>
      <c r="G17" s="40"/>
    </row>
    <row r="18" spans="1:7" ht="22.5" customHeight="1" x14ac:dyDescent="0.55000000000000004">
      <c r="A18" s="36">
        <v>4</v>
      </c>
      <c r="B18" s="37" t="s">
        <v>334</v>
      </c>
      <c r="C18" s="13" t="s">
        <v>424</v>
      </c>
      <c r="D18" s="16"/>
      <c r="E18" s="16"/>
      <c r="F18" s="22">
        <v>20000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163350</v>
      </c>
    </row>
    <row r="21" spans="1:7" ht="22.5" customHeight="1" x14ac:dyDescent="0.25">
      <c r="E21" s="58" t="s">
        <v>372</v>
      </c>
      <c r="F21" s="61">
        <v>4000</v>
      </c>
    </row>
    <row r="22" spans="1:7" ht="22.5" customHeight="1" x14ac:dyDescent="0.25">
      <c r="E22" s="58" t="s">
        <v>373</v>
      </c>
      <c r="F22" s="61">
        <v>202000</v>
      </c>
    </row>
    <row r="23" spans="1:7" ht="22.5" customHeight="1" x14ac:dyDescent="0.6">
      <c r="E23" s="58" t="s">
        <v>407</v>
      </c>
      <c r="F23" s="59">
        <v>28000</v>
      </c>
    </row>
    <row r="24" spans="1:7" ht="22.5" customHeight="1" x14ac:dyDescent="0.25">
      <c r="F24" s="53">
        <f>F20+F21+F22+F23</f>
        <v>397350</v>
      </c>
    </row>
    <row r="25" spans="1:7" ht="22.5" customHeight="1" x14ac:dyDescent="0.25">
      <c r="E25" s="58" t="s">
        <v>428</v>
      </c>
      <c r="F25" s="61">
        <v>1558000</v>
      </c>
    </row>
    <row r="26" spans="1:7" ht="22.5" customHeight="1" x14ac:dyDescent="0.6">
      <c r="E26" s="58" t="s">
        <v>374</v>
      </c>
      <c r="F26" s="64">
        <v>309000</v>
      </c>
    </row>
    <row r="27" spans="1:7" ht="22.5" customHeight="1" x14ac:dyDescent="0.3">
      <c r="F27" s="50">
        <f>F25+F26</f>
        <v>1867000</v>
      </c>
    </row>
    <row r="28" spans="1:7" ht="22.5" customHeight="1" x14ac:dyDescent="0.25">
      <c r="E28" s="58" t="s">
        <v>332</v>
      </c>
      <c r="F28" s="65">
        <v>397350</v>
      </c>
    </row>
    <row r="29" spans="1:7" ht="22.5" customHeight="1" x14ac:dyDescent="0.25">
      <c r="F29" s="60">
        <f>F27-F28</f>
        <v>1469650</v>
      </c>
    </row>
    <row r="30" spans="1:7" ht="22.5" customHeight="1" x14ac:dyDescent="0.25">
      <c r="F30" s="94">
        <f>F5+F6+F8+F9+F12</f>
        <v>62200</v>
      </c>
    </row>
  </sheetData>
  <autoFilter ref="A1:G29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9"/>
  <sheetViews>
    <sheetView topLeftCell="A4" workbookViewId="0">
      <selection activeCell="C43" sqref="C4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1</v>
      </c>
      <c r="B2" s="37" t="s">
        <v>332</v>
      </c>
      <c r="C2" s="13" t="s">
        <v>165</v>
      </c>
      <c r="D2" s="19" t="s">
        <v>388</v>
      </c>
      <c r="E2" s="14"/>
      <c r="F2" s="22">
        <v>5000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389</v>
      </c>
      <c r="D3" s="19"/>
      <c r="E3" s="14"/>
      <c r="F3" s="22">
        <v>1000</v>
      </c>
      <c r="G3" s="40"/>
    </row>
    <row r="4" spans="1:7" ht="22.5" customHeight="1" x14ac:dyDescent="0.55000000000000004">
      <c r="A4" s="36">
        <v>2</v>
      </c>
      <c r="B4" s="37" t="s">
        <v>337</v>
      </c>
      <c r="C4" s="13" t="s">
        <v>319</v>
      </c>
      <c r="D4" s="19" t="s">
        <v>391</v>
      </c>
      <c r="E4" s="14">
        <v>15958</v>
      </c>
      <c r="F4" s="22">
        <v>15000</v>
      </c>
      <c r="G4" s="40">
        <v>17000</v>
      </c>
    </row>
    <row r="5" spans="1:7" ht="22.5" customHeight="1" x14ac:dyDescent="0.55000000000000004">
      <c r="A5" s="36">
        <v>2</v>
      </c>
      <c r="B5" s="37" t="s">
        <v>337</v>
      </c>
      <c r="C5" s="13" t="s">
        <v>392</v>
      </c>
      <c r="D5" s="16" t="s">
        <v>393</v>
      </c>
      <c r="E5" s="63" t="s">
        <v>408</v>
      </c>
      <c r="F5" s="22">
        <v>13000</v>
      </c>
      <c r="G5" s="40">
        <v>15000</v>
      </c>
    </row>
    <row r="6" spans="1:7" ht="22.5" customHeight="1" x14ac:dyDescent="0.55000000000000004">
      <c r="A6" s="36">
        <v>1</v>
      </c>
      <c r="B6" s="37" t="s">
        <v>332</v>
      </c>
      <c r="C6" s="13" t="s">
        <v>390</v>
      </c>
      <c r="D6" s="19" t="s">
        <v>388</v>
      </c>
      <c r="E6" s="19"/>
      <c r="F6" s="22">
        <v>1200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4"/>
      <c r="F7" s="22">
        <v>3900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204</v>
      </c>
      <c r="D8" s="19"/>
      <c r="E8" s="19"/>
      <c r="F8" s="22">
        <v>1500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399</v>
      </c>
      <c r="D9" s="16" t="s">
        <v>400</v>
      </c>
      <c r="E9" s="63" t="s">
        <v>409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394</v>
      </c>
      <c r="D10" s="19"/>
      <c r="E10" s="14"/>
      <c r="F10" s="22">
        <v>3000</v>
      </c>
      <c r="G10" s="40"/>
    </row>
    <row r="11" spans="1:7" ht="22.5" customHeight="1" x14ac:dyDescent="0.55000000000000004">
      <c r="A11" s="36">
        <v>2</v>
      </c>
      <c r="B11" s="37" t="s">
        <v>337</v>
      </c>
      <c r="C11" s="13" t="s">
        <v>385</v>
      </c>
      <c r="D11" s="19" t="s">
        <v>398</v>
      </c>
      <c r="E11" s="14">
        <v>15897</v>
      </c>
      <c r="F11" s="22">
        <v>24000</v>
      </c>
      <c r="G11" s="40">
        <v>36000</v>
      </c>
    </row>
    <row r="12" spans="1:7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12000</v>
      </c>
      <c r="G12" s="40"/>
    </row>
    <row r="13" spans="1:7" ht="22.5" customHeight="1" x14ac:dyDescent="0.55000000000000004">
      <c r="A13" s="36">
        <v>1</v>
      </c>
      <c r="B13" s="37" t="s">
        <v>332</v>
      </c>
      <c r="C13" s="13" t="s">
        <v>397</v>
      </c>
      <c r="D13" s="19"/>
      <c r="E13" s="14"/>
      <c r="F13" s="22">
        <v>2400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</row>
    <row r="16" spans="1:7" ht="22.5" customHeight="1" x14ac:dyDescent="0.55000000000000004">
      <c r="A16" s="36">
        <v>1</v>
      </c>
      <c r="B16" s="37" t="s">
        <v>332</v>
      </c>
      <c r="C16" s="13" t="s">
        <v>404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 t="s">
        <v>396</v>
      </c>
      <c r="D17" s="16" t="s">
        <v>395</v>
      </c>
      <c r="E17" s="16"/>
      <c r="F17" s="22">
        <v>12500</v>
      </c>
      <c r="G17" s="40"/>
    </row>
    <row r="18" spans="1:7" ht="22.5" customHeight="1" x14ac:dyDescent="0.55000000000000004">
      <c r="A18" s="36">
        <v>7</v>
      </c>
      <c r="B18" s="37" t="s">
        <v>336</v>
      </c>
      <c r="C18" s="13" t="s">
        <v>402</v>
      </c>
      <c r="D18" s="16" t="s">
        <v>403</v>
      </c>
      <c r="E18" s="16"/>
      <c r="F18" s="22">
        <v>2500</v>
      </c>
      <c r="G18" s="40"/>
    </row>
    <row r="19" spans="1:7" ht="22.5" customHeight="1" x14ac:dyDescent="0.55000000000000004">
      <c r="A19" s="36">
        <v>4</v>
      </c>
      <c r="B19" s="37" t="s">
        <v>334</v>
      </c>
      <c r="C19" s="13" t="s">
        <v>7</v>
      </c>
      <c r="D19" s="16"/>
      <c r="E19" s="16"/>
      <c r="F19" s="22">
        <v>20000</v>
      </c>
      <c r="G19" s="40"/>
    </row>
    <row r="20" spans="1:7" ht="22.5" customHeight="1" x14ac:dyDescent="0.55000000000000004">
      <c r="A20" s="36">
        <v>2</v>
      </c>
      <c r="B20" s="37" t="s">
        <v>337</v>
      </c>
      <c r="C20" s="15" t="s">
        <v>401</v>
      </c>
      <c r="D20" s="16"/>
      <c r="E20" s="16"/>
      <c r="F20" s="22">
        <v>5300</v>
      </c>
      <c r="G20" s="40"/>
    </row>
    <row r="21" spans="1:7" ht="22.5" customHeight="1" x14ac:dyDescent="0.55000000000000004">
      <c r="A21" s="36">
        <v>6</v>
      </c>
      <c r="B21" s="37" t="s">
        <v>335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406</v>
      </c>
      <c r="F22" s="60">
        <f>SUM(F2:F21)</f>
        <v>171300</v>
      </c>
    </row>
    <row r="23" spans="1:7" ht="22.5" customHeight="1" x14ac:dyDescent="0.25">
      <c r="E23" s="58" t="s">
        <v>372</v>
      </c>
      <c r="F23" s="61">
        <v>227250</v>
      </c>
    </row>
    <row r="24" spans="1:7" ht="22.5" customHeight="1" x14ac:dyDescent="0.25">
      <c r="E24" s="58" t="s">
        <v>373</v>
      </c>
      <c r="F24" s="61">
        <v>132500</v>
      </c>
    </row>
    <row r="25" spans="1:7" ht="23.25" x14ac:dyDescent="0.6">
      <c r="E25" s="58" t="s">
        <v>407</v>
      </c>
      <c r="F25" s="59">
        <v>30000</v>
      </c>
    </row>
    <row r="26" spans="1:7" ht="18.75" x14ac:dyDescent="0.25">
      <c r="F26" s="53">
        <f>F22+F23+F24+F25</f>
        <v>561050</v>
      </c>
    </row>
    <row r="27" spans="1:7" ht="23.25" x14ac:dyDescent="0.25">
      <c r="E27" s="58" t="s">
        <v>374</v>
      </c>
      <c r="F27" s="56">
        <v>433000</v>
      </c>
    </row>
    <row r="28" spans="1:7" ht="18.75" x14ac:dyDescent="0.3">
      <c r="F28" s="62">
        <f>F27-F26</f>
        <v>-128050</v>
      </c>
    </row>
    <row r="29" spans="1:7" x14ac:dyDescent="0.25">
      <c r="F29" s="94">
        <f>F4+F5+F8+F9+F11+F20</f>
        <v>66800</v>
      </c>
    </row>
  </sheetData>
  <autoFilter ref="A1:G2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9"/>
  <sheetViews>
    <sheetView topLeftCell="A4" workbookViewId="0">
      <selection activeCell="C36" sqref="C3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425781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7250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165</v>
      </c>
      <c r="D3" s="19" t="s">
        <v>417</v>
      </c>
      <c r="E3" s="14"/>
      <c r="F3" s="22">
        <v>5000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437</v>
      </c>
      <c r="D4" s="19"/>
      <c r="E4" s="14"/>
      <c r="F4" s="22">
        <v>5100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429</v>
      </c>
      <c r="D5" s="16" t="s">
        <v>430</v>
      </c>
      <c r="E5" s="14">
        <v>15906</v>
      </c>
      <c r="F5" s="22">
        <v>5000</v>
      </c>
      <c r="G5" s="40">
        <v>5000</v>
      </c>
    </row>
    <row r="6" spans="1:7" ht="22.5" customHeight="1" x14ac:dyDescent="0.55000000000000004">
      <c r="A6" s="36">
        <v>2</v>
      </c>
      <c r="B6" s="37" t="s">
        <v>337</v>
      </c>
      <c r="C6" s="13" t="s">
        <v>431</v>
      </c>
      <c r="D6" s="16" t="s">
        <v>430</v>
      </c>
      <c r="E6" s="63" t="s">
        <v>448</v>
      </c>
      <c r="F6" s="22">
        <v>7000</v>
      </c>
      <c r="G6" s="40">
        <v>6000</v>
      </c>
    </row>
    <row r="7" spans="1:7" ht="22.5" customHeight="1" x14ac:dyDescent="0.55000000000000004">
      <c r="A7" s="36">
        <v>1</v>
      </c>
      <c r="B7" s="37" t="s">
        <v>332</v>
      </c>
      <c r="C7" s="13" t="s">
        <v>433</v>
      </c>
      <c r="D7" s="19"/>
      <c r="E7" s="19"/>
      <c r="F7" s="22">
        <v>1500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261</v>
      </c>
      <c r="D8" s="19"/>
      <c r="E8" s="14"/>
      <c r="F8" s="22">
        <v>3000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431</v>
      </c>
      <c r="D9" s="19" t="s">
        <v>432</v>
      </c>
      <c r="E9" s="14">
        <v>15912</v>
      </c>
      <c r="F9" s="22">
        <v>10000</v>
      </c>
      <c r="G9" s="40">
        <v>6000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435</v>
      </c>
      <c r="D10" s="16" t="s">
        <v>436</v>
      </c>
      <c r="E10" s="16"/>
      <c r="F10" s="22">
        <v>40000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444</v>
      </c>
      <c r="D11" s="19"/>
      <c r="E11" s="19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434</v>
      </c>
      <c r="D12" s="19"/>
      <c r="E12" s="14"/>
      <c r="F12" s="22">
        <v>800</v>
      </c>
      <c r="G12" s="40"/>
    </row>
    <row r="13" spans="1:7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6000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440</v>
      </c>
      <c r="D15" s="19"/>
      <c r="E15" s="14"/>
      <c r="F15" s="22">
        <v>18500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445</v>
      </c>
      <c r="D16" s="16"/>
      <c r="E16" s="16"/>
      <c r="F16" s="22">
        <v>10000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438</v>
      </c>
      <c r="D17" s="16"/>
      <c r="E17" s="16"/>
      <c r="F17" s="22">
        <v>5000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319</v>
      </c>
      <c r="D18" s="19" t="s">
        <v>439</v>
      </c>
      <c r="E18" s="14"/>
      <c r="F18" s="22">
        <v>8000</v>
      </c>
      <c r="G18" s="40"/>
    </row>
    <row r="19" spans="1:7" ht="22.5" customHeight="1" x14ac:dyDescent="0.55000000000000004">
      <c r="A19" s="36">
        <v>2</v>
      </c>
      <c r="B19" s="37" t="s">
        <v>337</v>
      </c>
      <c r="C19" s="13" t="s">
        <v>441</v>
      </c>
      <c r="D19" s="19" t="s">
        <v>442</v>
      </c>
      <c r="E19" s="14">
        <v>15918</v>
      </c>
      <c r="F19" s="22">
        <v>36000</v>
      </c>
      <c r="G19" s="40">
        <v>44000</v>
      </c>
    </row>
    <row r="20" spans="1:7" ht="22.5" customHeight="1" x14ac:dyDescent="0.55000000000000004">
      <c r="A20" s="36">
        <v>2</v>
      </c>
      <c r="B20" s="37" t="s">
        <v>337</v>
      </c>
      <c r="C20" s="13" t="s">
        <v>443</v>
      </c>
      <c r="D20" s="19" t="s">
        <v>442</v>
      </c>
      <c r="E20" s="14">
        <v>15918</v>
      </c>
      <c r="F20" s="22">
        <v>20000</v>
      </c>
      <c r="G20" s="40">
        <v>25000</v>
      </c>
    </row>
    <row r="21" spans="1:7" ht="22.5" customHeight="1" x14ac:dyDescent="0.55000000000000004">
      <c r="A21" s="36">
        <v>6</v>
      </c>
      <c r="B21" s="37" t="s">
        <v>335</v>
      </c>
      <c r="C21" s="13" t="s">
        <v>446</v>
      </c>
      <c r="D21" s="19"/>
      <c r="E21" s="14"/>
      <c r="F21" s="22">
        <v>24000</v>
      </c>
      <c r="G21" s="40"/>
    </row>
    <row r="22" spans="1:7" ht="22.5" customHeight="1" x14ac:dyDescent="0.25">
      <c r="E22" s="58" t="s">
        <v>332</v>
      </c>
      <c r="F22" s="60">
        <f>SUM(F2:F21)</f>
        <v>216150</v>
      </c>
    </row>
    <row r="23" spans="1:7" ht="22.5" customHeight="1" x14ac:dyDescent="0.25">
      <c r="E23" s="58" t="s">
        <v>372</v>
      </c>
      <c r="F23" s="61">
        <v>39500</v>
      </c>
    </row>
    <row r="24" spans="1:7" ht="22.5" customHeight="1" x14ac:dyDescent="0.25">
      <c r="E24" s="58" t="s">
        <v>373</v>
      </c>
      <c r="F24" s="61">
        <v>250000</v>
      </c>
    </row>
    <row r="25" spans="1:7" ht="23.25" x14ac:dyDescent="0.6">
      <c r="E25" s="58" t="s">
        <v>447</v>
      </c>
      <c r="F25" s="59">
        <v>15000</v>
      </c>
    </row>
    <row r="26" spans="1:7" ht="18.75" x14ac:dyDescent="0.25">
      <c r="F26" s="53">
        <f>SUM(F22:F25)</f>
        <v>520650</v>
      </c>
    </row>
    <row r="27" spans="1:7" ht="23.25" x14ac:dyDescent="0.25">
      <c r="E27" s="58" t="s">
        <v>374</v>
      </c>
      <c r="F27" s="56">
        <v>367500</v>
      </c>
    </row>
    <row r="28" spans="1:7" ht="18.75" x14ac:dyDescent="0.3">
      <c r="F28" s="62">
        <f>F27-F26</f>
        <v>-153150</v>
      </c>
    </row>
    <row r="29" spans="1:7" x14ac:dyDescent="0.25">
      <c r="F29" s="94">
        <f>F5+F6+F9+F10+F12+F17+F18+F19+F20</f>
        <v>131800</v>
      </c>
    </row>
  </sheetData>
  <autoFilter ref="A1:G2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35"/>
  <sheetViews>
    <sheetView topLeftCell="A7" workbookViewId="0">
      <selection activeCell="C21" sqref="C21"/>
    </sheetView>
  </sheetViews>
  <sheetFormatPr defaultRowHeight="15" x14ac:dyDescent="0.25"/>
  <cols>
    <col min="1" max="1" width="6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6550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449</v>
      </c>
      <c r="D3" s="19"/>
      <c r="E3" s="14"/>
      <c r="F3" s="22">
        <v>52000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455</v>
      </c>
      <c r="D4" s="19"/>
      <c r="E4" s="14"/>
      <c r="F4" s="22">
        <v>1600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450</v>
      </c>
      <c r="D5" s="19"/>
      <c r="E5" s="14"/>
      <c r="F5" s="22">
        <v>4500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459</v>
      </c>
      <c r="D6" s="16" t="s">
        <v>460</v>
      </c>
      <c r="E6" s="63" t="s">
        <v>469</v>
      </c>
      <c r="F6" s="22">
        <v>34000</v>
      </c>
      <c r="G6" s="40">
        <v>46000</v>
      </c>
    </row>
    <row r="7" spans="1:7" ht="22.5" customHeight="1" x14ac:dyDescent="0.55000000000000004">
      <c r="A7" s="36">
        <v>2</v>
      </c>
      <c r="B7" s="37" t="s">
        <v>337</v>
      </c>
      <c r="C7" s="13" t="s">
        <v>461</v>
      </c>
      <c r="D7" s="16" t="s">
        <v>460</v>
      </c>
      <c r="E7" s="63" t="s">
        <v>469</v>
      </c>
      <c r="F7" s="22">
        <v>30000</v>
      </c>
      <c r="G7" s="40">
        <v>40000</v>
      </c>
    </row>
    <row r="8" spans="1:7" ht="22.5" customHeight="1" x14ac:dyDescent="0.55000000000000004">
      <c r="A8" s="36">
        <v>2</v>
      </c>
      <c r="B8" s="37" t="s">
        <v>337</v>
      </c>
      <c r="C8" s="13" t="s">
        <v>467</v>
      </c>
      <c r="D8" s="19" t="s">
        <v>460</v>
      </c>
      <c r="E8" s="14">
        <v>15952</v>
      </c>
      <c r="F8" s="22">
        <v>43500</v>
      </c>
      <c r="G8" s="40">
        <v>48500</v>
      </c>
    </row>
    <row r="9" spans="1:7" ht="22.5" customHeight="1" x14ac:dyDescent="0.55000000000000004">
      <c r="A9" s="36">
        <v>2</v>
      </c>
      <c r="B9" s="37" t="s">
        <v>337</v>
      </c>
      <c r="C9" s="13" t="s">
        <v>466</v>
      </c>
      <c r="D9" s="19" t="s">
        <v>460</v>
      </c>
      <c r="E9" s="14">
        <v>15952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451</v>
      </c>
      <c r="D10" s="19"/>
      <c r="E10" s="19"/>
      <c r="F10" s="22">
        <v>2000</v>
      </c>
      <c r="G10" s="40"/>
    </row>
    <row r="11" spans="1:7" ht="22.5" customHeight="1" x14ac:dyDescent="0.55000000000000004">
      <c r="A11" s="36">
        <v>1</v>
      </c>
      <c r="B11" s="37" t="s">
        <v>332</v>
      </c>
      <c r="C11" s="13" t="s">
        <v>170</v>
      </c>
      <c r="D11" s="19"/>
      <c r="E11" s="14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457</v>
      </c>
      <c r="D12" s="19" t="s">
        <v>458</v>
      </c>
      <c r="E12" s="14">
        <v>15934</v>
      </c>
      <c r="F12" s="22">
        <v>4800</v>
      </c>
      <c r="G12" s="40">
        <v>6000</v>
      </c>
    </row>
    <row r="13" spans="1:7" ht="22.5" customHeight="1" x14ac:dyDescent="0.55000000000000004">
      <c r="A13" s="36">
        <v>2</v>
      </c>
      <c r="B13" s="37" t="s">
        <v>337</v>
      </c>
      <c r="C13" s="13" t="s">
        <v>463</v>
      </c>
      <c r="D13" s="16" t="s">
        <v>419</v>
      </c>
      <c r="E13" s="63" t="s">
        <v>470</v>
      </c>
      <c r="F13" s="22">
        <v>22000</v>
      </c>
      <c r="G13" s="40">
        <v>27000</v>
      </c>
    </row>
    <row r="14" spans="1:7" ht="22.5" customHeight="1" x14ac:dyDescent="0.55000000000000004">
      <c r="A14" s="36">
        <v>3</v>
      </c>
      <c r="B14" s="37" t="s">
        <v>333</v>
      </c>
      <c r="C14" s="13" t="s">
        <v>454</v>
      </c>
      <c r="D14" s="19"/>
      <c r="E14" s="19"/>
      <c r="F14" s="22">
        <v>2400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453</v>
      </c>
      <c r="D15" s="19" t="s">
        <v>452</v>
      </c>
      <c r="E15" s="14"/>
      <c r="F15" s="22">
        <v>21500</v>
      </c>
      <c r="G15" s="40"/>
    </row>
    <row r="16" spans="1:7" ht="22.5" customHeight="1" x14ac:dyDescent="0.55000000000000004">
      <c r="A16" s="36">
        <v>3</v>
      </c>
      <c r="B16" s="37" t="s">
        <v>333</v>
      </c>
      <c r="C16" s="13">
        <v>131</v>
      </c>
      <c r="D16" s="19"/>
      <c r="E16" s="14"/>
      <c r="F16" s="22">
        <v>9000</v>
      </c>
      <c r="G16" s="40"/>
    </row>
    <row r="17" spans="1:7" ht="22.5" customHeight="1" x14ac:dyDescent="0.55000000000000004">
      <c r="A17" s="36">
        <v>5</v>
      </c>
      <c r="B17" s="37" t="s">
        <v>370</v>
      </c>
      <c r="C17" s="13" t="s">
        <v>358</v>
      </c>
      <c r="D17" s="19"/>
      <c r="E17" s="14"/>
      <c r="F17" s="22">
        <v>9000</v>
      </c>
      <c r="G17" s="40"/>
    </row>
    <row r="18" spans="1:7" ht="22.5" customHeight="1" x14ac:dyDescent="0.55000000000000004">
      <c r="A18" s="36">
        <v>1</v>
      </c>
      <c r="B18" s="37" t="s">
        <v>332</v>
      </c>
      <c r="C18" s="13" t="s">
        <v>456</v>
      </c>
      <c r="D18" s="19"/>
      <c r="E18" s="14"/>
      <c r="F18" s="22">
        <v>1000</v>
      </c>
      <c r="G18" s="40"/>
    </row>
    <row r="19" spans="1:7" ht="22.5" customHeight="1" x14ac:dyDescent="0.55000000000000004">
      <c r="A19" s="36">
        <v>5</v>
      </c>
      <c r="B19" s="37" t="s">
        <v>370</v>
      </c>
      <c r="C19" s="13" t="s">
        <v>405</v>
      </c>
      <c r="D19" s="19"/>
      <c r="E19" s="14"/>
      <c r="F19" s="22">
        <v>6500</v>
      </c>
      <c r="G19" s="40"/>
    </row>
    <row r="20" spans="1:7" ht="22.5" customHeight="1" x14ac:dyDescent="0.55000000000000004">
      <c r="A20" s="36">
        <v>1</v>
      </c>
      <c r="B20" s="37" t="s">
        <v>332</v>
      </c>
      <c r="C20" s="13" t="s">
        <v>394</v>
      </c>
      <c r="D20" s="19"/>
      <c r="E20" s="14"/>
      <c r="F20" s="22">
        <v>3000</v>
      </c>
      <c r="G20" s="40"/>
    </row>
    <row r="21" spans="1:7" ht="22.5" customHeight="1" x14ac:dyDescent="0.55000000000000004">
      <c r="A21" s="36">
        <v>1</v>
      </c>
      <c r="B21" s="37" t="s">
        <v>332</v>
      </c>
      <c r="C21" s="13" t="s">
        <v>464</v>
      </c>
      <c r="D21" s="19" t="s">
        <v>343</v>
      </c>
      <c r="E21" s="14"/>
      <c r="F21" s="22">
        <v>40000</v>
      </c>
      <c r="G21" s="40"/>
    </row>
    <row r="22" spans="1:7" ht="22.5" customHeight="1" x14ac:dyDescent="0.55000000000000004">
      <c r="A22" s="36">
        <v>7</v>
      </c>
      <c r="B22" s="37" t="s">
        <v>336</v>
      </c>
      <c r="C22" s="13" t="s">
        <v>57</v>
      </c>
      <c r="D22" s="16" t="s">
        <v>462</v>
      </c>
      <c r="E22" s="16"/>
      <c r="F22" s="22">
        <v>1000</v>
      </c>
      <c r="G22" s="40"/>
    </row>
    <row r="23" spans="1:7" ht="22.5" customHeight="1" x14ac:dyDescent="0.55000000000000004">
      <c r="A23" s="36">
        <v>4</v>
      </c>
      <c r="B23" s="37" t="s">
        <v>334</v>
      </c>
      <c r="C23" s="13" t="s">
        <v>424</v>
      </c>
      <c r="D23" s="16"/>
      <c r="E23" s="16"/>
      <c r="F23" s="22">
        <v>23000</v>
      </c>
      <c r="G23" s="40"/>
    </row>
    <row r="24" spans="1:7" ht="22.5" customHeight="1" x14ac:dyDescent="0.55000000000000004">
      <c r="A24" s="36">
        <v>2</v>
      </c>
      <c r="B24" s="37" t="s">
        <v>337</v>
      </c>
      <c r="C24" s="15" t="s">
        <v>465</v>
      </c>
      <c r="D24" s="16"/>
      <c r="E24" s="16"/>
      <c r="F24" s="22">
        <v>500000</v>
      </c>
      <c r="G24" s="40"/>
    </row>
    <row r="25" spans="1:7" ht="22.5" customHeight="1" x14ac:dyDescent="0.55000000000000004">
      <c r="A25" s="36">
        <v>6</v>
      </c>
      <c r="B25" s="37" t="s">
        <v>335</v>
      </c>
      <c r="C25" s="13" t="s">
        <v>387</v>
      </c>
      <c r="D25" s="19"/>
      <c r="E25" s="14"/>
      <c r="F25" s="22">
        <v>27000</v>
      </c>
      <c r="G25" s="40"/>
    </row>
    <row r="26" spans="1:7" ht="22.5" customHeight="1" x14ac:dyDescent="0.25">
      <c r="E26" s="58" t="s">
        <v>332</v>
      </c>
      <c r="F26" s="60">
        <f>SUM(F2:F25)</f>
        <v>853350</v>
      </c>
    </row>
    <row r="27" spans="1:7" ht="22.5" customHeight="1" x14ac:dyDescent="0.25">
      <c r="E27" s="58" t="s">
        <v>372</v>
      </c>
      <c r="F27" s="61">
        <v>43350</v>
      </c>
    </row>
    <row r="28" spans="1:7" ht="22.5" customHeight="1" x14ac:dyDescent="0.25">
      <c r="E28" s="58" t="s">
        <v>373</v>
      </c>
      <c r="F28" s="56">
        <v>109000</v>
      </c>
    </row>
    <row r="29" spans="1:7" ht="18.75" x14ac:dyDescent="0.3">
      <c r="E29" s="58"/>
      <c r="F29" s="69">
        <f>SUM(F26:F28)</f>
        <v>1005700</v>
      </c>
    </row>
    <row r="30" spans="1:7" ht="18.75" x14ac:dyDescent="0.25">
      <c r="E30" s="66" t="s">
        <v>428</v>
      </c>
      <c r="F30" s="67">
        <v>689500</v>
      </c>
    </row>
    <row r="31" spans="1:7" ht="23.25" x14ac:dyDescent="0.25">
      <c r="E31" s="58" t="s">
        <v>374</v>
      </c>
      <c r="F31" s="56">
        <v>340500</v>
      </c>
    </row>
    <row r="32" spans="1:7" ht="18.75" x14ac:dyDescent="0.3">
      <c r="F32" s="68">
        <f>SUM(F30:F31)</f>
        <v>1030000</v>
      </c>
    </row>
    <row r="33" spans="5:6" ht="23.25" x14ac:dyDescent="0.6">
      <c r="F33" s="70">
        <v>1005700</v>
      </c>
    </row>
    <row r="34" spans="5:6" ht="18.75" x14ac:dyDescent="0.3">
      <c r="E34" s="58" t="s">
        <v>468</v>
      </c>
      <c r="F34" s="50">
        <f>F32-F33</f>
        <v>24300</v>
      </c>
    </row>
    <row r="35" spans="5:6" x14ac:dyDescent="0.25">
      <c r="F35" s="94">
        <f>F5+F6+F7+F8+F9+F12+F13+F24</f>
        <v>646800</v>
      </c>
    </row>
  </sheetData>
  <autoFilter ref="A1:G34"/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5"/>
  <sheetViews>
    <sheetView workbookViewId="0">
      <selection activeCell="C35" sqref="C3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0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10" ht="22.5" customHeight="1" x14ac:dyDescent="0.55000000000000004">
      <c r="A2" s="36">
        <v>6</v>
      </c>
      <c r="B2" s="37" t="s">
        <v>335</v>
      </c>
      <c r="C2" s="13" t="s">
        <v>425</v>
      </c>
      <c r="D2" s="19"/>
      <c r="E2" s="14"/>
      <c r="F2" s="22">
        <v>28500</v>
      </c>
      <c r="G2" s="40"/>
    </row>
    <row r="3" spans="1:10" ht="22.5" customHeight="1" x14ac:dyDescent="0.55000000000000004">
      <c r="A3" s="36">
        <v>1</v>
      </c>
      <c r="B3" s="37" t="s">
        <v>332</v>
      </c>
      <c r="C3" s="13" t="s">
        <v>478</v>
      </c>
      <c r="D3" s="19" t="s">
        <v>246</v>
      </c>
      <c r="E3" s="14"/>
      <c r="F3" s="22">
        <v>2000</v>
      </c>
      <c r="G3" s="40"/>
    </row>
    <row r="4" spans="1:10" ht="22.5" customHeight="1" x14ac:dyDescent="0.55000000000000004">
      <c r="A4" s="36">
        <v>1</v>
      </c>
      <c r="B4" s="37" t="s">
        <v>332</v>
      </c>
      <c r="C4" s="13" t="s">
        <v>474</v>
      </c>
      <c r="D4" s="19"/>
      <c r="E4" s="14"/>
      <c r="F4" s="22">
        <v>2000</v>
      </c>
      <c r="G4" s="40"/>
    </row>
    <row r="5" spans="1:10" ht="22.5" customHeight="1" x14ac:dyDescent="0.55000000000000004">
      <c r="A5" s="36">
        <v>2</v>
      </c>
      <c r="B5" s="37" t="s">
        <v>337</v>
      </c>
      <c r="C5" s="13" t="s">
        <v>471</v>
      </c>
      <c r="D5" s="19"/>
      <c r="E5" s="14"/>
      <c r="F5" s="22">
        <v>14000</v>
      </c>
      <c r="G5" s="40"/>
    </row>
    <row r="6" spans="1:10" ht="22.5" customHeight="1" x14ac:dyDescent="0.55000000000000004">
      <c r="A6" s="36">
        <v>2</v>
      </c>
      <c r="B6" s="37" t="s">
        <v>337</v>
      </c>
      <c r="C6" s="13" t="s">
        <v>472</v>
      </c>
      <c r="D6" s="16" t="s">
        <v>473</v>
      </c>
      <c r="E6" s="63" t="s">
        <v>480</v>
      </c>
      <c r="F6" s="22">
        <v>5000</v>
      </c>
      <c r="G6" s="40">
        <v>8000</v>
      </c>
    </row>
    <row r="7" spans="1:10" ht="22.5" customHeight="1" x14ac:dyDescent="0.55000000000000004">
      <c r="A7" s="36">
        <v>2</v>
      </c>
      <c r="B7" s="37" t="s">
        <v>337</v>
      </c>
      <c r="C7" s="13" t="s">
        <v>229</v>
      </c>
      <c r="D7" s="19"/>
      <c r="E7" s="19"/>
      <c r="F7" s="22">
        <v>3400</v>
      </c>
      <c r="G7" s="40"/>
    </row>
    <row r="8" spans="1:10" ht="22.5" customHeight="1" x14ac:dyDescent="0.55000000000000004">
      <c r="A8" s="36">
        <v>2</v>
      </c>
      <c r="B8" s="37" t="s">
        <v>337</v>
      </c>
      <c r="C8" s="13" t="s">
        <v>302</v>
      </c>
      <c r="D8" s="16"/>
      <c r="E8" s="16"/>
      <c r="F8" s="22">
        <v>2500</v>
      </c>
      <c r="G8" s="40"/>
    </row>
    <row r="9" spans="1:10" ht="22.5" customHeight="1" x14ac:dyDescent="0.55000000000000004">
      <c r="A9" s="36">
        <v>3</v>
      </c>
      <c r="B9" s="37" t="s">
        <v>333</v>
      </c>
      <c r="C9" s="13" t="s">
        <v>475</v>
      </c>
      <c r="D9" s="19"/>
      <c r="E9" s="19"/>
      <c r="F9" s="22">
        <v>2000</v>
      </c>
      <c r="G9" s="40"/>
    </row>
    <row r="10" spans="1:10" ht="22.5" customHeight="1" x14ac:dyDescent="0.55000000000000004">
      <c r="A10" s="36">
        <v>1</v>
      </c>
      <c r="B10" s="37" t="s">
        <v>332</v>
      </c>
      <c r="C10" s="13" t="s">
        <v>476</v>
      </c>
      <c r="D10" s="19" t="s">
        <v>436</v>
      </c>
      <c r="E10" s="14"/>
      <c r="F10" s="22">
        <v>65000</v>
      </c>
      <c r="G10" s="40"/>
    </row>
    <row r="11" spans="1:10" ht="22.5" customHeight="1" x14ac:dyDescent="0.55000000000000004">
      <c r="A11" s="36">
        <v>2</v>
      </c>
      <c r="B11" s="37" t="s">
        <v>337</v>
      </c>
      <c r="C11" s="13" t="s">
        <v>465</v>
      </c>
      <c r="D11" s="19"/>
      <c r="E11" s="14"/>
      <c r="F11" s="22">
        <v>500000</v>
      </c>
      <c r="G11" s="40"/>
    </row>
    <row r="12" spans="1:10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9000</v>
      </c>
      <c r="G12" s="40"/>
    </row>
    <row r="13" spans="1:10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1000</v>
      </c>
      <c r="G13" s="40"/>
    </row>
    <row r="14" spans="1:10" ht="22.5" customHeight="1" x14ac:dyDescent="0.55000000000000004">
      <c r="A14" s="36">
        <v>3</v>
      </c>
      <c r="B14" s="37" t="s">
        <v>333</v>
      </c>
      <c r="C14" s="13" t="s">
        <v>477</v>
      </c>
      <c r="D14" s="19"/>
      <c r="E14" s="14"/>
      <c r="F14" s="22">
        <v>6500</v>
      </c>
      <c r="G14" s="40"/>
      <c r="J14">
        <v>7</v>
      </c>
    </row>
    <row r="15" spans="1:10" ht="22.5" customHeight="1" x14ac:dyDescent="0.55000000000000004">
      <c r="A15" s="36">
        <v>4</v>
      </c>
      <c r="B15" s="37" t="s">
        <v>334</v>
      </c>
      <c r="C15" s="13" t="s">
        <v>479</v>
      </c>
      <c r="D15" s="16"/>
      <c r="E15" s="16"/>
      <c r="F15" s="22">
        <v>33000</v>
      </c>
      <c r="G15" s="40"/>
    </row>
    <row r="16" spans="1:10" ht="22.5" customHeight="1" x14ac:dyDescent="0.25">
      <c r="E16" s="58" t="s">
        <v>332</v>
      </c>
      <c r="F16" s="60">
        <f>SUM(F2:F15)</f>
        <v>673900</v>
      </c>
    </row>
    <row r="17" spans="5:6" ht="22.5" customHeight="1" x14ac:dyDescent="0.25">
      <c r="E17" s="58" t="s">
        <v>372</v>
      </c>
      <c r="F17" s="61">
        <v>99450</v>
      </c>
    </row>
    <row r="18" spans="5:6" ht="22.5" customHeight="1" x14ac:dyDescent="0.25">
      <c r="E18" s="58" t="s">
        <v>407</v>
      </c>
      <c r="F18" s="71">
        <v>5000</v>
      </c>
    </row>
    <row r="19" spans="5:6" ht="18.75" x14ac:dyDescent="0.3">
      <c r="E19" s="58"/>
      <c r="F19" s="69">
        <f>SUM(F16:F18)</f>
        <v>778350</v>
      </c>
    </row>
    <row r="20" spans="5:6" ht="18.75" x14ac:dyDescent="0.25">
      <c r="E20" s="66" t="s">
        <v>428</v>
      </c>
      <c r="F20" s="67">
        <v>138000</v>
      </c>
    </row>
    <row r="21" spans="5:6" ht="23.25" x14ac:dyDescent="0.25">
      <c r="E21" s="58" t="s">
        <v>374</v>
      </c>
      <c r="F21" s="56">
        <v>562000</v>
      </c>
    </row>
    <row r="22" spans="5:6" ht="18.75" x14ac:dyDescent="0.3">
      <c r="F22" s="68">
        <f>SUM(F20:F21)</f>
        <v>700000</v>
      </c>
    </row>
    <row r="23" spans="5:6" ht="23.25" x14ac:dyDescent="0.6">
      <c r="F23" s="59">
        <v>778350</v>
      </c>
    </row>
    <row r="24" spans="5:6" ht="18.75" x14ac:dyDescent="0.3">
      <c r="F24" s="62">
        <f>F22-F23</f>
        <v>-78350</v>
      </c>
    </row>
    <row r="25" spans="5:6" x14ac:dyDescent="0.25">
      <c r="F25" s="94">
        <f>F5+F6+F7+F8+F11</f>
        <v>524900</v>
      </c>
    </row>
  </sheetData>
  <autoFilter ref="A1:G2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14</vt:i4>
      </vt:variant>
    </vt:vector>
  </HeadingPairs>
  <TitlesOfParts>
    <vt:vector size="49" baseType="lpstr">
      <vt:lpstr>Jun-2018</vt:lpstr>
      <vt:lpstr>July-2018</vt:lpstr>
      <vt:lpstr>1.8.2018</vt:lpstr>
      <vt:lpstr>2.8.2018</vt:lpstr>
      <vt:lpstr>3.8.2018</vt:lpstr>
      <vt:lpstr>4.8.2018</vt:lpstr>
      <vt:lpstr>5.8.2018</vt:lpstr>
      <vt:lpstr>6.8.2018</vt:lpstr>
      <vt:lpstr>7.8.2018</vt:lpstr>
      <vt:lpstr>8.8.2018</vt:lpstr>
      <vt:lpstr>9.8.2018</vt:lpstr>
      <vt:lpstr>10.8.2018</vt:lpstr>
      <vt:lpstr>11.8.2018</vt:lpstr>
      <vt:lpstr>12.8.2018</vt:lpstr>
      <vt:lpstr>13.8.2018</vt:lpstr>
      <vt:lpstr>14.8.2018</vt:lpstr>
      <vt:lpstr>15.8.2018</vt:lpstr>
      <vt:lpstr>16.8.2018</vt:lpstr>
      <vt:lpstr>17.8.2018</vt:lpstr>
      <vt:lpstr>18.8.2018</vt:lpstr>
      <vt:lpstr>19.8.2018</vt:lpstr>
      <vt:lpstr>20.8.2018</vt:lpstr>
      <vt:lpstr>21.8.2018</vt:lpstr>
      <vt:lpstr>22.8.2018</vt:lpstr>
      <vt:lpstr>23.8.2018</vt:lpstr>
      <vt:lpstr>24.8.2018</vt:lpstr>
      <vt:lpstr>25.8.2018</vt:lpstr>
      <vt:lpstr>26.8.2018</vt:lpstr>
      <vt:lpstr>27.8.2018</vt:lpstr>
      <vt:lpstr>28.8.2018</vt:lpstr>
      <vt:lpstr>29.8.2018</vt:lpstr>
      <vt:lpstr>30.8.2018</vt:lpstr>
      <vt:lpstr>31.8.2018</vt:lpstr>
      <vt:lpstr>Sept;-2018</vt:lpstr>
      <vt:lpstr>Sheet1</vt:lpstr>
      <vt:lpstr>myvar1</vt:lpstr>
      <vt:lpstr>myvar10</vt:lpstr>
      <vt:lpstr>myvar11</vt:lpstr>
      <vt:lpstr>myvar12</vt:lpstr>
      <vt:lpstr>myvar13</vt:lpstr>
      <vt:lpstr>myvar13\</vt:lpstr>
      <vt:lpstr>myvar2</vt:lpstr>
      <vt:lpstr>myvar3</vt:lpstr>
      <vt:lpstr>myvar4</vt:lpstr>
      <vt:lpstr>myvar5</vt:lpstr>
      <vt:lpstr>myvar6</vt:lpstr>
      <vt:lpstr>myvar7</vt:lpstr>
      <vt:lpstr>myvar8</vt:lpstr>
      <vt:lpstr>myvar9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2018-09-15T12:15:57Z</dcterms:modified>
</cp:coreProperties>
</file>