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Charts" sheetId="2" r:id="rId5"/>
  </sheets>
  <definedNames/>
  <calcPr/>
</workbook>
</file>

<file path=xl/sharedStrings.xml><?xml version="1.0" encoding="utf-8"?>
<sst xmlns="http://schemas.openxmlformats.org/spreadsheetml/2006/main" count="292" uniqueCount="210">
  <si>
    <t>Task#</t>
  </si>
  <si>
    <t>Description</t>
  </si>
  <si>
    <t>Start Date</t>
  </si>
  <si>
    <t>End Date</t>
  </si>
  <si>
    <t>Duration in Days</t>
  </si>
  <si>
    <t>Days Passed</t>
  </si>
  <si>
    <t>Days Left</t>
  </si>
  <si>
    <t>Effort Hours Estimate</t>
  </si>
  <si>
    <t>Effort Hours Complete</t>
  </si>
  <si>
    <t>Effort Hours Left</t>
  </si>
  <si>
    <t>Input</t>
  </si>
  <si>
    <t>Output</t>
  </si>
  <si>
    <t>Responsible</t>
  </si>
  <si>
    <t>Status</t>
  </si>
  <si>
    <t>Total --&gt;</t>
  </si>
  <si>
    <t>000</t>
  </si>
  <si>
    <t>Project Start and End Dates</t>
  </si>
  <si>
    <t>001</t>
  </si>
  <si>
    <t>Develop Methodology</t>
  </si>
  <si>
    <t>Brainstorm ideas, project description</t>
  </si>
  <si>
    <t>Design process and goals</t>
  </si>
  <si>
    <t>Everyone</t>
  </si>
  <si>
    <t>Complete</t>
  </si>
  <si>
    <t>002</t>
  </si>
  <si>
    <t>Requirements and tool gathering</t>
  </si>
  <si>
    <t>Project needs and methodology</t>
  </si>
  <si>
    <t>IDE to use, list of goals, schedule</t>
  </si>
  <si>
    <t>002a</t>
  </si>
  <si>
    <t>Functionality and Requirements Documents</t>
  </si>
  <si>
    <t>Requirements and tools gathered.</t>
  </si>
  <si>
    <t xml:space="preserve">Functionality Document, System Requirements Documnet </t>
  </si>
  <si>
    <t>Ethan</t>
  </si>
  <si>
    <t>003</t>
  </si>
  <si>
    <t>Design (diagrams, workflow)</t>
  </si>
  <si>
    <t>Project description, requirements, functionality</t>
  </si>
  <si>
    <t>Blueprint of system</t>
  </si>
  <si>
    <t>003a</t>
  </si>
  <si>
    <t xml:space="preserve">Sequence Diagram </t>
  </si>
  <si>
    <t>Users and user functions</t>
  </si>
  <si>
    <t>Sequence Diagram</t>
  </si>
  <si>
    <t>Mikey</t>
  </si>
  <si>
    <t>003b</t>
  </si>
  <si>
    <t>Workflow Diagram</t>
  </si>
  <si>
    <t xml:space="preserve">Jiovany </t>
  </si>
  <si>
    <t xml:space="preserve">003c </t>
  </si>
  <si>
    <t>UML Diagram</t>
  </si>
  <si>
    <t>Design overview and classes</t>
  </si>
  <si>
    <t>Nick</t>
  </si>
  <si>
    <t>004</t>
  </si>
  <si>
    <t>Implement Reffering Dr section</t>
  </si>
  <si>
    <t xml:space="preserve">Functionality Document, Sequence Diagram, Workflow Diagram , UML Diagram </t>
  </si>
  <si>
    <t xml:space="preserve">Referring Dr. section </t>
  </si>
  <si>
    <t>004a</t>
  </si>
  <si>
    <t>Create Referring Dr. obejct // inherit from user</t>
  </si>
  <si>
    <t>Dr. Object. Drs that log into the system</t>
  </si>
  <si>
    <t>004b</t>
  </si>
  <si>
    <t>Create Patient object</t>
  </si>
  <si>
    <t>Patient Object that be used within the order object. will be viewd by each subsequent user</t>
  </si>
  <si>
    <t>004c</t>
  </si>
  <si>
    <t>Create order object</t>
  </si>
  <si>
    <t>order Object that will be used throughout the application</t>
  </si>
  <si>
    <t>004d</t>
  </si>
  <si>
    <t xml:space="preserve">Create Referring Dr. GUI </t>
  </si>
  <si>
    <t>Dashboard that the Reffering Dr. will see and work with</t>
  </si>
  <si>
    <t>004e</t>
  </si>
  <si>
    <t>Create view_patient method</t>
  </si>
  <si>
    <t>ability to view existing patients</t>
  </si>
  <si>
    <t>004f</t>
  </si>
  <si>
    <t xml:space="preserve">Create new_patient method </t>
  </si>
  <si>
    <t xml:space="preserve">ability to create a new patient </t>
  </si>
  <si>
    <t>004g</t>
  </si>
  <si>
    <t>Create patinet_lookup method</t>
  </si>
  <si>
    <t>Ability to lookup exisitng patients</t>
  </si>
  <si>
    <t>004h</t>
  </si>
  <si>
    <t>Create new_order method</t>
  </si>
  <si>
    <t>ability to create a new order - executed by the reffering Dr</t>
  </si>
  <si>
    <t>004i</t>
  </si>
  <si>
    <t>Create the user SuperClass</t>
  </si>
  <si>
    <t xml:space="preserve">person object will be built upon by each of the subsequent user objects </t>
  </si>
  <si>
    <t>004j</t>
  </si>
  <si>
    <t xml:space="preserve">Give Dr Acces To patient records </t>
  </si>
  <si>
    <t>Dr should be able to view and edit patient information along with thier medical history</t>
  </si>
  <si>
    <t>005</t>
  </si>
  <si>
    <t>Implement Receptionist section</t>
  </si>
  <si>
    <t xml:space="preserve">Order object, Functionality Document, Sequence Diagram, Workflow Diagram , UML Diagram </t>
  </si>
  <si>
    <t>Receptionsit section</t>
  </si>
  <si>
    <t>Jiovany, Ethan, Nick</t>
  </si>
  <si>
    <t>005a</t>
  </si>
  <si>
    <t>Create receptionist object // inherit from user</t>
  </si>
  <si>
    <t>user object</t>
  </si>
  <si>
    <t>An object to be used within the Receptionist GUI and check in / scedule appointments</t>
  </si>
  <si>
    <t>Jiovanny</t>
  </si>
  <si>
    <t>005b</t>
  </si>
  <si>
    <t>Create schedule_order method</t>
  </si>
  <si>
    <t xml:space="preserve">order object </t>
  </si>
  <si>
    <t>schedules appointments // applys a date to the order</t>
  </si>
  <si>
    <t>Nick, Jiovanny</t>
  </si>
  <si>
    <t>005c</t>
  </si>
  <si>
    <t>Create Receptionist GUI</t>
  </si>
  <si>
    <t>Login Info, USer Object</t>
  </si>
  <si>
    <t>View portals for all Receptionist functions</t>
  </si>
  <si>
    <t>005d</t>
  </si>
  <si>
    <t xml:space="preserve">Create check_in method </t>
  </si>
  <si>
    <t>Order Object, Patient Object</t>
  </si>
  <si>
    <t>Appt Room, Team Assigned</t>
  </si>
  <si>
    <t>005e</t>
  </si>
  <si>
    <t xml:space="preserve">Create resources objects // tools, rooms and teams </t>
  </si>
  <si>
    <t>Modality and Team Object</t>
  </si>
  <si>
    <t>005f</t>
  </si>
  <si>
    <t xml:space="preserve">Create SQL query to access all schduled appointments </t>
  </si>
  <si>
    <t>SQL query to order table</t>
  </si>
  <si>
    <t>Scheduled orders from order table</t>
  </si>
  <si>
    <t>Ethan, Nick</t>
  </si>
  <si>
    <t>005g</t>
  </si>
  <si>
    <t xml:space="preserve">Create SQL query to accesss todays appointments </t>
  </si>
  <si>
    <t>Orders with current date appointment from order table</t>
  </si>
  <si>
    <t>005h</t>
  </si>
  <si>
    <t>Create SQL query to access appointments that lack a date</t>
  </si>
  <si>
    <t>Unscheduled orders from order table</t>
  </si>
  <si>
    <t>005i</t>
  </si>
  <si>
    <t>receptionist has access to patient infomration // implement me</t>
  </si>
  <si>
    <t>Patient Object</t>
  </si>
  <si>
    <t>Patient Info, Phone Num, Allergies, Notes, Etc.</t>
  </si>
  <si>
    <t>006</t>
  </si>
  <si>
    <t>Implement technician section</t>
  </si>
  <si>
    <t>006a</t>
  </si>
  <si>
    <t>Create technician object // inherit from user</t>
  </si>
  <si>
    <t>Technician object</t>
  </si>
  <si>
    <t>006b</t>
  </si>
  <si>
    <t xml:space="preserve">Create add_image method </t>
  </si>
  <si>
    <t>Order object and Image to be added</t>
  </si>
  <si>
    <t>Updated order with Image attached</t>
  </si>
  <si>
    <t>006c</t>
  </si>
  <si>
    <t>Create remove_image method</t>
  </si>
  <si>
    <t>Order object and image to be removed</t>
  </si>
  <si>
    <t>Updated order with image removed</t>
  </si>
  <si>
    <t>006d</t>
  </si>
  <si>
    <t>Create view_image method</t>
  </si>
  <si>
    <t>Image on selected order</t>
  </si>
  <si>
    <t>Window withimage being dispalyed</t>
  </si>
  <si>
    <t>006e</t>
  </si>
  <si>
    <t>Create view_appointment method</t>
  </si>
  <si>
    <t>Order object with appointments</t>
  </si>
  <si>
    <t>List of current day's appointments</t>
  </si>
  <si>
    <t>006f</t>
  </si>
  <si>
    <t>Create submit method // sends order to radiologist</t>
  </si>
  <si>
    <t>Order object</t>
  </si>
  <si>
    <t>Updated order with notification for radiologist</t>
  </si>
  <si>
    <t>006g</t>
  </si>
  <si>
    <t>Create view_orders method</t>
  </si>
  <si>
    <t>Order object with open status</t>
  </si>
  <si>
    <t>List of open orders</t>
  </si>
  <si>
    <t>007</t>
  </si>
  <si>
    <t>implement radiologist section</t>
  </si>
  <si>
    <t>mikey</t>
  </si>
  <si>
    <t>007a</t>
  </si>
  <si>
    <t xml:space="preserve">create radiologist object //inherit from dr or user? </t>
  </si>
  <si>
    <t>Radiologist Object</t>
  </si>
  <si>
    <t>007b</t>
  </si>
  <si>
    <t xml:space="preserve">Create save_order method </t>
  </si>
  <si>
    <t>order object</t>
  </si>
  <si>
    <t>updated order object, not yet complete</t>
  </si>
  <si>
    <t>007c</t>
  </si>
  <si>
    <t xml:space="preserve">Create finalize_order method </t>
  </si>
  <si>
    <t>complete order object ready for dr report</t>
  </si>
  <si>
    <t>007d</t>
  </si>
  <si>
    <t>Create radiologist GUI</t>
  </si>
  <si>
    <t>Login info, user object</t>
  </si>
  <si>
    <t>Radiologist portal</t>
  </si>
  <si>
    <t>007e</t>
  </si>
  <si>
    <t xml:space="preserve">Create select_order method // maybe </t>
  </si>
  <si>
    <t>all order objects</t>
  </si>
  <si>
    <t>selected order object and all related info</t>
  </si>
  <si>
    <t>007f</t>
  </si>
  <si>
    <t xml:space="preserve">Radiologist can see patieint info // implment me </t>
  </si>
  <si>
    <t>patient object</t>
  </si>
  <si>
    <t>all relevant patient info</t>
  </si>
  <si>
    <t>007g</t>
  </si>
  <si>
    <t xml:space="preserve">Radiologist can write to a text box for the order // implement me </t>
  </si>
  <si>
    <t>radiologist report</t>
  </si>
  <si>
    <t>order object updated with radiologist report</t>
  </si>
  <si>
    <t>008</t>
  </si>
  <si>
    <t xml:space="preserve">implement login dashboard and access controls </t>
  </si>
  <si>
    <t>User object, name and password</t>
  </si>
  <si>
    <t>Specific User UI and info</t>
  </si>
  <si>
    <t>009</t>
  </si>
  <si>
    <t>implement SQL database and update code to incorporate</t>
  </si>
  <si>
    <t>SQL queries</t>
  </si>
  <si>
    <t>Desired info. from database tables</t>
  </si>
  <si>
    <t>010</t>
  </si>
  <si>
    <t>implement admin control</t>
  </si>
  <si>
    <t>User objects</t>
  </si>
  <si>
    <t>User child objects, and info related</t>
  </si>
  <si>
    <t xml:space="preserve">Nick </t>
  </si>
  <si>
    <t>011</t>
  </si>
  <si>
    <t xml:space="preserve">implement log_out method // person object </t>
  </si>
  <si>
    <t>User object and UI display</t>
  </si>
  <si>
    <t>Home window/Log in window</t>
  </si>
  <si>
    <t>012</t>
  </si>
  <si>
    <t xml:space="preserve">implement allergy_conflict method </t>
  </si>
  <si>
    <t>Allergy Variable</t>
  </si>
  <si>
    <t>PopUp warning of conflict</t>
  </si>
  <si>
    <t>013</t>
  </si>
  <si>
    <t xml:space="preserve">Testing </t>
  </si>
  <si>
    <t>Test USers, Orders, Patients</t>
  </si>
  <si>
    <t>Successful Completion and/or bugs</t>
  </si>
  <si>
    <t>014</t>
  </si>
  <si>
    <t>Presentation preperation</t>
  </si>
  <si>
    <t>Project overview,Test cases, supporting documentation</t>
  </si>
  <si>
    <t>Slides describing project structure and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</si>
</sst>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11">
    <font>
      <sz val="11.0"/>
      <color theme="1"/>
      <name val="Arial"/>
    </font>
    <font>
      <b/>
      <sz val="11.0"/>
      <color theme="1"/>
      <name val="Calibri"/>
    </font>
    <font>
      <b/>
      <sz val="11.0"/>
      <color rgb="FFBFBFBF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BFBFBF"/>
      <name val="Calibri"/>
    </font>
    <font>
      <sz val="11.0"/>
      <color rgb="FF000000"/>
      <name val="Calibri"/>
    </font>
    <font>
      <color theme="1"/>
      <name val="Calibri"/>
    </font>
    <font>
      <sz val="11.0"/>
      <color rgb="FF000000"/>
      <name val="Docs-Calibri"/>
    </font>
    <font>
      <sz val="11.0"/>
      <color theme="1"/>
    </font>
    <font>
      <sz val="11.0"/>
      <color rgb="FF000000"/>
      <name val="&quot;docs-Calibri&quot;"/>
    </font>
  </fonts>
  <fills count="11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C27BA0"/>
        <bgColor rgb="FFC27BA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shrinkToFit="0" vertical="center" wrapText="1"/>
    </xf>
    <xf borderId="1" fillId="2" fontId="2" numFmtId="1" xfId="0" applyAlignment="1" applyBorder="1" applyFont="1" applyNumberFormat="1">
      <alignment horizontal="left" shrinkToFit="0" vertical="center" wrapText="1"/>
    </xf>
    <xf borderId="1" fillId="2" fontId="5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1" fillId="2" fontId="4" numFmtId="49" xfId="0" applyAlignment="1" applyBorder="1" applyFont="1" applyNumberFormat="1">
      <alignment horizontal="left" readingOrder="0" vertical="center"/>
    </xf>
    <xf borderId="1" fillId="2" fontId="4" numFmtId="0" xfId="0" applyAlignment="1" applyBorder="1" applyFont="1">
      <alignment horizontal="left" vertical="center"/>
    </xf>
    <xf borderId="1" fillId="0" fontId="4" numFmtId="14" xfId="0" applyAlignment="1" applyBorder="1" applyFont="1" applyNumberFormat="1">
      <alignment horizontal="left" readingOrder="0" vertical="center"/>
    </xf>
    <xf borderId="1" fillId="0" fontId="4" numFmtId="164" xfId="0" applyAlignment="1" applyBorder="1" applyFont="1" applyNumberFormat="1">
      <alignment horizontal="left" readingOrder="0" vertical="center"/>
    </xf>
    <xf borderId="1" fillId="2" fontId="3" numFmtId="1" xfId="0" applyAlignment="1" applyBorder="1" applyFont="1" applyNumberForma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1" fillId="0" fontId="4" numFmtId="49" xfId="0" applyAlignment="1" applyBorder="1" applyFont="1" applyNumberForma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4" numFmtId="1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165" xfId="0" applyAlignment="1" applyBorder="1" applyFont="1" applyNumberFormat="1">
      <alignment horizontal="left" readingOrder="0" vertical="center"/>
    </xf>
    <xf borderId="1" fillId="2" fontId="4" numFmtId="0" xfId="0" applyAlignment="1" applyBorder="1" applyFont="1">
      <alignment horizontal="left" readingOrder="0" vertical="center"/>
    </xf>
    <xf borderId="1" fillId="3" fontId="4" numFmtId="49" xfId="0" applyAlignment="1" applyBorder="1" applyFill="1" applyFont="1" applyNumberFormat="1">
      <alignment horizontal="left" readingOrder="0" vertical="center"/>
    </xf>
    <xf borderId="1" fillId="3" fontId="4" numFmtId="0" xfId="0" applyAlignment="1" applyBorder="1" applyFont="1">
      <alignment horizontal="left" readingOrder="0" vertical="center"/>
    </xf>
    <xf borderId="1" fillId="3" fontId="4" numFmtId="164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readingOrder="0" shrinkToFit="0" vertical="center" wrapText="1"/>
    </xf>
    <xf borderId="1" fillId="0" fontId="6" numFmtId="164" xfId="0" applyAlignment="1" applyBorder="1" applyFont="1" applyNumberFormat="1">
      <alignment horizontal="left" readingOrder="0" vertical="center"/>
    </xf>
    <xf borderId="1" fillId="0" fontId="7" numFmtId="164" xfId="0" applyAlignment="1" applyBorder="1" applyFont="1" applyNumberFormat="1">
      <alignment horizontal="left" readingOrder="0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4" fontId="8" numFmtId="164" xfId="0" applyAlignment="1" applyBorder="1" applyFill="1" applyFont="1" applyNumberForma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1" fillId="4" fontId="6" numFmtId="164" xfId="0" applyAlignment="1" applyBorder="1" applyFont="1" applyNumberFormat="1">
      <alignment horizontal="left" readingOrder="0" vertical="center"/>
    </xf>
    <xf borderId="1" fillId="5" fontId="4" numFmtId="49" xfId="0" applyAlignment="1" applyBorder="1" applyFill="1" applyFont="1" applyNumberFormat="1">
      <alignment horizontal="left" readingOrder="0" vertical="center"/>
    </xf>
    <xf borderId="1" fillId="5" fontId="7" numFmtId="0" xfId="0" applyAlignment="1" applyBorder="1" applyFont="1">
      <alignment horizontal="left" readingOrder="0" vertical="center"/>
    </xf>
    <xf borderId="1" fillId="5" fontId="6" numFmtId="164" xfId="0" applyAlignment="1" applyBorder="1" applyFont="1" applyNumberFormat="1">
      <alignment horizontal="left" readingOrder="0" vertical="center"/>
    </xf>
    <xf borderId="1" fillId="5" fontId="8" numFmtId="164" xfId="0" applyAlignment="1" applyBorder="1" applyFont="1" applyNumberFormat="1">
      <alignment horizontal="left" readingOrder="0" vertical="center"/>
    </xf>
    <xf borderId="1" fillId="5" fontId="4" numFmtId="0" xfId="0" applyAlignment="1" applyBorder="1" applyFont="1">
      <alignment horizontal="left" vertical="center"/>
    </xf>
    <xf borderId="1" fillId="5" fontId="4" numFmtId="0" xfId="0" applyAlignment="1" applyBorder="1" applyFont="1">
      <alignment horizontal="left" readingOrder="0" vertical="center"/>
    </xf>
    <xf borderId="0" fillId="5" fontId="6" numFmtId="0" xfId="0" applyAlignment="1" applyFont="1">
      <alignment horizontal="left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6" fontId="4" numFmtId="49" xfId="0" applyAlignment="1" applyBorder="1" applyFill="1" applyFont="1" applyNumberFormat="1">
      <alignment horizontal="left" readingOrder="0" vertical="center"/>
    </xf>
    <xf borderId="1" fillId="6" fontId="7" numFmtId="0" xfId="0" applyAlignment="1" applyBorder="1" applyFont="1">
      <alignment horizontal="left" readingOrder="0" vertical="center"/>
    </xf>
    <xf borderId="1" fillId="6" fontId="6" numFmtId="164" xfId="0" applyAlignment="1" applyBorder="1" applyFont="1" applyNumberFormat="1">
      <alignment horizontal="left" readingOrder="0" vertical="center"/>
    </xf>
    <xf borderId="1" fillId="6" fontId="7" numFmtId="164" xfId="0" applyAlignment="1" applyBorder="1" applyFont="1" applyNumberFormat="1">
      <alignment horizontal="left" readingOrder="0" vertical="center"/>
    </xf>
    <xf borderId="1" fillId="6" fontId="4" numFmtId="0" xfId="0" applyAlignment="1" applyBorder="1" applyFont="1">
      <alignment horizontal="left" vertical="center"/>
    </xf>
    <xf borderId="1" fillId="6" fontId="4" numFmtId="0" xfId="0" applyAlignment="1" applyBorder="1" applyFont="1">
      <alignment horizontal="left" readingOrder="0" vertical="center"/>
    </xf>
    <xf borderId="1" fillId="6" fontId="4" numFmtId="0" xfId="0" applyAlignment="1" applyBorder="1" applyFont="1">
      <alignment horizontal="left" shrinkToFit="0" vertical="center" wrapText="1"/>
    </xf>
    <xf borderId="1" fillId="6" fontId="4" numFmtId="0" xfId="0" applyAlignment="1" applyBorder="1" applyFont="1">
      <alignment horizontal="left" readingOrder="0" shrinkToFit="0" vertical="center" wrapText="1"/>
    </xf>
    <xf borderId="1" fillId="4" fontId="6" numFmtId="49" xfId="0" applyAlignment="1" applyBorder="1" applyFont="1" applyNumberFormat="1">
      <alignment horizontal="left" readingOrder="0" vertical="center"/>
    </xf>
    <xf borderId="1" fillId="7" fontId="4" numFmtId="49" xfId="0" applyAlignment="1" applyBorder="1" applyFill="1" applyFont="1" applyNumberFormat="1">
      <alignment horizontal="left" readingOrder="0" vertical="center"/>
    </xf>
    <xf borderId="1" fillId="7" fontId="7" numFmtId="0" xfId="0" applyAlignment="1" applyBorder="1" applyFont="1">
      <alignment horizontal="left" readingOrder="0" vertical="center"/>
    </xf>
    <xf borderId="1" fillId="7" fontId="6" numFmtId="164" xfId="0" applyAlignment="1" applyBorder="1" applyFont="1" applyNumberFormat="1">
      <alignment horizontal="left" readingOrder="0" vertical="center"/>
    </xf>
    <xf borderId="1" fillId="7" fontId="7" numFmtId="164" xfId="0" applyAlignment="1" applyBorder="1" applyFont="1" applyNumberFormat="1">
      <alignment horizontal="left" readingOrder="0" vertical="center"/>
    </xf>
    <xf borderId="1" fillId="7" fontId="4" numFmtId="0" xfId="0" applyAlignment="1" applyBorder="1" applyFont="1">
      <alignment horizontal="left" vertical="center"/>
    </xf>
    <xf borderId="1" fillId="7" fontId="4" numFmtId="0" xfId="0" applyAlignment="1" applyBorder="1" applyFont="1">
      <alignment horizontal="left" readingOrder="0" vertical="center"/>
    </xf>
    <xf borderId="1" fillId="7" fontId="4" numFmtId="0" xfId="0" applyAlignment="1" applyBorder="1" applyFont="1">
      <alignment horizontal="left" shrinkToFit="0" vertical="center" wrapText="1"/>
    </xf>
    <xf borderId="1" fillId="7" fontId="4" numFmtId="0" xfId="0" applyAlignment="1" applyBorder="1" applyFont="1">
      <alignment horizontal="left" readingOrder="0" shrinkToFit="0" vertical="center" wrapText="1"/>
    </xf>
    <xf borderId="0" fillId="4" fontId="8" numFmtId="164" xfId="0" applyAlignment="1" applyFont="1" applyNumberFormat="1">
      <alignment horizontal="left" readingOrder="0"/>
    </xf>
    <xf borderId="1" fillId="8" fontId="4" numFmtId="49" xfId="0" applyAlignment="1" applyBorder="1" applyFill="1" applyFont="1" applyNumberFormat="1">
      <alignment horizontal="left" readingOrder="0" vertical="center"/>
    </xf>
    <xf borderId="1" fillId="8" fontId="7" numFmtId="0" xfId="0" applyAlignment="1" applyBorder="1" applyFont="1">
      <alignment horizontal="left" readingOrder="0" vertical="center"/>
    </xf>
    <xf borderId="0" fillId="8" fontId="6" numFmtId="164" xfId="0" applyAlignment="1" applyFont="1" applyNumberFormat="1">
      <alignment horizontal="left" readingOrder="0"/>
    </xf>
    <xf borderId="0" fillId="8" fontId="8" numFmtId="164" xfId="0" applyAlignment="1" applyFont="1" applyNumberFormat="1">
      <alignment horizontal="left" readingOrder="0"/>
    </xf>
    <xf borderId="1" fillId="8" fontId="4" numFmtId="0" xfId="0" applyAlignment="1" applyBorder="1" applyFont="1">
      <alignment horizontal="left" vertical="center"/>
    </xf>
    <xf borderId="1" fillId="8" fontId="4" numFmtId="0" xfId="0" applyAlignment="1" applyBorder="1" applyFont="1">
      <alignment horizontal="left" readingOrder="0" vertical="center"/>
    </xf>
    <xf borderId="1" fillId="8" fontId="4" numFmtId="0" xfId="0" applyAlignment="1" applyBorder="1" applyFont="1">
      <alignment horizontal="left" readingOrder="0" shrinkToFit="0" vertical="center" wrapText="1"/>
    </xf>
    <xf borderId="1" fillId="9" fontId="4" numFmtId="49" xfId="0" applyAlignment="1" applyBorder="1" applyFill="1" applyFont="1" applyNumberFormat="1">
      <alignment horizontal="left" readingOrder="0" vertical="center"/>
    </xf>
    <xf borderId="1" fillId="9" fontId="7" numFmtId="0" xfId="0" applyAlignment="1" applyBorder="1" applyFont="1">
      <alignment horizontal="left" readingOrder="0" vertical="center"/>
    </xf>
    <xf borderId="0" fillId="9" fontId="6" numFmtId="164" xfId="0" applyAlignment="1" applyFont="1" applyNumberFormat="1">
      <alignment horizontal="left" readingOrder="0"/>
    </xf>
    <xf borderId="0" fillId="9" fontId="8" numFmtId="164" xfId="0" applyAlignment="1" applyFont="1" applyNumberFormat="1">
      <alignment horizontal="left" readingOrder="0"/>
    </xf>
    <xf borderId="1" fillId="9" fontId="4" numFmtId="0" xfId="0" applyAlignment="1" applyBorder="1" applyFont="1">
      <alignment horizontal="left" vertical="center"/>
    </xf>
    <xf borderId="1" fillId="9" fontId="4" numFmtId="0" xfId="0" applyAlignment="1" applyBorder="1" applyFont="1">
      <alignment horizontal="left" readingOrder="0" vertical="center"/>
    </xf>
    <xf borderId="1" fillId="9" fontId="4" numFmtId="0" xfId="0" applyAlignment="1" applyBorder="1" applyFont="1">
      <alignment horizontal="left" readingOrder="0" shrinkToFit="0" vertical="center" wrapText="1"/>
    </xf>
    <xf borderId="1" fillId="10" fontId="4" numFmtId="49" xfId="0" applyAlignment="1" applyBorder="1" applyFill="1" applyFont="1" applyNumberFormat="1">
      <alignment horizontal="left" readingOrder="0" vertical="center"/>
    </xf>
    <xf borderId="1" fillId="10" fontId="7" numFmtId="0" xfId="0" applyAlignment="1" applyBorder="1" applyFont="1">
      <alignment horizontal="left" readingOrder="0" vertical="center"/>
    </xf>
    <xf borderId="0" fillId="10" fontId="6" numFmtId="164" xfId="0" applyAlignment="1" applyFont="1" applyNumberFormat="1">
      <alignment horizontal="left" readingOrder="0"/>
    </xf>
    <xf borderId="0" fillId="10" fontId="8" numFmtId="164" xfId="0" applyAlignment="1" applyFont="1" applyNumberFormat="1">
      <alignment horizontal="left" readingOrder="0"/>
    </xf>
    <xf borderId="1" fillId="10" fontId="4" numFmtId="0" xfId="0" applyAlignment="1" applyBorder="1" applyFont="1">
      <alignment horizontal="left" vertical="center"/>
    </xf>
    <xf borderId="1" fillId="10" fontId="4" numFmtId="0" xfId="0" applyAlignment="1" applyBorder="1" applyFont="1">
      <alignment horizontal="left" readingOrder="0" vertical="center"/>
    </xf>
    <xf borderId="1" fillId="10" fontId="4" numFmtId="0" xfId="0" applyAlignment="1" applyBorder="1" applyFont="1">
      <alignment horizontal="left" readingOrder="0" shrinkToFit="0" vertical="center" wrapText="1"/>
    </xf>
    <xf borderId="0" fillId="4" fontId="6" numFmtId="164" xfId="0" applyAlignment="1" applyFont="1" applyNumberFormat="1">
      <alignment horizontal="left" readingOrder="0"/>
    </xf>
    <xf borderId="1" fillId="0" fontId="9" numFmtId="49" xfId="0" applyAlignment="1" applyBorder="1" applyFont="1" applyNumberForma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0" fillId="0" fontId="6" numFmtId="164" xfId="0" applyAlignment="1" applyFont="1" applyNumberFormat="1">
      <alignment horizontal="left" readingOrder="0" vertical="center"/>
    </xf>
    <xf borderId="0" fillId="0" fontId="7" numFmtId="164" xfId="0" applyAlignment="1" applyFont="1" applyNumberForma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10" numFmtId="164" xfId="0" applyAlignment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Deliverable Completion Status</a:t>
            </a:r>
          </a:p>
        </c:rich>
      </c:tx>
      <c:layout>
        <c:manualLayout>
          <c:xMode val="edge"/>
          <c:yMode val="edge"/>
          <c:x val="0.2307574431983881"/>
          <c:y val="0.014939309056956116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10519048755269228"/>
          <c:y val="0.23547585963519266"/>
          <c:w val="0.7713196425874449"/>
          <c:h val="0.679222052219775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Schedule!$I$1:$J$1</c:f>
            </c:strRef>
          </c:cat>
          <c:val>
            <c:numRef>
              <c:f>Schedule!$I$2:$J$2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0.011019283746556474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9027777777777778"/>
          <c:y val="0.20350558682168604"/>
          <c:w val="0.8138888888888889"/>
          <c:h val="0.6835069469527318"/>
        </c:manualLayout>
      </c:layout>
      <c:pie3DChart>
        <c:varyColors val="1"/>
        <c:ser>
          <c:idx val="0"/>
          <c:order val="0"/>
          <c:dPt>
            <c:idx val="0"/>
            <c:explosion val="6"/>
            <c:spPr>
              <a:solidFill>
                <a:schemeClr val="accent6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latin typeface="+mn-lt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latin typeface="+mn-lt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Schedule!$F$1:$G$1</c:f>
            </c:strRef>
          </c:cat>
          <c:val>
            <c:numRef>
              <c:f>Schedule!$F$2:$G$2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</xdr:row>
      <xdr:rowOff>19050</xdr:rowOff>
    </xdr:from>
    <xdr:ext cx="5400675" cy="3562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476250</xdr:colOff>
      <xdr:row>1</xdr:row>
      <xdr:rowOff>171450</xdr:rowOff>
    </xdr:from>
    <xdr:ext cx="4638675" cy="3638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9.88"/>
    <col customWidth="1" min="3" max="3" width="9.5"/>
    <col customWidth="1" min="4" max="4" width="9.75"/>
    <col customWidth="1" min="5" max="5" width="7.75"/>
    <col customWidth="1" min="6" max="6" width="5.75"/>
    <col customWidth="1" min="7" max="8" width="8.38"/>
    <col customWidth="1" min="9" max="9" width="9.0"/>
    <col customWidth="1" min="10" max="10" width="8.38"/>
    <col customWidth="1" min="11" max="11" width="28.63"/>
    <col customWidth="1" min="12" max="13" width="26.0"/>
    <col customWidth="1" min="14" max="14" width="10.88"/>
    <col customWidth="1" min="15" max="26" width="7.63"/>
  </cols>
  <sheetData>
    <row r="1" ht="4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0.5" customHeight="1">
      <c r="A2" s="6"/>
      <c r="B2" s="6" t="s">
        <v>14</v>
      </c>
      <c r="C2" s="6"/>
      <c r="D2" s="6"/>
      <c r="E2" s="6">
        <f>SUM(E3:E57)</f>
        <v>394</v>
      </c>
      <c r="F2" s="7">
        <f>TODAY() -C3</f>
        <v>48</v>
      </c>
      <c r="G2" s="7">
        <f>D3-TODAY()</f>
        <v>0</v>
      </c>
      <c r="H2" s="6">
        <f t="shared" ref="H2:I2" si="1">SUM(H3:H57)</f>
        <v>390</v>
      </c>
      <c r="I2" s="8">
        <f t="shared" si="1"/>
        <v>390</v>
      </c>
      <c r="J2" s="9">
        <f>SUM(J3+J11+J22+J40+J32+J48+J49+J50+J51+J52+J53+J54)</f>
        <v>0</v>
      </c>
      <c r="K2" s="10"/>
      <c r="L2" s="10"/>
      <c r="M2" s="10"/>
      <c r="N2" s="8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15</v>
      </c>
      <c r="B3" s="13" t="s">
        <v>16</v>
      </c>
      <c r="C3" s="14">
        <v>44251.0</v>
      </c>
      <c r="D3" s="15">
        <v>44299.0</v>
      </c>
      <c r="E3" s="13">
        <f t="shared" ref="E3:E5" si="2">D3-C3</f>
        <v>48</v>
      </c>
      <c r="F3" s="13"/>
      <c r="G3" s="16">
        <f>D3-TODAY()</f>
        <v>0</v>
      </c>
      <c r="H3" s="13"/>
      <c r="I3" s="13"/>
      <c r="J3" s="13"/>
      <c r="K3" s="17"/>
      <c r="L3" s="17"/>
      <c r="M3" s="17"/>
      <c r="N3" s="13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8" t="s">
        <v>17</v>
      </c>
      <c r="B4" s="19" t="s">
        <v>18</v>
      </c>
      <c r="C4" s="20">
        <v>44242.0</v>
      </c>
      <c r="D4" s="14">
        <v>44251.0</v>
      </c>
      <c r="E4" s="13">
        <f t="shared" si="2"/>
        <v>9</v>
      </c>
      <c r="F4" s="13"/>
      <c r="G4" s="13"/>
      <c r="H4" s="19">
        <v>5.0</v>
      </c>
      <c r="I4" s="5">
        <v>5.0</v>
      </c>
      <c r="J4" s="13">
        <f t="shared" ref="J4:J5" si="3">H4-I4</f>
        <v>0</v>
      </c>
      <c r="K4" s="21" t="s">
        <v>19</v>
      </c>
      <c r="L4" s="21" t="s">
        <v>20</v>
      </c>
      <c r="M4" s="21" t="s">
        <v>21</v>
      </c>
      <c r="N4" s="19" t="s">
        <v>22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8" t="s">
        <v>23</v>
      </c>
      <c r="B5" s="19" t="s">
        <v>24</v>
      </c>
      <c r="C5" s="20">
        <v>44247.0</v>
      </c>
      <c r="D5" s="22">
        <v>44258.0</v>
      </c>
      <c r="E5" s="13">
        <f t="shared" si="2"/>
        <v>11</v>
      </c>
      <c r="F5" s="13"/>
      <c r="G5" s="13"/>
      <c r="H5" s="5">
        <v>10.0</v>
      </c>
      <c r="I5" s="19">
        <v>10.0</v>
      </c>
      <c r="J5" s="13">
        <f t="shared" si="3"/>
        <v>0</v>
      </c>
      <c r="K5" s="21" t="s">
        <v>25</v>
      </c>
      <c r="L5" s="21" t="s">
        <v>26</v>
      </c>
      <c r="M5" s="21" t="s">
        <v>21</v>
      </c>
      <c r="N5" s="19" t="s">
        <v>22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8" t="s">
        <v>27</v>
      </c>
      <c r="B6" s="19" t="s">
        <v>28</v>
      </c>
      <c r="C6" s="14">
        <v>43891.0</v>
      </c>
      <c r="D6" s="14">
        <v>43899.0</v>
      </c>
      <c r="E6" s="23">
        <v>8.0</v>
      </c>
      <c r="F6" s="13"/>
      <c r="G6" s="13"/>
      <c r="H6" s="19">
        <v>7.0</v>
      </c>
      <c r="I6" s="19">
        <v>7.0</v>
      </c>
      <c r="J6" s="23">
        <v>0.0</v>
      </c>
      <c r="K6" s="21" t="s">
        <v>29</v>
      </c>
      <c r="L6" s="21" t="s">
        <v>30</v>
      </c>
      <c r="M6" s="21" t="s">
        <v>31</v>
      </c>
      <c r="N6" s="19" t="s">
        <v>22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8" t="s">
        <v>32</v>
      </c>
      <c r="B7" s="19" t="s">
        <v>33</v>
      </c>
      <c r="C7" s="20">
        <v>44248.0</v>
      </c>
      <c r="D7" s="14">
        <v>44265.0</v>
      </c>
      <c r="E7" s="13">
        <f>D7-C7</f>
        <v>17</v>
      </c>
      <c r="F7" s="13"/>
      <c r="G7" s="13"/>
      <c r="H7" s="19">
        <f t="shared" ref="H7:I7" si="4">SUM(H8:H10)</f>
        <v>15</v>
      </c>
      <c r="I7" s="19">
        <f t="shared" si="4"/>
        <v>15</v>
      </c>
      <c r="J7" s="13">
        <f>H7-I7</f>
        <v>0</v>
      </c>
      <c r="K7" s="21" t="s">
        <v>34</v>
      </c>
      <c r="L7" s="21" t="s">
        <v>35</v>
      </c>
      <c r="M7" s="21" t="s">
        <v>21</v>
      </c>
      <c r="N7" s="5" t="str">
        <f>IF(A7="","",IF(I7="","Not Started",IF(H7=I7,"Complete",IF(H7&gt;I7,"In Progress"))))</f>
        <v>Complete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8" t="s">
        <v>36</v>
      </c>
      <c r="B8" s="19" t="s">
        <v>37</v>
      </c>
      <c r="C8" s="15">
        <v>43891.0</v>
      </c>
      <c r="D8" s="15">
        <v>43899.0</v>
      </c>
      <c r="E8" s="23">
        <v>8.0</v>
      </c>
      <c r="F8" s="13"/>
      <c r="G8" s="13"/>
      <c r="H8" s="19">
        <v>5.0</v>
      </c>
      <c r="I8" s="19">
        <v>5.0</v>
      </c>
      <c r="J8" s="23">
        <v>0.0</v>
      </c>
      <c r="K8" s="21" t="s">
        <v>38</v>
      </c>
      <c r="L8" s="21" t="s">
        <v>39</v>
      </c>
      <c r="M8" s="21" t="s">
        <v>40</v>
      </c>
      <c r="N8" s="19" t="s">
        <v>22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8" t="s">
        <v>41</v>
      </c>
      <c r="B9" s="19" t="s">
        <v>42</v>
      </c>
      <c r="C9" s="15">
        <v>43891.0</v>
      </c>
      <c r="D9" s="15">
        <v>43899.0</v>
      </c>
      <c r="E9" s="23">
        <v>8.0</v>
      </c>
      <c r="F9" s="13"/>
      <c r="G9" s="13"/>
      <c r="H9" s="19">
        <v>5.0</v>
      </c>
      <c r="I9" s="19">
        <v>5.0</v>
      </c>
      <c r="J9" s="23">
        <v>0.0</v>
      </c>
      <c r="K9" s="21" t="s">
        <v>38</v>
      </c>
      <c r="L9" s="21" t="s">
        <v>42</v>
      </c>
      <c r="M9" s="21" t="s">
        <v>43</v>
      </c>
      <c r="N9" s="19" t="s">
        <v>22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8" t="s">
        <v>44</v>
      </c>
      <c r="B10" s="19" t="s">
        <v>45</v>
      </c>
      <c r="C10" s="15">
        <v>43891.0</v>
      </c>
      <c r="D10" s="15">
        <v>43899.0</v>
      </c>
      <c r="E10" s="23">
        <v>8.0</v>
      </c>
      <c r="F10" s="13"/>
      <c r="G10" s="13"/>
      <c r="H10" s="19">
        <v>5.0</v>
      </c>
      <c r="I10" s="19">
        <v>5.0</v>
      </c>
      <c r="J10" s="23">
        <v>0.0</v>
      </c>
      <c r="K10" s="21" t="s">
        <v>46</v>
      </c>
      <c r="L10" s="21" t="s">
        <v>45</v>
      </c>
      <c r="M10" s="21" t="s">
        <v>47</v>
      </c>
      <c r="N10" s="19" t="s">
        <v>22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4" t="s">
        <v>48</v>
      </c>
      <c r="B11" s="25" t="s">
        <v>49</v>
      </c>
      <c r="C11" s="26">
        <v>44265.0</v>
      </c>
      <c r="D11" s="26">
        <v>44272.0</v>
      </c>
      <c r="E11" s="27">
        <f t="shared" ref="E11:E35" si="5">D11-C11</f>
        <v>7</v>
      </c>
      <c r="F11" s="27"/>
      <c r="G11" s="27"/>
      <c r="H11" s="25">
        <v>47.0</v>
      </c>
      <c r="I11" s="25">
        <f>SUM(I12:I21)</f>
        <v>47</v>
      </c>
      <c r="J11" s="27">
        <f t="shared" ref="J11:J54" si="6">H11-I11</f>
        <v>0</v>
      </c>
      <c r="K11" s="28" t="s">
        <v>50</v>
      </c>
      <c r="L11" s="28" t="s">
        <v>51</v>
      </c>
      <c r="M11" s="28" t="s">
        <v>31</v>
      </c>
      <c r="N11" s="27" t="str">
        <f t="shared" ref="N11:N12" si="7">IF(A11="","",IF(I11="","Not Started",IF(H11=I11,"Complete",IF(H11&gt;I11,"In Progress"))))</f>
        <v>Complete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18" t="s">
        <v>52</v>
      </c>
      <c r="B12" s="19" t="s">
        <v>53</v>
      </c>
      <c r="C12" s="29">
        <v>44265.0</v>
      </c>
      <c r="D12" s="30">
        <v>44272.0</v>
      </c>
      <c r="E12" s="13">
        <f t="shared" si="5"/>
        <v>7</v>
      </c>
      <c r="F12" s="13"/>
      <c r="G12" s="13"/>
      <c r="H12" s="19">
        <v>5.0</v>
      </c>
      <c r="I12" s="19">
        <v>5.0</v>
      </c>
      <c r="J12" s="13">
        <f t="shared" si="6"/>
        <v>0</v>
      </c>
      <c r="K12" s="21" t="s">
        <v>50</v>
      </c>
      <c r="L12" s="21" t="s">
        <v>54</v>
      </c>
      <c r="M12" s="31"/>
      <c r="N12" s="5" t="str">
        <f t="shared" si="7"/>
        <v>Complete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8" t="s">
        <v>55</v>
      </c>
      <c r="B13" s="32" t="s">
        <v>56</v>
      </c>
      <c r="C13" s="33">
        <v>44265.0</v>
      </c>
      <c r="D13" s="33">
        <v>44272.0</v>
      </c>
      <c r="E13" s="13">
        <f t="shared" si="5"/>
        <v>7</v>
      </c>
      <c r="F13" s="13"/>
      <c r="G13" s="13"/>
      <c r="H13" s="19">
        <v>3.0</v>
      </c>
      <c r="I13" s="19">
        <v>3.0</v>
      </c>
      <c r="J13" s="13">
        <f t="shared" si="6"/>
        <v>0</v>
      </c>
      <c r="K13" s="21" t="s">
        <v>50</v>
      </c>
      <c r="L13" s="21" t="s">
        <v>57</v>
      </c>
      <c r="M13" s="31"/>
      <c r="N13" s="19" t="s">
        <v>22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" t="s">
        <v>58</v>
      </c>
      <c r="B14" s="34" t="s">
        <v>59</v>
      </c>
      <c r="C14" s="35">
        <v>44265.0</v>
      </c>
      <c r="D14" s="30">
        <v>44272.0</v>
      </c>
      <c r="E14" s="13">
        <f t="shared" si="5"/>
        <v>7</v>
      </c>
      <c r="F14" s="13"/>
      <c r="G14" s="13"/>
      <c r="H14" s="19">
        <v>3.0</v>
      </c>
      <c r="I14" s="19">
        <v>3.0</v>
      </c>
      <c r="J14" s="13">
        <f t="shared" si="6"/>
        <v>0</v>
      </c>
      <c r="K14" s="21" t="s">
        <v>50</v>
      </c>
      <c r="L14" s="21" t="s">
        <v>60</v>
      </c>
      <c r="M14" s="31"/>
      <c r="N14" s="19" t="s">
        <v>22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8" t="s">
        <v>61</v>
      </c>
      <c r="B15" s="34" t="s">
        <v>62</v>
      </c>
      <c r="C15" s="33">
        <v>44265.0</v>
      </c>
      <c r="D15" s="33">
        <v>44272.0</v>
      </c>
      <c r="E15" s="13">
        <f t="shared" si="5"/>
        <v>7</v>
      </c>
      <c r="F15" s="13"/>
      <c r="G15" s="13"/>
      <c r="H15" s="19">
        <v>10.0</v>
      </c>
      <c r="I15" s="19">
        <v>10.0</v>
      </c>
      <c r="J15" s="13">
        <f t="shared" si="6"/>
        <v>0</v>
      </c>
      <c r="K15" s="21" t="s">
        <v>50</v>
      </c>
      <c r="L15" s="21" t="s">
        <v>63</v>
      </c>
      <c r="M15" s="31"/>
      <c r="N15" s="19" t="s">
        <v>22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" t="s">
        <v>64</v>
      </c>
      <c r="B16" s="34" t="s">
        <v>65</v>
      </c>
      <c r="C16" s="33">
        <v>44265.0</v>
      </c>
      <c r="D16" s="33">
        <v>44272.0</v>
      </c>
      <c r="E16" s="13">
        <f t="shared" si="5"/>
        <v>7</v>
      </c>
      <c r="F16" s="13"/>
      <c r="G16" s="13"/>
      <c r="H16" s="19">
        <v>5.0</v>
      </c>
      <c r="I16" s="19">
        <v>5.0</v>
      </c>
      <c r="J16" s="13">
        <f t="shared" si="6"/>
        <v>0</v>
      </c>
      <c r="K16" s="21" t="s">
        <v>50</v>
      </c>
      <c r="L16" s="21" t="s">
        <v>66</v>
      </c>
      <c r="M16" s="31"/>
      <c r="N16" s="19" t="s">
        <v>22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8" t="s">
        <v>67</v>
      </c>
      <c r="B17" s="34" t="s">
        <v>68</v>
      </c>
      <c r="C17" s="33">
        <v>44265.0</v>
      </c>
      <c r="D17" s="33">
        <v>44272.0</v>
      </c>
      <c r="E17" s="13">
        <f t="shared" si="5"/>
        <v>7</v>
      </c>
      <c r="F17" s="13"/>
      <c r="G17" s="13"/>
      <c r="H17" s="19">
        <v>5.0</v>
      </c>
      <c r="I17" s="19">
        <v>5.0</v>
      </c>
      <c r="J17" s="13">
        <f t="shared" si="6"/>
        <v>0</v>
      </c>
      <c r="K17" s="21" t="s">
        <v>50</v>
      </c>
      <c r="L17" s="21" t="s">
        <v>69</v>
      </c>
      <c r="M17" s="31"/>
      <c r="N17" s="19" t="s">
        <v>22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8" t="s">
        <v>70</v>
      </c>
      <c r="B18" s="34" t="s">
        <v>71</v>
      </c>
      <c r="C18" s="33">
        <v>44265.0</v>
      </c>
      <c r="D18" s="33">
        <v>44272.0</v>
      </c>
      <c r="E18" s="13">
        <f t="shared" si="5"/>
        <v>7</v>
      </c>
      <c r="F18" s="13"/>
      <c r="G18" s="13"/>
      <c r="H18" s="19">
        <v>5.0</v>
      </c>
      <c r="I18" s="19">
        <v>5.0</v>
      </c>
      <c r="J18" s="13">
        <f t="shared" si="6"/>
        <v>0</v>
      </c>
      <c r="K18" s="21" t="s">
        <v>50</v>
      </c>
      <c r="L18" s="21" t="s">
        <v>72</v>
      </c>
      <c r="M18" s="31"/>
      <c r="N18" s="19" t="s">
        <v>22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8" t="s">
        <v>73</v>
      </c>
      <c r="B19" s="34" t="s">
        <v>74</v>
      </c>
      <c r="C19" s="35">
        <v>44265.0</v>
      </c>
      <c r="D19" s="33">
        <v>44272.0</v>
      </c>
      <c r="E19" s="13">
        <f t="shared" si="5"/>
        <v>7</v>
      </c>
      <c r="F19" s="13"/>
      <c r="G19" s="13"/>
      <c r="H19" s="19">
        <v>5.0</v>
      </c>
      <c r="I19" s="19">
        <v>5.0</v>
      </c>
      <c r="J19" s="13">
        <f t="shared" si="6"/>
        <v>0</v>
      </c>
      <c r="K19" s="21" t="s">
        <v>50</v>
      </c>
      <c r="L19" s="21" t="s">
        <v>75</v>
      </c>
      <c r="M19" s="31"/>
      <c r="N19" s="19" t="s">
        <v>22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8" t="s">
        <v>76</v>
      </c>
      <c r="B20" s="34" t="s">
        <v>77</v>
      </c>
      <c r="C20" s="33">
        <v>44265.0</v>
      </c>
      <c r="D20" s="30">
        <v>44272.0</v>
      </c>
      <c r="E20" s="13">
        <f t="shared" si="5"/>
        <v>7</v>
      </c>
      <c r="F20" s="13"/>
      <c r="G20" s="13"/>
      <c r="H20" s="19">
        <v>3.0</v>
      </c>
      <c r="I20" s="19">
        <v>3.0</v>
      </c>
      <c r="J20" s="13">
        <f t="shared" si="6"/>
        <v>0</v>
      </c>
      <c r="K20" s="21" t="s">
        <v>50</v>
      </c>
      <c r="L20" s="21" t="s">
        <v>78</v>
      </c>
      <c r="M20" s="31"/>
      <c r="N20" s="19" t="s">
        <v>22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8" t="s">
        <v>79</v>
      </c>
      <c r="B21" s="34" t="s">
        <v>80</v>
      </c>
      <c r="C21" s="29">
        <v>44265.0</v>
      </c>
      <c r="D21" s="33">
        <v>44272.0</v>
      </c>
      <c r="E21" s="13">
        <f t="shared" si="5"/>
        <v>7</v>
      </c>
      <c r="F21" s="13"/>
      <c r="G21" s="13"/>
      <c r="H21" s="19">
        <v>3.0</v>
      </c>
      <c r="I21" s="19">
        <v>3.0</v>
      </c>
      <c r="J21" s="13">
        <f t="shared" si="6"/>
        <v>0</v>
      </c>
      <c r="K21" s="21" t="s">
        <v>50</v>
      </c>
      <c r="L21" s="21" t="s">
        <v>81</v>
      </c>
      <c r="M21" s="31"/>
      <c r="N21" s="19" t="s">
        <v>22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6" t="s">
        <v>82</v>
      </c>
      <c r="B22" s="37" t="s">
        <v>83</v>
      </c>
      <c r="C22" s="38">
        <v>44266.0</v>
      </c>
      <c r="D22" s="39">
        <v>44272.0</v>
      </c>
      <c r="E22" s="40">
        <f t="shared" si="5"/>
        <v>6</v>
      </c>
      <c r="F22" s="40"/>
      <c r="G22" s="40"/>
      <c r="H22" s="41">
        <v>34.0</v>
      </c>
      <c r="I22" s="41">
        <f>SUM(I23:I31)</f>
        <v>34</v>
      </c>
      <c r="J22" s="40">
        <f t="shared" si="6"/>
        <v>0</v>
      </c>
      <c r="K22" s="42" t="s">
        <v>84</v>
      </c>
      <c r="L22" s="43" t="s">
        <v>85</v>
      </c>
      <c r="M22" s="43" t="s">
        <v>86</v>
      </c>
      <c r="N22" s="41" t="s">
        <v>22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18" t="s">
        <v>87</v>
      </c>
      <c r="B23" s="34" t="s">
        <v>88</v>
      </c>
      <c r="C23" s="29">
        <v>44266.0</v>
      </c>
      <c r="D23" s="33">
        <v>44272.0</v>
      </c>
      <c r="E23" s="13">
        <f t="shared" si="5"/>
        <v>6</v>
      </c>
      <c r="F23" s="13"/>
      <c r="G23" s="13"/>
      <c r="H23" s="19">
        <v>2.0</v>
      </c>
      <c r="I23" s="19">
        <v>2.0</v>
      </c>
      <c r="J23" s="13">
        <f t="shared" si="6"/>
        <v>0</v>
      </c>
      <c r="K23" s="21" t="s">
        <v>89</v>
      </c>
      <c r="L23" s="21" t="s">
        <v>90</v>
      </c>
      <c r="M23" s="21" t="s">
        <v>91</v>
      </c>
      <c r="N23" s="41" t="s">
        <v>22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8" t="s">
        <v>92</v>
      </c>
      <c r="B24" s="34" t="s">
        <v>93</v>
      </c>
      <c r="C24" s="29">
        <v>44266.0</v>
      </c>
      <c r="D24" s="33">
        <v>44272.0</v>
      </c>
      <c r="E24" s="13">
        <f t="shared" si="5"/>
        <v>6</v>
      </c>
      <c r="F24" s="13"/>
      <c r="G24" s="13"/>
      <c r="H24" s="19">
        <v>3.0</v>
      </c>
      <c r="I24" s="19">
        <v>3.0</v>
      </c>
      <c r="J24" s="13">
        <f t="shared" si="6"/>
        <v>0</v>
      </c>
      <c r="K24" s="21" t="s">
        <v>94</v>
      </c>
      <c r="L24" s="21" t="s">
        <v>95</v>
      </c>
      <c r="M24" s="21" t="s">
        <v>96</v>
      </c>
      <c r="N24" s="41" t="s">
        <v>22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8" t="s">
        <v>97</v>
      </c>
      <c r="B25" s="34" t="s">
        <v>98</v>
      </c>
      <c r="C25" s="29">
        <v>44266.0</v>
      </c>
      <c r="D25" s="33">
        <v>44272.0</v>
      </c>
      <c r="E25" s="13">
        <f t="shared" si="5"/>
        <v>6</v>
      </c>
      <c r="F25" s="13"/>
      <c r="G25" s="13"/>
      <c r="H25" s="19">
        <v>10.0</v>
      </c>
      <c r="I25" s="19">
        <v>10.0</v>
      </c>
      <c r="J25" s="13">
        <f t="shared" si="6"/>
        <v>0</v>
      </c>
      <c r="K25" s="21" t="s">
        <v>99</v>
      </c>
      <c r="L25" s="21" t="s">
        <v>100</v>
      </c>
      <c r="M25" s="21" t="s">
        <v>31</v>
      </c>
      <c r="N25" s="41" t="s">
        <v>22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8" t="s">
        <v>101</v>
      </c>
      <c r="B26" s="34" t="s">
        <v>102</v>
      </c>
      <c r="C26" s="29">
        <v>44266.0</v>
      </c>
      <c r="D26" s="33">
        <v>44272.0</v>
      </c>
      <c r="E26" s="13">
        <f t="shared" si="5"/>
        <v>6</v>
      </c>
      <c r="F26" s="13"/>
      <c r="G26" s="13"/>
      <c r="H26" s="19">
        <v>3.0</v>
      </c>
      <c r="I26" s="19">
        <v>3.0</v>
      </c>
      <c r="J26" s="13">
        <f t="shared" si="6"/>
        <v>0</v>
      </c>
      <c r="K26" s="21" t="s">
        <v>103</v>
      </c>
      <c r="L26" s="21" t="s">
        <v>104</v>
      </c>
      <c r="M26" s="21" t="s">
        <v>96</v>
      </c>
      <c r="N26" s="41" t="s">
        <v>22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8" t="s">
        <v>105</v>
      </c>
      <c r="B27" s="34" t="s">
        <v>106</v>
      </c>
      <c r="C27" s="29">
        <v>44266.0</v>
      </c>
      <c r="D27" s="33">
        <v>44272.0</v>
      </c>
      <c r="E27" s="13">
        <f t="shared" si="5"/>
        <v>6</v>
      </c>
      <c r="F27" s="13"/>
      <c r="G27" s="13"/>
      <c r="H27" s="19">
        <v>4.0</v>
      </c>
      <c r="I27" s="19">
        <v>4.0</v>
      </c>
      <c r="J27" s="13">
        <f t="shared" si="6"/>
        <v>0</v>
      </c>
      <c r="K27" s="21" t="s">
        <v>107</v>
      </c>
      <c r="L27" s="21" t="s">
        <v>104</v>
      </c>
      <c r="M27" s="21" t="s">
        <v>96</v>
      </c>
      <c r="N27" s="41" t="s">
        <v>22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8" t="s">
        <v>108</v>
      </c>
      <c r="B28" s="34" t="s">
        <v>109</v>
      </c>
      <c r="C28" s="29">
        <v>44266.0</v>
      </c>
      <c r="D28" s="33">
        <v>44272.0</v>
      </c>
      <c r="E28" s="13">
        <f t="shared" si="5"/>
        <v>6</v>
      </c>
      <c r="F28" s="13"/>
      <c r="G28" s="13"/>
      <c r="H28" s="19">
        <v>3.0</v>
      </c>
      <c r="I28" s="19">
        <v>3.0</v>
      </c>
      <c r="J28" s="13">
        <f t="shared" si="6"/>
        <v>0</v>
      </c>
      <c r="K28" s="21" t="s">
        <v>110</v>
      </c>
      <c r="L28" s="21" t="s">
        <v>111</v>
      </c>
      <c r="M28" s="21" t="s">
        <v>112</v>
      </c>
      <c r="N28" s="41" t="s">
        <v>22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8" t="s">
        <v>113</v>
      </c>
      <c r="B29" s="34" t="s">
        <v>114</v>
      </c>
      <c r="C29" s="29">
        <v>44266.0</v>
      </c>
      <c r="D29" s="33">
        <v>44272.0</v>
      </c>
      <c r="E29" s="13">
        <f t="shared" si="5"/>
        <v>6</v>
      </c>
      <c r="F29" s="13"/>
      <c r="G29" s="13"/>
      <c r="H29" s="19">
        <v>3.0</v>
      </c>
      <c r="I29" s="19">
        <v>3.0</v>
      </c>
      <c r="J29" s="13">
        <f t="shared" si="6"/>
        <v>0</v>
      </c>
      <c r="K29" s="21" t="s">
        <v>110</v>
      </c>
      <c r="L29" s="21" t="s">
        <v>115</v>
      </c>
      <c r="M29" s="21" t="s">
        <v>112</v>
      </c>
      <c r="N29" s="41" t="s">
        <v>22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8" t="s">
        <v>116</v>
      </c>
      <c r="B30" s="34" t="s">
        <v>117</v>
      </c>
      <c r="C30" s="29">
        <v>44266.0</v>
      </c>
      <c r="D30" s="33">
        <v>44272.0</v>
      </c>
      <c r="E30" s="13">
        <f t="shared" si="5"/>
        <v>6</v>
      </c>
      <c r="F30" s="13"/>
      <c r="G30" s="13"/>
      <c r="H30" s="19">
        <v>3.0</v>
      </c>
      <c r="I30" s="19">
        <v>3.0</v>
      </c>
      <c r="J30" s="13">
        <f t="shared" si="6"/>
        <v>0</v>
      </c>
      <c r="K30" s="21" t="s">
        <v>110</v>
      </c>
      <c r="L30" s="21" t="s">
        <v>118</v>
      </c>
      <c r="M30" s="21" t="s">
        <v>112</v>
      </c>
      <c r="N30" s="41" t="s">
        <v>22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8" t="s">
        <v>119</v>
      </c>
      <c r="B31" s="34" t="s">
        <v>120</v>
      </c>
      <c r="C31" s="29">
        <v>44266.0</v>
      </c>
      <c r="D31" s="33">
        <v>44272.0</v>
      </c>
      <c r="E31" s="13">
        <f t="shared" si="5"/>
        <v>6</v>
      </c>
      <c r="F31" s="13"/>
      <c r="G31" s="13"/>
      <c r="H31" s="19">
        <v>3.0</v>
      </c>
      <c r="I31" s="19">
        <v>3.0</v>
      </c>
      <c r="J31" s="13">
        <f t="shared" si="6"/>
        <v>0</v>
      </c>
      <c r="K31" s="21" t="s">
        <v>121</v>
      </c>
      <c r="L31" s="21" t="s">
        <v>122</v>
      </c>
      <c r="M31" s="21" t="s">
        <v>31</v>
      </c>
      <c r="N31" s="41" t="s">
        <v>22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4" t="s">
        <v>123</v>
      </c>
      <c r="B32" s="45" t="s">
        <v>124</v>
      </c>
      <c r="C32" s="46">
        <v>44272.0</v>
      </c>
      <c r="D32" s="47">
        <v>44279.0</v>
      </c>
      <c r="E32" s="48">
        <f t="shared" si="5"/>
        <v>7</v>
      </c>
      <c r="F32" s="48"/>
      <c r="G32" s="48"/>
      <c r="H32" s="49">
        <f t="shared" ref="H32:I32" si="8">SUM(H33:H38)</f>
        <v>30</v>
      </c>
      <c r="I32" s="49">
        <f t="shared" si="8"/>
        <v>30</v>
      </c>
      <c r="J32" s="48">
        <f t="shared" si="6"/>
        <v>0</v>
      </c>
      <c r="K32" s="50"/>
      <c r="L32" s="50"/>
      <c r="M32" s="51" t="s">
        <v>47</v>
      </c>
      <c r="N32" s="49" t="s">
        <v>22</v>
      </c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18" t="s">
        <v>125</v>
      </c>
      <c r="B33" s="34" t="s">
        <v>126</v>
      </c>
      <c r="C33" s="29">
        <v>44272.0</v>
      </c>
      <c r="D33" s="30">
        <v>44279.0</v>
      </c>
      <c r="E33" s="13">
        <f t="shared" si="5"/>
        <v>7</v>
      </c>
      <c r="F33" s="13"/>
      <c r="G33" s="13"/>
      <c r="H33" s="19">
        <v>5.0</v>
      </c>
      <c r="I33" s="19">
        <v>5.0</v>
      </c>
      <c r="J33" s="13">
        <f t="shared" si="6"/>
        <v>0</v>
      </c>
      <c r="K33" s="21" t="s">
        <v>89</v>
      </c>
      <c r="L33" s="21" t="s">
        <v>127</v>
      </c>
      <c r="M33" s="31"/>
      <c r="N33" s="19" t="s">
        <v>22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8" t="s">
        <v>128</v>
      </c>
      <c r="B34" s="34" t="s">
        <v>129</v>
      </c>
      <c r="C34" s="29">
        <v>44272.0</v>
      </c>
      <c r="D34" s="30">
        <v>44279.0</v>
      </c>
      <c r="E34" s="13">
        <f t="shared" si="5"/>
        <v>7</v>
      </c>
      <c r="F34" s="13"/>
      <c r="G34" s="13"/>
      <c r="H34" s="19">
        <v>5.0</v>
      </c>
      <c r="I34" s="19">
        <v>5.0</v>
      </c>
      <c r="J34" s="13">
        <f t="shared" si="6"/>
        <v>0</v>
      </c>
      <c r="K34" s="21" t="s">
        <v>130</v>
      </c>
      <c r="L34" s="21" t="s">
        <v>131</v>
      </c>
      <c r="M34" s="31"/>
      <c r="N34" s="19" t="s">
        <v>22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2" t="s">
        <v>132</v>
      </c>
      <c r="B35" s="34" t="s">
        <v>133</v>
      </c>
      <c r="C35" s="29">
        <v>44272.0</v>
      </c>
      <c r="D35" s="30">
        <v>44279.0</v>
      </c>
      <c r="E35" s="13">
        <f t="shared" si="5"/>
        <v>7</v>
      </c>
      <c r="F35" s="13"/>
      <c r="G35" s="13"/>
      <c r="H35" s="19">
        <v>5.0</v>
      </c>
      <c r="I35" s="19">
        <v>5.0</v>
      </c>
      <c r="J35" s="13">
        <f t="shared" si="6"/>
        <v>0</v>
      </c>
      <c r="K35" s="21" t="s">
        <v>134</v>
      </c>
      <c r="L35" s="21" t="s">
        <v>135</v>
      </c>
      <c r="M35" s="31"/>
      <c r="N35" s="19" t="s">
        <v>22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2" t="s">
        <v>136</v>
      </c>
      <c r="B36" s="34" t="s">
        <v>137</v>
      </c>
      <c r="C36" s="29">
        <v>44272.0</v>
      </c>
      <c r="D36" s="30">
        <v>44279.0</v>
      </c>
      <c r="E36" s="13">
        <f t="shared" ref="E36:E37" si="9">D35-C35</f>
        <v>7</v>
      </c>
      <c r="F36" s="13"/>
      <c r="G36" s="13"/>
      <c r="H36" s="19">
        <v>5.0</v>
      </c>
      <c r="I36" s="19">
        <v>5.0</v>
      </c>
      <c r="J36" s="13">
        <f t="shared" si="6"/>
        <v>0</v>
      </c>
      <c r="K36" s="21" t="s">
        <v>138</v>
      </c>
      <c r="L36" s="21" t="s">
        <v>139</v>
      </c>
      <c r="M36" s="31"/>
      <c r="N36" s="19" t="s">
        <v>22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2" t="s">
        <v>140</v>
      </c>
      <c r="B37" s="34" t="s">
        <v>141</v>
      </c>
      <c r="C37" s="29">
        <v>44272.0</v>
      </c>
      <c r="D37" s="30">
        <v>44279.0</v>
      </c>
      <c r="E37" s="13">
        <f t="shared" si="9"/>
        <v>7</v>
      </c>
      <c r="F37" s="13"/>
      <c r="G37" s="13"/>
      <c r="H37" s="19">
        <v>5.0</v>
      </c>
      <c r="I37" s="19">
        <v>5.0</v>
      </c>
      <c r="J37" s="13">
        <f t="shared" si="6"/>
        <v>0</v>
      </c>
      <c r="K37" s="21" t="s">
        <v>142</v>
      </c>
      <c r="L37" s="21" t="s">
        <v>143</v>
      </c>
      <c r="M37" s="31"/>
      <c r="N37" s="19" t="s">
        <v>22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8" t="s">
        <v>144</v>
      </c>
      <c r="B38" s="34" t="s">
        <v>145</v>
      </c>
      <c r="C38" s="29">
        <v>44272.0</v>
      </c>
      <c r="D38" s="30">
        <v>44279.0</v>
      </c>
      <c r="E38" s="13">
        <f t="shared" ref="E38:E54" si="10">D38-C38</f>
        <v>7</v>
      </c>
      <c r="F38" s="13"/>
      <c r="G38" s="13"/>
      <c r="H38" s="19">
        <v>5.0</v>
      </c>
      <c r="I38" s="19">
        <v>5.0</v>
      </c>
      <c r="J38" s="13">
        <f t="shared" si="6"/>
        <v>0</v>
      </c>
      <c r="K38" s="21" t="s">
        <v>146</v>
      </c>
      <c r="L38" s="21" t="s">
        <v>147</v>
      </c>
      <c r="M38" s="31"/>
      <c r="N38" s="19" t="s">
        <v>22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8" t="s">
        <v>148</v>
      </c>
      <c r="B39" s="34" t="s">
        <v>149</v>
      </c>
      <c r="C39" s="29">
        <v>44272.0</v>
      </c>
      <c r="D39" s="30">
        <v>44279.0</v>
      </c>
      <c r="E39" s="13">
        <f t="shared" si="10"/>
        <v>7</v>
      </c>
      <c r="F39" s="13"/>
      <c r="G39" s="13"/>
      <c r="H39" s="19">
        <v>5.0</v>
      </c>
      <c r="I39" s="19">
        <v>5.0</v>
      </c>
      <c r="J39" s="13">
        <f t="shared" si="6"/>
        <v>0</v>
      </c>
      <c r="K39" s="21" t="s">
        <v>150</v>
      </c>
      <c r="L39" s="21" t="s">
        <v>151</v>
      </c>
      <c r="M39" s="31"/>
      <c r="N39" s="19" t="s">
        <v>22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3" t="s">
        <v>152</v>
      </c>
      <c r="B40" s="54" t="s">
        <v>153</v>
      </c>
      <c r="C40" s="55">
        <v>44279.0</v>
      </c>
      <c r="D40" s="56">
        <v>44283.0</v>
      </c>
      <c r="E40" s="57">
        <f t="shared" si="10"/>
        <v>4</v>
      </c>
      <c r="F40" s="57"/>
      <c r="G40" s="57"/>
      <c r="H40" s="58">
        <f t="shared" ref="H40:I40" si="11">SUM(H41:H47)</f>
        <v>29</v>
      </c>
      <c r="I40" s="58">
        <f t="shared" si="11"/>
        <v>29</v>
      </c>
      <c r="J40" s="57">
        <f t="shared" si="6"/>
        <v>0</v>
      </c>
      <c r="K40" s="59"/>
      <c r="L40" s="59"/>
      <c r="M40" s="60" t="s">
        <v>154</v>
      </c>
      <c r="N40" s="58" t="s">
        <v>22</v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18" t="s">
        <v>155</v>
      </c>
      <c r="B41" s="34" t="s">
        <v>156</v>
      </c>
      <c r="C41" s="29">
        <v>44279.0</v>
      </c>
      <c r="D41" s="30">
        <v>44283.0</v>
      </c>
      <c r="E41" s="13">
        <f t="shared" si="10"/>
        <v>4</v>
      </c>
      <c r="F41" s="13"/>
      <c r="G41" s="13"/>
      <c r="H41" s="19">
        <v>3.0</v>
      </c>
      <c r="I41" s="19">
        <v>3.0</v>
      </c>
      <c r="J41" s="13">
        <f t="shared" si="6"/>
        <v>0</v>
      </c>
      <c r="K41" s="21" t="s">
        <v>89</v>
      </c>
      <c r="L41" s="21" t="s">
        <v>157</v>
      </c>
      <c r="M41" s="31"/>
      <c r="N41" s="19" t="s">
        <v>22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8" t="s">
        <v>158</v>
      </c>
      <c r="B42" s="34" t="s">
        <v>159</v>
      </c>
      <c r="C42" s="61">
        <v>44279.0</v>
      </c>
      <c r="D42" s="61">
        <v>44283.0</v>
      </c>
      <c r="E42" s="13">
        <f t="shared" si="10"/>
        <v>4</v>
      </c>
      <c r="F42" s="13"/>
      <c r="G42" s="13"/>
      <c r="H42" s="19">
        <v>2.0</v>
      </c>
      <c r="I42" s="19">
        <v>2.0</v>
      </c>
      <c r="J42" s="13">
        <f t="shared" si="6"/>
        <v>0</v>
      </c>
      <c r="K42" s="21" t="s">
        <v>160</v>
      </c>
      <c r="L42" s="21" t="s">
        <v>161</v>
      </c>
      <c r="M42" s="31"/>
      <c r="N42" s="19" t="s">
        <v>22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8" t="s">
        <v>162</v>
      </c>
      <c r="B43" s="34" t="s">
        <v>163</v>
      </c>
      <c r="C43" s="61">
        <v>44279.0</v>
      </c>
      <c r="D43" s="61">
        <v>44283.0</v>
      </c>
      <c r="E43" s="13">
        <f t="shared" si="10"/>
        <v>4</v>
      </c>
      <c r="F43" s="13"/>
      <c r="G43" s="13"/>
      <c r="H43" s="19">
        <v>10.0</v>
      </c>
      <c r="I43" s="19">
        <v>10.0</v>
      </c>
      <c r="J43" s="13">
        <f t="shared" si="6"/>
        <v>0</v>
      </c>
      <c r="K43" s="21" t="s">
        <v>160</v>
      </c>
      <c r="L43" s="21" t="s">
        <v>164</v>
      </c>
      <c r="M43" s="31"/>
      <c r="N43" s="19" t="s">
        <v>22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8" t="s">
        <v>165</v>
      </c>
      <c r="B44" s="34" t="s">
        <v>166</v>
      </c>
      <c r="C44" s="61">
        <v>44279.0</v>
      </c>
      <c r="D44" s="61">
        <v>44283.0</v>
      </c>
      <c r="E44" s="13">
        <f t="shared" si="10"/>
        <v>4</v>
      </c>
      <c r="F44" s="13"/>
      <c r="G44" s="13"/>
      <c r="H44" s="19">
        <v>5.0</v>
      </c>
      <c r="I44" s="19">
        <v>5.0</v>
      </c>
      <c r="J44" s="13">
        <f t="shared" si="6"/>
        <v>0</v>
      </c>
      <c r="K44" s="21" t="s">
        <v>167</v>
      </c>
      <c r="L44" s="21" t="s">
        <v>168</v>
      </c>
      <c r="M44" s="31"/>
      <c r="N44" s="19" t="s">
        <v>22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8" t="s">
        <v>169</v>
      </c>
      <c r="B45" s="34" t="s">
        <v>170</v>
      </c>
      <c r="C45" s="61">
        <v>44279.0</v>
      </c>
      <c r="D45" s="61">
        <v>44283.0</v>
      </c>
      <c r="E45" s="13">
        <f t="shared" si="10"/>
        <v>4</v>
      </c>
      <c r="F45" s="13"/>
      <c r="G45" s="13"/>
      <c r="H45" s="19">
        <v>3.0</v>
      </c>
      <c r="I45" s="19">
        <v>3.0</v>
      </c>
      <c r="J45" s="13">
        <f t="shared" si="6"/>
        <v>0</v>
      </c>
      <c r="K45" s="21" t="s">
        <v>171</v>
      </c>
      <c r="L45" s="21" t="s">
        <v>172</v>
      </c>
      <c r="M45" s="31"/>
      <c r="N45" s="19" t="s">
        <v>22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8" t="s">
        <v>173</v>
      </c>
      <c r="B46" s="34" t="s">
        <v>174</v>
      </c>
      <c r="C46" s="61">
        <v>44279.0</v>
      </c>
      <c r="D46" s="61">
        <v>44283.0</v>
      </c>
      <c r="E46" s="13">
        <f t="shared" si="10"/>
        <v>4</v>
      </c>
      <c r="F46" s="13"/>
      <c r="G46" s="13"/>
      <c r="H46" s="19">
        <v>3.0</v>
      </c>
      <c r="I46" s="19">
        <v>3.0</v>
      </c>
      <c r="J46" s="13">
        <f t="shared" si="6"/>
        <v>0</v>
      </c>
      <c r="K46" s="21" t="s">
        <v>175</v>
      </c>
      <c r="L46" s="21" t="s">
        <v>176</v>
      </c>
      <c r="M46" s="31"/>
      <c r="N46" s="19" t="s">
        <v>22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8" t="s">
        <v>177</v>
      </c>
      <c r="B47" s="34" t="s">
        <v>178</v>
      </c>
      <c r="C47" s="61">
        <v>44279.0</v>
      </c>
      <c r="D47" s="61">
        <v>44283.0</v>
      </c>
      <c r="E47" s="13">
        <f t="shared" si="10"/>
        <v>4</v>
      </c>
      <c r="F47" s="13"/>
      <c r="G47" s="13"/>
      <c r="H47" s="19">
        <v>3.0</v>
      </c>
      <c r="I47" s="19">
        <v>3.0</v>
      </c>
      <c r="J47" s="13">
        <f t="shared" si="6"/>
        <v>0</v>
      </c>
      <c r="K47" s="21" t="s">
        <v>179</v>
      </c>
      <c r="L47" s="21" t="s">
        <v>180</v>
      </c>
      <c r="M47" s="31"/>
      <c r="N47" s="19" t="s">
        <v>22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2" t="s">
        <v>181</v>
      </c>
      <c r="B48" s="63" t="s">
        <v>182</v>
      </c>
      <c r="C48" s="64">
        <v>44279.0</v>
      </c>
      <c r="D48" s="65">
        <v>44283.0</v>
      </c>
      <c r="E48" s="66">
        <f t="shared" si="10"/>
        <v>4</v>
      </c>
      <c r="F48" s="66"/>
      <c r="G48" s="66"/>
      <c r="H48" s="67">
        <v>8.0</v>
      </c>
      <c r="I48" s="67">
        <v>8.0</v>
      </c>
      <c r="J48" s="66">
        <f t="shared" si="6"/>
        <v>0</v>
      </c>
      <c r="K48" s="68" t="s">
        <v>183</v>
      </c>
      <c r="L48" s="68" t="s">
        <v>184</v>
      </c>
      <c r="M48" s="68" t="s">
        <v>47</v>
      </c>
      <c r="N48" s="67" t="s">
        <v>22</v>
      </c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9" t="s">
        <v>185</v>
      </c>
      <c r="B49" s="70" t="s">
        <v>186</v>
      </c>
      <c r="C49" s="71">
        <v>44279.0</v>
      </c>
      <c r="D49" s="72">
        <v>44283.0</v>
      </c>
      <c r="E49" s="73">
        <f t="shared" si="10"/>
        <v>4</v>
      </c>
      <c r="F49" s="73"/>
      <c r="G49" s="73"/>
      <c r="H49" s="74">
        <v>15.0</v>
      </c>
      <c r="I49" s="74">
        <v>15.0</v>
      </c>
      <c r="J49" s="73">
        <f t="shared" si="6"/>
        <v>0</v>
      </c>
      <c r="K49" s="75" t="s">
        <v>187</v>
      </c>
      <c r="L49" s="75" t="s">
        <v>188</v>
      </c>
      <c r="M49" s="75" t="s">
        <v>31</v>
      </c>
      <c r="N49" s="74" t="s">
        <v>22</v>
      </c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6" t="s">
        <v>189</v>
      </c>
      <c r="B50" s="77" t="s">
        <v>190</v>
      </c>
      <c r="C50" s="78">
        <v>44279.0</v>
      </c>
      <c r="D50" s="79">
        <v>44283.0</v>
      </c>
      <c r="E50" s="80">
        <f t="shared" si="10"/>
        <v>4</v>
      </c>
      <c r="F50" s="80"/>
      <c r="G50" s="80"/>
      <c r="H50" s="81">
        <v>10.0</v>
      </c>
      <c r="I50" s="81">
        <v>10.0</v>
      </c>
      <c r="J50" s="80">
        <f t="shared" si="6"/>
        <v>0</v>
      </c>
      <c r="K50" s="82" t="s">
        <v>191</v>
      </c>
      <c r="L50" s="82" t="s">
        <v>192</v>
      </c>
      <c r="M50" s="82" t="s">
        <v>193</v>
      </c>
      <c r="N50" s="81" t="s">
        <v>22</v>
      </c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18" t="s">
        <v>194</v>
      </c>
      <c r="B51" s="34" t="s">
        <v>195</v>
      </c>
      <c r="C51" s="83">
        <v>44279.0</v>
      </c>
      <c r="D51" s="61">
        <v>44283.0</v>
      </c>
      <c r="E51" s="5">
        <f t="shared" si="10"/>
        <v>4</v>
      </c>
      <c r="F51" s="5"/>
      <c r="G51" s="5"/>
      <c r="H51" s="19">
        <v>3.0</v>
      </c>
      <c r="I51" s="19">
        <v>3.0</v>
      </c>
      <c r="J51" s="5">
        <f t="shared" si="6"/>
        <v>0</v>
      </c>
      <c r="K51" s="21" t="s">
        <v>196</v>
      </c>
      <c r="L51" s="21" t="s">
        <v>197</v>
      </c>
      <c r="M51" s="21" t="s">
        <v>193</v>
      </c>
      <c r="N51" s="19" t="s">
        <v>22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8" t="s">
        <v>198</v>
      </c>
      <c r="B52" s="34" t="s">
        <v>199</v>
      </c>
      <c r="C52" s="61">
        <v>44283.0</v>
      </c>
      <c r="D52" s="30">
        <v>44292.0</v>
      </c>
      <c r="E52" s="5">
        <f t="shared" si="10"/>
        <v>9</v>
      </c>
      <c r="F52" s="5"/>
      <c r="G52" s="5"/>
      <c r="H52" s="19">
        <v>2.0</v>
      </c>
      <c r="I52" s="19">
        <v>2.0</v>
      </c>
      <c r="J52" s="5">
        <f t="shared" si="6"/>
        <v>0</v>
      </c>
      <c r="K52" s="21" t="s">
        <v>200</v>
      </c>
      <c r="L52" s="21" t="s">
        <v>201</v>
      </c>
      <c r="M52" s="21" t="s">
        <v>193</v>
      </c>
      <c r="N52" s="19" t="s">
        <v>22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8" t="s">
        <v>202</v>
      </c>
      <c r="B53" s="34" t="s">
        <v>203</v>
      </c>
      <c r="C53" s="29">
        <v>44292.0</v>
      </c>
      <c r="D53" s="29">
        <v>44314.0</v>
      </c>
      <c r="E53" s="5">
        <f t="shared" si="10"/>
        <v>22</v>
      </c>
      <c r="F53" s="5"/>
      <c r="G53" s="5"/>
      <c r="H53" s="19">
        <v>10.0</v>
      </c>
      <c r="I53" s="19">
        <v>10.0</v>
      </c>
      <c r="J53" s="5">
        <f t="shared" si="6"/>
        <v>0</v>
      </c>
      <c r="K53" s="21" t="s">
        <v>204</v>
      </c>
      <c r="L53" s="21" t="s">
        <v>205</v>
      </c>
      <c r="M53" s="21" t="s">
        <v>21</v>
      </c>
      <c r="N53" s="19" t="s">
        <v>22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8" t="s">
        <v>206</v>
      </c>
      <c r="B54" s="34" t="s">
        <v>207</v>
      </c>
      <c r="C54" s="29">
        <v>44292.0</v>
      </c>
      <c r="D54" s="30">
        <v>44297.0</v>
      </c>
      <c r="E54" s="5">
        <f t="shared" si="10"/>
        <v>5</v>
      </c>
      <c r="F54" s="5"/>
      <c r="G54" s="5"/>
      <c r="H54" s="19">
        <v>5.0</v>
      </c>
      <c r="I54" s="19">
        <v>5.0</v>
      </c>
      <c r="J54" s="5">
        <f t="shared" si="6"/>
        <v>0</v>
      </c>
      <c r="K54" s="21" t="s">
        <v>208</v>
      </c>
      <c r="L54" s="21" t="s">
        <v>209</v>
      </c>
      <c r="M54" s="21" t="s">
        <v>91</v>
      </c>
      <c r="N54" s="19" t="s">
        <v>22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8"/>
      <c r="B55" s="34"/>
      <c r="C55" s="29"/>
      <c r="D55" s="30"/>
      <c r="E55" s="13"/>
      <c r="F55" s="13"/>
      <c r="G55" s="13"/>
      <c r="H55" s="19"/>
      <c r="I55" s="5"/>
      <c r="J55" s="13"/>
      <c r="K55" s="31"/>
      <c r="L55" s="31"/>
      <c r="M55" s="31"/>
      <c r="N55" s="19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84"/>
      <c r="B56" s="85"/>
      <c r="C56" s="86"/>
      <c r="D56" s="87"/>
      <c r="E56" s="13"/>
      <c r="F56" s="13"/>
      <c r="G56" s="13"/>
      <c r="H56" s="19"/>
      <c r="I56" s="5"/>
      <c r="J56" s="13"/>
      <c r="K56" s="31"/>
      <c r="L56" s="31"/>
      <c r="M56" s="31"/>
      <c r="N56" s="19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84"/>
      <c r="B57" s="85"/>
      <c r="C57" s="89"/>
      <c r="D57" s="87"/>
      <c r="E57" s="13"/>
      <c r="F57" s="13"/>
      <c r="G57" s="13"/>
      <c r="H57" s="19"/>
      <c r="I57" s="5"/>
      <c r="J57" s="13"/>
      <c r="K57" s="31"/>
      <c r="L57" s="31"/>
      <c r="M57" s="31"/>
      <c r="N57" s="5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</sheetData>
  <dataValidations>
    <dataValidation type="list" allowBlank="1" showErrorMessage="1" sqref="N3:N57">
      <formula1>""""",Not Started,In Progress,Complete"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