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Nick\Engineering\Y5\Capstone\"/>
    </mc:Choice>
  </mc:AlternateContent>
  <bookViews>
    <workbookView xWindow="0" yWindow="0" windowWidth="23040" windowHeight="9384"/>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GanttChart!$A$1:$BN$25</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7" i="9" l="1"/>
  <c r="I18" i="9"/>
  <c r="I24" i="9"/>
  <c r="I22" i="9"/>
  <c r="K6" i="9"/>
  <c r="F8" i="9" l="1"/>
  <c r="I8" i="9" s="1"/>
  <c r="F19" i="9"/>
  <c r="I19" i="9" s="1"/>
  <c r="F9" i="9" l="1"/>
  <c r="I15" i="9" l="1"/>
  <c r="I12" i="9"/>
  <c r="I10" i="9"/>
  <c r="I9" i="9"/>
  <c r="I16" i="9"/>
  <c r="K7" i="9"/>
  <c r="K4" i="9"/>
  <c r="A8" i="9"/>
  <c r="I13" i="9" l="1"/>
  <c r="I14" i="9" l="1"/>
  <c r="L6" i="9" l="1"/>
  <c r="F21" i="9" l="1"/>
  <c r="I21" i="9" s="1"/>
  <c r="I20" i="9"/>
  <c r="M6" i="9"/>
  <c r="N6" i="9" l="1"/>
  <c r="O6" i="9" l="1"/>
  <c r="K5" i="9"/>
  <c r="I11" i="9" l="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s="1"/>
  <c r="A13" i="9" s="1"/>
  <c r="A14" i="9" s="1"/>
  <c r="A15" i="9" s="1"/>
  <c r="A16" i="9" s="1"/>
  <c r="A17" i="9" s="1"/>
  <c r="A18" i="9" s="1"/>
  <c r="A19" i="9" l="1"/>
  <c r="A20" i="9" s="1"/>
  <c r="A21" i="9" s="1"/>
  <c r="A22" i="9" l="1"/>
  <c r="A23" i="9" s="1"/>
  <c r="A24" i="9" l="1"/>
  <c r="I23" i="9" l="1"/>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shapeId="0">
      <text>
        <r>
          <rPr>
            <sz val="8"/>
            <color indexed="81"/>
            <rFont val="Tahoma"/>
            <family val="2"/>
          </rPr>
          <t>This is an example comment.</t>
        </r>
      </text>
    </comment>
  </commentList>
</comments>
</file>

<file path=xl/sharedStrings.xml><?xml version="1.0" encoding="utf-8"?>
<sst xmlns="http://schemas.openxmlformats.org/spreadsheetml/2006/main" count="166" uniqueCount="149">
  <si>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</si>
  <si>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</si>
  <si>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</si>
  <si>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</si>
  <si>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</si>
  <si>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</si>
  <si>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</si>
  <si>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</si>
  <si>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</si>
  <si>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</si>
  <si>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</si>
  <si>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</si>
  <si>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</si>
  <si>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</si>
  <si>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</si>
  <si>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</si>
  <si>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</si>
  <si>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</si>
  <si>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</si>
  <si>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</si>
  <si>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</si>
  <si>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</si>
  <si>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</si>
  <si>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</si>
  <si>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</si>
  <si>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</si>
  <si>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</si>
  <si>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</si>
  <si>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</si>
  <si>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</si>
  <si>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</si>
  <si>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</si>
  <si>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</si>
  <si>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</si>
  <si>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</si>
  <si>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</si>
  <si>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</si>
  <si>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</si>
  <si>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</si>
  <si>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</si>
  <si>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</si>
  <si>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</si>
  <si>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</si>
  <si>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</si>
  <si>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</si>
  <si>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</si>
  <si>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</si>
  <si>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</si>
  <si>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</si>
  <si>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</si>
  <si>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</si>
  <si>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</si>
  <si>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</si>
  <si>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</si>
  <si>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</si>
  <si>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</si>
  <si>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</si>
  <si>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</si>
  <si>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</si>
  <si>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</si>
  <si>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</si>
  <si>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</si>
  <si>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</si>
  <si>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</si>
  <si>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</si>
  <si>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</si>
  <si>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</si>
  <si>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</si>
  <si>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</si>
  <si>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</si>
  <si>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</si>
  <si>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</si>
  <si>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</si>
  <si>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</si>
  <si>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</si>
  <si>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</si>
  <si>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</si>
  <si>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</si>
  <si>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</si>
  <si>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</si>
  <si>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</si>
  <si>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</si>
  <si>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</si>
  <si>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</si>
  <si>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</si>
  <si>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</si>
  <si>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</si>
  <si>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</si>
  <si>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</si>
  <si>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</si>
  <si>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</si>
  <si>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</si>
  <si>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</si>
  <si>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</si>
  <si>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</si>
  <si>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</si>
  <si>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</si>
  <si>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</si>
  <si>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</si>
  <si>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</si>
  <si>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</si>
  <si>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</si>
  <si>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</si>
  <si>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</si>
  <si>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</si>
  <si>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</si>
  <si>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</si>
  <si>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</si>
  <si>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</si>
  <si>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</si>
  <si>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</si>
  <si>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</si>
  <si>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</si>
  <si>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</si>
  <si>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</si>
  <si>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</si>
  <si>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</si>
  <si>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</si>
  <si>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</si>
  <si>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</si>
  <si>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</si>
  <si>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</si>
  <si>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</si>
  <si>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</si>
  <si>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</si>
  <si>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</si>
  <si>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</si>
  <si>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</si>
  <si>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Project Due Dates</t>
  </si>
  <si>
    <t>Project Progress</t>
  </si>
  <si>
    <t>Prof. McGarry</t>
  </si>
  <si>
    <t>Initial Project Planning</t>
  </si>
  <si>
    <t>Project Proposal</t>
  </si>
  <si>
    <t>Funding Request</t>
  </si>
  <si>
    <t>Progress Report</t>
  </si>
  <si>
    <t>Final Report</t>
  </si>
  <si>
    <t>Carleton University</t>
  </si>
  <si>
    <t>Device Design</t>
  </si>
  <si>
    <t>Device Fabrication</t>
  </si>
  <si>
    <t>Device Parameterization</t>
  </si>
  <si>
    <t>Device Modelling</t>
  </si>
  <si>
    <t>First Design Cycle</t>
  </si>
  <si>
    <t>Second Design Cycle</t>
  </si>
  <si>
    <t>Nick</t>
  </si>
  <si>
    <t>Rudi</t>
  </si>
  <si>
    <t>Devin</t>
  </si>
  <si>
    <t>Mohamed</t>
  </si>
  <si>
    <t>Flexible Graphene Transistor Structures Project Schedule</t>
  </si>
  <si>
    <t>Poster/Oral Presentation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</si>
</sst>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yy\ \(dddd\)"/>
    <numFmt numFmtId="165" formatCode="ddd\ m/dd/yy"/>
    <numFmt numFmtId="166" formatCode="d"/>
    <numFmt numFmtId="167" formatCode="d\ mmm\ yyyy"/>
  </numFmts>
  <fonts count="66"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42">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2" borderId="10" xfId="0" applyNumberFormat="1" applyFont="1" applyFill="1" applyBorder="1" applyAlignment="1" applyProtection="1">
      <alignment horizontal="left" vertical="center"/>
    </xf>
    <xf numFmtId="0" fontId="46" fillId="22" borderId="10" xfId="0" applyFont="1" applyFill="1" applyBorder="1" applyAlignment="1" applyProtection="1">
      <alignment vertical="center"/>
    </xf>
    <xf numFmtId="0" fontId="42" fillId="22" borderId="10" xfId="0" applyFont="1" applyFill="1" applyBorder="1" applyAlignment="1" applyProtection="1">
      <alignment vertical="center"/>
    </xf>
    <xf numFmtId="0" fontId="42" fillId="22" borderId="10" xfId="0" applyNumberFormat="1" applyFont="1" applyFill="1" applyBorder="1" applyAlignment="1" applyProtection="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4" borderId="11" xfId="0" applyNumberFormat="1" applyFont="1" applyFill="1" applyBorder="1" applyAlignment="1" applyProtection="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46" fillId="22" borderId="15" xfId="0" applyNumberFormat="1" applyFont="1" applyFill="1" applyBorder="1" applyAlignment="1" applyProtection="1">
      <alignment horizontal="left" vertical="center"/>
    </xf>
    <xf numFmtId="0" fontId="46" fillId="22" borderId="15" xfId="0" applyFont="1" applyFill="1" applyBorder="1" applyAlignment="1" applyProtection="1">
      <alignment vertical="center"/>
    </xf>
    <xf numFmtId="0" fontId="42" fillId="22" borderId="15" xfId="0" applyFont="1" applyFill="1" applyBorder="1" applyAlignment="1" applyProtection="1">
      <alignment vertical="center"/>
    </xf>
    <xf numFmtId="0" fontId="42" fillId="22" borderId="15" xfId="0" applyNumberFormat="1" applyFont="1" applyFill="1" applyBorder="1" applyAlignment="1" applyProtection="1">
      <alignment horizontal="center" vertical="center"/>
    </xf>
    <xf numFmtId="165" fontId="42" fillId="22" borderId="15" xfId="0" applyNumberFormat="1" applyFont="1" applyFill="1" applyBorder="1" applyAlignment="1" applyProtection="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pplyProtection="1">
      <alignment horizontal="center" vertical="center"/>
    </xf>
    <xf numFmtId="166" fontId="3" fillId="0" borderId="16" xfId="0" applyNumberFormat="1" applyFont="1" applyFill="1" applyBorder="1" applyAlignment="1" applyProtection="1">
      <alignment horizontal="center" vertical="center" shrinkToFit="1"/>
    </xf>
    <xf numFmtId="166" fontId="3" fillId="0" borderId="17" xfId="0" applyNumberFormat="1" applyFont="1" applyFill="1" applyBorder="1" applyAlignment="1" applyProtection="1">
      <alignment horizontal="center" vertical="center" shrinkToFit="1"/>
    </xf>
    <xf numFmtId="1" fontId="49" fillId="22" borderId="15" xfId="0" applyNumberFormat="1" applyFont="1" applyFill="1" applyBorder="1" applyAlignment="1" applyProtection="1">
      <alignment horizontal="center" vertical="center"/>
    </xf>
    <xf numFmtId="1" fontId="50" fillId="0" borderId="11" xfId="0" applyNumberFormat="1" applyFont="1" applyBorder="1" applyAlignment="1" applyProtection="1">
      <alignment horizontal="center" vertical="center"/>
    </xf>
    <xf numFmtId="1" fontId="49" fillId="22" borderId="10" xfId="0" applyNumberFormat="1" applyFont="1" applyFill="1" applyBorder="1" applyAlignment="1" applyProtection="1">
      <alignment horizontal="center" vertical="center"/>
    </xf>
    <xf numFmtId="165" fontId="47" fillId="23" borderId="11" xfId="0" applyNumberFormat="1" applyFont="1" applyFill="1" applyBorder="1" applyAlignment="1" applyProtection="1">
      <alignment horizontal="center" vertical="center"/>
    </xf>
    <xf numFmtId="165" fontId="47" fillId="0" borderId="11" xfId="0" applyNumberFormat="1" applyFont="1" applyBorder="1" applyAlignment="1" applyProtection="1">
      <alignment horizontal="center" vertical="center"/>
    </xf>
    <xf numFmtId="165" fontId="42" fillId="22" borderId="10" xfId="0" applyNumberFormat="1" applyFont="1" applyFill="1" applyBorder="1" applyAlignment="1" applyProtection="1">
      <alignment horizontal="center" vertical="center"/>
    </xf>
    <xf numFmtId="0" fontId="42" fillId="22" borderId="15"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2" borderId="10" xfId="0" applyFont="1" applyFill="1" applyBorder="1" applyAlignment="1" applyProtection="1">
      <alignment horizontal="left" vertical="center"/>
    </xf>
    <xf numFmtId="0" fontId="51" fillId="0" borderId="0" xfId="0" applyNumberFormat="1" applyFont="1" applyFill="1" applyBorder="1" applyProtection="1"/>
    <xf numFmtId="0" fontId="51" fillId="0" borderId="0" xfId="0" applyFont="1" applyFill="1" applyBorder="1" applyProtection="1"/>
    <xf numFmtId="0" fontId="1" fillId="0" borderId="0" xfId="0" applyFont="1" applyFill="1" applyBorder="1" applyProtection="1"/>
    <xf numFmtId="0" fontId="51" fillId="0" borderId="0" xfId="0" applyFont="1" applyProtection="1"/>
    <xf numFmtId="0" fontId="51" fillId="0" borderId="0" xfId="0" applyFont="1" applyFill="1" applyAlignment="1" applyProtection="1">
      <alignment horizontal="right" vertical="center"/>
    </xf>
    <xf numFmtId="165" fontId="42" fillId="22" borderId="15" xfId="0" applyNumberFormat="1" applyFont="1" applyFill="1" applyBorder="1" applyAlignment="1" applyProtection="1">
      <alignment horizontal="center" vertical="center"/>
    </xf>
    <xf numFmtId="0" fontId="52" fillId="0" borderId="18" xfId="0" applyNumberFormat="1" applyFont="1" applyFill="1" applyBorder="1" applyAlignment="1" applyProtection="1">
      <alignment horizontal="left" vertical="center"/>
    </xf>
    <xf numFmtId="0" fontId="52" fillId="0" borderId="18" xfId="0" applyFont="1" applyFill="1" applyBorder="1" applyAlignment="1" applyProtection="1">
      <alignment horizontal="left" vertical="center"/>
    </xf>
    <xf numFmtId="0" fontId="52" fillId="0" borderId="18" xfId="0" applyFont="1" applyFill="1" applyBorder="1" applyAlignment="1" applyProtection="1">
      <alignment horizontal="center" vertical="center" wrapText="1"/>
    </xf>
    <xf numFmtId="0" fontId="53" fillId="0" borderId="18" xfId="0" applyNumberFormat="1" applyFont="1" applyFill="1" applyBorder="1" applyAlignment="1" applyProtection="1">
      <alignment horizontal="center" vertical="center" wrapText="1"/>
    </xf>
    <xf numFmtId="0" fontId="52" fillId="0" borderId="18" xfId="0" applyFont="1" applyFill="1" applyBorder="1" applyAlignment="1" applyProtection="1">
      <alignment horizontal="center" vertical="center"/>
    </xf>
    <xf numFmtId="0" fontId="42" fillId="0" borderId="19" xfId="0" applyNumberFormat="1" applyFont="1" applyFill="1" applyBorder="1" applyAlignment="1" applyProtection="1">
      <alignment horizontal="center" vertical="center" shrinkToFit="1"/>
    </xf>
    <xf numFmtId="0" fontId="42" fillId="0" borderId="20" xfId="0" applyNumberFormat="1" applyFont="1" applyFill="1" applyBorder="1" applyAlignment="1" applyProtection="1">
      <alignment horizontal="center" vertical="center" shrinkToFit="1"/>
    </xf>
    <xf numFmtId="0" fontId="42" fillId="0" borderId="21"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4"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1"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2"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56"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57" fillId="0" borderId="0" xfId="0" applyFont="1" applyAlignment="1">
      <alignment wrapText="1"/>
    </xf>
    <xf numFmtId="0" fontId="37" fillId="0" borderId="0" xfId="34" applyFont="1" applyAlignment="1" applyProtection="1"/>
    <xf numFmtId="0" fontId="57" fillId="0" borderId="0" xfId="0" applyFont="1" applyAlignment="1">
      <alignment horizontal="left" wrapText="1"/>
    </xf>
    <xf numFmtId="0" fontId="57" fillId="0" borderId="0" xfId="0" applyFont="1" applyAlignment="1">
      <alignment vertical="center" wrapText="1"/>
    </xf>
    <xf numFmtId="0" fontId="57" fillId="0" borderId="0" xfId="0" applyFont="1" applyFill="1" applyBorder="1" applyAlignment="1">
      <alignment vertical="center" wrapText="1"/>
    </xf>
    <xf numFmtId="0" fontId="58" fillId="0" borderId="0" xfId="0" applyFont="1" applyAlignment="1">
      <alignment vertical="center"/>
    </xf>
    <xf numFmtId="0" fontId="58" fillId="0" borderId="0" xfId="0" applyFont="1"/>
    <xf numFmtId="0" fontId="58" fillId="0" borderId="0" xfId="0" applyFont="1" applyAlignment="1"/>
    <xf numFmtId="0" fontId="59" fillId="0" borderId="0" xfId="0" applyFont="1" applyFill="1" applyBorder="1" applyAlignment="1">
      <alignment vertical="center" wrapText="1"/>
    </xf>
    <xf numFmtId="0" fontId="58" fillId="0" borderId="0" xfId="0" applyFont="1" applyBorder="1"/>
    <xf numFmtId="0" fontId="37" fillId="0" borderId="0" xfId="34" applyFont="1" applyFill="1" applyBorder="1" applyAlignment="1" applyProtection="1">
      <alignment vertical="center"/>
    </xf>
    <xf numFmtId="0" fontId="61" fillId="0" borderId="0" xfId="0" applyFont="1" applyAlignment="1">
      <alignment horizontal="right"/>
    </xf>
    <xf numFmtId="0" fontId="57" fillId="0" borderId="0" xfId="0" applyFont="1"/>
    <xf numFmtId="0" fontId="57" fillId="0" borderId="0" xfId="0" applyFont="1" applyAlignment="1"/>
    <xf numFmtId="0" fontId="57" fillId="0" borderId="0" xfId="0" applyFont="1" applyAlignment="1">
      <alignment horizontal="left" indent="1"/>
    </xf>
    <xf numFmtId="0" fontId="57" fillId="0" borderId="0" xfId="0" quotePrefix="1" applyFont="1" applyAlignment="1">
      <alignment horizontal="left" wrapText="1" indent="1"/>
    </xf>
    <xf numFmtId="0" fontId="36" fillId="0" borderId="0" xfId="0" quotePrefix="1" applyFont="1" applyAlignment="1">
      <alignment horizontal="left" indent="1"/>
    </xf>
    <xf numFmtId="0" fontId="61" fillId="0" borderId="0" xfId="0" applyFont="1" applyAlignment="1">
      <alignment horizontal="left" wrapText="1"/>
    </xf>
    <xf numFmtId="0" fontId="57" fillId="0" borderId="0" xfId="0" applyFont="1" applyFill="1" applyBorder="1" applyAlignment="1">
      <alignment horizontal="left" vertical="center" wrapText="1"/>
    </xf>
    <xf numFmtId="0" fontId="63" fillId="0" borderId="0" xfId="0" applyFont="1" applyAlignment="1">
      <alignment horizontal="right"/>
    </xf>
    <xf numFmtId="0" fontId="64" fillId="0" borderId="0" xfId="0" applyFont="1" applyFill="1" applyBorder="1" applyAlignment="1">
      <alignment vertical="center" wrapText="1"/>
    </xf>
    <xf numFmtId="0" fontId="57" fillId="0" borderId="0" xfId="0" quotePrefix="1" applyFont="1" applyAlignment="1">
      <alignment wrapText="1"/>
    </xf>
    <xf numFmtId="0" fontId="64" fillId="0" borderId="0" xfId="0" applyFont="1" applyAlignment="1"/>
    <xf numFmtId="0" fontId="11" fillId="0" borderId="0" xfId="0" applyFont="1" applyAlignment="1" applyProtection="1">
      <protection locked="0"/>
    </xf>
    <xf numFmtId="0" fontId="64" fillId="0" borderId="0" xfId="0" applyFont="1"/>
    <xf numFmtId="0" fontId="63" fillId="0" borderId="0" xfId="0" applyFont="1" applyFill="1" applyBorder="1" applyAlignment="1"/>
    <xf numFmtId="0" fontId="48" fillId="0" borderId="16" xfId="0" applyNumberFormat="1" applyFont="1" applyFill="1" applyBorder="1" applyAlignment="1" applyProtection="1">
      <alignment horizontal="center" vertical="center"/>
    </xf>
    <xf numFmtId="0" fontId="48" fillId="0" borderId="12" xfId="0" applyNumberFormat="1" applyFont="1" applyFill="1" applyBorder="1" applyAlignment="1" applyProtection="1">
      <alignment horizontal="center" vertical="center"/>
    </xf>
    <xf numFmtId="0" fontId="48" fillId="0" borderId="17" xfId="0" applyNumberFormat="1" applyFont="1" applyFill="1" applyBorder="1" applyAlignment="1" applyProtection="1">
      <alignment horizontal="center" vertical="center"/>
    </xf>
    <xf numFmtId="167" fontId="45" fillId="0" borderId="16" xfId="0" applyNumberFormat="1" applyFont="1" applyFill="1" applyBorder="1" applyAlignment="1" applyProtection="1">
      <alignment horizontal="center" vertical="center"/>
    </xf>
    <xf numFmtId="167" fontId="45" fillId="0" borderId="12" xfId="0" applyNumberFormat="1" applyFont="1" applyFill="1" applyBorder="1" applyAlignment="1" applyProtection="1">
      <alignment horizontal="center" vertical="center"/>
    </xf>
    <xf numFmtId="167" fontId="45" fillId="0" borderId="17" xfId="0" applyNumberFormat="1" applyFont="1" applyFill="1" applyBorder="1" applyAlignment="1" applyProtection="1">
      <alignment horizontal="center" vertical="center"/>
    </xf>
    <xf numFmtId="0" fontId="55" fillId="0" borderId="0" xfId="34" applyFont="1" applyBorder="1" applyAlignment="1" applyProtection="1">
      <alignment horizontal="left" vertical="center"/>
    </xf>
    <xf numFmtId="164" fontId="45" fillId="0" borderId="22" xfId="0" applyNumberFormat="1" applyFont="1" applyFill="1" applyBorder="1" applyAlignment="1" applyProtection="1">
      <alignment horizontal="center" vertical="center" shrinkToFit="1"/>
      <protection locked="0"/>
    </xf>
    <xf numFmtId="0" fontId="56"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7</xdr:col>
      <xdr:colOff>449580</xdr:colOff>
      <xdr:row>5</xdr:row>
      <xdr:rowOff>142875</xdr:rowOff>
    </xdr:from>
    <xdr:to>
      <xdr:col>27</xdr:col>
      <xdr:colOff>118110</xdr:colOff>
      <xdr:row>10</xdr:row>
      <xdr:rowOff>80433</xdr:rowOff>
    </xdr:to>
    <xdr:sp macro="" textlink="">
      <xdr:nvSpPr>
        <xdr:cNvPr id="8236" name="Text Box 44" hidden="1">
          <a:extLst>
            <a:ext uri="{FF2B5EF4-FFF2-40B4-BE49-F238E27FC236}">
              <a16:creationId xmlns:a16="http://schemas.microsoft.com/office/drawing/2014/main" xmlns=""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xmlns=""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xmlns=""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xmlns=""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xmlns=""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25"/>
  <sheetViews>
    <sheetView showGridLines="0" tabSelected="1" zoomScaleNormal="100" workbookViewId="0">
      <pane ySplit="7" topLeftCell="A10" activePane="bottomLeft" state="frozen"/>
      <selection pane="bottomLeft" activeCell="H18" sqref="H18"/>
    </sheetView>
  </sheetViews>
  <sheetFormatPr defaultColWidth="9.109375" defaultRowHeight="13.2" x14ac:dyDescent="0.25"/>
  <cols>
    <col min="1" max="1" width="6.88671875" style="5" customWidth="1"/>
    <col min="2" max="2" width="19" style="1" customWidth="1"/>
    <col min="3" max="3" width="11.6640625" style="1" customWidth="1"/>
    <col min="4" max="4" width="6.88671875" style="6" hidden="1" customWidth="1"/>
    <col min="5" max="6" width="12" style="1" customWidth="1"/>
    <col min="7" max="7" width="6" style="1" customWidth="1"/>
    <col min="8" max="8" width="6.6640625" style="1" customWidth="1"/>
    <col min="9" max="9" width="6.44140625" style="1" customWidth="1"/>
    <col min="10" max="10" width="1.88671875" style="1" customWidth="1"/>
    <col min="11" max="66" width="2.44140625" style="1" customWidth="1"/>
    <col min="67" max="16384" width="9.109375" style="3"/>
  </cols>
  <sheetData>
    <row r="1" spans="1:66" ht="30" customHeight="1" x14ac:dyDescent="0.25">
      <c r="A1" s="97" t="s">
        <v>147</v>
      </c>
      <c r="B1" s="43"/>
      <c r="C1" s="43"/>
      <c r="D1" s="43"/>
      <c r="E1" s="43"/>
      <c r="F1" s="43"/>
      <c r="I1" s="102"/>
      <c r="K1" s="139"/>
      <c r="L1" s="139"/>
      <c r="M1" s="139"/>
      <c r="N1" s="139"/>
      <c r="O1" s="139"/>
      <c r="P1" s="139"/>
      <c r="Q1" s="139"/>
      <c r="R1" s="139"/>
      <c r="S1" s="139"/>
      <c r="T1" s="139"/>
      <c r="U1" s="139"/>
      <c r="V1" s="139"/>
      <c r="W1" s="139"/>
      <c r="X1" s="139"/>
      <c r="Y1" s="139"/>
      <c r="Z1" s="139"/>
      <c r="AA1" s="139"/>
      <c r="AB1" s="139"/>
      <c r="AC1" s="139"/>
      <c r="AD1" s="139"/>
      <c r="AE1" s="139"/>
    </row>
    <row r="2" spans="1:66" ht="18" customHeight="1" x14ac:dyDescent="0.25">
      <c r="A2" s="48" t="s">
        <v>136</v>
      </c>
      <c r="B2" s="22"/>
      <c r="C2" s="22"/>
      <c r="D2" s="30"/>
      <c r="E2" s="130"/>
      <c r="F2" s="130"/>
      <c r="H2" s="2"/>
    </row>
    <row r="3" spans="1:66" ht="13.8" x14ac:dyDescent="0.25">
      <c r="A3" s="48"/>
      <c r="B3" s="44"/>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5">
      <c r="A4" s="82"/>
      <c r="B4" s="86" t="s">
        <v>69</v>
      </c>
      <c r="C4" s="140">
        <v>43710</v>
      </c>
      <c r="D4" s="140"/>
      <c r="E4" s="140"/>
      <c r="F4" s="83"/>
      <c r="G4" s="86" t="s">
        <v>68</v>
      </c>
      <c r="H4" s="101">
        <v>1</v>
      </c>
      <c r="I4" s="84"/>
      <c r="J4" s="46"/>
      <c r="K4" s="133" t="str">
        <f>"Week "&amp;(K6-($C$4-WEEKDAY($C$4,1)+2))/7+1</f>
        <v>Week 1</v>
      </c>
      <c r="L4" s="134"/>
      <c r="M4" s="134"/>
      <c r="N4" s="134"/>
      <c r="O4" s="134"/>
      <c r="P4" s="134"/>
      <c r="Q4" s="135"/>
      <c r="R4" s="133" t="str">
        <f>"Week "&amp;(R6-($C$4-WEEKDAY($C$4,1)+2))/7+1</f>
        <v>Week 2</v>
      </c>
      <c r="S4" s="134"/>
      <c r="T4" s="134"/>
      <c r="U4" s="134"/>
      <c r="V4" s="134"/>
      <c r="W4" s="134"/>
      <c r="X4" s="135"/>
      <c r="Y4" s="133" t="str">
        <f>"Week "&amp;(Y6-($C$4-WEEKDAY($C$4,1)+2))/7+1</f>
        <v>Week 3</v>
      </c>
      <c r="Z4" s="134"/>
      <c r="AA4" s="134"/>
      <c r="AB4" s="134"/>
      <c r="AC4" s="134"/>
      <c r="AD4" s="134"/>
      <c r="AE4" s="135"/>
      <c r="AF4" s="133" t="str">
        <f>"Week "&amp;(AF6-($C$4-WEEKDAY($C$4,1)+2))/7+1</f>
        <v>Week 4</v>
      </c>
      <c r="AG4" s="134"/>
      <c r="AH4" s="134"/>
      <c r="AI4" s="134"/>
      <c r="AJ4" s="134"/>
      <c r="AK4" s="134"/>
      <c r="AL4" s="135"/>
      <c r="AM4" s="133" t="str">
        <f>"Week "&amp;(AM6-($C$4-WEEKDAY($C$4,1)+2))/7+1</f>
        <v>Week 5</v>
      </c>
      <c r="AN4" s="134"/>
      <c r="AO4" s="134"/>
      <c r="AP4" s="134"/>
      <c r="AQ4" s="134"/>
      <c r="AR4" s="134"/>
      <c r="AS4" s="135"/>
      <c r="AT4" s="133" t="str">
        <f>"Week "&amp;(AT6-($C$4-WEEKDAY($C$4,1)+2))/7+1</f>
        <v>Week 6</v>
      </c>
      <c r="AU4" s="134"/>
      <c r="AV4" s="134"/>
      <c r="AW4" s="134"/>
      <c r="AX4" s="134"/>
      <c r="AY4" s="134"/>
      <c r="AZ4" s="135"/>
      <c r="BA4" s="133" t="str">
        <f>"Week "&amp;(BA6-($C$4-WEEKDAY($C$4,1)+2))/7+1</f>
        <v>Week 7</v>
      </c>
      <c r="BB4" s="134"/>
      <c r="BC4" s="134"/>
      <c r="BD4" s="134"/>
      <c r="BE4" s="134"/>
      <c r="BF4" s="134"/>
      <c r="BG4" s="135"/>
      <c r="BH4" s="133" t="str">
        <f>"Week "&amp;(BH6-($C$4-WEEKDAY($C$4,1)+2))/7+1</f>
        <v>Week 8</v>
      </c>
      <c r="BI4" s="134"/>
      <c r="BJ4" s="134"/>
      <c r="BK4" s="134"/>
      <c r="BL4" s="134"/>
      <c r="BM4" s="134"/>
      <c r="BN4" s="135"/>
    </row>
    <row r="5" spans="1:66" ht="17.25" customHeight="1" x14ac:dyDescent="0.25">
      <c r="A5" s="82"/>
      <c r="B5" s="86"/>
      <c r="C5" s="86"/>
      <c r="D5" s="86"/>
      <c r="E5" s="86"/>
      <c r="F5" s="85"/>
      <c r="G5" s="85"/>
      <c r="H5" s="85"/>
      <c r="I5" s="85"/>
      <c r="J5" s="46"/>
      <c r="K5" s="136">
        <f>K6</f>
        <v>43710</v>
      </c>
      <c r="L5" s="137"/>
      <c r="M5" s="137"/>
      <c r="N5" s="137"/>
      <c r="O5" s="137"/>
      <c r="P5" s="137"/>
      <c r="Q5" s="138"/>
      <c r="R5" s="136">
        <f>R6</f>
        <v>43717</v>
      </c>
      <c r="S5" s="137"/>
      <c r="T5" s="137"/>
      <c r="U5" s="137"/>
      <c r="V5" s="137"/>
      <c r="W5" s="137"/>
      <c r="X5" s="138"/>
      <c r="Y5" s="136">
        <f>Y6</f>
        <v>43724</v>
      </c>
      <c r="Z5" s="137"/>
      <c r="AA5" s="137"/>
      <c r="AB5" s="137"/>
      <c r="AC5" s="137"/>
      <c r="AD5" s="137"/>
      <c r="AE5" s="138"/>
      <c r="AF5" s="136">
        <f>AF6</f>
        <v>43731</v>
      </c>
      <c r="AG5" s="137"/>
      <c r="AH5" s="137"/>
      <c r="AI5" s="137"/>
      <c r="AJ5" s="137"/>
      <c r="AK5" s="137"/>
      <c r="AL5" s="138"/>
      <c r="AM5" s="136">
        <f>AM6</f>
        <v>43738</v>
      </c>
      <c r="AN5" s="137"/>
      <c r="AO5" s="137"/>
      <c r="AP5" s="137"/>
      <c r="AQ5" s="137"/>
      <c r="AR5" s="137"/>
      <c r="AS5" s="138"/>
      <c r="AT5" s="136">
        <f>AT6</f>
        <v>43745</v>
      </c>
      <c r="AU5" s="137"/>
      <c r="AV5" s="137"/>
      <c r="AW5" s="137"/>
      <c r="AX5" s="137"/>
      <c r="AY5" s="137"/>
      <c r="AZ5" s="138"/>
      <c r="BA5" s="136">
        <f>BA6</f>
        <v>43752</v>
      </c>
      <c r="BB5" s="137"/>
      <c r="BC5" s="137"/>
      <c r="BD5" s="137"/>
      <c r="BE5" s="137"/>
      <c r="BF5" s="137"/>
      <c r="BG5" s="138"/>
      <c r="BH5" s="136">
        <f>BH6</f>
        <v>43759</v>
      </c>
      <c r="BI5" s="137"/>
      <c r="BJ5" s="137"/>
      <c r="BK5" s="137"/>
      <c r="BL5" s="137"/>
      <c r="BM5" s="137"/>
      <c r="BN5" s="138"/>
    </row>
    <row r="6" spans="1:66" x14ac:dyDescent="0.25">
      <c r="A6" s="45"/>
      <c r="B6" s="46"/>
      <c r="C6" s="46"/>
      <c r="D6" s="47"/>
      <c r="E6" s="46"/>
      <c r="F6" s="46"/>
      <c r="G6" s="46"/>
      <c r="H6" s="46"/>
      <c r="I6" s="46"/>
      <c r="J6" s="46"/>
      <c r="K6" s="70">
        <f>C4-WEEKDAY(C4,1)+2+7*(H4-1)</f>
        <v>43710</v>
      </c>
      <c r="L6" s="61">
        <f t="shared" ref="L6:AQ6" si="0">K6+1</f>
        <v>43711</v>
      </c>
      <c r="M6" s="61">
        <f t="shared" si="0"/>
        <v>43712</v>
      </c>
      <c r="N6" s="61">
        <f t="shared" si="0"/>
        <v>43713</v>
      </c>
      <c r="O6" s="61">
        <f t="shared" si="0"/>
        <v>43714</v>
      </c>
      <c r="P6" s="61">
        <f t="shared" si="0"/>
        <v>43715</v>
      </c>
      <c r="Q6" s="71">
        <f t="shared" si="0"/>
        <v>43716</v>
      </c>
      <c r="R6" s="70">
        <f t="shared" si="0"/>
        <v>43717</v>
      </c>
      <c r="S6" s="61">
        <f t="shared" si="0"/>
        <v>43718</v>
      </c>
      <c r="T6" s="61">
        <f t="shared" si="0"/>
        <v>43719</v>
      </c>
      <c r="U6" s="61">
        <f t="shared" si="0"/>
        <v>43720</v>
      </c>
      <c r="V6" s="61">
        <f t="shared" si="0"/>
        <v>43721</v>
      </c>
      <c r="W6" s="61">
        <f t="shared" si="0"/>
        <v>43722</v>
      </c>
      <c r="X6" s="71">
        <f t="shared" si="0"/>
        <v>43723</v>
      </c>
      <c r="Y6" s="70">
        <f t="shared" si="0"/>
        <v>43724</v>
      </c>
      <c r="Z6" s="61">
        <f t="shared" si="0"/>
        <v>43725</v>
      </c>
      <c r="AA6" s="61">
        <f t="shared" si="0"/>
        <v>43726</v>
      </c>
      <c r="AB6" s="61">
        <f t="shared" si="0"/>
        <v>43727</v>
      </c>
      <c r="AC6" s="61">
        <f t="shared" si="0"/>
        <v>43728</v>
      </c>
      <c r="AD6" s="61">
        <f t="shared" si="0"/>
        <v>43729</v>
      </c>
      <c r="AE6" s="71">
        <f t="shared" si="0"/>
        <v>43730</v>
      </c>
      <c r="AF6" s="70">
        <f t="shared" si="0"/>
        <v>43731</v>
      </c>
      <c r="AG6" s="61">
        <f t="shared" si="0"/>
        <v>43732</v>
      </c>
      <c r="AH6" s="61">
        <f t="shared" si="0"/>
        <v>43733</v>
      </c>
      <c r="AI6" s="61">
        <f t="shared" si="0"/>
        <v>43734</v>
      </c>
      <c r="AJ6" s="61">
        <f t="shared" si="0"/>
        <v>43735</v>
      </c>
      <c r="AK6" s="61">
        <f t="shared" si="0"/>
        <v>43736</v>
      </c>
      <c r="AL6" s="71">
        <f t="shared" si="0"/>
        <v>43737</v>
      </c>
      <c r="AM6" s="70">
        <f t="shared" si="0"/>
        <v>43738</v>
      </c>
      <c r="AN6" s="61">
        <f t="shared" si="0"/>
        <v>43739</v>
      </c>
      <c r="AO6" s="61">
        <f t="shared" si="0"/>
        <v>43740</v>
      </c>
      <c r="AP6" s="61">
        <f t="shared" si="0"/>
        <v>43741</v>
      </c>
      <c r="AQ6" s="61">
        <f t="shared" si="0"/>
        <v>43742</v>
      </c>
      <c r="AR6" s="61">
        <f t="shared" ref="AR6:BN6" si="1">AQ6+1</f>
        <v>43743</v>
      </c>
      <c r="AS6" s="71">
        <f t="shared" si="1"/>
        <v>43744</v>
      </c>
      <c r="AT6" s="70">
        <f t="shared" si="1"/>
        <v>43745</v>
      </c>
      <c r="AU6" s="61">
        <f t="shared" si="1"/>
        <v>43746</v>
      </c>
      <c r="AV6" s="61">
        <f t="shared" si="1"/>
        <v>43747</v>
      </c>
      <c r="AW6" s="61">
        <f t="shared" si="1"/>
        <v>43748</v>
      </c>
      <c r="AX6" s="61">
        <f t="shared" si="1"/>
        <v>43749</v>
      </c>
      <c r="AY6" s="61">
        <f t="shared" si="1"/>
        <v>43750</v>
      </c>
      <c r="AZ6" s="71">
        <f t="shared" si="1"/>
        <v>43751</v>
      </c>
      <c r="BA6" s="70">
        <f t="shared" si="1"/>
        <v>43752</v>
      </c>
      <c r="BB6" s="61">
        <f t="shared" si="1"/>
        <v>43753</v>
      </c>
      <c r="BC6" s="61">
        <f t="shared" si="1"/>
        <v>43754</v>
      </c>
      <c r="BD6" s="61">
        <f t="shared" si="1"/>
        <v>43755</v>
      </c>
      <c r="BE6" s="61">
        <f t="shared" si="1"/>
        <v>43756</v>
      </c>
      <c r="BF6" s="61">
        <f t="shared" si="1"/>
        <v>43757</v>
      </c>
      <c r="BG6" s="71">
        <f t="shared" si="1"/>
        <v>43758</v>
      </c>
      <c r="BH6" s="70">
        <f t="shared" si="1"/>
        <v>43759</v>
      </c>
      <c r="BI6" s="61">
        <f t="shared" si="1"/>
        <v>43760</v>
      </c>
      <c r="BJ6" s="61">
        <f t="shared" si="1"/>
        <v>43761</v>
      </c>
      <c r="BK6" s="61">
        <f t="shared" si="1"/>
        <v>43762</v>
      </c>
      <c r="BL6" s="61">
        <f t="shared" si="1"/>
        <v>43763</v>
      </c>
      <c r="BM6" s="61">
        <f t="shared" si="1"/>
        <v>43764</v>
      </c>
      <c r="BN6" s="71">
        <f t="shared" si="1"/>
        <v>43765</v>
      </c>
    </row>
    <row r="7" spans="1:66" s="96" customFormat="1" ht="24.6" thickBot="1" x14ac:dyDescent="0.3">
      <c r="A7" s="88" t="s">
        <v>0</v>
      </c>
      <c r="B7" s="89" t="s">
        <v>60</v>
      </c>
      <c r="C7" s="90" t="s">
        <v>61</v>
      </c>
      <c r="D7" s="91" t="s">
        <v>67</v>
      </c>
      <c r="E7" s="92" t="s">
        <v>62</v>
      </c>
      <c r="F7" s="92" t="s">
        <v>63</v>
      </c>
      <c r="G7" s="90" t="s">
        <v>64</v>
      </c>
      <c r="H7" s="90" t="s">
        <v>65</v>
      </c>
      <c r="I7" s="90" t="s">
        <v>66</v>
      </c>
      <c r="J7" s="90"/>
      <c r="K7" s="93" t="str">
        <f t="shared" ref="K7:AP7" si="2">CHOOSE(WEEKDAY(K6,1),"S","M","T","W","T","F","S")</f>
        <v>M</v>
      </c>
      <c r="L7" s="94" t="str">
        <f t="shared" si="2"/>
        <v>T</v>
      </c>
      <c r="M7" s="94" t="str">
        <f t="shared" si="2"/>
        <v>W</v>
      </c>
      <c r="N7" s="94" t="str">
        <f t="shared" si="2"/>
        <v>T</v>
      </c>
      <c r="O7" s="94" t="str">
        <f t="shared" si="2"/>
        <v>F</v>
      </c>
      <c r="P7" s="94" t="str">
        <f t="shared" si="2"/>
        <v>S</v>
      </c>
      <c r="Q7" s="95" t="str">
        <f t="shared" si="2"/>
        <v>S</v>
      </c>
      <c r="R7" s="93" t="str">
        <f t="shared" si="2"/>
        <v>M</v>
      </c>
      <c r="S7" s="94" t="str">
        <f t="shared" si="2"/>
        <v>T</v>
      </c>
      <c r="T7" s="94" t="str">
        <f t="shared" si="2"/>
        <v>W</v>
      </c>
      <c r="U7" s="94" t="str">
        <f t="shared" si="2"/>
        <v>T</v>
      </c>
      <c r="V7" s="94" t="str">
        <f t="shared" si="2"/>
        <v>F</v>
      </c>
      <c r="W7" s="94" t="str">
        <f t="shared" si="2"/>
        <v>S</v>
      </c>
      <c r="X7" s="95" t="str">
        <f t="shared" si="2"/>
        <v>S</v>
      </c>
      <c r="Y7" s="93" t="str">
        <f t="shared" si="2"/>
        <v>M</v>
      </c>
      <c r="Z7" s="94" t="str">
        <f t="shared" si="2"/>
        <v>T</v>
      </c>
      <c r="AA7" s="94" t="str">
        <f t="shared" si="2"/>
        <v>W</v>
      </c>
      <c r="AB7" s="94" t="str">
        <f t="shared" si="2"/>
        <v>T</v>
      </c>
      <c r="AC7" s="94" t="str">
        <f t="shared" si="2"/>
        <v>F</v>
      </c>
      <c r="AD7" s="94" t="str">
        <f t="shared" si="2"/>
        <v>S</v>
      </c>
      <c r="AE7" s="95" t="str">
        <f t="shared" si="2"/>
        <v>S</v>
      </c>
      <c r="AF7" s="93" t="str">
        <f t="shared" si="2"/>
        <v>M</v>
      </c>
      <c r="AG7" s="94" t="str">
        <f t="shared" si="2"/>
        <v>T</v>
      </c>
      <c r="AH7" s="94" t="str">
        <f t="shared" si="2"/>
        <v>W</v>
      </c>
      <c r="AI7" s="94" t="str">
        <f t="shared" si="2"/>
        <v>T</v>
      </c>
      <c r="AJ7" s="94" t="str">
        <f t="shared" si="2"/>
        <v>F</v>
      </c>
      <c r="AK7" s="94" t="str">
        <f t="shared" si="2"/>
        <v>S</v>
      </c>
      <c r="AL7" s="95" t="str">
        <f t="shared" si="2"/>
        <v>S</v>
      </c>
      <c r="AM7" s="93" t="str">
        <f t="shared" si="2"/>
        <v>M</v>
      </c>
      <c r="AN7" s="94" t="str">
        <f t="shared" si="2"/>
        <v>T</v>
      </c>
      <c r="AO7" s="94" t="str">
        <f t="shared" si="2"/>
        <v>W</v>
      </c>
      <c r="AP7" s="94" t="str">
        <f t="shared" si="2"/>
        <v>T</v>
      </c>
      <c r="AQ7" s="94" t="str">
        <f t="shared" ref="AQ7:BN7" si="3">CHOOSE(WEEKDAY(AQ6,1),"S","M","T","W","T","F","S")</f>
        <v>F</v>
      </c>
      <c r="AR7" s="94" t="str">
        <f t="shared" si="3"/>
        <v>S</v>
      </c>
      <c r="AS7" s="95" t="str">
        <f t="shared" si="3"/>
        <v>S</v>
      </c>
      <c r="AT7" s="93" t="str">
        <f t="shared" si="3"/>
        <v>M</v>
      </c>
      <c r="AU7" s="94" t="str">
        <f t="shared" si="3"/>
        <v>T</v>
      </c>
      <c r="AV7" s="94" t="str">
        <f t="shared" si="3"/>
        <v>W</v>
      </c>
      <c r="AW7" s="94" t="str">
        <f t="shared" si="3"/>
        <v>T</v>
      </c>
      <c r="AX7" s="94" t="str">
        <f t="shared" si="3"/>
        <v>F</v>
      </c>
      <c r="AY7" s="94" t="str">
        <f t="shared" si="3"/>
        <v>S</v>
      </c>
      <c r="AZ7" s="95" t="str">
        <f t="shared" si="3"/>
        <v>S</v>
      </c>
      <c r="BA7" s="93" t="str">
        <f t="shared" si="3"/>
        <v>M</v>
      </c>
      <c r="BB7" s="94" t="str">
        <f t="shared" si="3"/>
        <v>T</v>
      </c>
      <c r="BC7" s="94" t="str">
        <f t="shared" si="3"/>
        <v>W</v>
      </c>
      <c r="BD7" s="94" t="str">
        <f t="shared" si="3"/>
        <v>T</v>
      </c>
      <c r="BE7" s="94" t="str">
        <f t="shared" si="3"/>
        <v>F</v>
      </c>
      <c r="BF7" s="94" t="str">
        <f t="shared" si="3"/>
        <v>S</v>
      </c>
      <c r="BG7" s="95" t="str">
        <f t="shared" si="3"/>
        <v>S</v>
      </c>
      <c r="BH7" s="93" t="str">
        <f t="shared" si="3"/>
        <v>M</v>
      </c>
      <c r="BI7" s="94" t="str">
        <f t="shared" si="3"/>
        <v>T</v>
      </c>
      <c r="BJ7" s="94" t="str">
        <f t="shared" si="3"/>
        <v>W</v>
      </c>
      <c r="BK7" s="94" t="str">
        <f t="shared" si="3"/>
        <v>T</v>
      </c>
      <c r="BL7" s="94" t="str">
        <f t="shared" si="3"/>
        <v>F</v>
      </c>
      <c r="BM7" s="94" t="str">
        <f t="shared" si="3"/>
        <v>S</v>
      </c>
      <c r="BN7" s="95" t="str">
        <f t="shared" si="3"/>
        <v>S</v>
      </c>
    </row>
    <row r="8" spans="1:66" s="51" customFormat="1" ht="17.399999999999999" x14ac:dyDescent="0.25">
      <c r="A8" s="62" t="str">
        <f>IF(ISERROR(VALUE(SUBSTITUTE(prevWBS,".",""))),"1",IF(ISERROR(FIND("`",SUBSTITUTE(prevWBS,".","`",1))),TEXT(VALUE(prevWBS)+1,"#"),TEXT(VALUE(LEFT(prevWBS,FIND("`",SUBSTITUTE(prevWBS,".","`",1))-1))+1,"#")))</f>
        <v>1</v>
      </c>
      <c r="B8" s="63" t="s">
        <v>129</v>
      </c>
      <c r="C8" s="64"/>
      <c r="D8" s="65"/>
      <c r="E8" s="66"/>
      <c r="F8" s="87" t="str">
        <f>IF(ISBLANK(E8)," - ",IF(G8=0,E8,E8+G8-1))</f>
        <v xml:space="preserve"> - </v>
      </c>
      <c r="G8" s="67"/>
      <c r="H8" s="68"/>
      <c r="I8" s="69" t="str">
        <f t="shared" ref="I8:I24" si="4">IF(OR(F8=0,E8=0)," - ",NETWORKDAYS(E8,F8))</f>
        <v xml:space="preserve"> - </v>
      </c>
      <c r="J8" s="72"/>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row>
    <row r="9" spans="1:66" s="57" customFormat="1" ht="17.399999999999999" x14ac:dyDescent="0.25">
      <c r="A9" s="56" t="str">
        <f t="shared" ref="A9:A15"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8" t="s">
        <v>131</v>
      </c>
      <c r="C9" s="57" t="s">
        <v>130</v>
      </c>
      <c r="D9" s="99"/>
      <c r="E9" s="75">
        <v>43710</v>
      </c>
      <c r="F9" s="76">
        <f>IF(ISBLANK(E9)," - ",IF(G9=0,E9,E9+G9-1))</f>
        <v>43724</v>
      </c>
      <c r="G9" s="58">
        <v>15</v>
      </c>
      <c r="H9" s="59">
        <v>0.9</v>
      </c>
      <c r="I9" s="60">
        <f t="shared" si="4"/>
        <v>11</v>
      </c>
      <c r="J9" s="73"/>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row>
    <row r="10" spans="1:66" s="57" customFormat="1" ht="17.399999999999999" x14ac:dyDescent="0.25">
      <c r="A10" s="56" t="str">
        <f t="shared" si="5"/>
        <v>1.2</v>
      </c>
      <c r="B10" s="57" t="s">
        <v>141</v>
      </c>
      <c r="C10" s="57" t="s">
        <v>130</v>
      </c>
      <c r="D10" s="99"/>
      <c r="E10" s="75">
        <v>43710</v>
      </c>
      <c r="F10" s="76">
        <v>43881</v>
      </c>
      <c r="G10" s="58">
        <v>105</v>
      </c>
      <c r="H10" s="59">
        <v>1</v>
      </c>
      <c r="I10" s="60">
        <f t="shared" si="4"/>
        <v>124</v>
      </c>
      <c r="J10" s="73"/>
      <c r="K10" s="79"/>
      <c r="L10" s="79"/>
      <c r="M10" s="79"/>
      <c r="N10" s="79"/>
      <c r="O10" s="79"/>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row>
    <row r="11" spans="1:66" s="57" customFormat="1" ht="17.399999999999999" x14ac:dyDescent="0.25">
      <c r="A11"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1.2.1</v>
      </c>
      <c r="B11" s="100" t="s">
        <v>137</v>
      </c>
      <c r="C11" s="57" t="s">
        <v>144</v>
      </c>
      <c r="D11" s="99"/>
      <c r="E11" s="75">
        <v>43747</v>
      </c>
      <c r="F11" s="76">
        <v>43808</v>
      </c>
      <c r="G11" s="58">
        <v>31</v>
      </c>
      <c r="H11" s="59">
        <v>1</v>
      </c>
      <c r="I11" s="60">
        <f t="shared" si="4"/>
        <v>44</v>
      </c>
      <c r="J11" s="73"/>
      <c r="K11" s="79"/>
      <c r="L11" s="79"/>
      <c r="M11" s="80"/>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row>
    <row r="12" spans="1:66" s="57" customFormat="1" ht="17.399999999999999" x14ac:dyDescent="0.25">
      <c r="A12"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1.2.2</v>
      </c>
      <c r="B12" s="100" t="s">
        <v>138</v>
      </c>
      <c r="C12" s="57" t="s">
        <v>146</v>
      </c>
      <c r="D12" s="99"/>
      <c r="E12" s="75">
        <v>43747</v>
      </c>
      <c r="F12" s="76">
        <v>43881</v>
      </c>
      <c r="G12" s="58">
        <v>29</v>
      </c>
      <c r="H12" s="59">
        <v>1</v>
      </c>
      <c r="I12" s="60">
        <f t="shared" si="4"/>
        <v>97</v>
      </c>
      <c r="J12" s="73"/>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79"/>
      <c r="AQ12" s="79"/>
      <c r="AR12" s="79"/>
      <c r="AS12" s="79"/>
      <c r="AT12" s="79"/>
      <c r="AU12" s="79"/>
      <c r="AV12" s="79"/>
      <c r="AW12" s="79"/>
      <c r="AX12" s="79"/>
      <c r="AY12" s="79"/>
      <c r="AZ12" s="79"/>
      <c r="BA12" s="79"/>
      <c r="BB12" s="79"/>
      <c r="BC12" s="79"/>
      <c r="BD12" s="79"/>
      <c r="BE12" s="79"/>
      <c r="BF12" s="79"/>
      <c r="BG12" s="79"/>
      <c r="BH12" s="79"/>
      <c r="BI12" s="79"/>
      <c r="BJ12" s="79"/>
      <c r="BK12" s="79"/>
      <c r="BL12" s="79"/>
      <c r="BM12" s="79"/>
      <c r="BN12" s="79"/>
    </row>
    <row r="13" spans="1:66" s="57" customFormat="1" ht="22.8" x14ac:dyDescent="0.25">
      <c r="A13"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1.2.3</v>
      </c>
      <c r="B13" s="100" t="s">
        <v>139</v>
      </c>
      <c r="C13" s="57" t="s">
        <v>143</v>
      </c>
      <c r="D13" s="99"/>
      <c r="E13" s="75">
        <v>43747</v>
      </c>
      <c r="F13" s="76">
        <v>43881</v>
      </c>
      <c r="G13" s="58">
        <v>32</v>
      </c>
      <c r="H13" s="59">
        <v>1</v>
      </c>
      <c r="I13" s="60">
        <f t="shared" si="4"/>
        <v>97</v>
      </c>
      <c r="J13" s="73"/>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79"/>
      <c r="AQ13" s="79"/>
      <c r="AR13" s="79"/>
      <c r="AS13" s="79"/>
      <c r="AT13" s="79"/>
      <c r="AU13" s="79"/>
      <c r="AV13" s="79"/>
      <c r="AW13" s="79"/>
      <c r="AX13" s="79"/>
      <c r="AY13" s="79"/>
      <c r="AZ13" s="79"/>
      <c r="BA13" s="79"/>
      <c r="BB13" s="79"/>
      <c r="BC13" s="79"/>
      <c r="BD13" s="79"/>
      <c r="BE13" s="79"/>
      <c r="BF13" s="79"/>
      <c r="BG13" s="79"/>
      <c r="BH13" s="79"/>
      <c r="BI13" s="79"/>
      <c r="BJ13" s="79"/>
      <c r="BK13" s="79"/>
      <c r="BL13" s="79"/>
      <c r="BM13" s="79"/>
      <c r="BN13" s="79"/>
    </row>
    <row r="14" spans="1:66" s="57" customFormat="1" ht="17.399999999999999" x14ac:dyDescent="0.25">
      <c r="A14"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1.2.4</v>
      </c>
      <c r="B14" s="100" t="s">
        <v>140</v>
      </c>
      <c r="C14" s="57" t="s">
        <v>145</v>
      </c>
      <c r="D14" s="99"/>
      <c r="E14" s="75">
        <v>43747</v>
      </c>
      <c r="F14" s="76">
        <v>43881</v>
      </c>
      <c r="G14" s="58">
        <v>33</v>
      </c>
      <c r="H14" s="59">
        <v>1</v>
      </c>
      <c r="I14" s="60">
        <f t="shared" si="4"/>
        <v>97</v>
      </c>
      <c r="J14" s="73"/>
      <c r="K14" s="79"/>
      <c r="L14" s="79"/>
      <c r="M14" s="79"/>
      <c r="N14" s="79"/>
      <c r="O14" s="79"/>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79"/>
      <c r="AQ14" s="79"/>
      <c r="AR14" s="79"/>
      <c r="AS14" s="79"/>
      <c r="AT14" s="79"/>
      <c r="AU14" s="79"/>
      <c r="AV14" s="79"/>
      <c r="AW14" s="79"/>
      <c r="AX14" s="79"/>
      <c r="AY14" s="79"/>
      <c r="AZ14" s="79"/>
      <c r="BA14" s="79"/>
      <c r="BB14" s="79"/>
      <c r="BC14" s="79"/>
      <c r="BD14" s="79"/>
      <c r="BE14" s="79"/>
      <c r="BF14" s="79"/>
      <c r="BG14" s="79"/>
      <c r="BH14" s="79"/>
      <c r="BI14" s="79"/>
      <c r="BJ14" s="79"/>
      <c r="BK14" s="79"/>
      <c r="BL14" s="79"/>
      <c r="BM14" s="79"/>
      <c r="BN14" s="79"/>
    </row>
    <row r="15" spans="1:66" s="57" customFormat="1" ht="17.399999999999999" x14ac:dyDescent="0.25">
      <c r="A15" s="56" t="str">
        <f t="shared" si="5"/>
        <v>1.3</v>
      </c>
      <c r="B15" s="57" t="s">
        <v>142</v>
      </c>
      <c r="C15" s="57" t="s">
        <v>130</v>
      </c>
      <c r="D15" s="99"/>
      <c r="E15" s="75">
        <v>43882</v>
      </c>
      <c r="F15" s="76">
        <v>43911</v>
      </c>
      <c r="G15" s="58">
        <v>86</v>
      </c>
      <c r="H15" s="59">
        <v>0.75</v>
      </c>
      <c r="I15" s="60">
        <f t="shared" si="4"/>
        <v>21</v>
      </c>
      <c r="J15" s="73"/>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79"/>
      <c r="AQ15" s="79"/>
      <c r="AR15" s="79"/>
      <c r="AS15" s="79"/>
      <c r="AT15" s="79"/>
      <c r="AU15" s="79"/>
      <c r="AV15" s="79"/>
      <c r="AW15" s="79"/>
      <c r="AX15" s="79"/>
      <c r="AY15" s="79"/>
      <c r="AZ15" s="79"/>
      <c r="BA15" s="79"/>
      <c r="BB15" s="79"/>
      <c r="BC15" s="79"/>
      <c r="BD15" s="79"/>
      <c r="BE15" s="79"/>
      <c r="BF15" s="79"/>
      <c r="BG15" s="79"/>
      <c r="BH15" s="79"/>
      <c r="BI15" s="79"/>
      <c r="BJ15" s="79"/>
      <c r="BK15" s="79"/>
      <c r="BL15" s="79"/>
      <c r="BM15" s="79"/>
      <c r="BN15" s="79"/>
    </row>
    <row r="16" spans="1:66" s="57" customFormat="1" ht="17.399999999999999" x14ac:dyDescent="0.25">
      <c r="A16"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1.3.1</v>
      </c>
      <c r="B16" s="100" t="s">
        <v>138</v>
      </c>
      <c r="C16" s="57" t="s">
        <v>146</v>
      </c>
      <c r="D16" s="99"/>
      <c r="E16" s="75">
        <v>43827</v>
      </c>
      <c r="F16" s="76">
        <v>43857</v>
      </c>
      <c r="G16" s="58">
        <v>32</v>
      </c>
      <c r="H16" s="59">
        <v>1</v>
      </c>
      <c r="I16" s="60">
        <f t="shared" si="4"/>
        <v>21</v>
      </c>
      <c r="J16" s="73"/>
      <c r="K16" s="79"/>
      <c r="L16" s="79"/>
      <c r="M16" s="79"/>
      <c r="N16" s="79"/>
      <c r="O16" s="79"/>
      <c r="P16" s="79"/>
      <c r="Q16" s="79"/>
      <c r="R16" s="79"/>
      <c r="S16" s="79"/>
      <c r="T16" s="79"/>
      <c r="U16" s="79"/>
      <c r="V16" s="79"/>
      <c r="W16" s="79"/>
      <c r="X16" s="79"/>
      <c r="Y16" s="79"/>
      <c r="Z16" s="79"/>
      <c r="AA16" s="79"/>
      <c r="AB16" s="79"/>
      <c r="AC16" s="79"/>
      <c r="AD16" s="79"/>
      <c r="AE16" s="79"/>
      <c r="AF16" s="79"/>
      <c r="AG16" s="79"/>
      <c r="AH16" s="79"/>
      <c r="AI16" s="79"/>
      <c r="AJ16" s="79"/>
      <c r="AK16" s="79"/>
      <c r="AL16" s="79"/>
      <c r="AM16" s="79"/>
      <c r="AN16" s="79"/>
      <c r="AO16" s="79"/>
      <c r="AP16" s="79"/>
      <c r="AQ16" s="79"/>
      <c r="AR16" s="79"/>
      <c r="AS16" s="79"/>
      <c r="AT16" s="79"/>
      <c r="AU16" s="79"/>
      <c r="AV16" s="79"/>
      <c r="AW16" s="79"/>
      <c r="AX16" s="79"/>
      <c r="AY16" s="79"/>
      <c r="AZ16" s="79"/>
      <c r="BA16" s="79"/>
      <c r="BB16" s="79"/>
      <c r="BC16" s="79"/>
      <c r="BD16" s="79"/>
      <c r="BE16" s="79"/>
      <c r="BF16" s="79"/>
      <c r="BG16" s="79"/>
      <c r="BH16" s="79"/>
      <c r="BI16" s="79"/>
      <c r="BJ16" s="79"/>
      <c r="BK16" s="79"/>
      <c r="BL16" s="79"/>
      <c r="BM16" s="79"/>
      <c r="BN16" s="79"/>
    </row>
    <row r="17" spans="1:66" s="57" customFormat="1" ht="22.8" x14ac:dyDescent="0.25">
      <c r="A17"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1.3.2</v>
      </c>
      <c r="B17" s="100" t="s">
        <v>139</v>
      </c>
      <c r="C17" s="57" t="s">
        <v>143</v>
      </c>
      <c r="D17" s="99"/>
      <c r="E17" s="75">
        <v>43848</v>
      </c>
      <c r="F17" s="76">
        <v>43880</v>
      </c>
      <c r="G17" s="58">
        <v>32</v>
      </c>
      <c r="H17" s="59">
        <v>0.5</v>
      </c>
      <c r="I17" s="60">
        <f t="shared" si="4"/>
        <v>23</v>
      </c>
      <c r="J17" s="73"/>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79"/>
      <c r="AR17" s="79"/>
      <c r="AS17" s="79"/>
      <c r="AT17" s="79"/>
      <c r="AU17" s="79"/>
      <c r="AV17" s="79"/>
      <c r="AW17" s="79"/>
      <c r="AX17" s="79"/>
      <c r="AY17" s="79"/>
      <c r="AZ17" s="79"/>
      <c r="BA17" s="79"/>
      <c r="BB17" s="79"/>
      <c r="BC17" s="79"/>
      <c r="BD17" s="79"/>
      <c r="BE17" s="79"/>
      <c r="BF17" s="79"/>
      <c r="BG17" s="79"/>
      <c r="BH17" s="79"/>
      <c r="BI17" s="79"/>
      <c r="BJ17" s="79"/>
      <c r="BK17" s="79"/>
      <c r="BL17" s="79"/>
      <c r="BM17" s="79"/>
      <c r="BN17" s="79"/>
    </row>
    <row r="18" spans="1:66" s="57" customFormat="1" ht="17.399999999999999" x14ac:dyDescent="0.25">
      <c r="A18"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1.3.3</v>
      </c>
      <c r="B18" s="100" t="s">
        <v>140</v>
      </c>
      <c r="C18" s="57" t="s">
        <v>145</v>
      </c>
      <c r="D18" s="99"/>
      <c r="E18" s="75">
        <v>43873</v>
      </c>
      <c r="F18" s="76">
        <v>43900</v>
      </c>
      <c r="G18" s="58">
        <v>27</v>
      </c>
      <c r="H18" s="59">
        <v>0.75</v>
      </c>
      <c r="I18" s="60">
        <f t="shared" si="4"/>
        <v>20</v>
      </c>
      <c r="J18" s="73"/>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row>
    <row r="19" spans="1:66" s="51" customFormat="1" ht="17.399999999999999" x14ac:dyDescent="0.25">
      <c r="A19" s="49" t="str">
        <f>IF(ISERROR(VALUE(SUBSTITUTE(prevWBS,".",""))),"1",IF(ISERROR(FIND("`",SUBSTITUTE(prevWBS,".","`",1))),TEXT(VALUE(prevWBS)+1,"#"),TEXT(VALUE(LEFT(prevWBS,FIND("`",SUBSTITUTE(prevWBS,".","`",1))-1))+1,"#")))</f>
        <v>2</v>
      </c>
      <c r="B19" s="50" t="s">
        <v>128</v>
      </c>
      <c r="D19" s="52"/>
      <c r="E19" s="77"/>
      <c r="F19" s="77" t="str">
        <f t="shared" ref="F19:F21" si="6">IF(ISBLANK(E19)," - ",IF(G19=0,E19,E19+G19-1))</f>
        <v xml:space="preserve"> - </v>
      </c>
      <c r="G19" s="53"/>
      <c r="H19" s="54"/>
      <c r="I19" s="55" t="str">
        <f t="shared" si="4"/>
        <v xml:space="preserve"> - </v>
      </c>
      <c r="J19" s="74"/>
      <c r="K19" s="81"/>
      <c r="L19" s="81"/>
      <c r="M19" s="81"/>
      <c r="N19" s="81"/>
      <c r="O19" s="81"/>
      <c r="P19" s="81"/>
      <c r="Q19" s="81"/>
      <c r="R19" s="81"/>
      <c r="S19" s="81"/>
      <c r="T19" s="81"/>
      <c r="U19" s="81"/>
      <c r="V19" s="81"/>
      <c r="W19" s="81"/>
      <c r="X19" s="81"/>
      <c r="Y19" s="81"/>
      <c r="Z19" s="81"/>
      <c r="AA19" s="81"/>
      <c r="AB19" s="81"/>
      <c r="AC19" s="81"/>
      <c r="AD19" s="81"/>
      <c r="AE19" s="81"/>
      <c r="AF19" s="81"/>
      <c r="AG19" s="81"/>
      <c r="AH19" s="81"/>
      <c r="AI19" s="81"/>
      <c r="AJ19" s="81"/>
      <c r="AK19" s="81"/>
      <c r="AL19" s="81"/>
      <c r="AM19" s="81"/>
      <c r="AN19" s="81"/>
      <c r="AO19" s="81"/>
      <c r="AP19" s="81"/>
      <c r="AQ19" s="81"/>
      <c r="AR19" s="81"/>
      <c r="AS19" s="81"/>
      <c r="AT19" s="81"/>
      <c r="AU19" s="81"/>
      <c r="AV19" s="81"/>
      <c r="AW19" s="81"/>
      <c r="AX19" s="81"/>
      <c r="AY19" s="81"/>
      <c r="AZ19" s="81"/>
      <c r="BA19" s="81"/>
      <c r="BB19" s="81"/>
      <c r="BC19" s="81"/>
      <c r="BD19" s="81"/>
      <c r="BE19" s="81"/>
      <c r="BF19" s="81"/>
      <c r="BG19" s="81"/>
      <c r="BH19" s="81"/>
      <c r="BI19" s="81"/>
      <c r="BJ19" s="81"/>
      <c r="BK19" s="81"/>
      <c r="BL19" s="81"/>
      <c r="BM19" s="81"/>
      <c r="BN19" s="81"/>
    </row>
    <row r="20" spans="1:66" s="57" customFormat="1" ht="17.399999999999999" x14ac:dyDescent="0.25">
      <c r="A20" s="56" t="str">
        <f t="shared" ref="A20:A24"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0" s="98" t="s">
        <v>132</v>
      </c>
      <c r="D20" s="99"/>
      <c r="E20" s="75">
        <v>43710</v>
      </c>
      <c r="F20" s="76">
        <v>43738</v>
      </c>
      <c r="G20" s="58">
        <v>28</v>
      </c>
      <c r="H20" s="59">
        <v>1</v>
      </c>
      <c r="I20" s="60">
        <f t="shared" si="4"/>
        <v>21</v>
      </c>
      <c r="J20" s="73"/>
      <c r="K20" s="79"/>
      <c r="L20" s="79"/>
      <c r="M20" s="79"/>
      <c r="N20" s="79"/>
      <c r="O20" s="79"/>
      <c r="P20" s="79"/>
      <c r="Q20" s="79"/>
      <c r="R20" s="79"/>
      <c r="S20" s="79"/>
      <c r="T20" s="79"/>
      <c r="U20" s="79"/>
      <c r="V20" s="79"/>
      <c r="W20" s="79"/>
      <c r="X20" s="79"/>
      <c r="Y20" s="79"/>
      <c r="Z20" s="79"/>
      <c r="AA20" s="79"/>
      <c r="AB20" s="79"/>
      <c r="AC20" s="79"/>
      <c r="AD20" s="79"/>
      <c r="AE20" s="79"/>
      <c r="AF20" s="79"/>
      <c r="AG20" s="79"/>
      <c r="AH20" s="79"/>
      <c r="AI20" s="79"/>
      <c r="AJ20" s="79"/>
      <c r="AK20" s="79"/>
      <c r="AL20" s="79"/>
      <c r="AM20" s="79"/>
      <c r="AN20" s="79"/>
      <c r="AO20" s="79"/>
      <c r="AP20" s="79"/>
      <c r="AQ20" s="79"/>
      <c r="AR20" s="79"/>
      <c r="AS20" s="79"/>
      <c r="AT20" s="79"/>
      <c r="AU20" s="79"/>
      <c r="AV20" s="79"/>
      <c r="AW20" s="79"/>
      <c r="AX20" s="79"/>
      <c r="AY20" s="79"/>
      <c r="AZ20" s="79"/>
      <c r="BA20" s="79"/>
      <c r="BB20" s="79"/>
      <c r="BC20" s="79"/>
      <c r="BD20" s="79"/>
      <c r="BE20" s="79"/>
      <c r="BF20" s="79"/>
      <c r="BG20" s="79"/>
      <c r="BH20" s="79"/>
      <c r="BI20" s="79"/>
      <c r="BJ20" s="79"/>
      <c r="BK20" s="79"/>
      <c r="BL20" s="79"/>
      <c r="BM20" s="79"/>
      <c r="BN20" s="79"/>
    </row>
    <row r="21" spans="1:66" s="57" customFormat="1" ht="17.399999999999999" x14ac:dyDescent="0.25">
      <c r="A21" s="56" t="str">
        <f t="shared" si="7"/>
        <v>2.2</v>
      </c>
      <c r="B21" s="98" t="s">
        <v>133</v>
      </c>
      <c r="D21" s="99"/>
      <c r="E21" s="75">
        <v>43731</v>
      </c>
      <c r="F21" s="76">
        <f t="shared" si="6"/>
        <v>43742</v>
      </c>
      <c r="G21" s="58">
        <v>12</v>
      </c>
      <c r="H21" s="59">
        <v>1</v>
      </c>
      <c r="I21" s="60">
        <f t="shared" si="4"/>
        <v>10</v>
      </c>
      <c r="J21" s="73"/>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79"/>
      <c r="AQ21" s="79"/>
      <c r="AR21" s="79"/>
      <c r="AS21" s="79"/>
      <c r="AT21" s="79"/>
      <c r="AU21" s="79"/>
      <c r="AV21" s="79"/>
      <c r="AW21" s="79"/>
      <c r="AX21" s="79"/>
      <c r="AY21" s="79"/>
      <c r="AZ21" s="79"/>
      <c r="BA21" s="79"/>
      <c r="BB21" s="79"/>
      <c r="BC21" s="79"/>
      <c r="BD21" s="79"/>
      <c r="BE21" s="79"/>
      <c r="BF21" s="79"/>
      <c r="BG21" s="79"/>
      <c r="BH21" s="79"/>
      <c r="BI21" s="79"/>
      <c r="BJ21" s="79"/>
      <c r="BK21" s="79"/>
      <c r="BL21" s="79"/>
      <c r="BM21" s="79"/>
      <c r="BN21" s="79"/>
    </row>
    <row r="22" spans="1:66" s="57" customFormat="1" ht="17.399999999999999" x14ac:dyDescent="0.25">
      <c r="A22" s="56" t="str">
        <f t="shared" si="7"/>
        <v>2.3</v>
      </c>
      <c r="B22" s="98" t="s">
        <v>134</v>
      </c>
      <c r="D22" s="99"/>
      <c r="E22" s="75">
        <v>43738</v>
      </c>
      <c r="F22" s="76">
        <v>43805</v>
      </c>
      <c r="G22" s="58">
        <v>37</v>
      </c>
      <c r="H22" s="59">
        <v>1</v>
      </c>
      <c r="I22" s="60">
        <f t="shared" si="4"/>
        <v>50</v>
      </c>
      <c r="J22" s="73"/>
      <c r="K22" s="79"/>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79"/>
      <c r="AQ22" s="79"/>
      <c r="AR22" s="79"/>
      <c r="AS22" s="79"/>
      <c r="AT22" s="79"/>
      <c r="AU22" s="79"/>
      <c r="AV22" s="79"/>
      <c r="AW22" s="79"/>
      <c r="AX22" s="79"/>
      <c r="AY22" s="79"/>
      <c r="AZ22" s="79"/>
      <c r="BA22" s="79"/>
      <c r="BB22" s="79"/>
      <c r="BC22" s="79"/>
      <c r="BD22" s="79"/>
      <c r="BE22" s="79"/>
      <c r="BF22" s="79"/>
      <c r="BG22" s="79"/>
      <c r="BH22" s="79"/>
      <c r="BI22" s="79"/>
      <c r="BJ22" s="79"/>
      <c r="BK22" s="79"/>
      <c r="BL22" s="79"/>
      <c r="BM22" s="79"/>
      <c r="BN22" s="79"/>
    </row>
    <row r="23" spans="1:66" s="57" customFormat="1" ht="17.399999999999999" x14ac:dyDescent="0.25">
      <c r="A23" s="56" t="str">
        <f t="shared" si="7"/>
        <v>2.4</v>
      </c>
      <c r="B23" s="98" t="s">
        <v>148</v>
      </c>
      <c r="D23" s="99"/>
      <c r="E23" s="75">
        <v>43805</v>
      </c>
      <c r="F23" s="76">
        <v>43918</v>
      </c>
      <c r="G23" s="58">
        <v>126</v>
      </c>
      <c r="H23" s="59">
        <v>0</v>
      </c>
      <c r="I23" s="60">
        <f t="shared" si="4"/>
        <v>81</v>
      </c>
      <c r="J23" s="73"/>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c r="AP23" s="79"/>
      <c r="AQ23" s="79"/>
      <c r="AR23" s="79"/>
      <c r="AS23" s="79"/>
      <c r="AT23" s="79"/>
      <c r="AU23" s="79"/>
      <c r="AV23" s="79"/>
      <c r="AW23" s="79"/>
      <c r="AX23" s="79"/>
      <c r="AY23" s="79"/>
      <c r="AZ23" s="79"/>
      <c r="BA23" s="79"/>
      <c r="BB23" s="79"/>
      <c r="BC23" s="79"/>
      <c r="BD23" s="79"/>
      <c r="BE23" s="79"/>
      <c r="BF23" s="79"/>
      <c r="BG23" s="79"/>
      <c r="BH23" s="79"/>
      <c r="BI23" s="79"/>
      <c r="BJ23" s="79"/>
      <c r="BK23" s="79"/>
      <c r="BL23" s="79"/>
      <c r="BM23" s="79"/>
      <c r="BN23" s="79"/>
    </row>
    <row r="24" spans="1:66" s="57" customFormat="1" ht="17.399999999999999" x14ac:dyDescent="0.25">
      <c r="A24" s="56" t="str">
        <f t="shared" si="7"/>
        <v>2.5</v>
      </c>
      <c r="B24" s="98" t="s">
        <v>135</v>
      </c>
      <c r="D24" s="99"/>
      <c r="E24" s="75">
        <v>43805</v>
      </c>
      <c r="F24" s="76">
        <v>43931</v>
      </c>
      <c r="G24" s="58">
        <v>143</v>
      </c>
      <c r="H24" s="59">
        <v>0</v>
      </c>
      <c r="I24" s="60">
        <f t="shared" si="4"/>
        <v>91</v>
      </c>
      <c r="J24" s="73"/>
      <c r="K24" s="79"/>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9"/>
      <c r="AQ24" s="79"/>
      <c r="AR24" s="79"/>
      <c r="AS24" s="79"/>
      <c r="AT24" s="79"/>
      <c r="AU24" s="79"/>
      <c r="AV24" s="79"/>
      <c r="AW24" s="79"/>
      <c r="AX24" s="79"/>
      <c r="AY24" s="79"/>
      <c r="AZ24" s="79"/>
      <c r="BA24" s="79"/>
      <c r="BB24" s="79"/>
      <c r="BC24" s="79"/>
      <c r="BD24" s="79"/>
      <c r="BE24" s="79"/>
      <c r="BF24" s="79"/>
      <c r="BG24" s="79"/>
      <c r="BH24" s="79"/>
      <c r="BI24" s="79"/>
      <c r="BJ24" s="79"/>
      <c r="BK24" s="79"/>
      <c r="BL24" s="79"/>
      <c r="BM24" s="79"/>
      <c r="BN24" s="79"/>
    </row>
    <row r="25" spans="1:66" s="57" customFormat="1" ht="17.399999999999999" x14ac:dyDescent="0.25">
      <c r="A25" s="56"/>
      <c r="D25" s="99"/>
      <c r="E25" s="75"/>
      <c r="F25" s="76"/>
      <c r="G25" s="58"/>
      <c r="H25" s="59"/>
      <c r="I25" s="60"/>
      <c r="J25" s="73"/>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c r="AP25" s="79"/>
      <c r="AQ25" s="79"/>
      <c r="AR25" s="79"/>
      <c r="AS25" s="79"/>
      <c r="AT25" s="79"/>
      <c r="AU25" s="79"/>
      <c r="AV25" s="79"/>
      <c r="AW25" s="79"/>
      <c r="AX25" s="79"/>
      <c r="AY25" s="79"/>
      <c r="AZ25" s="79"/>
      <c r="BA25" s="79"/>
      <c r="BB25" s="79"/>
      <c r="BC25" s="79"/>
      <c r="BD25" s="79"/>
      <c r="BE25" s="79"/>
      <c r="BF25" s="79"/>
      <c r="BG25" s="79"/>
      <c r="BH25" s="79"/>
      <c r="BI25" s="79"/>
      <c r="BJ25" s="79"/>
      <c r="BK25" s="79"/>
      <c r="BL25" s="79"/>
      <c r="BM25" s="79"/>
      <c r="BN25" s="79"/>
    </row>
  </sheetData>
  <sheetProtection formatCells="0" formatColumns="0" formatRows="0" insertRows="0" deleteRows="0"/>
  <mergeCells count="18">
    <mergeCell ref="K1:AE1"/>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25">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25">
    <cfRule type="expression" dxfId="2" priority="48">
      <formula>AND($E8&lt;=K$6,ROUNDDOWN(($F8-$E8+1)*$H8,0)+$E8-1&gt;=K$6)</formula>
    </cfRule>
    <cfRule type="expression" dxfId="1" priority="49">
      <formula>AND(NOT(ISBLANK($E8)),$E8&lt;=K$6,$F8&gt;=K$6)</formula>
    </cfRule>
  </conditionalFormatting>
  <conditionalFormatting sqref="K6:BN25">
    <cfRule type="expression" dxfId="0" priority="8">
      <formula>K$6=TODAY()</formula>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H4"/>
  </dataValidations>
  <pageMargins left="0.25" right="0.25" top="0.5" bottom="0.5" header="0.5" footer="0.25"/>
  <pageSetup scale="62" fitToHeight="0" orientation="landscape" r:id="rId1"/>
  <headerFooter alignWithMargins="0"/>
  <ignoredErrors>
    <ignoredError sqref="E19 G19:H19 H23" unlockedFormula="1"/>
    <ignoredError sqref="A19"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showGridLines="0" workbookViewId="0">
      <selection activeCell="A2" sqref="A2"/>
    </sheetView>
  </sheetViews>
  <sheetFormatPr defaultRowHeight="13.2" x14ac:dyDescent="0.25"/>
  <cols>
    <col min="1" max="1" width="5.5546875" style="16" customWidth="1"/>
    <col min="2" max="2" width="37.6640625" style="16" customWidth="1"/>
    <col min="3" max="3" width="55.109375" style="16" customWidth="1"/>
    <col min="4" max="7" width="8.88671875" style="16"/>
  </cols>
  <sheetData>
    <row r="1" spans="1:3" ht="30" customHeight="1" x14ac:dyDescent="0.25">
      <c r="A1" s="31" t="s">
        <v>20</v>
      </c>
    </row>
    <row r="4" spans="1:3" x14ac:dyDescent="0.25">
      <c r="C4" s="23" t="s">
        <v>28</v>
      </c>
    </row>
    <row r="5" spans="1:3" x14ac:dyDescent="0.25">
      <c r="C5" s="20" t="s">
        <v>29</v>
      </c>
    </row>
    <row r="6" spans="1:3" x14ac:dyDescent="0.25">
      <c r="C6" s="20"/>
    </row>
    <row r="7" spans="1:3" ht="17.399999999999999" x14ac:dyDescent="0.3">
      <c r="C7" s="24" t="s">
        <v>48</v>
      </c>
    </row>
    <row r="8" spans="1:3" x14ac:dyDescent="0.25">
      <c r="C8" s="25" t="s">
        <v>46</v>
      </c>
    </row>
    <row r="10" spans="1:3" x14ac:dyDescent="0.25">
      <c r="C10" s="20" t="s">
        <v>45</v>
      </c>
    </row>
    <row r="11" spans="1:3" x14ac:dyDescent="0.25">
      <c r="C11" s="20" t="s">
        <v>44</v>
      </c>
    </row>
    <row r="13" spans="1:3" ht="17.399999999999999" x14ac:dyDescent="0.3">
      <c r="C13" s="24" t="s">
        <v>43</v>
      </c>
    </row>
    <row r="16" spans="1:3" ht="15.6" x14ac:dyDescent="0.3">
      <c r="A16" s="27" t="s">
        <v>22</v>
      </c>
    </row>
    <row r="17" spans="2:2" s="16" customFormat="1" x14ac:dyDescent="0.25"/>
    <row r="18" spans="2:2" ht="13.8" x14ac:dyDescent="0.25">
      <c r="B18" s="26" t="s">
        <v>33</v>
      </c>
    </row>
    <row r="19" spans="2:2" x14ac:dyDescent="0.25">
      <c r="B19" s="20" t="s">
        <v>38</v>
      </c>
    </row>
    <row r="20" spans="2:2" x14ac:dyDescent="0.25">
      <c r="B20" s="20" t="s">
        <v>39</v>
      </c>
    </row>
    <row r="22" spans="2:2" s="16" customFormat="1" ht="13.8" x14ac:dyDescent="0.25">
      <c r="B22" s="26" t="s">
        <v>40</v>
      </c>
    </row>
    <row r="23" spans="2:2" s="16" customFormat="1" x14ac:dyDescent="0.25">
      <c r="B23" s="20" t="s">
        <v>41</v>
      </c>
    </row>
    <row r="24" spans="2:2" s="16" customFormat="1" x14ac:dyDescent="0.25">
      <c r="B24" s="20" t="s">
        <v>42</v>
      </c>
    </row>
    <row r="26" spans="2:2" s="16" customFormat="1" ht="13.8" x14ac:dyDescent="0.25">
      <c r="B26" s="26" t="s">
        <v>30</v>
      </c>
    </row>
    <row r="27" spans="2:2" s="16" customFormat="1" x14ac:dyDescent="0.25">
      <c r="B27" s="20" t="s">
        <v>34</v>
      </c>
    </row>
    <row r="28" spans="2:2" s="16" customFormat="1" x14ac:dyDescent="0.25">
      <c r="B28" s="20" t="s">
        <v>35</v>
      </c>
    </row>
    <row r="29" spans="2:2" x14ac:dyDescent="0.25">
      <c r="B29" s="20" t="s">
        <v>36</v>
      </c>
    </row>
    <row r="30" spans="2:2" x14ac:dyDescent="0.25">
      <c r="B30" s="16" t="s">
        <v>23</v>
      </c>
    </row>
    <row r="31" spans="2:2" x14ac:dyDescent="0.25">
      <c r="B31" s="16" t="s">
        <v>24</v>
      </c>
    </row>
    <row r="32" spans="2:2" x14ac:dyDescent="0.25">
      <c r="B32" s="16" t="s">
        <v>25</v>
      </c>
    </row>
    <row r="34" spans="2:2" ht="13.8" x14ac:dyDescent="0.25">
      <c r="B34" s="26" t="s">
        <v>26</v>
      </c>
    </row>
    <row r="35" spans="2:2" x14ac:dyDescent="0.25">
      <c r="B35" s="20" t="s">
        <v>119</v>
      </c>
    </row>
    <row r="36" spans="2:2" x14ac:dyDescent="0.25">
      <c r="B36" s="20" t="s">
        <v>120</v>
      </c>
    </row>
    <row r="37" spans="2:2" x14ac:dyDescent="0.25">
      <c r="B37" s="20" t="s">
        <v>121</v>
      </c>
    </row>
    <row r="39" spans="2:2" ht="13.8" x14ac:dyDescent="0.25">
      <c r="B39" s="26" t="s">
        <v>27</v>
      </c>
    </row>
    <row r="40" spans="2:2" x14ac:dyDescent="0.25">
      <c r="B40" s="20" t="s">
        <v>37</v>
      </c>
    </row>
    <row r="42" spans="2:2" s="16" customFormat="1" ht="13.8" x14ac:dyDescent="0.25">
      <c r="B42" s="26" t="s">
        <v>31</v>
      </c>
    </row>
    <row r="43" spans="2:2" s="16" customFormat="1" x14ac:dyDescent="0.25">
      <c r="B43" s="20" t="s">
        <v>122</v>
      </c>
    </row>
    <row r="44" spans="2:2" s="16" customFormat="1" x14ac:dyDescent="0.25">
      <c r="B44" s="20" t="s">
        <v>32</v>
      </c>
    </row>
    <row r="45" spans="2:2" s="16" customFormat="1" x14ac:dyDescent="0.25"/>
    <row r="46" spans="2:2" ht="17.399999999999999" x14ac:dyDescent="0.3">
      <c r="B46" s="24" t="s">
        <v>21</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workbookViewId="0">
      <selection activeCell="A3" sqref="A3"/>
    </sheetView>
  </sheetViews>
  <sheetFormatPr defaultColWidth="8.88671875" defaultRowHeight="13.2" x14ac:dyDescent="0.25"/>
  <cols>
    <col min="1" max="1" width="5.5546875" style="7" customWidth="1"/>
    <col min="2" max="2" width="90.44140625" style="7" customWidth="1"/>
    <col min="3" max="3" width="16.44140625" style="7" bestFit="1" customWidth="1"/>
    <col min="4" max="16384" width="8.88671875" style="7"/>
  </cols>
  <sheetData>
    <row r="1" spans="1:3" ht="30" customHeight="1" x14ac:dyDescent="0.25">
      <c r="A1" s="36" t="s">
        <v>114</v>
      </c>
      <c r="B1" s="37"/>
      <c r="C1" s="38"/>
    </row>
    <row r="2" spans="1:3" ht="13.8" x14ac:dyDescent="0.25">
      <c r="A2" s="108" t="s">
        <v>46</v>
      </c>
      <c r="B2" s="9"/>
      <c r="C2" s="8"/>
    </row>
    <row r="3" spans="1:3" s="20" customFormat="1" x14ac:dyDescent="0.25">
      <c r="A3" s="8"/>
      <c r="B3" s="9"/>
      <c r="C3" s="8"/>
    </row>
    <row r="4" spans="1:3" s="8" customFormat="1" ht="17.399999999999999" x14ac:dyDescent="0.3">
      <c r="A4" s="103" t="s">
        <v>81</v>
      </c>
      <c r="B4" s="35"/>
    </row>
    <row r="5" spans="1:3" s="8" customFormat="1" ht="55.2" x14ac:dyDescent="0.25">
      <c r="B5" s="109" t="s">
        <v>70</v>
      </c>
    </row>
    <row r="7" spans="1:3" ht="27.6" x14ac:dyDescent="0.25">
      <c r="B7" s="109" t="s">
        <v>82</v>
      </c>
    </row>
    <row r="9" spans="1:3" ht="13.8" x14ac:dyDescent="0.25">
      <c r="B9" s="108" t="s">
        <v>58</v>
      </c>
    </row>
    <row r="11" spans="1:3" ht="27.6" x14ac:dyDescent="0.25">
      <c r="B11" s="107" t="s">
        <v>59</v>
      </c>
    </row>
    <row r="12" spans="1:3" s="20" customFormat="1" x14ac:dyDescent="0.25"/>
    <row r="13" spans="1:3" ht="17.399999999999999" x14ac:dyDescent="0.3">
      <c r="A13" s="141" t="s">
        <v>3</v>
      </c>
      <c r="B13" s="141"/>
    </row>
    <row r="14" spans="1:3" s="20" customFormat="1" x14ac:dyDescent="0.25"/>
    <row r="15" spans="1:3" s="104" customFormat="1" ht="17.399999999999999" x14ac:dyDescent="0.25">
      <c r="A15" s="112"/>
      <c r="B15" s="110" t="s">
        <v>73</v>
      </c>
    </row>
    <row r="16" spans="1:3" s="104" customFormat="1" ht="17.399999999999999" x14ac:dyDescent="0.25">
      <c r="A16" s="112"/>
      <c r="B16" s="111" t="s">
        <v>71</v>
      </c>
      <c r="C16" s="106" t="s">
        <v>2</v>
      </c>
    </row>
    <row r="17" spans="1:3" ht="17.399999999999999" x14ac:dyDescent="0.3">
      <c r="A17" s="113"/>
      <c r="B17" s="111" t="s">
        <v>75</v>
      </c>
    </row>
    <row r="18" spans="1:3" s="20" customFormat="1" ht="17.399999999999999" x14ac:dyDescent="0.3">
      <c r="A18" s="113"/>
      <c r="B18" s="111" t="s">
        <v>83</v>
      </c>
    </row>
    <row r="19" spans="1:3" s="38" customFormat="1" ht="17.399999999999999" x14ac:dyDescent="0.3">
      <c r="A19" s="116"/>
      <c r="B19" s="111" t="s">
        <v>84</v>
      </c>
    </row>
    <row r="20" spans="1:3" s="104" customFormat="1" ht="17.399999999999999" x14ac:dyDescent="0.25">
      <c r="A20" s="112"/>
      <c r="B20" s="110" t="s">
        <v>72</v>
      </c>
      <c r="C20" s="105" t="s">
        <v>1</v>
      </c>
    </row>
    <row r="21" spans="1:3" ht="17.399999999999999" x14ac:dyDescent="0.3">
      <c r="A21" s="113"/>
      <c r="B21" s="111" t="s">
        <v>74</v>
      </c>
    </row>
    <row r="22" spans="1:3" s="8" customFormat="1" ht="17.399999999999999" x14ac:dyDescent="0.3">
      <c r="A22" s="114"/>
      <c r="B22" s="115" t="s">
        <v>76</v>
      </c>
    </row>
    <row r="23" spans="1:3" s="8" customFormat="1" ht="17.399999999999999" x14ac:dyDescent="0.3">
      <c r="A23" s="114"/>
      <c r="B23" s="10"/>
    </row>
    <row r="24" spans="1:3" s="8" customFormat="1" ht="17.399999999999999" x14ac:dyDescent="0.3">
      <c r="A24" s="141" t="s">
        <v>77</v>
      </c>
      <c r="B24" s="141"/>
    </row>
    <row r="25" spans="1:3" s="8" customFormat="1" ht="41.4" x14ac:dyDescent="0.3">
      <c r="A25" s="114"/>
      <c r="B25" s="111" t="s">
        <v>85</v>
      </c>
    </row>
    <row r="26" spans="1:3" s="8" customFormat="1" ht="17.399999999999999" x14ac:dyDescent="0.3">
      <c r="A26" s="114"/>
      <c r="B26" s="111"/>
    </row>
    <row r="27" spans="1:3" s="8" customFormat="1" ht="17.399999999999999" x14ac:dyDescent="0.3">
      <c r="A27" s="114"/>
      <c r="B27" s="132" t="s">
        <v>89</v>
      </c>
    </row>
    <row r="28" spans="1:3" s="8" customFormat="1" ht="17.399999999999999" x14ac:dyDescent="0.3">
      <c r="A28" s="114"/>
      <c r="B28" s="111" t="s">
        <v>78</v>
      </c>
    </row>
    <row r="29" spans="1:3" s="8" customFormat="1" ht="27.6" x14ac:dyDescent="0.3">
      <c r="A29" s="114"/>
      <c r="B29" s="111" t="s">
        <v>80</v>
      </c>
    </row>
    <row r="30" spans="1:3" s="8" customFormat="1" ht="17.399999999999999" x14ac:dyDescent="0.3">
      <c r="A30" s="114"/>
      <c r="B30" s="111"/>
    </row>
    <row r="31" spans="1:3" s="8" customFormat="1" ht="17.399999999999999" x14ac:dyDescent="0.3">
      <c r="A31" s="114"/>
      <c r="B31" s="132" t="s">
        <v>86</v>
      </c>
    </row>
    <row r="32" spans="1:3" s="8" customFormat="1" ht="17.399999999999999" x14ac:dyDescent="0.3">
      <c r="A32" s="114"/>
      <c r="B32" s="111" t="s">
        <v>79</v>
      </c>
    </row>
    <row r="33" spans="1:2" s="8" customFormat="1" ht="17.399999999999999" x14ac:dyDescent="0.3">
      <c r="A33" s="114"/>
      <c r="B33" s="111" t="s">
        <v>87</v>
      </c>
    </row>
    <row r="34" spans="1:2" s="8" customFormat="1" ht="17.399999999999999" x14ac:dyDescent="0.3">
      <c r="A34" s="114"/>
      <c r="B34" s="10"/>
    </row>
    <row r="35" spans="1:2" s="8" customFormat="1" ht="27.6" x14ac:dyDescent="0.3">
      <c r="A35" s="114"/>
      <c r="B35" s="111" t="s">
        <v>124</v>
      </c>
    </row>
    <row r="36" spans="1:2" s="8" customFormat="1" ht="17.399999999999999" x14ac:dyDescent="0.3">
      <c r="A36" s="114"/>
      <c r="B36" s="117" t="s">
        <v>88</v>
      </c>
    </row>
    <row r="37" spans="1:2" s="8" customFormat="1" ht="17.399999999999999" x14ac:dyDescent="0.3">
      <c r="A37" s="114"/>
      <c r="B37" s="10"/>
    </row>
    <row r="38" spans="1:2" ht="17.399999999999999" x14ac:dyDescent="0.3">
      <c r="A38" s="141" t="s">
        <v>8</v>
      </c>
      <c r="B38" s="141"/>
    </row>
    <row r="39" spans="1:2" ht="27.6" x14ac:dyDescent="0.25">
      <c r="B39" s="111" t="s">
        <v>91</v>
      </c>
    </row>
    <row r="40" spans="1:2" s="20" customFormat="1" x14ac:dyDescent="0.25"/>
    <row r="41" spans="1:2" s="20" customFormat="1" ht="13.8" x14ac:dyDescent="0.25">
      <c r="B41" s="111" t="s">
        <v>92</v>
      </c>
    </row>
    <row r="42" spans="1:2" s="20" customFormat="1" x14ac:dyDescent="0.25"/>
    <row r="43" spans="1:2" s="20" customFormat="1" ht="27.6" x14ac:dyDescent="0.25">
      <c r="B43" s="111" t="s">
        <v>90</v>
      </c>
    </row>
    <row r="44" spans="1:2" s="20" customFormat="1" x14ac:dyDescent="0.25"/>
    <row r="45" spans="1:2" ht="27.6" x14ac:dyDescent="0.25">
      <c r="B45" s="111" t="s">
        <v>93</v>
      </c>
    </row>
    <row r="46" spans="1:2" x14ac:dyDescent="0.25">
      <c r="B46" s="21"/>
    </row>
    <row r="47" spans="1:2" ht="27.6" x14ac:dyDescent="0.25">
      <c r="B47" s="111" t="s">
        <v>94</v>
      </c>
    </row>
    <row r="48" spans="1:2" x14ac:dyDescent="0.25">
      <c r="B48" s="11"/>
    </row>
    <row r="49" spans="1:2" ht="17.399999999999999" x14ac:dyDescent="0.3">
      <c r="A49" s="141" t="s">
        <v>6</v>
      </c>
      <c r="B49" s="141"/>
    </row>
    <row r="50" spans="1:2" ht="27.6" x14ac:dyDescent="0.25">
      <c r="B50" s="111" t="s">
        <v>125</v>
      </c>
    </row>
    <row r="51" spans="1:2" x14ac:dyDescent="0.25">
      <c r="B51" s="11"/>
    </row>
    <row r="52" spans="1:2" ht="13.8" x14ac:dyDescent="0.25">
      <c r="A52" s="118" t="s">
        <v>9</v>
      </c>
      <c r="B52" s="111" t="s">
        <v>10</v>
      </c>
    </row>
    <row r="53" spans="1:2" ht="13.8" x14ac:dyDescent="0.25">
      <c r="A53" s="118" t="s">
        <v>11</v>
      </c>
      <c r="B53" s="111" t="s">
        <v>12</v>
      </c>
    </row>
    <row r="54" spans="1:2" ht="13.8" x14ac:dyDescent="0.25">
      <c r="A54" s="118" t="s">
        <v>13</v>
      </c>
      <c r="B54" s="111" t="s">
        <v>14</v>
      </c>
    </row>
    <row r="55" spans="1:2" ht="28.2" x14ac:dyDescent="0.25">
      <c r="A55" s="107"/>
      <c r="B55" s="111" t="s">
        <v>95</v>
      </c>
    </row>
    <row r="56" spans="1:2" ht="28.2" x14ac:dyDescent="0.25">
      <c r="A56" s="107"/>
      <c r="B56" s="111" t="s">
        <v>96</v>
      </c>
    </row>
    <row r="57" spans="1:2" ht="13.8" x14ac:dyDescent="0.25">
      <c r="A57" s="118" t="s">
        <v>15</v>
      </c>
      <c r="B57" s="111" t="s">
        <v>16</v>
      </c>
    </row>
    <row r="58" spans="1:2" ht="14.4" x14ac:dyDescent="0.25">
      <c r="A58" s="107"/>
      <c r="B58" s="111" t="s">
        <v>97</v>
      </c>
    </row>
    <row r="59" spans="1:2" ht="14.4" x14ac:dyDescent="0.25">
      <c r="A59" s="107"/>
      <c r="B59" s="111" t="s">
        <v>98</v>
      </c>
    </row>
    <row r="60" spans="1:2" ht="13.8" x14ac:dyDescent="0.25">
      <c r="A60" s="118" t="s">
        <v>17</v>
      </c>
      <c r="B60" s="111" t="s">
        <v>18</v>
      </c>
    </row>
    <row r="61" spans="1:2" ht="28.2" x14ac:dyDescent="0.25">
      <c r="A61" s="107"/>
      <c r="B61" s="111" t="s">
        <v>99</v>
      </c>
    </row>
    <row r="62" spans="1:2" ht="13.8" x14ac:dyDescent="0.25">
      <c r="A62" s="118" t="s">
        <v>100</v>
      </c>
      <c r="B62" s="111" t="s">
        <v>101</v>
      </c>
    </row>
    <row r="63" spans="1:2" ht="13.8" x14ac:dyDescent="0.25">
      <c r="A63" s="119"/>
      <c r="B63" s="111" t="s">
        <v>102</v>
      </c>
    </row>
    <row r="64" spans="1:2" s="20" customFormat="1" x14ac:dyDescent="0.25">
      <c r="B64" s="12"/>
    </row>
    <row r="65" spans="1:2" s="20" customFormat="1" ht="17.399999999999999" x14ac:dyDescent="0.3">
      <c r="A65" s="141" t="s">
        <v>7</v>
      </c>
      <c r="B65" s="141"/>
    </row>
    <row r="66" spans="1:2" s="20" customFormat="1" ht="41.4" x14ac:dyDescent="0.25">
      <c r="B66" s="111" t="s">
        <v>103</v>
      </c>
    </row>
    <row r="67" spans="1:2" s="20" customFormat="1" x14ac:dyDescent="0.25">
      <c r="B67" s="13"/>
    </row>
    <row r="68" spans="1:2" s="8" customFormat="1" ht="17.399999999999999" x14ac:dyDescent="0.3">
      <c r="A68" s="141" t="s">
        <v>4</v>
      </c>
      <c r="B68" s="141"/>
    </row>
    <row r="69" spans="1:2" s="20" customFormat="1" ht="13.8" x14ac:dyDescent="0.25">
      <c r="A69" s="126" t="s">
        <v>5</v>
      </c>
      <c r="B69" s="127" t="s">
        <v>104</v>
      </c>
    </row>
    <row r="70" spans="1:2" s="8" customFormat="1" ht="27.6" x14ac:dyDescent="0.25">
      <c r="A70" s="120"/>
      <c r="B70" s="125" t="s">
        <v>106</v>
      </c>
    </row>
    <row r="71" spans="1:2" s="8" customFormat="1" ht="13.8" x14ac:dyDescent="0.25">
      <c r="A71" s="120"/>
      <c r="B71" s="121"/>
    </row>
    <row r="72" spans="1:2" s="20" customFormat="1" ht="13.8" x14ac:dyDescent="0.25">
      <c r="A72" s="126" t="s">
        <v>5</v>
      </c>
      <c r="B72" s="127" t="s">
        <v>123</v>
      </c>
    </row>
    <row r="73" spans="1:2" s="8" customFormat="1" ht="28.2" x14ac:dyDescent="0.25">
      <c r="A73" s="120"/>
      <c r="B73" s="125" t="s">
        <v>127</v>
      </c>
    </row>
    <row r="74" spans="1:2" s="8" customFormat="1" ht="13.8" x14ac:dyDescent="0.25">
      <c r="A74" s="120"/>
      <c r="B74" s="121"/>
    </row>
    <row r="75" spans="1:2" ht="13.8" x14ac:dyDescent="0.25">
      <c r="A75" s="126" t="s">
        <v>5</v>
      </c>
      <c r="B75" s="129" t="s">
        <v>109</v>
      </c>
    </row>
    <row r="76" spans="1:2" s="8" customFormat="1" ht="41.4" x14ac:dyDescent="0.25">
      <c r="A76" s="120"/>
      <c r="B76" s="109" t="s">
        <v>126</v>
      </c>
    </row>
    <row r="77" spans="1:2" ht="13.8" x14ac:dyDescent="0.25">
      <c r="A77" s="119"/>
      <c r="B77" s="119"/>
    </row>
    <row r="78" spans="1:2" s="20" customFormat="1" ht="13.8" x14ac:dyDescent="0.25">
      <c r="A78" s="126" t="s">
        <v>5</v>
      </c>
      <c r="B78" s="129" t="s">
        <v>115</v>
      </c>
    </row>
    <row r="79" spans="1:2" s="8" customFormat="1" ht="27.6" x14ac:dyDescent="0.25">
      <c r="A79" s="120"/>
      <c r="B79" s="109" t="s">
        <v>110</v>
      </c>
    </row>
    <row r="80" spans="1:2" s="20" customFormat="1" ht="13.8" x14ac:dyDescent="0.25">
      <c r="A80" s="119"/>
      <c r="B80" s="119"/>
    </row>
    <row r="81" spans="1:2" ht="13.8" x14ac:dyDescent="0.25">
      <c r="A81" s="126" t="s">
        <v>5</v>
      </c>
      <c r="B81" s="129" t="s">
        <v>116</v>
      </c>
    </row>
    <row r="82" spans="1:2" s="8" customFormat="1" ht="14.4" x14ac:dyDescent="0.3">
      <c r="A82" s="120"/>
      <c r="B82" s="124" t="s">
        <v>111</v>
      </c>
    </row>
    <row r="83" spans="1:2" s="8" customFormat="1" ht="14.4" x14ac:dyDescent="0.3">
      <c r="A83" s="120"/>
      <c r="B83" s="124" t="s">
        <v>112</v>
      </c>
    </row>
    <row r="84" spans="1:2" s="8" customFormat="1" ht="14.4" x14ac:dyDescent="0.3">
      <c r="A84" s="120"/>
      <c r="B84" s="124" t="s">
        <v>113</v>
      </c>
    </row>
    <row r="85" spans="1:2" ht="13.8" x14ac:dyDescent="0.25">
      <c r="A85" s="119"/>
      <c r="B85" s="123"/>
    </row>
    <row r="86" spans="1:2" ht="13.8" x14ac:dyDescent="0.25">
      <c r="A86" s="126" t="s">
        <v>5</v>
      </c>
      <c r="B86" s="129" t="s">
        <v>117</v>
      </c>
    </row>
    <row r="87" spans="1:2" s="8" customFormat="1" ht="41.4" x14ac:dyDescent="0.25">
      <c r="A87" s="120"/>
      <c r="B87" s="109" t="s">
        <v>105</v>
      </c>
    </row>
    <row r="88" spans="1:2" s="8" customFormat="1" ht="14.4" x14ac:dyDescent="0.3">
      <c r="A88" s="120"/>
      <c r="B88" s="122" t="s">
        <v>107</v>
      </c>
    </row>
    <row r="89" spans="1:2" s="8" customFormat="1" ht="41.4" x14ac:dyDescent="0.25">
      <c r="A89" s="120"/>
      <c r="B89" s="128" t="s">
        <v>108</v>
      </c>
    </row>
    <row r="90" spans="1:2" ht="13.8" x14ac:dyDescent="0.25">
      <c r="A90" s="119"/>
      <c r="B90" s="119"/>
    </row>
    <row r="91" spans="1:2" ht="13.8" x14ac:dyDescent="0.25">
      <c r="A91" s="126" t="s">
        <v>5</v>
      </c>
      <c r="B91" s="131" t="s">
        <v>118</v>
      </c>
    </row>
    <row r="92" spans="1:2" ht="27.6" x14ac:dyDescent="0.25">
      <c r="A92" s="107"/>
      <c r="B92" s="124" t="s">
        <v>19</v>
      </c>
    </row>
    <row r="94" spans="1:2" x14ac:dyDescent="0.25">
      <c r="A94" s="28" t="s">
        <v>51</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defaultColWidth="8.88671875" defaultRowHeight="13.2" x14ac:dyDescent="0.25"/>
  <cols>
    <col min="1" max="1" width="5.5546875" style="20" customWidth="1"/>
    <col min="2" max="2" width="82.109375" style="20" customWidth="1"/>
    <col min="3" max="16384" width="8.88671875" style="16"/>
  </cols>
  <sheetData>
    <row r="1" spans="1:4" ht="30" customHeight="1" x14ac:dyDescent="0.25">
      <c r="A1" s="36" t="s">
        <v>49</v>
      </c>
      <c r="B1" s="36"/>
      <c r="C1" s="41"/>
      <c r="D1" s="41"/>
    </row>
    <row r="2" spans="1:4" ht="15" x14ac:dyDescent="0.25">
      <c r="A2" s="38"/>
      <c r="B2" s="42"/>
      <c r="C2" s="41"/>
      <c r="D2" s="41"/>
    </row>
    <row r="3" spans="1:4" ht="15" x14ac:dyDescent="0.25">
      <c r="A3" s="39"/>
      <c r="B3" s="32" t="s">
        <v>50</v>
      </c>
      <c r="C3" s="40"/>
    </row>
    <row r="4" spans="1:4" ht="13.8" x14ac:dyDescent="0.25">
      <c r="A4" s="14"/>
      <c r="B4" s="34" t="s">
        <v>46</v>
      </c>
      <c r="C4" s="15"/>
    </row>
    <row r="5" spans="1:4" ht="15" x14ac:dyDescent="0.25">
      <c r="A5" s="14"/>
      <c r="B5" s="17"/>
      <c r="C5" s="15"/>
    </row>
    <row r="6" spans="1:4" ht="15.6" x14ac:dyDescent="0.3">
      <c r="A6" s="14"/>
      <c r="B6" s="18" t="s">
        <v>51</v>
      </c>
      <c r="C6" s="15"/>
    </row>
    <row r="7" spans="1:4" ht="15" x14ac:dyDescent="0.25">
      <c r="A7" s="14"/>
      <c r="B7" s="17"/>
      <c r="C7" s="15"/>
    </row>
    <row r="8" spans="1:4" ht="30" x14ac:dyDescent="0.25">
      <c r="A8" s="14"/>
      <c r="B8" s="17" t="s">
        <v>52</v>
      </c>
      <c r="C8" s="15"/>
    </row>
    <row r="9" spans="1:4" ht="15" x14ac:dyDescent="0.25">
      <c r="A9" s="14"/>
      <c r="B9" s="17"/>
      <c r="C9" s="15"/>
    </row>
    <row r="10" spans="1:4" ht="46.2" x14ac:dyDescent="0.3">
      <c r="A10" s="14"/>
      <c r="B10" s="17" t="s">
        <v>53</v>
      </c>
      <c r="C10" s="15"/>
    </row>
    <row r="11" spans="1:4" ht="15" x14ac:dyDescent="0.25">
      <c r="A11" s="14"/>
      <c r="B11" s="17"/>
      <c r="C11" s="15"/>
    </row>
    <row r="12" spans="1:4" ht="45" x14ac:dyDescent="0.25">
      <c r="A12" s="14"/>
      <c r="B12" s="17" t="s">
        <v>54</v>
      </c>
      <c r="C12" s="15"/>
    </row>
    <row r="13" spans="1:4" ht="15" x14ac:dyDescent="0.25">
      <c r="A13" s="14"/>
      <c r="B13" s="17"/>
      <c r="C13" s="15"/>
    </row>
    <row r="14" spans="1:4" ht="60" x14ac:dyDescent="0.25">
      <c r="A14" s="14"/>
      <c r="B14" s="17" t="s">
        <v>55</v>
      </c>
      <c r="C14" s="15"/>
    </row>
    <row r="15" spans="1:4" ht="15" x14ac:dyDescent="0.25">
      <c r="A15" s="14"/>
      <c r="B15" s="17"/>
      <c r="C15" s="15"/>
    </row>
    <row r="16" spans="1:4" ht="30.6" x14ac:dyDescent="0.25">
      <c r="A16" s="14"/>
      <c r="B16" s="17" t="s">
        <v>56</v>
      </c>
      <c r="C16" s="15"/>
    </row>
    <row r="17" spans="1:3" ht="15" x14ac:dyDescent="0.25">
      <c r="A17" s="14"/>
      <c r="B17" s="17"/>
      <c r="C17" s="15"/>
    </row>
    <row r="18" spans="1:3" ht="15.6" x14ac:dyDescent="0.3">
      <c r="A18" s="14"/>
      <c r="B18" s="18" t="s">
        <v>57</v>
      </c>
      <c r="C18" s="15"/>
    </row>
    <row r="19" spans="1:3" ht="15" x14ac:dyDescent="0.25">
      <c r="A19" s="14"/>
      <c r="B19" s="33" t="s">
        <v>47</v>
      </c>
      <c r="C19" s="15"/>
    </row>
    <row r="20" spans="1:3" ht="15" x14ac:dyDescent="0.25">
      <c r="A20" s="14"/>
      <c r="B20" s="19"/>
      <c r="C20" s="15"/>
    </row>
    <row r="21" spans="1:3" x14ac:dyDescent="0.25">
      <c r="A21" s="14"/>
      <c r="B21" s="14"/>
      <c r="C21" s="15"/>
    </row>
    <row r="22" spans="1:3" x14ac:dyDescent="0.25">
      <c r="A22" s="14"/>
      <c r="B22" s="14"/>
      <c r="C22" s="15"/>
    </row>
    <row r="23" spans="1:3" x14ac:dyDescent="0.25">
      <c r="A23" s="14"/>
      <c r="B23" s="14"/>
      <c r="C23" s="15"/>
    </row>
    <row r="24" spans="1:3" x14ac:dyDescent="0.25">
      <c r="A24" s="14"/>
      <c r="B24" s="14"/>
      <c r="C24" s="15"/>
    </row>
    <row r="25" spans="1:3" x14ac:dyDescent="0.25">
      <c r="A25" s="14"/>
      <c r="B25" s="14"/>
      <c r="C25" s="15"/>
    </row>
    <row r="26" spans="1:3" x14ac:dyDescent="0.25">
      <c r="A26" s="14"/>
      <c r="B26" s="14"/>
      <c r="C26" s="15"/>
    </row>
    <row r="27" spans="1:3" x14ac:dyDescent="0.25">
      <c r="A27" s="14"/>
      <c r="B27" s="14"/>
      <c r="C27" s="15"/>
    </row>
    <row r="28" spans="1:3" x14ac:dyDescent="0.25">
      <c r="A28" s="14"/>
      <c r="B28" s="14"/>
      <c r="C28" s="15"/>
    </row>
    <row r="29" spans="1:3" x14ac:dyDescent="0.25">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Nick Mannoly</cp:lastModifiedBy>
  <cp:lastPrinted>2018-02-12T20:25:38Z</cp:lastPrinted>
  <dcterms:created xsi:type="dcterms:W3CDTF">2010-06-09T16:05:03Z</dcterms:created>
  <dcterms:modified xsi:type="dcterms:W3CDTF">2020-04-08T20:24:18Z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