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G:\GitRepo\MUFYICT\SA 1\Week2\Data Analysis Assignment\Submission\"/>
    </mc:Choice>
  </mc:AlternateContent>
  <bookViews>
    <workbookView xWindow="0" yWindow="0" windowWidth="16452" windowHeight="5556" tabRatio="838" activeTab="1"/>
  </bookViews>
  <sheets>
    <sheet name="Data" sheetId="1" r:id="rId1"/>
    <sheet name="Formatted Data" sheetId="2" r:id="rId2"/>
    <sheet name="Sort by Age" sheetId="5" r:id="rId3"/>
    <sheet name="Sort by Gender" sheetId="12" r:id="rId4"/>
    <sheet name="Sort by Hours Spent On Coding" sheetId="7" r:id="rId5"/>
    <sheet name="Interrogation" sheetId="3" r:id="rId6"/>
    <sheet name="Analysis1-Specialize v Gender" sheetId="23" r:id="rId7"/>
    <sheet name="Analysis2-Specialize v Hour" sheetId="16" r:id="rId8"/>
    <sheet name="Analysis3-Response v Language" sheetId="18" r:id="rId9"/>
    <sheet name="Analysis4-Degree Necessary" sheetId="20" r:id="rId10"/>
    <sheet name="Analysis 5-Hour v Language" sheetId="21" r:id="rId11"/>
    <sheet name="Analysis6-Written An App before" sheetId="22" r:id="rId12"/>
    <sheet name="Word Cloud" sheetId="15" r:id="rId13"/>
    <sheet name="All Charts" sheetId="14" r:id="rId14"/>
  </sheets>
  <definedNames>
    <definedName name="_xlnm._FilterDatabase" localSheetId="1" hidden="1">'Formatted Data'!$A$2:$L$2</definedName>
    <definedName name="_xlnm._FilterDatabase" localSheetId="2" hidden="1">'Sort by Age'!$A$2:$L$32</definedName>
    <definedName name="_xlnm._FilterDatabase" localSheetId="3" hidden="1">'Sort by Gender'!$A$2:$L$32</definedName>
    <definedName name="_xlnm._FilterDatabase" localSheetId="4" hidden="1">'Sort by Hours Spent On Coding'!$A$2:$L$32</definedName>
  </definedNames>
  <calcPr calcId="162913"/>
</workbook>
</file>

<file path=xl/calcChain.xml><?xml version="1.0" encoding="utf-8"?>
<calcChain xmlns="http://schemas.openxmlformats.org/spreadsheetml/2006/main">
  <c r="B20" i="3" l="1"/>
  <c r="B21" i="3"/>
  <c r="B22" i="3"/>
  <c r="B23" i="3"/>
  <c r="B24" i="3"/>
  <c r="B25" i="3"/>
  <c r="B26" i="3"/>
  <c r="B27" i="3"/>
  <c r="B28" i="3"/>
  <c r="B29" i="3"/>
  <c r="B30" i="3"/>
  <c r="B31" i="3"/>
  <c r="B32" i="3"/>
  <c r="B33" i="3"/>
  <c r="B34" i="3"/>
  <c r="B35" i="3"/>
  <c r="B36" i="3"/>
  <c r="B37" i="3"/>
  <c r="B38" i="3"/>
  <c r="L64" i="3" l="1"/>
  <c r="L65" i="3"/>
  <c r="L66" i="3"/>
  <c r="L67" i="3"/>
  <c r="L68" i="3"/>
  <c r="L69" i="3"/>
  <c r="L70" i="3"/>
  <c r="L71" i="3"/>
  <c r="L72" i="3"/>
  <c r="L73" i="3"/>
  <c r="L74" i="3"/>
  <c r="L88" i="3"/>
  <c r="L108" i="3" s="1"/>
  <c r="L89" i="3"/>
  <c r="L84" i="3" l="1"/>
  <c r="C5" i="3"/>
  <c r="C6" i="3"/>
  <c r="C7" i="3"/>
  <c r="C8" i="3"/>
  <c r="C9" i="3"/>
  <c r="C10" i="3"/>
  <c r="C11" i="3"/>
  <c r="C12" i="3"/>
  <c r="C13" i="3"/>
  <c r="C14" i="3"/>
  <c r="C4" i="3"/>
  <c r="B5" i="3"/>
  <c r="B6" i="3"/>
  <c r="B7" i="3"/>
  <c r="B8" i="3"/>
  <c r="B9" i="3"/>
  <c r="B10" i="3"/>
  <c r="B11" i="3"/>
  <c r="B12" i="3"/>
  <c r="B13" i="3"/>
  <c r="B14" i="3"/>
  <c r="B4" i="3"/>
  <c r="O107" i="3"/>
  <c r="G45" i="3" l="1"/>
  <c r="G44" i="3"/>
  <c r="G55" i="3" l="1"/>
  <c r="H5" i="3"/>
  <c r="H6" i="3"/>
  <c r="H7" i="3"/>
  <c r="I7" i="3" s="1"/>
  <c r="H8" i="3"/>
  <c r="H9" i="3"/>
  <c r="H10" i="3"/>
  <c r="H11" i="3"/>
  <c r="H12" i="3"/>
  <c r="H13" i="3"/>
  <c r="H14" i="3"/>
  <c r="H4" i="3"/>
  <c r="I4" i="3" s="1"/>
  <c r="B64" i="3" l="1"/>
  <c r="B65" i="3"/>
  <c r="B45" i="3" l="1"/>
  <c r="B46" i="3"/>
  <c r="B47" i="3"/>
  <c r="B48" i="3"/>
  <c r="B49" i="3"/>
  <c r="B50" i="3"/>
  <c r="B51" i="3"/>
  <c r="B44" i="3"/>
  <c r="B54" i="3" l="1"/>
  <c r="G21" i="3"/>
  <c r="G20" i="3"/>
  <c r="B40" i="3" l="1"/>
  <c r="G31" i="3"/>
  <c r="B16" i="3" l="1"/>
  <c r="G5" i="3" l="1"/>
  <c r="I5" i="3" s="1"/>
  <c r="G6" i="3"/>
  <c r="I6" i="3" s="1"/>
  <c r="G7" i="3"/>
  <c r="G8" i="3"/>
  <c r="I8" i="3" s="1"/>
  <c r="G9" i="3"/>
  <c r="I9" i="3" s="1"/>
  <c r="G10" i="3"/>
  <c r="I10" i="3" s="1"/>
  <c r="G11" i="3"/>
  <c r="I11" i="3" s="1"/>
  <c r="G12" i="3"/>
  <c r="I12" i="3" s="1"/>
  <c r="G13" i="3"/>
  <c r="I13" i="3" s="1"/>
  <c r="G14" i="3"/>
  <c r="I14" i="3" s="1"/>
  <c r="G4" i="3"/>
  <c r="E90" i="3"/>
  <c r="E88" i="3"/>
  <c r="E89" i="3"/>
  <c r="G16" i="3" l="1"/>
  <c r="H89" i="3" l="1"/>
  <c r="H88" i="3"/>
  <c r="O108" i="3"/>
  <c r="B108" i="3"/>
  <c r="H108" i="3" l="1"/>
  <c r="E108" i="3" l="1"/>
  <c r="H67" i="3"/>
  <c r="C47" i="3" s="1"/>
  <c r="D47" i="3" s="1"/>
  <c r="H71" i="3"/>
  <c r="C51" i="3" s="1"/>
  <c r="D51" i="3" s="1"/>
  <c r="H65" i="3"/>
  <c r="C45" i="3" s="1"/>
  <c r="D45" i="3" s="1"/>
  <c r="H66" i="3"/>
  <c r="C46" i="3" s="1"/>
  <c r="D46" i="3" s="1"/>
  <c r="H68" i="3"/>
  <c r="C48" i="3" s="1"/>
  <c r="D48" i="3" s="1"/>
  <c r="H69" i="3"/>
  <c r="C49" i="3" s="1"/>
  <c r="D49" i="3" s="1"/>
  <c r="H70" i="3"/>
  <c r="C50" i="3" s="1"/>
  <c r="D50" i="3" s="1"/>
  <c r="H64" i="3"/>
  <c r="C44" i="3" s="1"/>
  <c r="E65" i="3"/>
  <c r="E66" i="3"/>
  <c r="E67" i="3"/>
  <c r="E68" i="3"/>
  <c r="E69" i="3"/>
  <c r="E70" i="3"/>
  <c r="E71" i="3"/>
  <c r="E72" i="3"/>
  <c r="E73" i="3"/>
  <c r="E74" i="3"/>
  <c r="E75" i="3"/>
  <c r="E76" i="3"/>
  <c r="E77" i="3"/>
  <c r="E78" i="3"/>
  <c r="E79" i="3"/>
  <c r="E80" i="3"/>
  <c r="E81" i="3"/>
  <c r="E64" i="3"/>
  <c r="C54" i="3" l="1"/>
  <c r="D54" i="3" s="1"/>
  <c r="D44" i="3"/>
  <c r="B84" i="3"/>
  <c r="H84" i="3"/>
  <c r="E84" i="3"/>
  <c r="C16" i="3" l="1"/>
  <c r="H16" i="3"/>
  <c r="I16" i="3" s="1"/>
</calcChain>
</file>

<file path=xl/comments1.xml><?xml version="1.0" encoding="utf-8"?>
<comments xmlns="http://schemas.openxmlformats.org/spreadsheetml/2006/main">
  <authors>
    <author>NetAc</author>
  </authors>
  <commentList>
    <comment ref="B4" authorId="0" shapeId="0">
      <text>
        <r>
          <rPr>
            <b/>
            <sz val="9"/>
            <color indexed="81"/>
            <rFont val="Tahoma"/>
            <charset val="1"/>
          </rPr>
          <t xml:space="preserve">Ng Wei Yuen:
Used Countifs to select multiple absolute cell addresses from Formatted Data Worksheet as Criteria_range and count for those references in the same row that has both Field Specialization at A4 and Gender at $B$3 in this case </t>
        </r>
        <r>
          <rPr>
            <sz val="9"/>
            <color indexed="81"/>
            <rFont val="Tahoma"/>
            <charset val="1"/>
          </rPr>
          <t xml:space="preserve">
</t>
        </r>
      </text>
    </comment>
    <comment ref="I4" authorId="0" shapeId="0">
      <text>
        <r>
          <rPr>
            <b/>
            <sz val="9"/>
            <color indexed="81"/>
            <rFont val="Tahoma"/>
            <charset val="1"/>
          </rPr>
          <t>Ng Wei Yuen:
Used if statement to protect against dividing 0.
Used round to round up Average Age because survey asked Participants to write down hours in whole numbers.
Formatted to 1 decimal place to ensure graphs x axis works properly. If formatted to 0 decimal place, graph's x axis will encounter a Microsoft Excel Bug</t>
        </r>
      </text>
    </comment>
    <comment ref="B20" authorId="0" shapeId="0">
      <text>
        <r>
          <rPr>
            <b/>
            <sz val="9"/>
            <color indexed="81"/>
            <rFont val="Tahoma"/>
            <charset val="1"/>
          </rPr>
          <t>Ng Wei Yuen:
Copied Count Values from Google Docs Survey Summary because programming language data is collected from a checklist question</t>
        </r>
      </text>
    </comment>
    <comment ref="D44" authorId="0" shapeId="0">
      <text>
        <r>
          <rPr>
            <b/>
            <sz val="9"/>
            <color indexed="81"/>
            <rFont val="Tahoma"/>
            <family val="2"/>
          </rPr>
          <t xml:space="preserve">Ng Wei Yuen:
Used round to round up Average Age because survey asked Participants to write down hours in whole numbers.
</t>
        </r>
      </text>
    </comment>
  </commentList>
</comments>
</file>

<file path=xl/sharedStrings.xml><?xml version="1.0" encoding="utf-8"?>
<sst xmlns="http://schemas.openxmlformats.org/spreadsheetml/2006/main" count="1409" uniqueCount="175">
  <si>
    <t>Timestamp</t>
  </si>
  <si>
    <t>What is your Gender?</t>
  </si>
  <si>
    <t>What is your Age? (Please enter in Numbers)</t>
  </si>
  <si>
    <t>What is your occupation?</t>
  </si>
  <si>
    <t xml:space="preserve">Which IT field do you plan to specialize in the future/currently specialized in? </t>
  </si>
  <si>
    <t>What programming language do you know? (Select all that applies)</t>
  </si>
  <si>
    <t>If so, how many hours do you spend on coding and working on your own projects everyday? (Please enter in Numbers)</t>
  </si>
  <si>
    <t>Do you think a degree is necessary to enter the IT industry?</t>
  </si>
  <si>
    <t>Have you ever written and published an actual  app/game before?</t>
  </si>
  <si>
    <t>If you answered the previous answer as Yes, tell me about your app/game and allow me to do some beta testing.</t>
  </si>
  <si>
    <t>Have you ever tried any online courses on these websites before? If not, State any other websites you have tried</t>
  </si>
  <si>
    <t>I have trouble balancing my time to spend on Game Development and College. What should I do?</t>
  </si>
  <si>
    <t>2018/02/09 9:55:01 AM GMT+8</t>
  </si>
  <si>
    <t>Male</t>
  </si>
  <si>
    <t>Student</t>
  </si>
  <si>
    <t>Artificial Inteligence</t>
  </si>
  <si>
    <t>None</t>
  </si>
  <si>
    <t>No</t>
  </si>
  <si>
    <t>Youtube.com</t>
  </si>
  <si>
    <t>Form a developer team</t>
  </si>
  <si>
    <t>2018/02/09 10:28:19 AM GMT+8</t>
  </si>
  <si>
    <t>Computer Generated Image (CGI) (Blender, 3DS MAX,MAYA,Cinema4D)</t>
  </si>
  <si>
    <t>C++;Java;Php;Ruby</t>
  </si>
  <si>
    <t>Push through, but prioritize if needed</t>
  </si>
  <si>
    <t>2018/02/09 10:29:05 AM GMT+8</t>
  </si>
  <si>
    <t>Java</t>
  </si>
  <si>
    <t>Yes</t>
  </si>
  <si>
    <t>2018/02/09 11:01:15 AM GMT+8</t>
  </si>
  <si>
    <t>Female</t>
  </si>
  <si>
    <t>Ethical Hacking</t>
  </si>
  <si>
    <t>C#;Java;Javascript;Ruby</t>
  </si>
  <si>
    <t>Edx.org;Youtube.com;CodeAcademy.com;Code.org</t>
  </si>
  <si>
    <t>Be more disciplined, make a timetable to organize your day and stick to it. Get more sleep! Works for me</t>
  </si>
  <si>
    <t>2018/02/09 11:12:12 AM GMT+8</t>
  </si>
  <si>
    <t>Cyber Security</t>
  </si>
  <si>
    <t>Freecodecamp.org;bit.ly/SkillTreeNwy</t>
  </si>
  <si>
    <t>2018/02/10 10:08:23 PM GMT+8</t>
  </si>
  <si>
    <t xml:space="preserve">Quit game developing </t>
  </si>
  <si>
    <t>2018/02/11 5:45:53 PM GMT+8</t>
  </si>
  <si>
    <t>CodeAcademy.com</t>
  </si>
  <si>
    <t>2018/02/13 5:48:07 PM GMT+8</t>
  </si>
  <si>
    <t>Front End Web Development (HTML,CSS,Javascript)</t>
  </si>
  <si>
    <t>C++;C;Javascript</t>
  </si>
  <si>
    <t>Freecodecamp.org;Udemy.com;Coursera.org;Youtube.com;CodeAcademy.com</t>
  </si>
  <si>
    <t xml:space="preserve">If you think that you can do something completely different from the herd than go out drop the college and spend all of your time on making that
</t>
  </si>
  <si>
    <t>2018/02/13 5:50:42 PM GMT+8</t>
  </si>
  <si>
    <t>Front end developer</t>
  </si>
  <si>
    <t>Javascript</t>
  </si>
  <si>
    <t>Udemy.com;Youtube.com</t>
  </si>
  <si>
    <t>Time management</t>
  </si>
  <si>
    <t>2018/02/13 7:59:21 PM GMT+8</t>
  </si>
  <si>
    <t>App Development (Java,Kotlin,Swift,Objective C)</t>
  </si>
  <si>
    <t>Java;Swift;Javascript</t>
  </si>
  <si>
    <t>Be more humble, you are not better than the lecturers, learn from them. You can never come back to this moment where you were in college but you can always do game development</t>
  </si>
  <si>
    <t>2018/02/13 9:05:46 PM GMT+8</t>
  </si>
  <si>
    <t>C;HTML,CSS</t>
  </si>
  <si>
    <t>2018/02/14 12:36:49 AM GMT+8</t>
  </si>
  <si>
    <t>IT student</t>
  </si>
  <si>
    <t>C;Java;Assembly</t>
  </si>
  <si>
    <t>Coursera.org;Youtube.com;CodeAcademy.com;Data camp</t>
  </si>
  <si>
    <t>2018/02/20 10:42:36 PM GMT+8</t>
  </si>
  <si>
    <t>C;Java;Python;Javascript</t>
  </si>
  <si>
    <t>Edx.org;Udemy.com;Youtube.com</t>
  </si>
  <si>
    <t>2018/02/20 11:04:55 PM GMT+8</t>
  </si>
  <si>
    <t>C++;C#;C;Java</t>
  </si>
  <si>
    <t>2018/02/20 11:25:11 PM GMT+8</t>
  </si>
  <si>
    <t xml:space="preserve">Professional </t>
  </si>
  <si>
    <t>C++;BASIC;Machine Code (Binary)</t>
  </si>
  <si>
    <t>2018/02/21 9:32:55 AM GMT+8</t>
  </si>
  <si>
    <t>QA</t>
  </si>
  <si>
    <t>C++;C;Java</t>
  </si>
  <si>
    <t>2018/02/22 5:16:13 AM GMT+8</t>
  </si>
  <si>
    <t>Sales</t>
  </si>
  <si>
    <t>C++;Java;Php;BASIC</t>
  </si>
  <si>
    <t>Freecodecamp.org</t>
  </si>
  <si>
    <t>2018/02/22 9:53:35 AM GMT+8</t>
  </si>
  <si>
    <t xml:space="preserve">Student </t>
  </si>
  <si>
    <t xml:space="preserve">Nothing </t>
  </si>
  <si>
    <t>C++;Python</t>
  </si>
  <si>
    <t xml:space="preserve">Donâ€™t do either </t>
  </si>
  <si>
    <t>2018/02/22 10:58:30 AM GMT+8</t>
  </si>
  <si>
    <t>STUDENT</t>
  </si>
  <si>
    <t>Digital Marketing</t>
  </si>
  <si>
    <t>C</t>
  </si>
  <si>
    <t>Udemy.com</t>
  </si>
  <si>
    <t>2018/02/22 11:13:13 AM GMT+8</t>
  </si>
  <si>
    <t>Oreintation mufy</t>
  </si>
  <si>
    <t xml:space="preserve">Leave college do what u like </t>
  </si>
  <si>
    <t>2018/02/22 11:21:44 AM GMT+8</t>
  </si>
  <si>
    <t xml:space="preserve">Students </t>
  </si>
  <si>
    <t xml:space="preserve">Manage the time </t>
  </si>
  <si>
    <t>2018/02/22 12:15:49 PM GMT+8</t>
  </si>
  <si>
    <t xml:space="preserve">Medical bioscience </t>
  </si>
  <si>
    <t>HTML</t>
  </si>
  <si>
    <t xml:space="preserve">Split your time and stick to a planner </t>
  </si>
  <si>
    <t>2018/02/22 12:28:16 PM GMT+8</t>
  </si>
  <si>
    <t>2018/02/22 2:19:02 PM GMT+8</t>
  </si>
  <si>
    <t>Recent graduate</t>
  </si>
  <si>
    <t>udacity</t>
  </si>
  <si>
    <t>Try as much as possible to contain them both</t>
  </si>
  <si>
    <t>2018/02/22 5:42:31 PM GMT+8</t>
  </si>
  <si>
    <t>Discuss and work with game developers during weekend</t>
  </si>
  <si>
    <t>2018/02/22 5:48:22 PM GMT+8</t>
  </si>
  <si>
    <t>Python</t>
  </si>
  <si>
    <t>Code.org</t>
  </si>
  <si>
    <t>Work with a team</t>
  </si>
  <si>
    <t>2018/02/22 7:02:36 PM GMT+8</t>
  </si>
  <si>
    <t>Ask teacher for help</t>
  </si>
  <si>
    <t>2018/02/22 7:41:42 PM GMT+8</t>
  </si>
  <si>
    <t>student</t>
  </si>
  <si>
    <t>write a schedule</t>
  </si>
  <si>
    <t>2018/02/22 8:02:23 PM GMT+8</t>
  </si>
  <si>
    <t>project manager</t>
  </si>
  <si>
    <t>Edx.org;Youtube.com;cloud technology</t>
  </si>
  <si>
    <t>Plan properly</t>
  </si>
  <si>
    <t>2018/02/22 8:06:20 PM GMT+8</t>
  </si>
  <si>
    <t>N/A</t>
  </si>
  <si>
    <t>Do better in time management?</t>
  </si>
  <si>
    <t>Gender</t>
  </si>
  <si>
    <t>Age</t>
  </si>
  <si>
    <t>Occupation</t>
  </si>
  <si>
    <t>Programming Language</t>
  </si>
  <si>
    <t>Hours Spent On Coding Per Day</t>
  </si>
  <si>
    <t>Details about App if True</t>
  </si>
  <si>
    <t xml:space="preserve">Don't do either </t>
  </si>
  <si>
    <t xml:space="preserve">Websites Tried </t>
  </si>
  <si>
    <t>Advise to a Game Developer Mufy Student</t>
  </si>
  <si>
    <t>Count</t>
  </si>
  <si>
    <t>IT Student</t>
  </si>
  <si>
    <t>Project Manager</t>
  </si>
  <si>
    <t>Game Development (C++,C#) (Unreal Engine,Unity)</t>
  </si>
  <si>
    <t>Back End Web Development (PHP,Python,Ruby)</t>
  </si>
  <si>
    <t>Field Specialization</t>
  </si>
  <si>
    <t>C++</t>
  </si>
  <si>
    <t>C#</t>
  </si>
  <si>
    <t>Kotlin</t>
  </si>
  <si>
    <t>Swift</t>
  </si>
  <si>
    <t>Objective C</t>
  </si>
  <si>
    <t>Ruby</t>
  </si>
  <si>
    <t>Php</t>
  </si>
  <si>
    <t>Perl</t>
  </si>
  <si>
    <t>Fortran</t>
  </si>
  <si>
    <t>BASIC</t>
  </si>
  <si>
    <t>Assembly</t>
  </si>
  <si>
    <t>Machine Code (Binary)</t>
  </si>
  <si>
    <t>C;HTML;CSS</t>
  </si>
  <si>
    <t>CSS</t>
  </si>
  <si>
    <t>Response</t>
  </si>
  <si>
    <t>Written an App Before</t>
  </si>
  <si>
    <t>Edx.org</t>
  </si>
  <si>
    <t>Coursera.org</t>
  </si>
  <si>
    <t>Arkmont.com</t>
  </si>
  <si>
    <t>bit.ly/SkillTreeNwy</t>
  </si>
  <si>
    <t>Data camp</t>
  </si>
  <si>
    <t>cloud technology</t>
  </si>
  <si>
    <t>Multiple Response Question</t>
  </si>
  <si>
    <t>=</t>
  </si>
  <si>
    <t>Maximum</t>
  </si>
  <si>
    <t>Minimum</t>
  </si>
  <si>
    <t>Average</t>
  </si>
  <si>
    <t>Value</t>
  </si>
  <si>
    <t>Total Hours (Programming)</t>
  </si>
  <si>
    <t>Average Hours (Programming)</t>
  </si>
  <si>
    <t>Total</t>
  </si>
  <si>
    <t>Degree Necessary to Enter IT Industry</t>
  </si>
  <si>
    <t>Analysis 4 - Participants who agree that a degree is necessary to Enter the IT Industry based on Age</t>
  </si>
  <si>
    <t>Hours Spent On Programming Per Day</t>
  </si>
  <si>
    <t>Analysis 3 - Number of Participants who can program In certain languages</t>
  </si>
  <si>
    <t>Analysis 5 - Average Hours Spent On Programing per day Based on Occupation</t>
  </si>
  <si>
    <t>Analysis 2 - Average Hours Spent On Programing per day Based on Field Specialization</t>
  </si>
  <si>
    <t>Number of Participants</t>
  </si>
  <si>
    <t>Number of Websites</t>
  </si>
  <si>
    <t>Analysis 1 - Field Specializations based on Gender</t>
  </si>
  <si>
    <t>Analysis 6 - Number of Participants who has Written an App Before</t>
  </si>
  <si>
    <t>Programming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</si>
</sst>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20"/>
      <color theme="1"/>
      <name val="Calibri"/>
      <family val="2"/>
      <scheme val="minor"/>
    </font>
    <font>
      <b/>
      <sz val="72"/>
      <color theme="1"/>
      <name val="Calibri"/>
      <family val="2"/>
      <scheme val="minor"/>
    </font>
    <font>
      <b/>
      <sz val="18"/>
      <color theme="1"/>
      <name val="Calibri"/>
      <family val="2"/>
      <scheme val="minor"/>
    </font>
    <font>
      <b/>
      <sz val="11"/>
      <color theme="1"/>
      <name val="Arial"/>
      <family val="2"/>
    </font>
    <font>
      <sz val="9"/>
      <color indexed="81"/>
      <name val="Tahoma"/>
      <charset val="1"/>
    </font>
    <font>
      <b/>
      <sz val="9"/>
      <color indexed="81"/>
      <name val="Tahoma"/>
      <charset val="1"/>
    </font>
    <font>
      <b/>
      <sz val="9"/>
      <color indexed="81"/>
      <name val="Tahoma"/>
      <family val="2"/>
    </font>
    <font>
      <b/>
      <sz val="12"/>
      <color theme="1"/>
      <name val="Arial"/>
      <family val="2"/>
    </font>
    <font>
      <b/>
      <sz val="14"/>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7999816888943144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8">
    <xf numFmtId="0" fontId="0" fillId="0" borderId="0" xfId="0"/>
    <xf numFmtId="0" fontId="0" fillId="0" borderId="0" xfId="0" applyAlignment="1">
      <alignment wrapText="1"/>
    </xf>
    <xf numFmtId="0" fontId="18" fillId="0" borderId="11" xfId="0" applyFont="1" applyBorder="1" applyAlignment="1">
      <alignment horizontal="center" vertical="center"/>
    </xf>
    <xf numFmtId="0" fontId="18" fillId="0" borderId="10" xfId="0" applyFont="1" applyBorder="1" applyAlignment="1">
      <alignment horizontal="center" vertical="center"/>
    </xf>
    <xf numFmtId="0" fontId="19" fillId="33" borderId="13" xfId="0" applyFont="1" applyFill="1" applyBorder="1" applyAlignment="1">
      <alignment horizontal="center" vertical="center" wrapText="1"/>
    </xf>
    <xf numFmtId="0" fontId="19" fillId="33" borderId="14" xfId="0" applyFont="1" applyFill="1" applyBorder="1" applyAlignment="1">
      <alignment horizontal="center" vertical="center" wrapText="1"/>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1" xfId="0" applyFont="1" applyBorder="1" applyAlignment="1">
      <alignment horizontal="left" vertical="center"/>
    </xf>
    <xf numFmtId="0" fontId="18" fillId="0" borderId="10" xfId="0" applyFont="1" applyBorder="1" applyAlignment="1">
      <alignment horizontal="left" vertical="center"/>
    </xf>
    <xf numFmtId="0" fontId="18" fillId="0" borderId="10" xfId="0" applyFont="1"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left" vertical="top"/>
    </xf>
    <xf numFmtId="0" fontId="0" fillId="34" borderId="10" xfId="0" applyFill="1" applyBorder="1" applyAlignment="1">
      <alignment horizontal="left" vertical="top"/>
    </xf>
    <xf numFmtId="0" fontId="0" fillId="34" borderId="10" xfId="0" applyFill="1" applyBorder="1" applyAlignment="1">
      <alignment horizontal="center" vertical="center"/>
    </xf>
    <xf numFmtId="0" fontId="18" fillId="0" borderId="0" xfId="0" applyFont="1" applyFill="1" applyBorder="1" applyAlignment="1">
      <alignment horizontal="center" vertical="center"/>
    </xf>
    <xf numFmtId="0" fontId="0" fillId="0" borderId="0" xfId="0" applyFont="1"/>
    <xf numFmtId="0" fontId="19" fillId="33" borderId="21" xfId="0" applyFont="1" applyFill="1" applyBorder="1" applyAlignment="1">
      <alignment horizontal="center" vertical="center" wrapText="1"/>
    </xf>
    <xf numFmtId="0" fontId="0" fillId="0" borderId="11" xfId="0" applyBorder="1" applyAlignment="1">
      <alignment horizontal="center" vertical="center"/>
    </xf>
    <xf numFmtId="0" fontId="0" fillId="0" borderId="23" xfId="0" applyBorder="1" applyAlignment="1">
      <alignment horizontal="center" vertical="center"/>
    </xf>
    <xf numFmtId="0" fontId="22" fillId="36" borderId="22" xfId="0" applyFont="1" applyFill="1" applyBorder="1" applyAlignment="1">
      <alignment horizontal="center" vertical="center"/>
    </xf>
    <xf numFmtId="0" fontId="16" fillId="35" borderId="12" xfId="0" applyFont="1" applyFill="1" applyBorder="1" applyAlignment="1">
      <alignment horizontal="left" vertical="top"/>
    </xf>
    <xf numFmtId="0" fontId="16" fillId="35" borderId="13" xfId="0" applyFont="1" applyFill="1" applyBorder="1" applyAlignment="1">
      <alignment horizontal="center" vertical="center"/>
    </xf>
    <xf numFmtId="1" fontId="16" fillId="35" borderId="14" xfId="0" applyNumberFormat="1" applyFont="1" applyFill="1" applyBorder="1" applyAlignment="1">
      <alignment horizontal="center" vertical="center"/>
    </xf>
    <xf numFmtId="0" fontId="0" fillId="0" borderId="24" xfId="0" applyBorder="1" applyAlignment="1">
      <alignment horizontal="left" vertical="top"/>
    </xf>
    <xf numFmtId="1" fontId="0" fillId="0" borderId="25" xfId="0" applyNumberFormat="1" applyBorder="1" applyAlignment="1">
      <alignment horizontal="center" vertical="center"/>
    </xf>
    <xf numFmtId="0" fontId="0" fillId="0" borderId="26" xfId="0" applyBorder="1" applyAlignment="1">
      <alignment horizontal="left" vertical="top"/>
    </xf>
    <xf numFmtId="0" fontId="0" fillId="0" borderId="27" xfId="0" applyBorder="1" applyAlignment="1">
      <alignment horizontal="left" vertical="top"/>
    </xf>
    <xf numFmtId="0" fontId="0" fillId="0" borderId="25" xfId="0" applyBorder="1" applyAlignment="1">
      <alignment horizontal="center" vertical="center"/>
    </xf>
    <xf numFmtId="0" fontId="16" fillId="35" borderId="14" xfId="0" applyFont="1" applyFill="1" applyBorder="1" applyAlignment="1">
      <alignment horizontal="center" vertical="center"/>
    </xf>
    <xf numFmtId="0" fontId="22" fillId="0" borderId="0" xfId="0" applyFont="1" applyFill="1" applyBorder="1" applyAlignment="1">
      <alignment horizontal="center" vertical="center"/>
    </xf>
    <xf numFmtId="0" fontId="21" fillId="37" borderId="12" xfId="0" applyFont="1" applyFill="1" applyBorder="1" applyAlignment="1">
      <alignment horizontal="center" vertical="center" wrapText="1"/>
    </xf>
    <xf numFmtId="0" fontId="21" fillId="37" borderId="14" xfId="0" applyFont="1" applyFill="1" applyBorder="1" applyAlignment="1">
      <alignment horizontal="center" vertical="center" wrapText="1"/>
    </xf>
    <xf numFmtId="0" fontId="0" fillId="0" borderId="29" xfId="0" applyBorder="1" applyAlignment="1">
      <alignment horizontal="center" vertical="center"/>
    </xf>
    <xf numFmtId="0" fontId="0" fillId="34" borderId="30" xfId="0" applyFill="1" applyBorder="1" applyAlignment="1">
      <alignment horizontal="left" vertical="top"/>
    </xf>
    <xf numFmtId="0" fontId="0" fillId="34" borderId="31" xfId="0" applyFill="1" applyBorder="1" applyAlignment="1">
      <alignment horizontal="center" vertical="center"/>
    </xf>
    <xf numFmtId="0" fontId="0" fillId="34" borderId="11" xfId="0" applyFill="1" applyBorder="1" applyAlignment="1">
      <alignment horizontal="left" vertical="top"/>
    </xf>
    <xf numFmtId="0" fontId="0" fillId="34" borderId="11" xfId="0"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6" xfId="0" applyBorder="1" applyAlignment="1">
      <alignment horizontal="center" vertical="center"/>
    </xf>
    <xf numFmtId="0" fontId="0" fillId="38" borderId="26" xfId="0" applyFill="1" applyBorder="1" applyAlignment="1">
      <alignment horizontal="left" vertical="top"/>
    </xf>
    <xf numFmtId="0" fontId="0" fillId="38" borderId="29" xfId="0" applyFill="1" applyBorder="1" applyAlignment="1">
      <alignment horizontal="center" vertical="center"/>
    </xf>
    <xf numFmtId="0" fontId="0" fillId="0" borderId="28" xfId="0" applyBorder="1" applyAlignment="1">
      <alignment horizontal="center" vertical="center"/>
    </xf>
    <xf numFmtId="164" fontId="0" fillId="0" borderId="25" xfId="0" applyNumberFormat="1" applyBorder="1" applyAlignment="1">
      <alignment horizontal="center" vertical="center"/>
    </xf>
    <xf numFmtId="164" fontId="0" fillId="0" borderId="28" xfId="0" applyNumberFormat="1" applyBorder="1" applyAlignment="1">
      <alignment horizontal="center" vertical="center"/>
    </xf>
    <xf numFmtId="164" fontId="16" fillId="35" borderId="14" xfId="0" applyNumberFormat="1" applyFont="1" applyFill="1" applyBorder="1" applyAlignment="1">
      <alignment horizontal="center" vertical="center"/>
    </xf>
    <xf numFmtId="0" fontId="26" fillId="36" borderId="12" xfId="0" applyFont="1" applyFill="1" applyBorder="1" applyAlignment="1">
      <alignment horizontal="center" vertical="center" wrapText="1"/>
    </xf>
    <xf numFmtId="0" fontId="26" fillId="36" borderId="13" xfId="0" applyFont="1" applyFill="1" applyBorder="1" applyAlignment="1">
      <alignment horizontal="center" vertical="center" wrapText="1"/>
    </xf>
    <xf numFmtId="0" fontId="26" fillId="36" borderId="14" xfId="0" applyFont="1" applyFill="1" applyBorder="1" applyAlignment="1">
      <alignment horizontal="center" vertical="center" wrapText="1"/>
    </xf>
    <xf numFmtId="0" fontId="22" fillId="36" borderId="22" xfId="0" applyFont="1" applyFill="1" applyBorder="1" applyAlignment="1">
      <alignment horizontal="center" vertical="center" wrapText="1"/>
    </xf>
    <xf numFmtId="0" fontId="20" fillId="33" borderId="19" xfId="0" applyFont="1" applyFill="1" applyBorder="1" applyAlignment="1">
      <alignment horizontal="center" vertical="center" wrapText="1"/>
    </xf>
    <xf numFmtId="0" fontId="20" fillId="33" borderId="18" xfId="0" applyFont="1" applyFill="1" applyBorder="1" applyAlignment="1">
      <alignment horizontal="center" vertical="center" wrapText="1"/>
    </xf>
    <xf numFmtId="0" fontId="20" fillId="33" borderId="20" xfId="0" applyFont="1" applyFill="1" applyBorder="1" applyAlignment="1">
      <alignment horizontal="center" vertical="center" wrapText="1"/>
    </xf>
    <xf numFmtId="0" fontId="0" fillId="0" borderId="17" xfId="0" applyBorder="1" applyAlignment="1">
      <alignment horizontal="center"/>
    </xf>
    <xf numFmtId="0" fontId="27" fillId="0" borderId="19" xfId="0" applyFont="1" applyBorder="1" applyAlignment="1">
      <alignment horizontal="center" vertical="center"/>
    </xf>
    <xf numFmtId="0" fontId="27" fillId="0" borderId="18" xfId="0" applyFont="1" applyBorder="1" applyAlignment="1">
      <alignment horizontal="center" vertical="center"/>
    </xf>
    <xf numFmtId="0" fontId="27" fillId="0" borderId="20"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4"/>
        </patternFill>
      </fill>
    </dxf>
    <dxf>
      <font>
        <color rgb="FF9C0006"/>
      </font>
      <fill>
        <patternFill>
          <bgColor rgb="FFFFC7CE"/>
        </patternFill>
      </fill>
    </dxf>
  </dxfs>
  <tableStyles count="0" defaultTableStyle="TableStyleMedium2" defaultPivotStyle="PivotStyleLight16"/>
  <colors>
    <mruColors>
      <color rgb="FFFF66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worksheet" Target="worksheets/sheet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chartsheet" Target="chartsheets/sheet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chartsheet" Target="chartsheets/sheet4.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Analysis 1</a:t>
            </a:r>
            <a:r>
              <a:rPr lang="en-US" baseline="0"/>
              <a:t> - </a:t>
            </a:r>
            <a:r>
              <a:rPr lang="en-US"/>
              <a:t>Field Specializations based on Gender</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Interrogation!$B$3</c:f>
              <c:strCache>
                <c:ptCount val="1"/>
                <c:pt idx="0">
                  <c:v>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Interrogation!$B$4:$B$14</c:f>
              <c:numCache>
                <c:formatCode>General</c:formatCode>
                <c:ptCount val="11"/>
                <c:pt idx="0">
                  <c:v>0</c:v>
                </c:pt>
                <c:pt idx="1">
                  <c:v>5</c:v>
                </c:pt>
                <c:pt idx="2">
                  <c:v>4</c:v>
                </c:pt>
                <c:pt idx="3">
                  <c:v>0</c:v>
                </c:pt>
                <c:pt idx="4">
                  <c:v>2</c:v>
                </c:pt>
                <c:pt idx="5">
                  <c:v>5</c:v>
                </c:pt>
                <c:pt idx="6">
                  <c:v>4</c:v>
                </c:pt>
                <c:pt idx="7">
                  <c:v>0</c:v>
                </c:pt>
                <c:pt idx="8">
                  <c:v>2</c:v>
                </c:pt>
                <c:pt idx="9">
                  <c:v>1</c:v>
                </c:pt>
                <c:pt idx="10">
                  <c:v>0</c:v>
                </c:pt>
              </c:numCache>
            </c:numRef>
          </c:val>
          <c:extLst>
            <c:ext xmlns:c16="http://schemas.microsoft.com/office/drawing/2014/chart" uri="{C3380CC4-5D6E-409C-BE32-E72D297353CC}">
              <c16:uniqueId val="{00000000-7BBD-45E6-AA06-5C68BBF78536}"/>
            </c:ext>
          </c:extLst>
        </c:ser>
        <c:ser>
          <c:idx val="1"/>
          <c:order val="1"/>
          <c:tx>
            <c:strRef>
              <c:f>Interrogation!$C$3</c:f>
              <c:strCache>
                <c:ptCount val="1"/>
                <c:pt idx="0">
                  <c:v>Female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Interrogation!$C$4:$C$14</c:f>
              <c:numCache>
                <c:formatCode>General</c:formatCode>
                <c:ptCount val="11"/>
                <c:pt idx="0">
                  <c:v>0</c:v>
                </c:pt>
                <c:pt idx="1">
                  <c:v>0</c:v>
                </c:pt>
                <c:pt idx="2">
                  <c:v>2</c:v>
                </c:pt>
                <c:pt idx="3">
                  <c:v>0</c:v>
                </c:pt>
                <c:pt idx="4">
                  <c:v>0</c:v>
                </c:pt>
                <c:pt idx="5">
                  <c:v>2</c:v>
                </c:pt>
                <c:pt idx="6">
                  <c:v>0</c:v>
                </c:pt>
                <c:pt idx="7">
                  <c:v>2</c:v>
                </c:pt>
                <c:pt idx="8">
                  <c:v>0</c:v>
                </c:pt>
                <c:pt idx="9">
                  <c:v>0</c:v>
                </c:pt>
                <c:pt idx="10">
                  <c:v>1</c:v>
                </c:pt>
              </c:numCache>
            </c:numRef>
          </c:val>
          <c:extLst>
            <c:ext xmlns:c16="http://schemas.microsoft.com/office/drawing/2014/chart" uri="{C3380CC4-5D6E-409C-BE32-E72D297353CC}">
              <c16:uniqueId val="{00000001-7BBD-45E6-AA06-5C68BBF78536}"/>
            </c:ext>
          </c:extLst>
        </c:ser>
        <c:dLbls>
          <c:dLblPos val="inEnd"/>
          <c:showLegendKey val="0"/>
          <c:showVal val="1"/>
          <c:showCatName val="0"/>
          <c:showSerName val="0"/>
          <c:showPercent val="0"/>
          <c:showBubbleSize val="0"/>
        </c:dLbls>
        <c:gapWidth val="315"/>
        <c:overlap val="-40"/>
        <c:axId val="366458144"/>
        <c:axId val="366447328"/>
      </c:barChart>
      <c:catAx>
        <c:axId val="366458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Field Specialization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47328"/>
        <c:crosses val="autoZero"/>
        <c:auto val="1"/>
        <c:lblAlgn val="ctr"/>
        <c:lblOffset val="100"/>
        <c:noMultiLvlLbl val="0"/>
      </c:catAx>
      <c:valAx>
        <c:axId val="366447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Number of Participants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5814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a:t>Analysis 4 - Thinks</a:t>
            </a:r>
            <a:r>
              <a:rPr lang="en-MY" baseline="0"/>
              <a:t> </a:t>
            </a:r>
            <a:r>
              <a:rPr lang="en-MY"/>
              <a:t>Degree is Necessary to Enter IT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Interrogation!$G$19</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6B0-484E-A37F-DCF5DB4CAB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6B0-484E-A37F-DCF5DB4CAB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Interrogation!$F$20:$F$21</c:f>
              <c:strCache>
                <c:ptCount val="2"/>
                <c:pt idx="0">
                  <c:v>Yes</c:v>
                </c:pt>
                <c:pt idx="1">
                  <c:v>No</c:v>
                </c:pt>
              </c:strCache>
            </c:strRef>
          </c:cat>
          <c:val>
            <c:numRef>
              <c:f>Interrogation!$G$20:$G$21</c:f>
              <c:numCache>
                <c:formatCode>General</c:formatCode>
                <c:ptCount val="2"/>
                <c:pt idx="0">
                  <c:v>12</c:v>
                </c:pt>
                <c:pt idx="1">
                  <c:v>18</c:v>
                </c:pt>
              </c:numCache>
            </c:numRef>
          </c:val>
          <c:extLst>
            <c:ext xmlns:c16="http://schemas.microsoft.com/office/drawing/2014/chart" uri="{C3380CC4-5D6E-409C-BE32-E72D297353CC}">
              <c16:uniqueId val="{00000004-F6B0-484E-A37F-DCF5DB4CAB8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Analysis 6</a:t>
            </a:r>
            <a:r>
              <a:rPr lang="en-US" sz="2000" baseline="0"/>
              <a:t> - </a:t>
            </a:r>
            <a:r>
              <a:rPr lang="en-US" sz="2000"/>
              <a:t>Written An App</a:t>
            </a:r>
            <a:r>
              <a:rPr lang="en-US" sz="2000" baseline="0"/>
              <a:t> before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Interrogation!$G$43</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8B-4FD9-AEEB-B7F7387C41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8B-4FD9-AEEB-B7F7387C418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Interrogation!$F$44:$F$45</c:f>
              <c:strCache>
                <c:ptCount val="2"/>
                <c:pt idx="0">
                  <c:v>Yes</c:v>
                </c:pt>
                <c:pt idx="1">
                  <c:v>No</c:v>
                </c:pt>
              </c:strCache>
            </c:strRef>
          </c:cat>
          <c:val>
            <c:numRef>
              <c:f>Interrogation!$G$44:$G$45</c:f>
              <c:numCache>
                <c:formatCode>General</c:formatCode>
                <c:ptCount val="2"/>
                <c:pt idx="0">
                  <c:v>1</c:v>
                </c:pt>
                <c:pt idx="1">
                  <c:v>29</c:v>
                </c:pt>
              </c:numCache>
            </c:numRef>
          </c:val>
          <c:extLst>
            <c:ext xmlns:c16="http://schemas.microsoft.com/office/drawing/2014/chart" uri="{C3380CC4-5D6E-409C-BE32-E72D297353CC}">
              <c16:uniqueId val="{00000004-3A8B-4FD9-AEEB-B7F7387C418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Analysis 1</a:t>
            </a:r>
            <a:r>
              <a:rPr lang="en-US" baseline="0"/>
              <a:t> - </a:t>
            </a:r>
            <a:r>
              <a:rPr lang="en-US"/>
              <a:t>Field Specializations based on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Interrogation!$B$3</c:f>
              <c:strCache>
                <c:ptCount val="1"/>
                <c:pt idx="0">
                  <c:v>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Interrogation!$B$4:$B$14</c:f>
              <c:numCache>
                <c:formatCode>General</c:formatCode>
                <c:ptCount val="11"/>
                <c:pt idx="0">
                  <c:v>0</c:v>
                </c:pt>
                <c:pt idx="1">
                  <c:v>5</c:v>
                </c:pt>
                <c:pt idx="2">
                  <c:v>4</c:v>
                </c:pt>
                <c:pt idx="3">
                  <c:v>0</c:v>
                </c:pt>
                <c:pt idx="4">
                  <c:v>2</c:v>
                </c:pt>
                <c:pt idx="5">
                  <c:v>5</c:v>
                </c:pt>
                <c:pt idx="6">
                  <c:v>4</c:v>
                </c:pt>
                <c:pt idx="7">
                  <c:v>0</c:v>
                </c:pt>
                <c:pt idx="8">
                  <c:v>2</c:v>
                </c:pt>
                <c:pt idx="9">
                  <c:v>1</c:v>
                </c:pt>
                <c:pt idx="10">
                  <c:v>0</c:v>
                </c:pt>
              </c:numCache>
            </c:numRef>
          </c:val>
          <c:extLst>
            <c:ext xmlns:c16="http://schemas.microsoft.com/office/drawing/2014/chart" uri="{C3380CC4-5D6E-409C-BE32-E72D297353CC}">
              <c16:uniqueId val="{00000000-4B76-440C-A507-B1A5C202C734}"/>
            </c:ext>
          </c:extLst>
        </c:ser>
        <c:ser>
          <c:idx val="1"/>
          <c:order val="1"/>
          <c:tx>
            <c:strRef>
              <c:f>Interrogation!$C$3</c:f>
              <c:strCache>
                <c:ptCount val="1"/>
                <c:pt idx="0">
                  <c:v>Female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Interrogation!$A$4:$A$14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Interrogation!$C$4:$C$14</c:f>
              <c:numCache>
                <c:formatCode>General</c:formatCode>
                <c:ptCount val="11"/>
                <c:pt idx="0">
                  <c:v>0</c:v>
                </c:pt>
                <c:pt idx="1">
                  <c:v>0</c:v>
                </c:pt>
                <c:pt idx="2">
                  <c:v>2</c:v>
                </c:pt>
                <c:pt idx="3">
                  <c:v>0</c:v>
                </c:pt>
                <c:pt idx="4">
                  <c:v>0</c:v>
                </c:pt>
                <c:pt idx="5">
                  <c:v>2</c:v>
                </c:pt>
                <c:pt idx="6">
                  <c:v>0</c:v>
                </c:pt>
                <c:pt idx="7">
                  <c:v>2</c:v>
                </c:pt>
                <c:pt idx="8">
                  <c:v>0</c:v>
                </c:pt>
                <c:pt idx="9">
                  <c:v>0</c:v>
                </c:pt>
                <c:pt idx="10">
                  <c:v>1</c:v>
                </c:pt>
              </c:numCache>
            </c:numRef>
          </c:val>
          <c:extLst>
            <c:ext xmlns:c16="http://schemas.microsoft.com/office/drawing/2014/chart" uri="{C3380CC4-5D6E-409C-BE32-E72D297353CC}">
              <c16:uniqueId val="{00000001-4B76-440C-A507-B1A5C202C734}"/>
            </c:ext>
          </c:extLst>
        </c:ser>
        <c:dLbls>
          <c:dLblPos val="inEnd"/>
          <c:showLegendKey val="0"/>
          <c:showVal val="1"/>
          <c:showCatName val="0"/>
          <c:showSerName val="0"/>
          <c:showPercent val="0"/>
          <c:showBubbleSize val="0"/>
        </c:dLbls>
        <c:gapWidth val="315"/>
        <c:overlap val="-40"/>
        <c:axId val="366458144"/>
        <c:axId val="366447328"/>
      </c:barChart>
      <c:catAx>
        <c:axId val="366458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Field Specialization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47328"/>
        <c:crosses val="autoZero"/>
        <c:auto val="1"/>
        <c:lblAlgn val="ctr"/>
        <c:lblOffset val="100"/>
        <c:noMultiLvlLbl val="0"/>
      </c:catAx>
      <c:valAx>
        <c:axId val="366447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Number of Participants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58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r>
              <a:rPr lang="en-US" sz="2000"/>
              <a:t>Analysis 2- Average Hours Spent On Programing per day Based on Field Specialization</a:t>
            </a:r>
          </a:p>
        </c:rich>
      </c:tx>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Interrogation!$F$4:$F$14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Interrogation!$I$4:$I$14</c:f>
              <c:numCache>
                <c:formatCode>0.0</c:formatCode>
                <c:ptCount val="11"/>
                <c:pt idx="0">
                  <c:v>0</c:v>
                </c:pt>
                <c:pt idx="1">
                  <c:v>3</c:v>
                </c:pt>
                <c:pt idx="2">
                  <c:v>3</c:v>
                </c:pt>
                <c:pt idx="3">
                  <c:v>0</c:v>
                </c:pt>
                <c:pt idx="4">
                  <c:v>3</c:v>
                </c:pt>
                <c:pt idx="5">
                  <c:v>0</c:v>
                </c:pt>
                <c:pt idx="6">
                  <c:v>0</c:v>
                </c:pt>
                <c:pt idx="7">
                  <c:v>2</c:v>
                </c:pt>
                <c:pt idx="8">
                  <c:v>2</c:v>
                </c:pt>
                <c:pt idx="9">
                  <c:v>0</c:v>
                </c:pt>
                <c:pt idx="10">
                  <c:v>3</c:v>
                </c:pt>
              </c:numCache>
            </c:numRef>
          </c:val>
          <c:extLst>
            <c:ext xmlns:c16="http://schemas.microsoft.com/office/drawing/2014/chart" uri="{C3380CC4-5D6E-409C-BE32-E72D297353CC}">
              <c16:uniqueId val="{00000000-318C-4DE0-9EED-F567262C160F}"/>
            </c:ext>
          </c:extLst>
        </c:ser>
        <c:dLbls>
          <c:dLblPos val="inEnd"/>
          <c:showLegendKey val="0"/>
          <c:showVal val="1"/>
          <c:showCatName val="0"/>
          <c:showSerName val="0"/>
          <c:showPercent val="0"/>
          <c:showBubbleSize val="0"/>
        </c:dLbls>
        <c:gapWidth val="182"/>
        <c:overlap val="-50"/>
        <c:axId val="1611101759"/>
        <c:axId val="1611102175"/>
      </c:barChart>
      <c:catAx>
        <c:axId val="161110175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MY" sz="1400"/>
                  <a:t>Field Specialization</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2175"/>
        <c:crosses val="autoZero"/>
        <c:auto val="1"/>
        <c:lblAlgn val="ctr"/>
        <c:lblOffset val="100"/>
        <c:noMultiLvlLbl val="0"/>
      </c:catAx>
      <c:valAx>
        <c:axId val="161110217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US" sz="1400"/>
                  <a:t>Average Hour Spent On Programing (Per Day)</a:t>
                </a:r>
                <a:r>
                  <a:rPr lang="en-MY" sz="1400"/>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1759"/>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t>Analysis 3 - Number of Participants who can program in certain languages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Interrogation!$A$20:$A$38</c:f>
              <c:strCache>
                <c:ptCount val="19"/>
                <c:pt idx="0">
                  <c:v>C++</c:v>
                </c:pt>
                <c:pt idx="1">
                  <c:v>C#</c:v>
                </c:pt>
                <c:pt idx="2">
                  <c:v>C</c:v>
                </c:pt>
                <c:pt idx="3">
                  <c:v>Java</c:v>
                </c:pt>
                <c:pt idx="4">
                  <c:v>Kotlin</c:v>
                </c:pt>
                <c:pt idx="5">
                  <c:v>Swift</c:v>
                </c:pt>
                <c:pt idx="6">
                  <c:v>Objective C</c:v>
                </c:pt>
                <c:pt idx="7">
                  <c:v>Python</c:v>
                </c:pt>
                <c:pt idx="8">
                  <c:v>Javascript</c:v>
                </c:pt>
                <c:pt idx="9">
                  <c:v>Ruby</c:v>
                </c:pt>
                <c:pt idx="10">
                  <c:v>Php</c:v>
                </c:pt>
                <c:pt idx="11">
                  <c:v>Perl</c:v>
                </c:pt>
                <c:pt idx="12">
                  <c:v>Fortran</c:v>
                </c:pt>
                <c:pt idx="13">
                  <c:v>BASIC</c:v>
                </c:pt>
                <c:pt idx="14">
                  <c:v>Assembly</c:v>
                </c:pt>
                <c:pt idx="15">
                  <c:v>Machine Code (Binary)</c:v>
                </c:pt>
                <c:pt idx="16">
                  <c:v>None</c:v>
                </c:pt>
                <c:pt idx="17">
                  <c:v>HTML</c:v>
                </c:pt>
                <c:pt idx="18">
                  <c:v>CSS</c:v>
                </c:pt>
              </c:strCache>
            </c:strRef>
          </c:cat>
          <c:val>
            <c:numRef>
              <c:f>Interrogation!$B$20:$B$38</c:f>
              <c:numCache>
                <c:formatCode>General</c:formatCode>
                <c:ptCount val="19"/>
                <c:pt idx="0">
                  <c:v>7</c:v>
                </c:pt>
                <c:pt idx="1">
                  <c:v>2</c:v>
                </c:pt>
                <c:pt idx="2">
                  <c:v>7</c:v>
                </c:pt>
                <c:pt idx="3">
                  <c:v>10</c:v>
                </c:pt>
                <c:pt idx="4">
                  <c:v>0</c:v>
                </c:pt>
                <c:pt idx="5">
                  <c:v>1</c:v>
                </c:pt>
                <c:pt idx="6">
                  <c:v>0</c:v>
                </c:pt>
                <c:pt idx="7">
                  <c:v>3</c:v>
                </c:pt>
                <c:pt idx="8">
                  <c:v>7</c:v>
                </c:pt>
                <c:pt idx="9">
                  <c:v>2</c:v>
                </c:pt>
                <c:pt idx="10">
                  <c:v>2</c:v>
                </c:pt>
                <c:pt idx="11">
                  <c:v>0</c:v>
                </c:pt>
                <c:pt idx="12">
                  <c:v>0</c:v>
                </c:pt>
                <c:pt idx="13">
                  <c:v>2</c:v>
                </c:pt>
                <c:pt idx="14">
                  <c:v>1</c:v>
                </c:pt>
                <c:pt idx="15">
                  <c:v>1</c:v>
                </c:pt>
                <c:pt idx="16">
                  <c:v>10</c:v>
                </c:pt>
                <c:pt idx="17">
                  <c:v>1</c:v>
                </c:pt>
                <c:pt idx="18">
                  <c:v>2</c:v>
                </c:pt>
              </c:numCache>
            </c:numRef>
          </c:val>
          <c:extLst>
            <c:ext xmlns:c16="http://schemas.microsoft.com/office/drawing/2014/chart" uri="{C3380CC4-5D6E-409C-BE32-E72D297353CC}">
              <c16:uniqueId val="{00000000-7C01-4F9C-95E6-8085400F4904}"/>
            </c:ext>
          </c:extLst>
        </c:ser>
        <c:dLbls>
          <c:dLblPos val="inEnd"/>
          <c:showLegendKey val="0"/>
          <c:showVal val="1"/>
          <c:showCatName val="0"/>
          <c:showSerName val="0"/>
          <c:showPercent val="0"/>
          <c:showBubbleSize val="0"/>
        </c:dLbls>
        <c:gapWidth val="315"/>
        <c:overlap val="-40"/>
        <c:axId val="1696109647"/>
        <c:axId val="1696097583"/>
      </c:barChart>
      <c:catAx>
        <c:axId val="1696109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Programming Language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097583"/>
        <c:crosses val="autoZero"/>
        <c:auto val="1"/>
        <c:lblAlgn val="ctr"/>
        <c:lblOffset val="100"/>
        <c:noMultiLvlLbl val="0"/>
      </c:catAx>
      <c:valAx>
        <c:axId val="16960975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Number of Participants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109647"/>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sz="2000"/>
              <a:t>Analysis 4 - Thinks</a:t>
            </a:r>
            <a:r>
              <a:rPr lang="en-MY" sz="2000" baseline="0"/>
              <a:t> a </a:t>
            </a:r>
            <a:r>
              <a:rPr lang="en-MY" sz="2000"/>
              <a:t>Degree is Necessary to Enter IT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Interrogation!$G$19</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EF-40C6-848F-32E0475B91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EF-40C6-848F-32E0475B91CF}"/>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Interrogation!$F$20:$F$21</c:f>
              <c:strCache>
                <c:ptCount val="2"/>
                <c:pt idx="0">
                  <c:v>Yes</c:v>
                </c:pt>
                <c:pt idx="1">
                  <c:v>No</c:v>
                </c:pt>
              </c:strCache>
            </c:strRef>
          </c:cat>
          <c:val>
            <c:numRef>
              <c:f>Interrogation!$G$20:$G$21</c:f>
              <c:numCache>
                <c:formatCode>General</c:formatCode>
                <c:ptCount val="2"/>
                <c:pt idx="0">
                  <c:v>12</c:v>
                </c:pt>
                <c:pt idx="1">
                  <c:v>18</c:v>
                </c:pt>
              </c:numCache>
            </c:numRef>
          </c:val>
          <c:extLst>
            <c:ext xmlns:c16="http://schemas.microsoft.com/office/drawing/2014/chart" uri="{C3380CC4-5D6E-409C-BE32-E72D297353CC}">
              <c16:uniqueId val="{00000004-F0EF-40C6-848F-32E0475B91C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t>Analysis 5</a:t>
            </a:r>
            <a:r>
              <a:rPr lang="en-US" sz="2000" baseline="0"/>
              <a:t> - </a:t>
            </a:r>
            <a:r>
              <a:rPr lang="en-US" sz="2000"/>
              <a:t>Average Hours Spent On Programing per day Based on Occupation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Interrogation!$A$44:$A$51</c:f>
              <c:strCache>
                <c:ptCount val="8"/>
                <c:pt idx="0">
                  <c:v>Student</c:v>
                </c:pt>
                <c:pt idx="1">
                  <c:v>IT Student</c:v>
                </c:pt>
                <c:pt idx="2">
                  <c:v>Front end developer</c:v>
                </c:pt>
                <c:pt idx="3">
                  <c:v>Professional </c:v>
                </c:pt>
                <c:pt idx="4">
                  <c:v>QA</c:v>
                </c:pt>
                <c:pt idx="5">
                  <c:v>Sales</c:v>
                </c:pt>
                <c:pt idx="6">
                  <c:v>Recent graduate</c:v>
                </c:pt>
                <c:pt idx="7">
                  <c:v>Project Manager</c:v>
                </c:pt>
              </c:strCache>
            </c:strRef>
          </c:cat>
          <c:val>
            <c:numRef>
              <c:f>Interrogation!$D$44:$D$51</c:f>
              <c:numCache>
                <c:formatCode>0</c:formatCode>
                <c:ptCount val="8"/>
                <c:pt idx="0">
                  <c:v>1</c:v>
                </c:pt>
                <c:pt idx="1">
                  <c:v>5</c:v>
                </c:pt>
                <c:pt idx="2">
                  <c:v>2</c:v>
                </c:pt>
                <c:pt idx="3">
                  <c:v>0</c:v>
                </c:pt>
                <c:pt idx="4">
                  <c:v>0</c:v>
                </c:pt>
                <c:pt idx="5">
                  <c:v>5</c:v>
                </c:pt>
                <c:pt idx="6">
                  <c:v>2</c:v>
                </c:pt>
                <c:pt idx="7">
                  <c:v>0</c:v>
                </c:pt>
              </c:numCache>
            </c:numRef>
          </c:val>
          <c:extLst>
            <c:ext xmlns:c16="http://schemas.microsoft.com/office/drawing/2014/chart" uri="{C3380CC4-5D6E-409C-BE32-E72D297353CC}">
              <c16:uniqueId val="{00000000-4AC8-471C-9A64-5C1B739C41EE}"/>
            </c:ext>
          </c:extLst>
        </c:ser>
        <c:dLbls>
          <c:dLblPos val="inEnd"/>
          <c:showLegendKey val="0"/>
          <c:showVal val="1"/>
          <c:showCatName val="0"/>
          <c:showSerName val="0"/>
          <c:showPercent val="0"/>
          <c:showBubbleSize val="0"/>
        </c:dLbls>
        <c:gapWidth val="182"/>
        <c:overlap val="-50"/>
        <c:axId val="1611099263"/>
        <c:axId val="1609482591"/>
      </c:barChart>
      <c:catAx>
        <c:axId val="16110992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Occupation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482591"/>
        <c:crosses val="autoZero"/>
        <c:auto val="1"/>
        <c:lblAlgn val="ctr"/>
        <c:lblOffset val="100"/>
        <c:noMultiLvlLbl val="0"/>
      </c:catAx>
      <c:valAx>
        <c:axId val="160948259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sz="1600"/>
                  <a:t>Average Hours Spent On Programing (Per Day)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099263"/>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Analysis 6</a:t>
            </a:r>
            <a:r>
              <a:rPr lang="en-US" sz="2000" baseline="0"/>
              <a:t> - </a:t>
            </a:r>
            <a:r>
              <a:rPr lang="en-US" sz="2000"/>
              <a:t>Written An App</a:t>
            </a:r>
            <a:r>
              <a:rPr lang="en-US" sz="2000" baseline="0"/>
              <a:t> before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Interrogation!$G$43</c:f>
              <c:strCache>
                <c:ptCount val="1"/>
                <c:pt idx="0">
                  <c:v>Number of Participants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DF-4431-88BF-CE0EE6E94CB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DF-4431-88BF-CE0EE6E94CB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Interrogation!$F$44:$F$45</c:f>
              <c:strCache>
                <c:ptCount val="2"/>
                <c:pt idx="0">
                  <c:v>Yes</c:v>
                </c:pt>
                <c:pt idx="1">
                  <c:v>No</c:v>
                </c:pt>
              </c:strCache>
            </c:strRef>
          </c:cat>
          <c:val>
            <c:numRef>
              <c:f>Interrogation!$G$44:$G$45</c:f>
              <c:numCache>
                <c:formatCode>General</c:formatCode>
                <c:ptCount val="2"/>
                <c:pt idx="0">
                  <c:v>1</c:v>
                </c:pt>
                <c:pt idx="1">
                  <c:v>29</c:v>
                </c:pt>
              </c:numCache>
            </c:numRef>
          </c:val>
          <c:extLst>
            <c:ext xmlns:c16="http://schemas.microsoft.com/office/drawing/2014/chart" uri="{C3380CC4-5D6E-409C-BE32-E72D297353CC}">
              <c16:uniqueId val="{00000004-3ADF-4431-88BF-CE0EE6E94CB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Analysis 2 - Average Hours Spent On Programing per day Based on Field Specialization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Interrogation!$F$4:$F$14</c:f>
              <c:strCache>
                <c:ptCount val="11"/>
                <c:pt idx="0">
                  <c:v>Game Development (C++,C#) (Unreal Engine,Unity)</c:v>
                </c:pt>
                <c:pt idx="1">
                  <c:v>App Development (Java,Kotlin,Swift,Objective C)</c:v>
                </c:pt>
                <c:pt idx="2">
                  <c:v>Front End Web Development (HTML,CSS,Javascript)</c:v>
                </c:pt>
                <c:pt idx="3">
                  <c:v>Back End Web Development (PHP,Python,Ruby)</c:v>
                </c:pt>
                <c:pt idx="4">
                  <c:v>Computer Generated Image (CGI) (Blender, 3DS MAX,MAYA,Cinema4D)</c:v>
                </c:pt>
                <c:pt idx="5">
                  <c:v>Artificial Inteligence</c:v>
                </c:pt>
                <c:pt idx="6">
                  <c:v>Cyber Security</c:v>
                </c:pt>
                <c:pt idx="7">
                  <c:v>Ethical Hacking</c:v>
                </c:pt>
                <c:pt idx="8">
                  <c:v>Digital Marketing</c:v>
                </c:pt>
                <c:pt idx="9">
                  <c:v>Nothing </c:v>
                </c:pt>
                <c:pt idx="10">
                  <c:v>Medical bioscience </c:v>
                </c:pt>
              </c:strCache>
            </c:strRef>
          </c:cat>
          <c:val>
            <c:numRef>
              <c:f>Interrogation!$I$4:$I$14</c:f>
              <c:numCache>
                <c:formatCode>0.0</c:formatCode>
                <c:ptCount val="11"/>
                <c:pt idx="0">
                  <c:v>0</c:v>
                </c:pt>
                <c:pt idx="1">
                  <c:v>3</c:v>
                </c:pt>
                <c:pt idx="2">
                  <c:v>3</c:v>
                </c:pt>
                <c:pt idx="3">
                  <c:v>0</c:v>
                </c:pt>
                <c:pt idx="4">
                  <c:v>3</c:v>
                </c:pt>
                <c:pt idx="5">
                  <c:v>0</c:v>
                </c:pt>
                <c:pt idx="6">
                  <c:v>0</c:v>
                </c:pt>
                <c:pt idx="7">
                  <c:v>2</c:v>
                </c:pt>
                <c:pt idx="8">
                  <c:v>2</c:v>
                </c:pt>
                <c:pt idx="9">
                  <c:v>0</c:v>
                </c:pt>
                <c:pt idx="10">
                  <c:v>3</c:v>
                </c:pt>
              </c:numCache>
            </c:numRef>
          </c:val>
          <c:extLst>
            <c:ext xmlns:c16="http://schemas.microsoft.com/office/drawing/2014/chart" uri="{C3380CC4-5D6E-409C-BE32-E72D297353CC}">
              <c16:uniqueId val="{00000000-9CDB-4F3A-A974-8785A549B316}"/>
            </c:ext>
          </c:extLst>
        </c:ser>
        <c:dLbls>
          <c:dLblPos val="inEnd"/>
          <c:showLegendKey val="0"/>
          <c:showVal val="1"/>
          <c:showCatName val="0"/>
          <c:showSerName val="0"/>
          <c:showPercent val="0"/>
          <c:showBubbleSize val="0"/>
        </c:dLbls>
        <c:gapWidth val="182"/>
        <c:overlap val="-50"/>
        <c:axId val="1611101759"/>
        <c:axId val="1611102175"/>
      </c:barChart>
      <c:catAx>
        <c:axId val="161110175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Field Specialization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2175"/>
        <c:crosses val="autoZero"/>
        <c:auto val="1"/>
        <c:lblAlgn val="ctr"/>
        <c:lblOffset val="100"/>
        <c:noMultiLvlLbl val="0"/>
      </c:catAx>
      <c:valAx>
        <c:axId val="161110217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 Hours Spent On Programing (Per Day)</a:t>
                </a:r>
                <a:r>
                  <a:rPr lang="en-MY"/>
                  <a: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101759"/>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Analysis 3 - Number of Participants who can program in certain languages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Interrogation!$A$20:$A$38</c:f>
              <c:strCache>
                <c:ptCount val="19"/>
                <c:pt idx="0">
                  <c:v>C++</c:v>
                </c:pt>
                <c:pt idx="1">
                  <c:v>C#</c:v>
                </c:pt>
                <c:pt idx="2">
                  <c:v>C</c:v>
                </c:pt>
                <c:pt idx="3">
                  <c:v>Java</c:v>
                </c:pt>
                <c:pt idx="4">
                  <c:v>Kotlin</c:v>
                </c:pt>
                <c:pt idx="5">
                  <c:v>Swift</c:v>
                </c:pt>
                <c:pt idx="6">
                  <c:v>Objective C</c:v>
                </c:pt>
                <c:pt idx="7">
                  <c:v>Python</c:v>
                </c:pt>
                <c:pt idx="8">
                  <c:v>Javascript</c:v>
                </c:pt>
                <c:pt idx="9">
                  <c:v>Ruby</c:v>
                </c:pt>
                <c:pt idx="10">
                  <c:v>Php</c:v>
                </c:pt>
                <c:pt idx="11">
                  <c:v>Perl</c:v>
                </c:pt>
                <c:pt idx="12">
                  <c:v>Fortran</c:v>
                </c:pt>
                <c:pt idx="13">
                  <c:v>BASIC</c:v>
                </c:pt>
                <c:pt idx="14">
                  <c:v>Assembly</c:v>
                </c:pt>
                <c:pt idx="15">
                  <c:v>Machine Code (Binary)</c:v>
                </c:pt>
                <c:pt idx="16">
                  <c:v>None</c:v>
                </c:pt>
                <c:pt idx="17">
                  <c:v>HTML</c:v>
                </c:pt>
                <c:pt idx="18">
                  <c:v>CSS</c:v>
                </c:pt>
              </c:strCache>
            </c:strRef>
          </c:cat>
          <c:val>
            <c:numRef>
              <c:f>Interrogation!$B$20:$B$38</c:f>
              <c:numCache>
                <c:formatCode>General</c:formatCode>
                <c:ptCount val="19"/>
                <c:pt idx="0">
                  <c:v>7</c:v>
                </c:pt>
                <c:pt idx="1">
                  <c:v>2</c:v>
                </c:pt>
                <c:pt idx="2">
                  <c:v>7</c:v>
                </c:pt>
                <c:pt idx="3">
                  <c:v>10</c:v>
                </c:pt>
                <c:pt idx="4">
                  <c:v>0</c:v>
                </c:pt>
                <c:pt idx="5">
                  <c:v>1</c:v>
                </c:pt>
                <c:pt idx="6">
                  <c:v>0</c:v>
                </c:pt>
                <c:pt idx="7">
                  <c:v>3</c:v>
                </c:pt>
                <c:pt idx="8">
                  <c:v>7</c:v>
                </c:pt>
                <c:pt idx="9">
                  <c:v>2</c:v>
                </c:pt>
                <c:pt idx="10">
                  <c:v>2</c:v>
                </c:pt>
                <c:pt idx="11">
                  <c:v>0</c:v>
                </c:pt>
                <c:pt idx="12">
                  <c:v>0</c:v>
                </c:pt>
                <c:pt idx="13">
                  <c:v>2</c:v>
                </c:pt>
                <c:pt idx="14">
                  <c:v>1</c:v>
                </c:pt>
                <c:pt idx="15">
                  <c:v>1</c:v>
                </c:pt>
                <c:pt idx="16">
                  <c:v>10</c:v>
                </c:pt>
                <c:pt idx="17">
                  <c:v>1</c:v>
                </c:pt>
                <c:pt idx="18">
                  <c:v>2</c:v>
                </c:pt>
              </c:numCache>
            </c:numRef>
          </c:val>
          <c:extLst>
            <c:ext xmlns:c16="http://schemas.microsoft.com/office/drawing/2014/chart" uri="{C3380CC4-5D6E-409C-BE32-E72D297353CC}">
              <c16:uniqueId val="{00000000-27D1-4C6E-A0FF-6E9EF0B13C43}"/>
            </c:ext>
          </c:extLst>
        </c:ser>
        <c:dLbls>
          <c:dLblPos val="inEnd"/>
          <c:showLegendKey val="0"/>
          <c:showVal val="1"/>
          <c:showCatName val="0"/>
          <c:showSerName val="0"/>
          <c:showPercent val="0"/>
          <c:showBubbleSize val="0"/>
        </c:dLbls>
        <c:gapWidth val="315"/>
        <c:overlap val="-40"/>
        <c:axId val="1696109647"/>
        <c:axId val="1696097583"/>
      </c:barChart>
      <c:catAx>
        <c:axId val="1696109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Programming Language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097583"/>
        <c:crosses val="autoZero"/>
        <c:auto val="1"/>
        <c:lblAlgn val="ctr"/>
        <c:lblOffset val="100"/>
        <c:noMultiLvlLbl val="0"/>
      </c:catAx>
      <c:valAx>
        <c:axId val="16960975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Number of Participants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6109647"/>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Analysis 5</a:t>
            </a:r>
            <a:r>
              <a:rPr lang="en-US" baseline="0"/>
              <a:t> - </a:t>
            </a:r>
            <a:r>
              <a:rPr lang="en-US"/>
              <a:t>Average Hours Spent On Programing per day Based on Occupation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Interrogation!$A$44:$A$51</c:f>
              <c:strCache>
                <c:ptCount val="8"/>
                <c:pt idx="0">
                  <c:v>Student</c:v>
                </c:pt>
                <c:pt idx="1">
                  <c:v>IT Student</c:v>
                </c:pt>
                <c:pt idx="2">
                  <c:v>Front end developer</c:v>
                </c:pt>
                <c:pt idx="3">
                  <c:v>Professional </c:v>
                </c:pt>
                <c:pt idx="4">
                  <c:v>QA</c:v>
                </c:pt>
                <c:pt idx="5">
                  <c:v>Sales</c:v>
                </c:pt>
                <c:pt idx="6">
                  <c:v>Recent graduate</c:v>
                </c:pt>
                <c:pt idx="7">
                  <c:v>Project Manager</c:v>
                </c:pt>
              </c:strCache>
            </c:strRef>
          </c:cat>
          <c:val>
            <c:numRef>
              <c:f>Interrogation!$D$44:$D$51</c:f>
              <c:numCache>
                <c:formatCode>0</c:formatCode>
                <c:ptCount val="8"/>
                <c:pt idx="0">
                  <c:v>1</c:v>
                </c:pt>
                <c:pt idx="1">
                  <c:v>5</c:v>
                </c:pt>
                <c:pt idx="2">
                  <c:v>2</c:v>
                </c:pt>
                <c:pt idx="3">
                  <c:v>0</c:v>
                </c:pt>
                <c:pt idx="4">
                  <c:v>0</c:v>
                </c:pt>
                <c:pt idx="5">
                  <c:v>5</c:v>
                </c:pt>
                <c:pt idx="6">
                  <c:v>2</c:v>
                </c:pt>
                <c:pt idx="7">
                  <c:v>0</c:v>
                </c:pt>
              </c:numCache>
            </c:numRef>
          </c:val>
          <c:extLst>
            <c:ext xmlns:c16="http://schemas.microsoft.com/office/drawing/2014/chart" uri="{C3380CC4-5D6E-409C-BE32-E72D297353CC}">
              <c16:uniqueId val="{00000000-80FB-4638-89AB-E684B77122AE}"/>
            </c:ext>
          </c:extLst>
        </c:ser>
        <c:dLbls>
          <c:dLblPos val="inEnd"/>
          <c:showLegendKey val="0"/>
          <c:showVal val="1"/>
          <c:showCatName val="0"/>
          <c:showSerName val="0"/>
          <c:showPercent val="0"/>
          <c:showBubbleSize val="0"/>
        </c:dLbls>
        <c:gapWidth val="182"/>
        <c:overlap val="-50"/>
        <c:axId val="1611099263"/>
        <c:axId val="1609482591"/>
      </c:barChart>
      <c:catAx>
        <c:axId val="16110992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Occupation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9482591"/>
        <c:crosses val="autoZero"/>
        <c:auto val="1"/>
        <c:lblAlgn val="ctr"/>
        <c:lblOffset val="100"/>
        <c:noMultiLvlLbl val="0"/>
      </c:catAx>
      <c:valAx>
        <c:axId val="160948259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Average Hours Spent On Programing (Per Day)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099263"/>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8"/>
  <sheetViews>
    <sheetView zoomScale="9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codeName="Chart9"/>
  <sheetViews>
    <sheetView zoomScale="9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22"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22"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905500" cy="115660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560762</xdr:colOff>
      <xdr:row>34</xdr:row>
      <xdr:rowOff>161095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9704762" cy="663809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580464</xdr:colOff>
      <xdr:row>0</xdr:row>
      <xdr:rowOff>145676</xdr:rowOff>
    </xdr:from>
    <xdr:to>
      <xdr:col>19</xdr:col>
      <xdr:colOff>369794</xdr:colOff>
      <xdr:row>14</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9</xdr:col>
      <xdr:colOff>32657</xdr:colOff>
      <xdr:row>35</xdr:row>
      <xdr:rowOff>131269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9</xdr:col>
      <xdr:colOff>11205</xdr:colOff>
      <xdr:row>53</xdr:row>
      <xdr:rowOff>53788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11206</xdr:colOff>
      <xdr:row>16</xdr:row>
      <xdr:rowOff>11204</xdr:rowOff>
    </xdr:from>
    <xdr:to>
      <xdr:col>20</xdr:col>
      <xdr:colOff>67235</xdr:colOff>
      <xdr:row>36</xdr:row>
      <xdr:rowOff>22411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x="6624917" y="7238999"/>
    <xdr:ext cx="5656730" cy="2752165"/>
    <xdr:graphicFrame macro="">
      <xdr:nvGraphicFramePr>
        <xdr:cNvPr id="9" name="Chart 8"/>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1" y="0"/>
    <xdr:ext cx="5495364" cy="2554941"/>
    <xdr:graphicFrame macro="">
      <xdr:nvGraphicFramePr>
        <xdr:cNvPr id="8" name="Chart 7"/>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603422" cy="11566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603422" cy="11566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707572</xdr:colOff>
      <xdr:row>1</xdr:row>
      <xdr:rowOff>13607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5603422" cy="11566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8641976" cy="62394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33298" cy="62338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33298" cy="623380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306393" cy="608194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6393" cy="608194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L31"/>
  <sheetViews>
    <sheetView zoomScale="70" zoomScaleNormal="70" workbookViewId="0">
      <selection activeCell="A2" sqref="A2"/>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v>18</v>
      </c>
      <c r="D2" t="s">
        <v>14</v>
      </c>
      <c r="E2" t="s">
        <v>15</v>
      </c>
      <c r="F2" t="s">
        <v>16</v>
      </c>
      <c r="G2">
        <v>0</v>
      </c>
      <c r="H2" t="s">
        <v>17</v>
      </c>
      <c r="I2" t="s">
        <v>17</v>
      </c>
      <c r="K2" t="s">
        <v>18</v>
      </c>
      <c r="L2" t="s">
        <v>19</v>
      </c>
    </row>
    <row r="3" spans="1:12" x14ac:dyDescent="0.3">
      <c r="A3" t="s">
        <v>20</v>
      </c>
      <c r="B3" t="s">
        <v>13</v>
      </c>
      <c r="C3">
        <v>17</v>
      </c>
      <c r="D3" t="s">
        <v>14</v>
      </c>
      <c r="E3" t="s">
        <v>21</v>
      </c>
      <c r="F3" t="s">
        <v>22</v>
      </c>
      <c r="G3">
        <v>4</v>
      </c>
      <c r="H3" t="s">
        <v>17</v>
      </c>
      <c r="I3" t="s">
        <v>17</v>
      </c>
      <c r="K3" t="s">
        <v>18</v>
      </c>
      <c r="L3" t="s">
        <v>23</v>
      </c>
    </row>
    <row r="4" spans="1:12" x14ac:dyDescent="0.3">
      <c r="A4" t="s">
        <v>24</v>
      </c>
      <c r="B4" t="s">
        <v>13</v>
      </c>
      <c r="C4">
        <v>17</v>
      </c>
      <c r="D4" t="s">
        <v>14</v>
      </c>
      <c r="E4" t="s">
        <v>15</v>
      </c>
      <c r="F4" t="s">
        <v>25</v>
      </c>
      <c r="G4">
        <v>0</v>
      </c>
      <c r="H4" t="s">
        <v>26</v>
      </c>
      <c r="I4" t="s">
        <v>17</v>
      </c>
      <c r="K4" t="s">
        <v>18</v>
      </c>
    </row>
    <row r="5" spans="1:12" x14ac:dyDescent="0.3">
      <c r="A5" t="s">
        <v>27</v>
      </c>
      <c r="B5" t="s">
        <v>28</v>
      </c>
      <c r="C5">
        <v>20</v>
      </c>
      <c r="D5" t="s">
        <v>14</v>
      </c>
      <c r="E5" t="s">
        <v>29</v>
      </c>
      <c r="F5" t="s">
        <v>30</v>
      </c>
      <c r="G5">
        <v>4</v>
      </c>
      <c r="H5" t="s">
        <v>26</v>
      </c>
      <c r="I5" t="s">
        <v>17</v>
      </c>
      <c r="K5" t="s">
        <v>31</v>
      </c>
      <c r="L5" t="s">
        <v>32</v>
      </c>
    </row>
    <row r="6" spans="1:12" x14ac:dyDescent="0.3">
      <c r="A6" t="s">
        <v>33</v>
      </c>
      <c r="B6" t="s">
        <v>13</v>
      </c>
      <c r="C6">
        <v>18</v>
      </c>
      <c r="D6" t="s">
        <v>14</v>
      </c>
      <c r="E6" t="s">
        <v>34</v>
      </c>
      <c r="F6" t="s">
        <v>16</v>
      </c>
      <c r="H6" t="s">
        <v>17</v>
      </c>
      <c r="I6" t="s">
        <v>17</v>
      </c>
      <c r="K6" t="s">
        <v>35</v>
      </c>
    </row>
    <row r="7" spans="1:12" x14ac:dyDescent="0.3">
      <c r="A7" t="s">
        <v>36</v>
      </c>
      <c r="B7" t="s">
        <v>28</v>
      </c>
      <c r="C7">
        <v>17</v>
      </c>
      <c r="D7" t="s">
        <v>14</v>
      </c>
      <c r="E7" t="s">
        <v>15</v>
      </c>
      <c r="F7" t="s">
        <v>16</v>
      </c>
      <c r="G7">
        <v>0</v>
      </c>
      <c r="H7" t="s">
        <v>17</v>
      </c>
      <c r="I7" t="s">
        <v>17</v>
      </c>
      <c r="K7" t="s">
        <v>18</v>
      </c>
      <c r="L7" t="s">
        <v>37</v>
      </c>
    </row>
    <row r="8" spans="1:12" x14ac:dyDescent="0.3">
      <c r="A8" t="s">
        <v>38</v>
      </c>
      <c r="B8" t="s">
        <v>13</v>
      </c>
      <c r="C8">
        <v>17</v>
      </c>
      <c r="D8" t="s">
        <v>14</v>
      </c>
      <c r="E8" t="s">
        <v>15</v>
      </c>
      <c r="F8" t="s">
        <v>16</v>
      </c>
      <c r="H8" t="s">
        <v>17</v>
      </c>
      <c r="I8" t="s">
        <v>17</v>
      </c>
      <c r="K8" t="s">
        <v>39</v>
      </c>
    </row>
    <row r="9" spans="1:12" ht="302.39999999999998" x14ac:dyDescent="0.3">
      <c r="A9" t="s">
        <v>40</v>
      </c>
      <c r="B9" t="s">
        <v>13</v>
      </c>
      <c r="C9">
        <v>20</v>
      </c>
      <c r="D9" t="s">
        <v>14</v>
      </c>
      <c r="E9" t="s">
        <v>41</v>
      </c>
      <c r="F9" t="s">
        <v>42</v>
      </c>
      <c r="G9">
        <v>4</v>
      </c>
      <c r="H9" t="s">
        <v>17</v>
      </c>
      <c r="I9" t="s">
        <v>17</v>
      </c>
      <c r="K9" t="s">
        <v>43</v>
      </c>
      <c r="L9" s="1" t="s">
        <v>44</v>
      </c>
    </row>
    <row r="10" spans="1:12" x14ac:dyDescent="0.3">
      <c r="A10" t="s">
        <v>45</v>
      </c>
      <c r="B10" t="s">
        <v>28</v>
      </c>
      <c r="C10">
        <v>25</v>
      </c>
      <c r="D10" t="s">
        <v>46</v>
      </c>
      <c r="E10" t="s">
        <v>41</v>
      </c>
      <c r="F10" t="s">
        <v>47</v>
      </c>
      <c r="G10">
        <v>2</v>
      </c>
      <c r="H10" t="s">
        <v>17</v>
      </c>
      <c r="I10" t="s">
        <v>17</v>
      </c>
      <c r="K10" t="s">
        <v>48</v>
      </c>
      <c r="L10" t="s">
        <v>49</v>
      </c>
    </row>
    <row r="11" spans="1:12" x14ac:dyDescent="0.3">
      <c r="A11" t="s">
        <v>50</v>
      </c>
      <c r="B11" t="s">
        <v>13</v>
      </c>
      <c r="C11">
        <v>21</v>
      </c>
      <c r="D11" t="s">
        <v>14</v>
      </c>
      <c r="E11" t="s">
        <v>51</v>
      </c>
      <c r="F11" t="s">
        <v>52</v>
      </c>
      <c r="G11">
        <v>5</v>
      </c>
      <c r="H11" t="s">
        <v>17</v>
      </c>
      <c r="I11" t="s">
        <v>17</v>
      </c>
      <c r="K11" t="s">
        <v>39</v>
      </c>
      <c r="L11" t="s">
        <v>53</v>
      </c>
    </row>
    <row r="12" spans="1:12" x14ac:dyDescent="0.3">
      <c r="A12" t="s">
        <v>54</v>
      </c>
      <c r="B12" t="s">
        <v>13</v>
      </c>
      <c r="C12">
        <v>19</v>
      </c>
      <c r="D12" t="s">
        <v>14</v>
      </c>
      <c r="E12" t="s">
        <v>41</v>
      </c>
      <c r="F12" t="s">
        <v>55</v>
      </c>
      <c r="H12" t="s">
        <v>17</v>
      </c>
      <c r="I12" t="s">
        <v>17</v>
      </c>
      <c r="K12" t="s">
        <v>18</v>
      </c>
    </row>
    <row r="13" spans="1:12" x14ac:dyDescent="0.3">
      <c r="A13" t="s">
        <v>56</v>
      </c>
      <c r="B13" t="s">
        <v>13</v>
      </c>
      <c r="C13">
        <v>20</v>
      </c>
      <c r="D13" t="s">
        <v>57</v>
      </c>
      <c r="E13" t="s">
        <v>51</v>
      </c>
      <c r="F13" t="s">
        <v>58</v>
      </c>
      <c r="G13">
        <v>5</v>
      </c>
      <c r="H13" t="s">
        <v>26</v>
      </c>
      <c r="I13" t="s">
        <v>17</v>
      </c>
      <c r="K13" t="s">
        <v>59</v>
      </c>
    </row>
    <row r="14" spans="1:12" x14ac:dyDescent="0.3">
      <c r="A14" t="s">
        <v>60</v>
      </c>
      <c r="B14" t="s">
        <v>13</v>
      </c>
      <c r="C14">
        <v>20</v>
      </c>
      <c r="D14" t="s">
        <v>14</v>
      </c>
      <c r="E14" t="s">
        <v>41</v>
      </c>
      <c r="F14" t="s">
        <v>61</v>
      </c>
      <c r="G14">
        <v>4</v>
      </c>
      <c r="H14" t="s">
        <v>26</v>
      </c>
      <c r="I14" t="s">
        <v>17</v>
      </c>
      <c r="K14" t="s">
        <v>62</v>
      </c>
    </row>
    <row r="15" spans="1:12" x14ac:dyDescent="0.3">
      <c r="A15" t="s">
        <v>63</v>
      </c>
      <c r="B15" t="s">
        <v>13</v>
      </c>
      <c r="C15">
        <v>21</v>
      </c>
      <c r="D15" t="s">
        <v>14</v>
      </c>
      <c r="E15" t="s">
        <v>51</v>
      </c>
      <c r="F15" t="s">
        <v>64</v>
      </c>
      <c r="G15">
        <v>1</v>
      </c>
      <c r="H15" t="s">
        <v>26</v>
      </c>
      <c r="I15" t="s">
        <v>26</v>
      </c>
      <c r="K15" t="s">
        <v>18</v>
      </c>
    </row>
    <row r="16" spans="1:12" x14ac:dyDescent="0.3">
      <c r="A16" t="s">
        <v>65</v>
      </c>
      <c r="B16" t="s">
        <v>13</v>
      </c>
      <c r="C16">
        <v>34</v>
      </c>
      <c r="D16" t="s">
        <v>66</v>
      </c>
      <c r="E16" t="s">
        <v>34</v>
      </c>
      <c r="F16" t="s">
        <v>67</v>
      </c>
      <c r="H16" t="s">
        <v>26</v>
      </c>
      <c r="I16" t="s">
        <v>17</v>
      </c>
      <c r="K16" t="s">
        <v>18</v>
      </c>
    </row>
    <row r="17" spans="1:12" x14ac:dyDescent="0.3">
      <c r="A17" t="s">
        <v>68</v>
      </c>
      <c r="B17" t="s">
        <v>13</v>
      </c>
      <c r="C17">
        <v>24</v>
      </c>
      <c r="D17" t="s">
        <v>69</v>
      </c>
      <c r="E17" t="s">
        <v>34</v>
      </c>
      <c r="F17" t="s">
        <v>70</v>
      </c>
      <c r="G17">
        <v>0</v>
      </c>
      <c r="H17" t="s">
        <v>17</v>
      </c>
      <c r="I17" t="s">
        <v>17</v>
      </c>
      <c r="K17" t="s">
        <v>17</v>
      </c>
      <c r="L17" t="s">
        <v>17</v>
      </c>
    </row>
    <row r="18" spans="1:12" x14ac:dyDescent="0.3">
      <c r="A18" t="s">
        <v>71</v>
      </c>
      <c r="B18" t="s">
        <v>13</v>
      </c>
      <c r="C18">
        <v>29</v>
      </c>
      <c r="D18" t="s">
        <v>72</v>
      </c>
      <c r="E18" t="s">
        <v>41</v>
      </c>
      <c r="F18" t="s">
        <v>73</v>
      </c>
      <c r="G18">
        <v>5</v>
      </c>
      <c r="H18" t="s">
        <v>26</v>
      </c>
      <c r="I18" t="s">
        <v>17</v>
      </c>
      <c r="K18" t="s">
        <v>74</v>
      </c>
    </row>
    <row r="19" spans="1:12" x14ac:dyDescent="0.3">
      <c r="A19" t="s">
        <v>75</v>
      </c>
      <c r="B19" t="s">
        <v>13</v>
      </c>
      <c r="C19">
        <v>17</v>
      </c>
      <c r="D19" t="s">
        <v>76</v>
      </c>
      <c r="E19" t="s">
        <v>77</v>
      </c>
      <c r="F19" t="s">
        <v>78</v>
      </c>
      <c r="G19">
        <v>0</v>
      </c>
      <c r="H19" t="s">
        <v>26</v>
      </c>
      <c r="I19" t="s">
        <v>17</v>
      </c>
      <c r="K19" t="s">
        <v>39</v>
      </c>
      <c r="L19" t="s">
        <v>79</v>
      </c>
    </row>
    <row r="20" spans="1:12" x14ac:dyDescent="0.3">
      <c r="A20" t="s">
        <v>80</v>
      </c>
      <c r="B20" t="s">
        <v>13</v>
      </c>
      <c r="C20">
        <v>19</v>
      </c>
      <c r="D20" t="s">
        <v>81</v>
      </c>
      <c r="E20" t="s">
        <v>82</v>
      </c>
      <c r="F20" t="s">
        <v>83</v>
      </c>
      <c r="G20">
        <v>1</v>
      </c>
      <c r="H20" t="s">
        <v>17</v>
      </c>
      <c r="I20" t="s">
        <v>17</v>
      </c>
      <c r="K20" t="s">
        <v>84</v>
      </c>
    </row>
    <row r="21" spans="1:12" x14ac:dyDescent="0.3">
      <c r="A21" t="s">
        <v>85</v>
      </c>
      <c r="B21" t="s">
        <v>13</v>
      </c>
      <c r="C21">
        <v>18</v>
      </c>
      <c r="D21" t="s">
        <v>14</v>
      </c>
      <c r="E21" t="s">
        <v>15</v>
      </c>
      <c r="F21" t="s">
        <v>16</v>
      </c>
      <c r="G21">
        <v>0</v>
      </c>
      <c r="H21" t="s">
        <v>17</v>
      </c>
      <c r="I21" t="s">
        <v>17</v>
      </c>
      <c r="K21" t="s">
        <v>86</v>
      </c>
      <c r="L21" t="s">
        <v>87</v>
      </c>
    </row>
    <row r="22" spans="1:12" x14ac:dyDescent="0.3">
      <c r="A22" t="s">
        <v>88</v>
      </c>
      <c r="B22" t="s">
        <v>13</v>
      </c>
      <c r="C22">
        <v>19</v>
      </c>
      <c r="D22" t="s">
        <v>89</v>
      </c>
      <c r="E22" t="s">
        <v>21</v>
      </c>
      <c r="F22" t="s">
        <v>16</v>
      </c>
      <c r="G22">
        <v>2</v>
      </c>
      <c r="H22" t="s">
        <v>17</v>
      </c>
      <c r="I22" t="s">
        <v>17</v>
      </c>
      <c r="K22" t="s">
        <v>18</v>
      </c>
      <c r="L22" t="s">
        <v>90</v>
      </c>
    </row>
    <row r="23" spans="1:12" x14ac:dyDescent="0.3">
      <c r="A23" t="s">
        <v>91</v>
      </c>
      <c r="B23" t="s">
        <v>28</v>
      </c>
      <c r="C23">
        <v>17</v>
      </c>
      <c r="D23" t="s">
        <v>14</v>
      </c>
      <c r="E23" t="s">
        <v>92</v>
      </c>
      <c r="F23" t="s">
        <v>93</v>
      </c>
      <c r="G23">
        <v>3</v>
      </c>
      <c r="H23" t="s">
        <v>26</v>
      </c>
      <c r="I23" t="s">
        <v>17</v>
      </c>
      <c r="K23" t="s">
        <v>18</v>
      </c>
      <c r="L23" t="s">
        <v>94</v>
      </c>
    </row>
    <row r="24" spans="1:12" x14ac:dyDescent="0.3">
      <c r="A24" t="s">
        <v>95</v>
      </c>
      <c r="B24" t="s">
        <v>28</v>
      </c>
      <c r="C24">
        <v>23</v>
      </c>
      <c r="D24" t="s">
        <v>14</v>
      </c>
      <c r="E24" t="s">
        <v>29</v>
      </c>
      <c r="F24" t="s">
        <v>47</v>
      </c>
      <c r="H24" t="s">
        <v>26</v>
      </c>
      <c r="I24" t="s">
        <v>17</v>
      </c>
      <c r="K24" t="s">
        <v>18</v>
      </c>
    </row>
    <row r="25" spans="1:12" x14ac:dyDescent="0.3">
      <c r="A25" t="s">
        <v>96</v>
      </c>
      <c r="B25" t="s">
        <v>13</v>
      </c>
      <c r="C25">
        <v>26</v>
      </c>
      <c r="D25" t="s">
        <v>97</v>
      </c>
      <c r="E25" t="s">
        <v>51</v>
      </c>
      <c r="F25" t="s">
        <v>25</v>
      </c>
      <c r="G25">
        <v>2</v>
      </c>
      <c r="H25" t="s">
        <v>17</v>
      </c>
      <c r="I25" t="s">
        <v>17</v>
      </c>
      <c r="K25" t="s">
        <v>98</v>
      </c>
      <c r="L25" t="s">
        <v>99</v>
      </c>
    </row>
    <row r="26" spans="1:12" x14ac:dyDescent="0.3">
      <c r="A26" t="s">
        <v>100</v>
      </c>
      <c r="B26" t="s">
        <v>13</v>
      </c>
      <c r="C26">
        <v>18</v>
      </c>
      <c r="D26" t="s">
        <v>76</v>
      </c>
      <c r="E26" t="s">
        <v>15</v>
      </c>
      <c r="F26" t="s">
        <v>16</v>
      </c>
      <c r="G26">
        <v>0</v>
      </c>
      <c r="H26" t="s">
        <v>17</v>
      </c>
      <c r="I26" t="s">
        <v>17</v>
      </c>
      <c r="K26" t="s">
        <v>18</v>
      </c>
      <c r="L26" t="s">
        <v>101</v>
      </c>
    </row>
    <row r="27" spans="1:12" x14ac:dyDescent="0.3">
      <c r="A27" t="s">
        <v>102</v>
      </c>
      <c r="B27" t="s">
        <v>13</v>
      </c>
      <c r="C27">
        <v>19</v>
      </c>
      <c r="D27" t="s">
        <v>14</v>
      </c>
      <c r="E27" t="s">
        <v>82</v>
      </c>
      <c r="F27" t="s">
        <v>103</v>
      </c>
      <c r="G27">
        <v>2</v>
      </c>
      <c r="H27" t="s">
        <v>26</v>
      </c>
      <c r="I27" t="s">
        <v>17</v>
      </c>
      <c r="K27" t="s">
        <v>104</v>
      </c>
      <c r="L27" t="s">
        <v>105</v>
      </c>
    </row>
    <row r="28" spans="1:12" x14ac:dyDescent="0.3">
      <c r="A28" t="s">
        <v>106</v>
      </c>
      <c r="B28" t="s">
        <v>13</v>
      </c>
      <c r="C28">
        <v>17</v>
      </c>
      <c r="D28" t="s">
        <v>14</v>
      </c>
      <c r="E28" t="s">
        <v>34</v>
      </c>
      <c r="F28" t="s">
        <v>47</v>
      </c>
      <c r="G28">
        <v>1</v>
      </c>
      <c r="H28" t="s">
        <v>26</v>
      </c>
      <c r="I28" t="s">
        <v>17</v>
      </c>
      <c r="K28" t="s">
        <v>18</v>
      </c>
      <c r="L28" t="s">
        <v>107</v>
      </c>
    </row>
    <row r="29" spans="1:12" x14ac:dyDescent="0.3">
      <c r="A29" t="s">
        <v>108</v>
      </c>
      <c r="B29" t="s">
        <v>28</v>
      </c>
      <c r="C29">
        <v>17</v>
      </c>
      <c r="D29" t="s">
        <v>109</v>
      </c>
      <c r="E29" t="s">
        <v>15</v>
      </c>
      <c r="F29" t="s">
        <v>16</v>
      </c>
      <c r="G29">
        <v>0</v>
      </c>
      <c r="H29" t="s">
        <v>17</v>
      </c>
      <c r="I29" t="s">
        <v>17</v>
      </c>
      <c r="K29" t="s">
        <v>18</v>
      </c>
      <c r="L29" t="s">
        <v>110</v>
      </c>
    </row>
    <row r="30" spans="1:12" x14ac:dyDescent="0.3">
      <c r="A30" t="s">
        <v>111</v>
      </c>
      <c r="B30" t="s">
        <v>28</v>
      </c>
      <c r="C30">
        <v>17</v>
      </c>
      <c r="D30" t="s">
        <v>112</v>
      </c>
      <c r="E30" t="s">
        <v>41</v>
      </c>
      <c r="F30" t="s">
        <v>16</v>
      </c>
      <c r="G30">
        <v>0</v>
      </c>
      <c r="H30" t="s">
        <v>17</v>
      </c>
      <c r="I30" t="s">
        <v>17</v>
      </c>
      <c r="K30" t="s">
        <v>113</v>
      </c>
      <c r="L30" t="s">
        <v>114</v>
      </c>
    </row>
    <row r="31" spans="1:12" x14ac:dyDescent="0.3">
      <c r="A31" t="s">
        <v>115</v>
      </c>
      <c r="B31" t="s">
        <v>13</v>
      </c>
      <c r="C31">
        <v>20</v>
      </c>
      <c r="D31" t="s">
        <v>14</v>
      </c>
      <c r="E31" t="s">
        <v>51</v>
      </c>
      <c r="F31" t="s">
        <v>16</v>
      </c>
      <c r="G31">
        <v>0</v>
      </c>
      <c r="H31" t="s">
        <v>17</v>
      </c>
      <c r="I31" t="s">
        <v>17</v>
      </c>
      <c r="J31" t="s">
        <v>116</v>
      </c>
      <c r="K31" t="s">
        <v>116</v>
      </c>
      <c r="L31" t="s">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4"/>
  <sheetViews>
    <sheetView tabSelected="1" zoomScale="55" zoomScaleNormal="55" workbookViewId="0">
      <selection activeCell="D2" sqref="D2"/>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2" ht="90" customHeight="1" thickBot="1" x14ac:dyDescent="0.35">
      <c r="A1" s="54"/>
      <c r="B1" s="54"/>
      <c r="C1" s="54"/>
      <c r="D1" s="54"/>
      <c r="E1" s="51" t="s">
        <v>174</v>
      </c>
      <c r="F1" s="52"/>
      <c r="G1" s="52"/>
      <c r="H1" s="53"/>
    </row>
    <row r="2" spans="1:12" ht="52.2" thickBot="1" x14ac:dyDescent="0.35">
      <c r="A2" s="4" t="s">
        <v>147</v>
      </c>
      <c r="B2" s="4" t="s">
        <v>118</v>
      </c>
      <c r="C2" s="4" t="s">
        <v>119</v>
      </c>
      <c r="D2" s="4" t="s">
        <v>120</v>
      </c>
      <c r="E2" s="4" t="s">
        <v>132</v>
      </c>
      <c r="F2" s="4" t="s">
        <v>121</v>
      </c>
      <c r="G2" s="4" t="s">
        <v>166</v>
      </c>
      <c r="H2" s="4" t="s">
        <v>164</v>
      </c>
      <c r="I2" s="4" t="s">
        <v>148</v>
      </c>
      <c r="J2" s="4" t="s">
        <v>123</v>
      </c>
      <c r="K2" s="4" t="s">
        <v>125</v>
      </c>
      <c r="L2" s="5" t="s">
        <v>126</v>
      </c>
    </row>
    <row r="3" spans="1:12" ht="18" x14ac:dyDescent="0.3">
      <c r="A3" s="2">
        <v>1</v>
      </c>
      <c r="B3" s="6" t="s">
        <v>13</v>
      </c>
      <c r="C3" s="2">
        <v>18</v>
      </c>
      <c r="D3" s="9" t="s">
        <v>14</v>
      </c>
      <c r="E3" s="8" t="s">
        <v>15</v>
      </c>
      <c r="F3" s="8" t="s">
        <v>16</v>
      </c>
      <c r="G3" s="2">
        <v>0</v>
      </c>
      <c r="H3" s="2" t="s">
        <v>17</v>
      </c>
      <c r="I3" s="2" t="s">
        <v>17</v>
      </c>
      <c r="J3" s="2"/>
      <c r="K3" s="8" t="s">
        <v>18</v>
      </c>
      <c r="L3" s="8" t="s">
        <v>19</v>
      </c>
    </row>
    <row r="4" spans="1:12" ht="18" x14ac:dyDescent="0.3">
      <c r="A4" s="2">
        <v>2</v>
      </c>
      <c r="B4" s="7" t="s">
        <v>13</v>
      </c>
      <c r="C4" s="3">
        <v>17</v>
      </c>
      <c r="D4" s="9" t="s">
        <v>14</v>
      </c>
      <c r="E4" s="9" t="s">
        <v>21</v>
      </c>
      <c r="F4" s="9" t="s">
        <v>22</v>
      </c>
      <c r="G4" s="3">
        <v>4</v>
      </c>
      <c r="H4" s="2" t="s">
        <v>17</v>
      </c>
      <c r="I4" s="3" t="s">
        <v>17</v>
      </c>
      <c r="J4" s="3"/>
      <c r="K4" s="9" t="s">
        <v>18</v>
      </c>
      <c r="L4" s="9" t="s">
        <v>23</v>
      </c>
    </row>
    <row r="5" spans="1:12" ht="18" x14ac:dyDescent="0.3">
      <c r="A5" s="2">
        <v>3</v>
      </c>
      <c r="B5" s="7" t="s">
        <v>13</v>
      </c>
      <c r="C5" s="3">
        <v>17</v>
      </c>
      <c r="D5" s="9" t="s">
        <v>14</v>
      </c>
      <c r="E5" s="9" t="s">
        <v>15</v>
      </c>
      <c r="F5" s="9" t="s">
        <v>25</v>
      </c>
      <c r="G5" s="3">
        <v>0</v>
      </c>
      <c r="H5" s="3" t="s">
        <v>26</v>
      </c>
      <c r="I5" s="3" t="s">
        <v>17</v>
      </c>
      <c r="J5" s="3"/>
      <c r="K5" s="9" t="s">
        <v>18</v>
      </c>
      <c r="L5" s="9"/>
    </row>
    <row r="6" spans="1:12" ht="18" x14ac:dyDescent="0.3">
      <c r="A6" s="2">
        <v>4</v>
      </c>
      <c r="B6" s="7" t="s">
        <v>28</v>
      </c>
      <c r="C6" s="3">
        <v>20</v>
      </c>
      <c r="D6" s="9" t="s">
        <v>14</v>
      </c>
      <c r="E6" s="9" t="s">
        <v>29</v>
      </c>
      <c r="F6" s="9" t="s">
        <v>30</v>
      </c>
      <c r="G6" s="3">
        <v>4</v>
      </c>
      <c r="H6" s="3" t="s">
        <v>26</v>
      </c>
      <c r="I6" s="3" t="s">
        <v>17</v>
      </c>
      <c r="J6" s="3"/>
      <c r="K6" s="9" t="s">
        <v>31</v>
      </c>
      <c r="L6" s="9" t="s">
        <v>32</v>
      </c>
    </row>
    <row r="7" spans="1:12" ht="18" x14ac:dyDescent="0.3">
      <c r="A7" s="2">
        <v>5</v>
      </c>
      <c r="B7" s="7" t="s">
        <v>13</v>
      </c>
      <c r="C7" s="3">
        <v>18</v>
      </c>
      <c r="D7" s="9" t="s">
        <v>14</v>
      </c>
      <c r="E7" s="9" t="s">
        <v>34</v>
      </c>
      <c r="F7" s="9" t="s">
        <v>16</v>
      </c>
      <c r="G7" s="3">
        <v>0</v>
      </c>
      <c r="H7" s="3" t="s">
        <v>17</v>
      </c>
      <c r="I7" s="3" t="s">
        <v>17</v>
      </c>
      <c r="J7" s="3"/>
      <c r="K7" s="9" t="s">
        <v>35</v>
      </c>
      <c r="L7" s="9" t="s">
        <v>17</v>
      </c>
    </row>
    <row r="8" spans="1:12" ht="18" x14ac:dyDescent="0.3">
      <c r="A8" s="2">
        <v>6</v>
      </c>
      <c r="B8" s="7" t="s">
        <v>28</v>
      </c>
      <c r="C8" s="3">
        <v>17</v>
      </c>
      <c r="D8" s="9" t="s">
        <v>14</v>
      </c>
      <c r="E8" s="9" t="s">
        <v>15</v>
      </c>
      <c r="F8" s="9" t="s">
        <v>16</v>
      </c>
      <c r="G8" s="3">
        <v>0</v>
      </c>
      <c r="H8" s="3" t="s">
        <v>17</v>
      </c>
      <c r="I8" s="3" t="s">
        <v>17</v>
      </c>
      <c r="J8" s="3"/>
      <c r="K8" s="9" t="s">
        <v>18</v>
      </c>
      <c r="L8" s="9" t="s">
        <v>37</v>
      </c>
    </row>
    <row r="9" spans="1:12" ht="18" x14ac:dyDescent="0.3">
      <c r="A9" s="2">
        <v>7</v>
      </c>
      <c r="B9" s="7" t="s">
        <v>13</v>
      </c>
      <c r="C9" s="3">
        <v>17</v>
      </c>
      <c r="D9" s="9" t="s">
        <v>14</v>
      </c>
      <c r="E9" s="9" t="s">
        <v>15</v>
      </c>
      <c r="F9" s="9" t="s">
        <v>16</v>
      </c>
      <c r="G9" s="3">
        <v>0</v>
      </c>
      <c r="H9" s="3" t="s">
        <v>17</v>
      </c>
      <c r="I9" s="3" t="s">
        <v>17</v>
      </c>
      <c r="J9" s="3"/>
      <c r="K9" s="9" t="s">
        <v>39</v>
      </c>
      <c r="L9" s="9"/>
    </row>
    <row r="10" spans="1:12" ht="27.45" customHeight="1" x14ac:dyDescent="0.3">
      <c r="A10" s="2">
        <v>8</v>
      </c>
      <c r="B10" s="7" t="s">
        <v>13</v>
      </c>
      <c r="C10" s="3">
        <v>20</v>
      </c>
      <c r="D10" s="9" t="s">
        <v>14</v>
      </c>
      <c r="E10" s="9" t="s">
        <v>41</v>
      </c>
      <c r="F10" s="9" t="s">
        <v>42</v>
      </c>
      <c r="G10" s="3">
        <v>4</v>
      </c>
      <c r="H10" s="3" t="s">
        <v>17</v>
      </c>
      <c r="I10" s="3" t="s">
        <v>17</v>
      </c>
      <c r="J10" s="3"/>
      <c r="K10" s="9" t="s">
        <v>43</v>
      </c>
      <c r="L10" s="10" t="s">
        <v>44</v>
      </c>
    </row>
    <row r="11" spans="1:12" ht="18" x14ac:dyDescent="0.3">
      <c r="A11" s="2">
        <v>9</v>
      </c>
      <c r="B11" s="7" t="s">
        <v>28</v>
      </c>
      <c r="C11" s="3">
        <v>25</v>
      </c>
      <c r="D11" s="9" t="s">
        <v>46</v>
      </c>
      <c r="E11" s="9" t="s">
        <v>41</v>
      </c>
      <c r="F11" s="9" t="s">
        <v>47</v>
      </c>
      <c r="G11" s="3">
        <v>2</v>
      </c>
      <c r="H11" s="3" t="s">
        <v>17</v>
      </c>
      <c r="I11" s="3" t="s">
        <v>17</v>
      </c>
      <c r="J11" s="3"/>
      <c r="K11" s="9" t="s">
        <v>48</v>
      </c>
      <c r="L11" s="9" t="s">
        <v>49</v>
      </c>
    </row>
    <row r="12" spans="1:12" ht="18" x14ac:dyDescent="0.3">
      <c r="A12" s="2">
        <v>10</v>
      </c>
      <c r="B12" s="7" t="s">
        <v>13</v>
      </c>
      <c r="C12" s="3">
        <v>21</v>
      </c>
      <c r="D12" s="9" t="s">
        <v>14</v>
      </c>
      <c r="E12" s="9" t="s">
        <v>51</v>
      </c>
      <c r="F12" s="9" t="s">
        <v>52</v>
      </c>
      <c r="G12" s="3">
        <v>5</v>
      </c>
      <c r="H12" s="3" t="s">
        <v>17</v>
      </c>
      <c r="I12" s="3" t="s">
        <v>17</v>
      </c>
      <c r="J12" s="3"/>
      <c r="K12" s="9" t="s">
        <v>39</v>
      </c>
      <c r="L12" s="9" t="s">
        <v>53</v>
      </c>
    </row>
    <row r="13" spans="1:12" ht="18" x14ac:dyDescent="0.3">
      <c r="A13" s="2">
        <v>11</v>
      </c>
      <c r="B13" s="7" t="s">
        <v>13</v>
      </c>
      <c r="C13" s="3">
        <v>19</v>
      </c>
      <c r="D13" s="9" t="s">
        <v>14</v>
      </c>
      <c r="E13" s="9" t="s">
        <v>41</v>
      </c>
      <c r="F13" s="9" t="s">
        <v>145</v>
      </c>
      <c r="G13" s="3">
        <v>0</v>
      </c>
      <c r="H13" s="3" t="s">
        <v>17</v>
      </c>
      <c r="I13" s="3" t="s">
        <v>17</v>
      </c>
      <c r="J13" s="3"/>
      <c r="K13" s="9" t="s">
        <v>18</v>
      </c>
      <c r="L13" s="9"/>
    </row>
    <row r="14" spans="1:12" ht="18" x14ac:dyDescent="0.3">
      <c r="A14" s="2">
        <v>12</v>
      </c>
      <c r="B14" s="7" t="s">
        <v>13</v>
      </c>
      <c r="C14" s="3">
        <v>20</v>
      </c>
      <c r="D14" s="9" t="s">
        <v>57</v>
      </c>
      <c r="E14" s="9" t="s">
        <v>51</v>
      </c>
      <c r="F14" s="9" t="s">
        <v>58</v>
      </c>
      <c r="G14" s="3">
        <v>5</v>
      </c>
      <c r="H14" s="3" t="s">
        <v>26</v>
      </c>
      <c r="I14" s="3" t="s">
        <v>17</v>
      </c>
      <c r="J14" s="3"/>
      <c r="K14" s="9" t="s">
        <v>59</v>
      </c>
      <c r="L14" s="9"/>
    </row>
    <row r="15" spans="1:12" ht="18" x14ac:dyDescent="0.3">
      <c r="A15" s="2">
        <v>13</v>
      </c>
      <c r="B15" s="7" t="s">
        <v>13</v>
      </c>
      <c r="C15" s="3">
        <v>20</v>
      </c>
      <c r="D15" s="9" t="s">
        <v>14</v>
      </c>
      <c r="E15" s="9" t="s">
        <v>41</v>
      </c>
      <c r="F15" s="9" t="s">
        <v>61</v>
      </c>
      <c r="G15" s="3">
        <v>4</v>
      </c>
      <c r="H15" s="3" t="s">
        <v>26</v>
      </c>
      <c r="I15" s="3" t="s">
        <v>17</v>
      </c>
      <c r="J15" s="3"/>
      <c r="K15" s="9" t="s">
        <v>62</v>
      </c>
      <c r="L15" s="9"/>
    </row>
    <row r="16" spans="1:12" ht="18" x14ac:dyDescent="0.3">
      <c r="A16" s="2">
        <v>14</v>
      </c>
      <c r="B16" s="7" t="s">
        <v>13</v>
      </c>
      <c r="C16" s="3">
        <v>21</v>
      </c>
      <c r="D16" s="9" t="s">
        <v>14</v>
      </c>
      <c r="E16" s="9" t="s">
        <v>51</v>
      </c>
      <c r="F16" s="9" t="s">
        <v>64</v>
      </c>
      <c r="G16" s="3">
        <v>1</v>
      </c>
      <c r="H16" s="3" t="s">
        <v>26</v>
      </c>
      <c r="I16" s="3" t="s">
        <v>26</v>
      </c>
      <c r="J16" s="3"/>
      <c r="K16" s="9" t="s">
        <v>18</v>
      </c>
      <c r="L16" s="9"/>
    </row>
    <row r="17" spans="1:12" ht="18" x14ac:dyDescent="0.3">
      <c r="A17" s="2">
        <v>15</v>
      </c>
      <c r="B17" s="7" t="s">
        <v>13</v>
      </c>
      <c r="C17" s="3">
        <v>34</v>
      </c>
      <c r="D17" s="9" t="s">
        <v>66</v>
      </c>
      <c r="E17" s="9" t="s">
        <v>34</v>
      </c>
      <c r="F17" s="9" t="s">
        <v>67</v>
      </c>
      <c r="G17" s="3">
        <v>0</v>
      </c>
      <c r="H17" s="3" t="s">
        <v>26</v>
      </c>
      <c r="I17" s="3" t="s">
        <v>17</v>
      </c>
      <c r="J17" s="3"/>
      <c r="K17" s="9" t="s">
        <v>18</v>
      </c>
      <c r="L17" s="9"/>
    </row>
    <row r="18" spans="1:12" ht="18" x14ac:dyDescent="0.3">
      <c r="A18" s="2">
        <v>16</v>
      </c>
      <c r="B18" s="7" t="s">
        <v>13</v>
      </c>
      <c r="C18" s="3">
        <v>24</v>
      </c>
      <c r="D18" s="9" t="s">
        <v>69</v>
      </c>
      <c r="E18" s="9" t="s">
        <v>34</v>
      </c>
      <c r="F18" s="9" t="s">
        <v>70</v>
      </c>
      <c r="G18" s="3">
        <v>0</v>
      </c>
      <c r="H18" s="3" t="s">
        <v>17</v>
      </c>
      <c r="I18" s="3" t="s">
        <v>17</v>
      </c>
      <c r="J18" s="3"/>
      <c r="K18" s="9" t="s">
        <v>17</v>
      </c>
      <c r="L18" s="9" t="s">
        <v>17</v>
      </c>
    </row>
    <row r="19" spans="1:12" ht="18" x14ac:dyDescent="0.3">
      <c r="A19" s="2">
        <v>17</v>
      </c>
      <c r="B19" s="7" t="s">
        <v>13</v>
      </c>
      <c r="C19" s="3">
        <v>29</v>
      </c>
      <c r="D19" s="9" t="s">
        <v>72</v>
      </c>
      <c r="E19" s="9" t="s">
        <v>41</v>
      </c>
      <c r="F19" s="9" t="s">
        <v>73</v>
      </c>
      <c r="G19" s="3">
        <v>5</v>
      </c>
      <c r="H19" s="3" t="s">
        <v>26</v>
      </c>
      <c r="I19" s="3" t="s">
        <v>17</v>
      </c>
      <c r="J19" s="3"/>
      <c r="K19" s="9" t="s">
        <v>74</v>
      </c>
      <c r="L19" s="9"/>
    </row>
    <row r="20" spans="1:12" ht="18" x14ac:dyDescent="0.3">
      <c r="A20" s="2">
        <v>18</v>
      </c>
      <c r="B20" s="7" t="s">
        <v>13</v>
      </c>
      <c r="C20" s="3">
        <v>17</v>
      </c>
      <c r="D20" s="9" t="s">
        <v>14</v>
      </c>
      <c r="E20" s="9" t="s">
        <v>77</v>
      </c>
      <c r="F20" s="9" t="s">
        <v>78</v>
      </c>
      <c r="G20" s="3">
        <v>0</v>
      </c>
      <c r="H20" s="3" t="s">
        <v>26</v>
      </c>
      <c r="I20" s="3" t="s">
        <v>17</v>
      </c>
      <c r="J20" s="3"/>
      <c r="K20" s="9" t="s">
        <v>39</v>
      </c>
      <c r="L20" s="9" t="s">
        <v>124</v>
      </c>
    </row>
    <row r="21" spans="1:12" ht="18" x14ac:dyDescent="0.3">
      <c r="A21" s="2">
        <v>19</v>
      </c>
      <c r="B21" s="7" t="s">
        <v>13</v>
      </c>
      <c r="C21" s="3">
        <v>19</v>
      </c>
      <c r="D21" s="9" t="s">
        <v>81</v>
      </c>
      <c r="E21" s="9" t="s">
        <v>82</v>
      </c>
      <c r="F21" s="9" t="s">
        <v>83</v>
      </c>
      <c r="G21" s="3">
        <v>1</v>
      </c>
      <c r="H21" s="3" t="s">
        <v>17</v>
      </c>
      <c r="I21" s="3" t="s">
        <v>17</v>
      </c>
      <c r="J21" s="3"/>
      <c r="K21" s="9" t="s">
        <v>84</v>
      </c>
      <c r="L21" s="9"/>
    </row>
    <row r="22" spans="1:12" ht="18" x14ac:dyDescent="0.3">
      <c r="A22" s="2">
        <v>20</v>
      </c>
      <c r="B22" s="7" t="s">
        <v>13</v>
      </c>
      <c r="C22" s="3">
        <v>18</v>
      </c>
      <c r="D22" s="9" t="s">
        <v>14</v>
      </c>
      <c r="E22" s="9" t="s">
        <v>15</v>
      </c>
      <c r="F22" s="9" t="s">
        <v>16</v>
      </c>
      <c r="G22" s="3">
        <v>0</v>
      </c>
      <c r="H22" s="3" t="s">
        <v>17</v>
      </c>
      <c r="I22" s="3" t="s">
        <v>17</v>
      </c>
      <c r="J22" s="3"/>
      <c r="K22" s="9" t="s">
        <v>86</v>
      </c>
      <c r="L22" s="9" t="s">
        <v>87</v>
      </c>
    </row>
    <row r="23" spans="1:12" ht="18" x14ac:dyDescent="0.3">
      <c r="A23" s="2">
        <v>21</v>
      </c>
      <c r="B23" s="7" t="s">
        <v>13</v>
      </c>
      <c r="C23" s="3">
        <v>19</v>
      </c>
      <c r="D23" s="9" t="s">
        <v>14</v>
      </c>
      <c r="E23" s="9" t="s">
        <v>21</v>
      </c>
      <c r="F23" s="9" t="s">
        <v>16</v>
      </c>
      <c r="G23" s="3">
        <v>2</v>
      </c>
      <c r="H23" s="3" t="s">
        <v>17</v>
      </c>
      <c r="I23" s="3" t="s">
        <v>17</v>
      </c>
      <c r="J23" s="3"/>
      <c r="K23" s="9" t="s">
        <v>18</v>
      </c>
      <c r="L23" s="9" t="s">
        <v>90</v>
      </c>
    </row>
    <row r="24" spans="1:12" ht="18" x14ac:dyDescent="0.3">
      <c r="A24" s="2">
        <v>22</v>
      </c>
      <c r="B24" s="7" t="s">
        <v>28</v>
      </c>
      <c r="C24" s="3">
        <v>17</v>
      </c>
      <c r="D24" s="9" t="s">
        <v>14</v>
      </c>
      <c r="E24" s="9" t="s">
        <v>92</v>
      </c>
      <c r="F24" s="9" t="s">
        <v>93</v>
      </c>
      <c r="G24" s="3">
        <v>3</v>
      </c>
      <c r="H24" s="3" t="s">
        <v>26</v>
      </c>
      <c r="I24" s="3" t="s">
        <v>17</v>
      </c>
      <c r="J24" s="3"/>
      <c r="K24" s="9" t="s">
        <v>18</v>
      </c>
      <c r="L24" s="9" t="s">
        <v>94</v>
      </c>
    </row>
    <row r="25" spans="1:12" ht="18" x14ac:dyDescent="0.3">
      <c r="A25" s="2">
        <v>23</v>
      </c>
      <c r="B25" s="7" t="s">
        <v>28</v>
      </c>
      <c r="C25" s="3">
        <v>23</v>
      </c>
      <c r="D25" s="9" t="s">
        <v>14</v>
      </c>
      <c r="E25" s="9" t="s">
        <v>29</v>
      </c>
      <c r="F25" s="9" t="s">
        <v>47</v>
      </c>
      <c r="G25" s="3">
        <v>0</v>
      </c>
      <c r="H25" s="3" t="s">
        <v>26</v>
      </c>
      <c r="I25" s="3" t="s">
        <v>17</v>
      </c>
      <c r="J25" s="3"/>
      <c r="K25" s="9" t="s">
        <v>18</v>
      </c>
      <c r="L25" s="9"/>
    </row>
    <row r="26" spans="1:12" ht="18" x14ac:dyDescent="0.3">
      <c r="A26" s="2">
        <v>24</v>
      </c>
      <c r="B26" s="7" t="s">
        <v>13</v>
      </c>
      <c r="C26" s="3">
        <v>26</v>
      </c>
      <c r="D26" s="9" t="s">
        <v>97</v>
      </c>
      <c r="E26" s="9" t="s">
        <v>51</v>
      </c>
      <c r="F26" s="9" t="s">
        <v>25</v>
      </c>
      <c r="G26" s="3">
        <v>2</v>
      </c>
      <c r="H26" s="3" t="s">
        <v>17</v>
      </c>
      <c r="I26" s="3" t="s">
        <v>17</v>
      </c>
      <c r="J26" s="3"/>
      <c r="K26" s="9" t="s">
        <v>98</v>
      </c>
      <c r="L26" s="9" t="s">
        <v>99</v>
      </c>
    </row>
    <row r="27" spans="1:12" ht="18" x14ac:dyDescent="0.3">
      <c r="A27" s="2">
        <v>25</v>
      </c>
      <c r="B27" s="7" t="s">
        <v>13</v>
      </c>
      <c r="C27" s="3">
        <v>18</v>
      </c>
      <c r="D27" s="9" t="s">
        <v>14</v>
      </c>
      <c r="E27" s="9" t="s">
        <v>15</v>
      </c>
      <c r="F27" s="9" t="s">
        <v>16</v>
      </c>
      <c r="G27" s="3">
        <v>0</v>
      </c>
      <c r="H27" s="3" t="s">
        <v>17</v>
      </c>
      <c r="I27" s="3" t="s">
        <v>17</v>
      </c>
      <c r="J27" s="3"/>
      <c r="K27" s="9" t="s">
        <v>18</v>
      </c>
      <c r="L27" s="9" t="s">
        <v>101</v>
      </c>
    </row>
    <row r="28" spans="1:12" ht="18" x14ac:dyDescent="0.3">
      <c r="A28" s="2">
        <v>26</v>
      </c>
      <c r="B28" s="7" t="s">
        <v>13</v>
      </c>
      <c r="C28" s="3">
        <v>19</v>
      </c>
      <c r="D28" s="9" t="s">
        <v>14</v>
      </c>
      <c r="E28" s="9" t="s">
        <v>82</v>
      </c>
      <c r="F28" s="9" t="s">
        <v>103</v>
      </c>
      <c r="G28" s="3">
        <v>2</v>
      </c>
      <c r="H28" s="3" t="s">
        <v>26</v>
      </c>
      <c r="I28" s="3" t="s">
        <v>17</v>
      </c>
      <c r="J28" s="3"/>
      <c r="K28" s="9" t="s">
        <v>104</v>
      </c>
      <c r="L28" s="9" t="s">
        <v>105</v>
      </c>
    </row>
    <row r="29" spans="1:12" ht="18" x14ac:dyDescent="0.3">
      <c r="A29" s="2">
        <v>27</v>
      </c>
      <c r="B29" s="7" t="s">
        <v>13</v>
      </c>
      <c r="C29" s="3">
        <v>17</v>
      </c>
      <c r="D29" s="9" t="s">
        <v>14</v>
      </c>
      <c r="E29" s="9" t="s">
        <v>34</v>
      </c>
      <c r="F29" s="9" t="s">
        <v>47</v>
      </c>
      <c r="G29" s="3">
        <v>1</v>
      </c>
      <c r="H29" s="3" t="s">
        <v>26</v>
      </c>
      <c r="I29" s="3" t="s">
        <v>17</v>
      </c>
      <c r="J29" s="3"/>
      <c r="K29" s="9" t="s">
        <v>18</v>
      </c>
      <c r="L29" s="9" t="s">
        <v>107</v>
      </c>
    </row>
    <row r="30" spans="1:12" ht="18" x14ac:dyDescent="0.3">
      <c r="A30" s="2">
        <v>28</v>
      </c>
      <c r="B30" s="7" t="s">
        <v>28</v>
      </c>
      <c r="C30" s="3">
        <v>17</v>
      </c>
      <c r="D30" s="9" t="s">
        <v>109</v>
      </c>
      <c r="E30" s="9" t="s">
        <v>15</v>
      </c>
      <c r="F30" s="9" t="s">
        <v>16</v>
      </c>
      <c r="G30" s="3">
        <v>0</v>
      </c>
      <c r="H30" s="3" t="s">
        <v>17</v>
      </c>
      <c r="I30" s="3" t="s">
        <v>17</v>
      </c>
      <c r="J30" s="3"/>
      <c r="K30" s="9" t="s">
        <v>18</v>
      </c>
      <c r="L30" s="9" t="s">
        <v>110</v>
      </c>
    </row>
    <row r="31" spans="1:12" ht="18" x14ac:dyDescent="0.3">
      <c r="A31" s="2">
        <v>29</v>
      </c>
      <c r="B31" s="7" t="s">
        <v>28</v>
      </c>
      <c r="C31" s="3">
        <v>17</v>
      </c>
      <c r="D31" s="9" t="s">
        <v>112</v>
      </c>
      <c r="E31" s="9" t="s">
        <v>41</v>
      </c>
      <c r="F31" s="9" t="s">
        <v>16</v>
      </c>
      <c r="G31" s="3">
        <v>0</v>
      </c>
      <c r="H31" s="3" t="s">
        <v>17</v>
      </c>
      <c r="I31" s="3" t="s">
        <v>17</v>
      </c>
      <c r="J31" s="3"/>
      <c r="K31" s="9" t="s">
        <v>113</v>
      </c>
      <c r="L31" s="9" t="s">
        <v>114</v>
      </c>
    </row>
    <row r="32" spans="1:12" ht="18" x14ac:dyDescent="0.3">
      <c r="A32" s="2">
        <v>30</v>
      </c>
      <c r="B32" s="7" t="s">
        <v>13</v>
      </c>
      <c r="C32" s="3">
        <v>20</v>
      </c>
      <c r="D32" s="9" t="s">
        <v>14</v>
      </c>
      <c r="E32" s="9" t="s">
        <v>51</v>
      </c>
      <c r="F32" s="9" t="s">
        <v>16</v>
      </c>
      <c r="G32" s="3">
        <v>0</v>
      </c>
      <c r="H32" s="3" t="s">
        <v>17</v>
      </c>
      <c r="I32" s="3" t="s">
        <v>17</v>
      </c>
      <c r="J32" s="3"/>
      <c r="K32" s="9" t="s">
        <v>116</v>
      </c>
      <c r="L32" s="9" t="s">
        <v>117</v>
      </c>
    </row>
    <row r="34" spans="8:8" ht="18" x14ac:dyDescent="0.3">
      <c r="H34" s="15" t="s">
        <v>156</v>
      </c>
    </row>
  </sheetData>
  <mergeCells count="2">
    <mergeCell ref="E1:H1"/>
    <mergeCell ref="A1:D1"/>
  </mergeCells>
  <conditionalFormatting sqref="H8:H32 H34">
    <cfRule type="containsText" dxfId="19" priority="8" operator="containsText" text="No">
      <formula>NOT(ISERROR(SEARCH("No",H8)))</formula>
    </cfRule>
  </conditionalFormatting>
  <conditionalFormatting sqref="H3:H32 H34">
    <cfRule type="containsText" dxfId="18" priority="6" operator="containsText" text="Yes">
      <formula>NOT(ISERROR(SEARCH("Yes",H3)))</formula>
    </cfRule>
    <cfRule type="containsText" dxfId="17" priority="7" operator="containsText" text="No">
      <formula>NOT(ISERROR(SEARCH("No",H3)))</formula>
    </cfRule>
  </conditionalFormatting>
  <conditionalFormatting sqref="G3:G32">
    <cfRule type="dataBar" priority="5">
      <dataBar>
        <cfvo type="min"/>
        <cfvo type="max"/>
        <color rgb="FF008AEF"/>
      </dataBar>
      <extLst>
        <ext xmlns:x14="http://schemas.microsoft.com/office/spreadsheetml/2009/9/main" uri="{B025F937-C7B1-47D3-B67F-A62EFF666E3E}">
          <x14:id>{8F989219-B664-42F8-B3B9-82B8623DD914}</x14:id>
        </ext>
      </extLst>
    </cfRule>
  </conditionalFormatting>
  <conditionalFormatting sqref="F3:F32">
    <cfRule type="containsText" dxfId="16" priority="4" operator="containsText" text="None">
      <formula>NOT(ISERROR(SEARCH("None",F3)))</formula>
    </cfRule>
  </conditionalFormatting>
  <conditionalFormatting sqref="D3:D32">
    <cfRule type="containsText" dxfId="15" priority="3"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8F989219-B664-42F8-B3B9-82B8623DD914}">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4"/>
  <sheetViews>
    <sheetView zoomScale="55" zoomScaleNormal="55" workbookViewId="0">
      <selection activeCell="E1" sqref="E1:H1"/>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2" ht="90" customHeight="1" thickBot="1" x14ac:dyDescent="0.35">
      <c r="A1" s="54"/>
      <c r="B1" s="54"/>
      <c r="C1" s="54"/>
      <c r="D1" s="54"/>
      <c r="E1" s="51" t="s">
        <v>174</v>
      </c>
      <c r="F1" s="52"/>
      <c r="G1" s="52"/>
      <c r="H1" s="53"/>
    </row>
    <row r="2" spans="1:12" ht="52.2" thickBot="1" x14ac:dyDescent="0.35">
      <c r="A2" s="4" t="s">
        <v>147</v>
      </c>
      <c r="B2" s="4" t="s">
        <v>118</v>
      </c>
      <c r="C2" s="4" t="s">
        <v>119</v>
      </c>
      <c r="D2" s="4" t="s">
        <v>120</v>
      </c>
      <c r="E2" s="4" t="s">
        <v>132</v>
      </c>
      <c r="F2" s="4" t="s">
        <v>121</v>
      </c>
      <c r="G2" s="4" t="s">
        <v>122</v>
      </c>
      <c r="H2" s="4" t="s">
        <v>164</v>
      </c>
      <c r="I2" s="4" t="s">
        <v>148</v>
      </c>
      <c r="J2" s="4" t="s">
        <v>123</v>
      </c>
      <c r="K2" s="4" t="s">
        <v>125</v>
      </c>
      <c r="L2" s="5" t="s">
        <v>126</v>
      </c>
    </row>
    <row r="3" spans="1:12" ht="18" x14ac:dyDescent="0.3">
      <c r="A3" s="2">
        <v>2</v>
      </c>
      <c r="B3" s="6" t="s">
        <v>13</v>
      </c>
      <c r="C3" s="2">
        <v>17</v>
      </c>
      <c r="D3" s="9" t="s">
        <v>14</v>
      </c>
      <c r="E3" s="8" t="s">
        <v>21</v>
      </c>
      <c r="F3" s="8" t="s">
        <v>22</v>
      </c>
      <c r="G3" s="2">
        <v>4</v>
      </c>
      <c r="H3" s="2" t="s">
        <v>17</v>
      </c>
      <c r="I3" s="2" t="s">
        <v>17</v>
      </c>
      <c r="J3" s="2"/>
      <c r="K3" s="8" t="s">
        <v>18</v>
      </c>
      <c r="L3" s="8" t="s">
        <v>23</v>
      </c>
    </row>
    <row r="4" spans="1:12" ht="18" x14ac:dyDescent="0.3">
      <c r="A4" s="2">
        <v>3</v>
      </c>
      <c r="B4" s="7" t="s">
        <v>13</v>
      </c>
      <c r="C4" s="3">
        <v>17</v>
      </c>
      <c r="D4" s="9" t="s">
        <v>14</v>
      </c>
      <c r="E4" s="9" t="s">
        <v>15</v>
      </c>
      <c r="F4" s="9" t="s">
        <v>25</v>
      </c>
      <c r="G4" s="3">
        <v>0</v>
      </c>
      <c r="H4" s="2" t="s">
        <v>26</v>
      </c>
      <c r="I4" s="3" t="s">
        <v>17</v>
      </c>
      <c r="J4" s="3"/>
      <c r="K4" s="9" t="s">
        <v>18</v>
      </c>
      <c r="L4" s="9"/>
    </row>
    <row r="5" spans="1:12" ht="18" x14ac:dyDescent="0.3">
      <c r="A5" s="2">
        <v>6</v>
      </c>
      <c r="B5" s="7" t="s">
        <v>28</v>
      </c>
      <c r="C5" s="3">
        <v>17</v>
      </c>
      <c r="D5" s="9" t="s">
        <v>14</v>
      </c>
      <c r="E5" s="9" t="s">
        <v>15</v>
      </c>
      <c r="F5" s="9" t="s">
        <v>16</v>
      </c>
      <c r="G5" s="3">
        <v>0</v>
      </c>
      <c r="H5" s="3" t="s">
        <v>17</v>
      </c>
      <c r="I5" s="3" t="s">
        <v>17</v>
      </c>
      <c r="J5" s="3"/>
      <c r="K5" s="9" t="s">
        <v>18</v>
      </c>
      <c r="L5" s="9" t="s">
        <v>37</v>
      </c>
    </row>
    <row r="6" spans="1:12" ht="18" x14ac:dyDescent="0.3">
      <c r="A6" s="2">
        <v>7</v>
      </c>
      <c r="B6" s="7" t="s">
        <v>13</v>
      </c>
      <c r="C6" s="3">
        <v>17</v>
      </c>
      <c r="D6" s="9" t="s">
        <v>14</v>
      </c>
      <c r="E6" s="9" t="s">
        <v>15</v>
      </c>
      <c r="F6" s="9" t="s">
        <v>16</v>
      </c>
      <c r="G6" s="3">
        <v>0</v>
      </c>
      <c r="H6" s="3" t="s">
        <v>17</v>
      </c>
      <c r="I6" s="3" t="s">
        <v>17</v>
      </c>
      <c r="J6" s="3"/>
      <c r="K6" s="9" t="s">
        <v>39</v>
      </c>
      <c r="L6" s="9"/>
    </row>
    <row r="7" spans="1:12" ht="18" x14ac:dyDescent="0.3">
      <c r="A7" s="2">
        <v>18</v>
      </c>
      <c r="B7" s="7" t="s">
        <v>13</v>
      </c>
      <c r="C7" s="3">
        <v>17</v>
      </c>
      <c r="D7" s="9" t="s">
        <v>14</v>
      </c>
      <c r="E7" s="9" t="s">
        <v>77</v>
      </c>
      <c r="F7" s="9" t="s">
        <v>78</v>
      </c>
      <c r="G7" s="3">
        <v>0</v>
      </c>
      <c r="H7" s="3" t="s">
        <v>26</v>
      </c>
      <c r="I7" s="3" t="s">
        <v>17</v>
      </c>
      <c r="J7" s="3"/>
      <c r="K7" s="9" t="s">
        <v>39</v>
      </c>
      <c r="L7" s="9" t="s">
        <v>124</v>
      </c>
    </row>
    <row r="8" spans="1:12" ht="18" x14ac:dyDescent="0.3">
      <c r="A8" s="2">
        <v>22</v>
      </c>
      <c r="B8" s="7" t="s">
        <v>28</v>
      </c>
      <c r="C8" s="3">
        <v>17</v>
      </c>
      <c r="D8" s="9" t="s">
        <v>14</v>
      </c>
      <c r="E8" s="9" t="s">
        <v>92</v>
      </c>
      <c r="F8" s="9" t="s">
        <v>93</v>
      </c>
      <c r="G8" s="3">
        <v>3</v>
      </c>
      <c r="H8" s="3" t="s">
        <v>26</v>
      </c>
      <c r="I8" s="3" t="s">
        <v>17</v>
      </c>
      <c r="J8" s="3"/>
      <c r="K8" s="9" t="s">
        <v>18</v>
      </c>
      <c r="L8" s="9" t="s">
        <v>94</v>
      </c>
    </row>
    <row r="9" spans="1:12" ht="18" x14ac:dyDescent="0.3">
      <c r="A9" s="2">
        <v>27</v>
      </c>
      <c r="B9" s="7" t="s">
        <v>13</v>
      </c>
      <c r="C9" s="3">
        <v>17</v>
      </c>
      <c r="D9" s="9" t="s">
        <v>14</v>
      </c>
      <c r="E9" s="9" t="s">
        <v>34</v>
      </c>
      <c r="F9" s="9" t="s">
        <v>47</v>
      </c>
      <c r="G9" s="3">
        <v>1</v>
      </c>
      <c r="H9" s="3" t="s">
        <v>26</v>
      </c>
      <c r="I9" s="3" t="s">
        <v>17</v>
      </c>
      <c r="J9" s="3"/>
      <c r="K9" s="9" t="s">
        <v>18</v>
      </c>
      <c r="L9" s="9" t="s">
        <v>107</v>
      </c>
    </row>
    <row r="10" spans="1:12" ht="27.45" customHeight="1" x14ac:dyDescent="0.3">
      <c r="A10" s="2">
        <v>28</v>
      </c>
      <c r="B10" s="7" t="s">
        <v>28</v>
      </c>
      <c r="C10" s="3">
        <v>17</v>
      </c>
      <c r="D10" s="9" t="s">
        <v>109</v>
      </c>
      <c r="E10" s="9" t="s">
        <v>15</v>
      </c>
      <c r="F10" s="9" t="s">
        <v>16</v>
      </c>
      <c r="G10" s="3">
        <v>0</v>
      </c>
      <c r="H10" s="3" t="s">
        <v>17</v>
      </c>
      <c r="I10" s="3" t="s">
        <v>17</v>
      </c>
      <c r="J10" s="3"/>
      <c r="K10" s="9" t="s">
        <v>18</v>
      </c>
      <c r="L10" s="9" t="s">
        <v>110</v>
      </c>
    </row>
    <row r="11" spans="1:12" ht="18" x14ac:dyDescent="0.3">
      <c r="A11" s="2">
        <v>29</v>
      </c>
      <c r="B11" s="7" t="s">
        <v>28</v>
      </c>
      <c r="C11" s="3">
        <v>17</v>
      </c>
      <c r="D11" s="9" t="s">
        <v>112</v>
      </c>
      <c r="E11" s="9" t="s">
        <v>41</v>
      </c>
      <c r="F11" s="9" t="s">
        <v>16</v>
      </c>
      <c r="G11" s="3">
        <v>0</v>
      </c>
      <c r="H11" s="3" t="s">
        <v>17</v>
      </c>
      <c r="I11" s="3" t="s">
        <v>17</v>
      </c>
      <c r="J11" s="3"/>
      <c r="K11" s="9" t="s">
        <v>113</v>
      </c>
      <c r="L11" s="9" t="s">
        <v>114</v>
      </c>
    </row>
    <row r="12" spans="1:12" ht="18" x14ac:dyDescent="0.3">
      <c r="A12" s="2">
        <v>1</v>
      </c>
      <c r="B12" s="7" t="s">
        <v>13</v>
      </c>
      <c r="C12" s="3">
        <v>18</v>
      </c>
      <c r="D12" s="9" t="s">
        <v>14</v>
      </c>
      <c r="E12" s="9" t="s">
        <v>15</v>
      </c>
      <c r="F12" s="9" t="s">
        <v>16</v>
      </c>
      <c r="G12" s="3">
        <v>0</v>
      </c>
      <c r="H12" s="3" t="s">
        <v>17</v>
      </c>
      <c r="I12" s="3" t="s">
        <v>17</v>
      </c>
      <c r="J12" s="3"/>
      <c r="K12" s="9" t="s">
        <v>18</v>
      </c>
      <c r="L12" s="9" t="s">
        <v>19</v>
      </c>
    </row>
    <row r="13" spans="1:12" ht="18" x14ac:dyDescent="0.3">
      <c r="A13" s="2">
        <v>5</v>
      </c>
      <c r="B13" s="7" t="s">
        <v>13</v>
      </c>
      <c r="C13" s="3">
        <v>18</v>
      </c>
      <c r="D13" s="9" t="s">
        <v>14</v>
      </c>
      <c r="E13" s="9" t="s">
        <v>34</v>
      </c>
      <c r="F13" s="9" t="s">
        <v>16</v>
      </c>
      <c r="G13" s="3">
        <v>0</v>
      </c>
      <c r="H13" s="3" t="s">
        <v>17</v>
      </c>
      <c r="I13" s="3" t="s">
        <v>17</v>
      </c>
      <c r="J13" s="3"/>
      <c r="K13" s="9" t="s">
        <v>35</v>
      </c>
      <c r="L13" s="9"/>
    </row>
    <row r="14" spans="1:12" ht="18" x14ac:dyDescent="0.3">
      <c r="A14" s="2">
        <v>20</v>
      </c>
      <c r="B14" s="7" t="s">
        <v>13</v>
      </c>
      <c r="C14" s="3">
        <v>18</v>
      </c>
      <c r="D14" s="9" t="s">
        <v>14</v>
      </c>
      <c r="E14" s="9" t="s">
        <v>15</v>
      </c>
      <c r="F14" s="9" t="s">
        <v>16</v>
      </c>
      <c r="G14" s="3">
        <v>0</v>
      </c>
      <c r="H14" s="3" t="s">
        <v>17</v>
      </c>
      <c r="I14" s="3" t="s">
        <v>17</v>
      </c>
      <c r="J14" s="3"/>
      <c r="K14" s="9" t="s">
        <v>86</v>
      </c>
      <c r="L14" s="9" t="s">
        <v>87</v>
      </c>
    </row>
    <row r="15" spans="1:12" ht="18" x14ac:dyDescent="0.3">
      <c r="A15" s="2">
        <v>25</v>
      </c>
      <c r="B15" s="7" t="s">
        <v>13</v>
      </c>
      <c r="C15" s="3">
        <v>18</v>
      </c>
      <c r="D15" s="9" t="s">
        <v>14</v>
      </c>
      <c r="E15" s="9" t="s">
        <v>15</v>
      </c>
      <c r="F15" s="9" t="s">
        <v>16</v>
      </c>
      <c r="G15" s="3">
        <v>0</v>
      </c>
      <c r="H15" s="3" t="s">
        <v>17</v>
      </c>
      <c r="I15" s="3" t="s">
        <v>17</v>
      </c>
      <c r="J15" s="3"/>
      <c r="K15" s="9" t="s">
        <v>18</v>
      </c>
      <c r="L15" s="9" t="s">
        <v>101</v>
      </c>
    </row>
    <row r="16" spans="1:12" ht="18" x14ac:dyDescent="0.3">
      <c r="A16" s="2">
        <v>11</v>
      </c>
      <c r="B16" s="7" t="s">
        <v>13</v>
      </c>
      <c r="C16" s="3">
        <v>19</v>
      </c>
      <c r="D16" s="9" t="s">
        <v>14</v>
      </c>
      <c r="E16" s="9" t="s">
        <v>41</v>
      </c>
      <c r="F16" s="9" t="s">
        <v>145</v>
      </c>
      <c r="G16" s="3">
        <v>0</v>
      </c>
      <c r="H16" s="3" t="s">
        <v>17</v>
      </c>
      <c r="I16" s="3" t="s">
        <v>17</v>
      </c>
      <c r="J16" s="3"/>
      <c r="K16" s="9" t="s">
        <v>18</v>
      </c>
      <c r="L16" s="9"/>
    </row>
    <row r="17" spans="1:12" ht="18" x14ac:dyDescent="0.3">
      <c r="A17" s="2">
        <v>19</v>
      </c>
      <c r="B17" s="7" t="s">
        <v>13</v>
      </c>
      <c r="C17" s="3">
        <v>19</v>
      </c>
      <c r="D17" s="9" t="s">
        <v>81</v>
      </c>
      <c r="E17" s="9" t="s">
        <v>82</v>
      </c>
      <c r="F17" s="9" t="s">
        <v>83</v>
      </c>
      <c r="G17" s="3">
        <v>1</v>
      </c>
      <c r="H17" s="3" t="s">
        <v>17</v>
      </c>
      <c r="I17" s="3" t="s">
        <v>17</v>
      </c>
      <c r="J17" s="3"/>
      <c r="K17" s="9" t="s">
        <v>84</v>
      </c>
      <c r="L17" s="9"/>
    </row>
    <row r="18" spans="1:12" ht="18" x14ac:dyDescent="0.3">
      <c r="A18" s="2">
        <v>21</v>
      </c>
      <c r="B18" s="7" t="s">
        <v>13</v>
      </c>
      <c r="C18" s="3">
        <v>19</v>
      </c>
      <c r="D18" s="9" t="s">
        <v>14</v>
      </c>
      <c r="E18" s="9" t="s">
        <v>21</v>
      </c>
      <c r="F18" s="9" t="s">
        <v>16</v>
      </c>
      <c r="G18" s="3">
        <v>2</v>
      </c>
      <c r="H18" s="3" t="s">
        <v>17</v>
      </c>
      <c r="I18" s="3" t="s">
        <v>17</v>
      </c>
      <c r="J18" s="3"/>
      <c r="K18" s="9" t="s">
        <v>18</v>
      </c>
      <c r="L18" s="9" t="s">
        <v>90</v>
      </c>
    </row>
    <row r="19" spans="1:12" ht="18" x14ac:dyDescent="0.3">
      <c r="A19" s="2">
        <v>26</v>
      </c>
      <c r="B19" s="7" t="s">
        <v>13</v>
      </c>
      <c r="C19" s="3">
        <v>19</v>
      </c>
      <c r="D19" s="9" t="s">
        <v>14</v>
      </c>
      <c r="E19" s="9" t="s">
        <v>82</v>
      </c>
      <c r="F19" s="9" t="s">
        <v>103</v>
      </c>
      <c r="G19" s="3">
        <v>2</v>
      </c>
      <c r="H19" s="3" t="s">
        <v>26</v>
      </c>
      <c r="I19" s="3" t="s">
        <v>17</v>
      </c>
      <c r="J19" s="3"/>
      <c r="K19" s="9" t="s">
        <v>104</v>
      </c>
      <c r="L19" s="9" t="s">
        <v>105</v>
      </c>
    </row>
    <row r="20" spans="1:12" ht="18" x14ac:dyDescent="0.3">
      <c r="A20" s="2">
        <v>4</v>
      </c>
      <c r="B20" s="7" t="s">
        <v>28</v>
      </c>
      <c r="C20" s="3">
        <v>20</v>
      </c>
      <c r="D20" s="9" t="s">
        <v>14</v>
      </c>
      <c r="E20" s="9" t="s">
        <v>29</v>
      </c>
      <c r="F20" s="9" t="s">
        <v>30</v>
      </c>
      <c r="G20" s="3">
        <v>4</v>
      </c>
      <c r="H20" s="3" t="s">
        <v>26</v>
      </c>
      <c r="I20" s="3" t="s">
        <v>17</v>
      </c>
      <c r="J20" s="3"/>
      <c r="K20" s="9" t="s">
        <v>31</v>
      </c>
      <c r="L20" s="9" t="s">
        <v>32</v>
      </c>
    </row>
    <row r="21" spans="1:12" ht="36" x14ac:dyDescent="0.3">
      <c r="A21" s="2">
        <v>8</v>
      </c>
      <c r="B21" s="7" t="s">
        <v>13</v>
      </c>
      <c r="C21" s="3">
        <v>20</v>
      </c>
      <c r="D21" s="9" t="s">
        <v>14</v>
      </c>
      <c r="E21" s="9" t="s">
        <v>41</v>
      </c>
      <c r="F21" s="9" t="s">
        <v>42</v>
      </c>
      <c r="G21" s="3">
        <v>4</v>
      </c>
      <c r="H21" s="3" t="s">
        <v>17</v>
      </c>
      <c r="I21" s="3" t="s">
        <v>17</v>
      </c>
      <c r="J21" s="3"/>
      <c r="K21" s="9" t="s">
        <v>43</v>
      </c>
      <c r="L21" s="10" t="s">
        <v>44</v>
      </c>
    </row>
    <row r="22" spans="1:12" ht="18" x14ac:dyDescent="0.3">
      <c r="A22" s="2">
        <v>12</v>
      </c>
      <c r="B22" s="7" t="s">
        <v>13</v>
      </c>
      <c r="C22" s="3">
        <v>20</v>
      </c>
      <c r="D22" s="9" t="s">
        <v>57</v>
      </c>
      <c r="E22" s="9" t="s">
        <v>51</v>
      </c>
      <c r="F22" s="9" t="s">
        <v>58</v>
      </c>
      <c r="G22" s="3">
        <v>5</v>
      </c>
      <c r="H22" s="3" t="s">
        <v>26</v>
      </c>
      <c r="I22" s="3" t="s">
        <v>17</v>
      </c>
      <c r="J22" s="3"/>
      <c r="K22" s="9" t="s">
        <v>59</v>
      </c>
      <c r="L22" s="9"/>
    </row>
    <row r="23" spans="1:12" ht="18" x14ac:dyDescent="0.3">
      <c r="A23" s="2">
        <v>13</v>
      </c>
      <c r="B23" s="7" t="s">
        <v>13</v>
      </c>
      <c r="C23" s="3">
        <v>20</v>
      </c>
      <c r="D23" s="9" t="s">
        <v>14</v>
      </c>
      <c r="E23" s="9" t="s">
        <v>41</v>
      </c>
      <c r="F23" s="9" t="s">
        <v>61</v>
      </c>
      <c r="G23" s="3">
        <v>4</v>
      </c>
      <c r="H23" s="3" t="s">
        <v>26</v>
      </c>
      <c r="I23" s="3" t="s">
        <v>17</v>
      </c>
      <c r="J23" s="3"/>
      <c r="K23" s="9" t="s">
        <v>62</v>
      </c>
      <c r="L23" s="9"/>
    </row>
    <row r="24" spans="1:12" ht="18" x14ac:dyDescent="0.3">
      <c r="A24" s="2">
        <v>30</v>
      </c>
      <c r="B24" s="7" t="s">
        <v>13</v>
      </c>
      <c r="C24" s="3">
        <v>20</v>
      </c>
      <c r="D24" s="9" t="s">
        <v>14</v>
      </c>
      <c r="E24" s="9" t="s">
        <v>51</v>
      </c>
      <c r="F24" s="9" t="s">
        <v>16</v>
      </c>
      <c r="G24" s="3">
        <v>0</v>
      </c>
      <c r="H24" s="3" t="s">
        <v>17</v>
      </c>
      <c r="I24" s="3" t="s">
        <v>17</v>
      </c>
      <c r="J24" s="3"/>
      <c r="K24" s="9" t="s">
        <v>116</v>
      </c>
      <c r="L24" s="9" t="s">
        <v>117</v>
      </c>
    </row>
    <row r="25" spans="1:12" ht="18" x14ac:dyDescent="0.3">
      <c r="A25" s="2">
        <v>10</v>
      </c>
      <c r="B25" s="7" t="s">
        <v>13</v>
      </c>
      <c r="C25" s="3">
        <v>21</v>
      </c>
      <c r="D25" s="9" t="s">
        <v>14</v>
      </c>
      <c r="E25" s="9" t="s">
        <v>51</v>
      </c>
      <c r="F25" s="9" t="s">
        <v>52</v>
      </c>
      <c r="G25" s="3">
        <v>5</v>
      </c>
      <c r="H25" s="3" t="s">
        <v>17</v>
      </c>
      <c r="I25" s="3" t="s">
        <v>17</v>
      </c>
      <c r="J25" s="3"/>
      <c r="K25" s="9" t="s">
        <v>39</v>
      </c>
      <c r="L25" s="9" t="s">
        <v>53</v>
      </c>
    </row>
    <row r="26" spans="1:12" ht="18" x14ac:dyDescent="0.3">
      <c r="A26" s="2">
        <v>14</v>
      </c>
      <c r="B26" s="7" t="s">
        <v>13</v>
      </c>
      <c r="C26" s="3">
        <v>21</v>
      </c>
      <c r="D26" s="9" t="s">
        <v>14</v>
      </c>
      <c r="E26" s="9" t="s">
        <v>51</v>
      </c>
      <c r="F26" s="9" t="s">
        <v>64</v>
      </c>
      <c r="G26" s="3">
        <v>1</v>
      </c>
      <c r="H26" s="3" t="s">
        <v>26</v>
      </c>
      <c r="I26" s="3" t="s">
        <v>26</v>
      </c>
      <c r="J26" s="3"/>
      <c r="K26" s="9" t="s">
        <v>18</v>
      </c>
      <c r="L26" s="9"/>
    </row>
    <row r="27" spans="1:12" ht="18" x14ac:dyDescent="0.3">
      <c r="A27" s="2">
        <v>23</v>
      </c>
      <c r="B27" s="7" t="s">
        <v>28</v>
      </c>
      <c r="C27" s="3">
        <v>23</v>
      </c>
      <c r="D27" s="9" t="s">
        <v>14</v>
      </c>
      <c r="E27" s="9" t="s">
        <v>29</v>
      </c>
      <c r="F27" s="9" t="s">
        <v>47</v>
      </c>
      <c r="G27" s="3">
        <v>0</v>
      </c>
      <c r="H27" s="3" t="s">
        <v>26</v>
      </c>
      <c r="I27" s="3" t="s">
        <v>17</v>
      </c>
      <c r="J27" s="3"/>
      <c r="K27" s="9" t="s">
        <v>18</v>
      </c>
      <c r="L27" s="9"/>
    </row>
    <row r="28" spans="1:12" ht="18" x14ac:dyDescent="0.3">
      <c r="A28" s="2">
        <v>16</v>
      </c>
      <c r="B28" s="7" t="s">
        <v>13</v>
      </c>
      <c r="C28" s="3">
        <v>24</v>
      </c>
      <c r="D28" s="9" t="s">
        <v>69</v>
      </c>
      <c r="E28" s="9" t="s">
        <v>34</v>
      </c>
      <c r="F28" s="9" t="s">
        <v>70</v>
      </c>
      <c r="G28" s="3">
        <v>0</v>
      </c>
      <c r="H28" s="3" t="s">
        <v>17</v>
      </c>
      <c r="I28" s="3" t="s">
        <v>17</v>
      </c>
      <c r="J28" s="3"/>
      <c r="K28" s="9" t="s">
        <v>17</v>
      </c>
      <c r="L28" s="9" t="s">
        <v>17</v>
      </c>
    </row>
    <row r="29" spans="1:12" ht="18" x14ac:dyDescent="0.3">
      <c r="A29" s="2">
        <v>9</v>
      </c>
      <c r="B29" s="7" t="s">
        <v>28</v>
      </c>
      <c r="C29" s="3">
        <v>25</v>
      </c>
      <c r="D29" s="9" t="s">
        <v>46</v>
      </c>
      <c r="E29" s="9" t="s">
        <v>41</v>
      </c>
      <c r="F29" s="9" t="s">
        <v>47</v>
      </c>
      <c r="G29" s="3">
        <v>2</v>
      </c>
      <c r="H29" s="3" t="s">
        <v>17</v>
      </c>
      <c r="I29" s="3" t="s">
        <v>17</v>
      </c>
      <c r="J29" s="3"/>
      <c r="K29" s="9" t="s">
        <v>48</v>
      </c>
      <c r="L29" s="9" t="s">
        <v>49</v>
      </c>
    </row>
    <row r="30" spans="1:12" ht="18" x14ac:dyDescent="0.3">
      <c r="A30" s="2">
        <v>24</v>
      </c>
      <c r="B30" s="7" t="s">
        <v>13</v>
      </c>
      <c r="C30" s="3">
        <v>26</v>
      </c>
      <c r="D30" s="9" t="s">
        <v>97</v>
      </c>
      <c r="E30" s="9" t="s">
        <v>51</v>
      </c>
      <c r="F30" s="9" t="s">
        <v>25</v>
      </c>
      <c r="G30" s="3">
        <v>2</v>
      </c>
      <c r="H30" s="3" t="s">
        <v>17</v>
      </c>
      <c r="I30" s="3" t="s">
        <v>17</v>
      </c>
      <c r="J30" s="3"/>
      <c r="K30" s="9" t="s">
        <v>98</v>
      </c>
      <c r="L30" s="9" t="s">
        <v>99</v>
      </c>
    </row>
    <row r="31" spans="1:12" ht="18" x14ac:dyDescent="0.3">
      <c r="A31" s="2">
        <v>17</v>
      </c>
      <c r="B31" s="7" t="s">
        <v>13</v>
      </c>
      <c r="C31" s="3">
        <v>29</v>
      </c>
      <c r="D31" s="9" t="s">
        <v>72</v>
      </c>
      <c r="E31" s="9" t="s">
        <v>41</v>
      </c>
      <c r="F31" s="9" t="s">
        <v>73</v>
      </c>
      <c r="G31" s="3">
        <v>5</v>
      </c>
      <c r="H31" s="3" t="s">
        <v>26</v>
      </c>
      <c r="I31" s="3" t="s">
        <v>17</v>
      </c>
      <c r="J31" s="3"/>
      <c r="K31" s="9" t="s">
        <v>74</v>
      </c>
      <c r="L31" s="9"/>
    </row>
    <row r="32" spans="1:12" ht="18" x14ac:dyDescent="0.3">
      <c r="A32" s="2">
        <v>15</v>
      </c>
      <c r="B32" s="7" t="s">
        <v>13</v>
      </c>
      <c r="C32" s="3">
        <v>34</v>
      </c>
      <c r="D32" s="9" t="s">
        <v>66</v>
      </c>
      <c r="E32" s="9" t="s">
        <v>34</v>
      </c>
      <c r="F32" s="9" t="s">
        <v>67</v>
      </c>
      <c r="G32" s="3">
        <v>0</v>
      </c>
      <c r="H32" s="3" t="s">
        <v>26</v>
      </c>
      <c r="I32" s="3" t="s">
        <v>17</v>
      </c>
      <c r="J32" s="3"/>
      <c r="K32" s="9" t="s">
        <v>18</v>
      </c>
      <c r="L32" s="9"/>
    </row>
    <row r="34" spans="8:8" ht="18" x14ac:dyDescent="0.3">
      <c r="H34" s="15"/>
    </row>
  </sheetData>
  <mergeCells count="2">
    <mergeCell ref="A1:D1"/>
    <mergeCell ref="E1:H1"/>
  </mergeCells>
  <conditionalFormatting sqref="H8:H32 H34">
    <cfRule type="containsText" dxfId="14" priority="6" operator="containsText" text="No">
      <formula>NOT(ISERROR(SEARCH("No",H8)))</formula>
    </cfRule>
  </conditionalFormatting>
  <conditionalFormatting sqref="H3:H32 H34">
    <cfRule type="containsText" dxfId="13" priority="4" operator="containsText" text="Yes">
      <formula>NOT(ISERROR(SEARCH("Yes",H3)))</formula>
    </cfRule>
    <cfRule type="containsText" dxfId="12" priority="5" operator="containsText" text="No">
      <formula>NOT(ISERROR(SEARCH("No",H3)))</formula>
    </cfRule>
  </conditionalFormatting>
  <conditionalFormatting sqref="G3:G32">
    <cfRule type="dataBar" priority="3">
      <dataBar>
        <cfvo type="min"/>
        <cfvo type="max"/>
        <color rgb="FF008AEF"/>
      </dataBar>
      <extLst>
        <ext xmlns:x14="http://schemas.microsoft.com/office/spreadsheetml/2009/9/main" uri="{B025F937-C7B1-47D3-B67F-A62EFF666E3E}">
          <x14:id>{02D32A6F-3BCE-4F77-8BD2-55A68B0B83AE}</x14:id>
        </ext>
      </extLst>
    </cfRule>
  </conditionalFormatting>
  <conditionalFormatting sqref="F3:F32">
    <cfRule type="containsText" dxfId="11" priority="2" operator="containsText" text="None">
      <formula>NOT(ISERROR(SEARCH("None",F3)))</formula>
    </cfRule>
  </conditionalFormatting>
  <conditionalFormatting sqref="D3:D32">
    <cfRule type="containsText" dxfId="10" priority="1"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02D32A6F-3BCE-4F77-8BD2-55A68B0B83AE}">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4"/>
  <sheetViews>
    <sheetView zoomScale="55" zoomScaleNormal="55" workbookViewId="0">
      <selection activeCell="E1" sqref="E1:H1"/>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3" ht="90" customHeight="1" thickBot="1" x14ac:dyDescent="0.35">
      <c r="A1" s="54"/>
      <c r="B1" s="54"/>
      <c r="C1" s="54"/>
      <c r="D1" s="54"/>
      <c r="E1" s="51" t="s">
        <v>174</v>
      </c>
      <c r="F1" s="52"/>
      <c r="G1" s="52"/>
      <c r="H1" s="53"/>
    </row>
    <row r="2" spans="1:13" ht="52.2" thickBot="1" x14ac:dyDescent="0.35">
      <c r="A2" s="4" t="s">
        <v>147</v>
      </c>
      <c r="B2" s="4" t="s">
        <v>118</v>
      </c>
      <c r="C2" s="4" t="s">
        <v>119</v>
      </c>
      <c r="D2" s="4" t="s">
        <v>120</v>
      </c>
      <c r="E2" s="4" t="s">
        <v>132</v>
      </c>
      <c r="F2" s="4" t="s">
        <v>121</v>
      </c>
      <c r="G2" s="4" t="s">
        <v>122</v>
      </c>
      <c r="H2" s="4" t="s">
        <v>164</v>
      </c>
      <c r="I2" s="4" t="s">
        <v>148</v>
      </c>
      <c r="J2" s="4" t="s">
        <v>123</v>
      </c>
      <c r="K2" s="4" t="s">
        <v>125</v>
      </c>
      <c r="L2" s="5" t="s">
        <v>126</v>
      </c>
      <c r="M2" s="17"/>
    </row>
    <row r="3" spans="1:13" ht="18" x14ac:dyDescent="0.3">
      <c r="A3" s="2">
        <v>1</v>
      </c>
      <c r="B3" s="6" t="s">
        <v>13</v>
      </c>
      <c r="C3" s="2">
        <v>18</v>
      </c>
      <c r="D3" s="9" t="s">
        <v>14</v>
      </c>
      <c r="E3" s="8" t="s">
        <v>15</v>
      </c>
      <c r="F3" s="8" t="s">
        <v>16</v>
      </c>
      <c r="G3" s="2">
        <v>0</v>
      </c>
      <c r="H3" s="2" t="s">
        <v>17</v>
      </c>
      <c r="I3" s="2" t="s">
        <v>17</v>
      </c>
      <c r="J3" s="2"/>
      <c r="K3" s="8" t="s">
        <v>18</v>
      </c>
      <c r="L3" s="8" t="s">
        <v>19</v>
      </c>
    </row>
    <row r="4" spans="1:13" ht="18" x14ac:dyDescent="0.3">
      <c r="A4" s="2">
        <v>2</v>
      </c>
      <c r="B4" s="7" t="s">
        <v>13</v>
      </c>
      <c r="C4" s="3">
        <v>17</v>
      </c>
      <c r="D4" s="9" t="s">
        <v>14</v>
      </c>
      <c r="E4" s="9" t="s">
        <v>21</v>
      </c>
      <c r="F4" s="9" t="s">
        <v>22</v>
      </c>
      <c r="G4" s="3">
        <v>4</v>
      </c>
      <c r="H4" s="2" t="s">
        <v>17</v>
      </c>
      <c r="I4" s="3" t="s">
        <v>17</v>
      </c>
      <c r="J4" s="3"/>
      <c r="K4" s="9" t="s">
        <v>18</v>
      </c>
      <c r="L4" s="9" t="s">
        <v>23</v>
      </c>
    </row>
    <row r="5" spans="1:13" ht="18" x14ac:dyDescent="0.3">
      <c r="A5" s="2">
        <v>3</v>
      </c>
      <c r="B5" s="7" t="s">
        <v>13</v>
      </c>
      <c r="C5" s="3">
        <v>17</v>
      </c>
      <c r="D5" s="9" t="s">
        <v>14</v>
      </c>
      <c r="E5" s="9" t="s">
        <v>15</v>
      </c>
      <c r="F5" s="9" t="s">
        <v>25</v>
      </c>
      <c r="G5" s="3">
        <v>0</v>
      </c>
      <c r="H5" s="3" t="s">
        <v>26</v>
      </c>
      <c r="I5" s="3" t="s">
        <v>17</v>
      </c>
      <c r="J5" s="3"/>
      <c r="K5" s="9" t="s">
        <v>18</v>
      </c>
      <c r="L5" s="9"/>
    </row>
    <row r="6" spans="1:13" ht="18" x14ac:dyDescent="0.3">
      <c r="A6" s="2">
        <v>5</v>
      </c>
      <c r="B6" s="7" t="s">
        <v>13</v>
      </c>
      <c r="C6" s="3">
        <v>18</v>
      </c>
      <c r="D6" s="9" t="s">
        <v>14</v>
      </c>
      <c r="E6" s="9" t="s">
        <v>34</v>
      </c>
      <c r="F6" s="9" t="s">
        <v>16</v>
      </c>
      <c r="G6" s="3">
        <v>0</v>
      </c>
      <c r="H6" s="3" t="s">
        <v>17</v>
      </c>
      <c r="I6" s="3" t="s">
        <v>17</v>
      </c>
      <c r="J6" s="3"/>
      <c r="K6" s="9" t="s">
        <v>35</v>
      </c>
      <c r="L6" s="9"/>
    </row>
    <row r="7" spans="1:13" ht="18" x14ac:dyDescent="0.3">
      <c r="A7" s="2">
        <v>7</v>
      </c>
      <c r="B7" s="7" t="s">
        <v>13</v>
      </c>
      <c r="C7" s="3">
        <v>17</v>
      </c>
      <c r="D7" s="9" t="s">
        <v>14</v>
      </c>
      <c r="E7" s="9" t="s">
        <v>15</v>
      </c>
      <c r="F7" s="9" t="s">
        <v>16</v>
      </c>
      <c r="G7" s="3">
        <v>0</v>
      </c>
      <c r="H7" s="3" t="s">
        <v>17</v>
      </c>
      <c r="I7" s="3" t="s">
        <v>17</v>
      </c>
      <c r="J7" s="3"/>
      <c r="K7" s="9" t="s">
        <v>39</v>
      </c>
      <c r="L7" s="9"/>
    </row>
    <row r="8" spans="1:13" ht="36" x14ac:dyDescent="0.3">
      <c r="A8" s="2">
        <v>8</v>
      </c>
      <c r="B8" s="7" t="s">
        <v>13</v>
      </c>
      <c r="C8" s="3">
        <v>20</v>
      </c>
      <c r="D8" s="9" t="s">
        <v>14</v>
      </c>
      <c r="E8" s="9" t="s">
        <v>41</v>
      </c>
      <c r="F8" s="9" t="s">
        <v>42</v>
      </c>
      <c r="G8" s="3">
        <v>4</v>
      </c>
      <c r="H8" s="3" t="s">
        <v>17</v>
      </c>
      <c r="I8" s="3" t="s">
        <v>17</v>
      </c>
      <c r="J8" s="3"/>
      <c r="K8" s="9" t="s">
        <v>43</v>
      </c>
      <c r="L8" s="10" t="s">
        <v>44</v>
      </c>
    </row>
    <row r="9" spans="1:13" ht="18" x14ac:dyDescent="0.3">
      <c r="A9" s="2">
        <v>10</v>
      </c>
      <c r="B9" s="7" t="s">
        <v>13</v>
      </c>
      <c r="C9" s="3">
        <v>21</v>
      </c>
      <c r="D9" s="9" t="s">
        <v>14</v>
      </c>
      <c r="E9" s="9" t="s">
        <v>51</v>
      </c>
      <c r="F9" s="9" t="s">
        <v>52</v>
      </c>
      <c r="G9" s="3">
        <v>5</v>
      </c>
      <c r="H9" s="3" t="s">
        <v>17</v>
      </c>
      <c r="I9" s="3" t="s">
        <v>17</v>
      </c>
      <c r="J9" s="3"/>
      <c r="K9" s="9" t="s">
        <v>39</v>
      </c>
      <c r="L9" s="9" t="s">
        <v>53</v>
      </c>
    </row>
    <row r="10" spans="1:13" ht="27.45" customHeight="1" x14ac:dyDescent="0.3">
      <c r="A10" s="2">
        <v>11</v>
      </c>
      <c r="B10" s="7" t="s">
        <v>13</v>
      </c>
      <c r="C10" s="3">
        <v>19</v>
      </c>
      <c r="D10" s="9" t="s">
        <v>14</v>
      </c>
      <c r="E10" s="9" t="s">
        <v>41</v>
      </c>
      <c r="F10" s="9" t="s">
        <v>145</v>
      </c>
      <c r="G10" s="3">
        <v>0</v>
      </c>
      <c r="H10" s="3" t="s">
        <v>17</v>
      </c>
      <c r="I10" s="3" t="s">
        <v>17</v>
      </c>
      <c r="J10" s="3"/>
      <c r="K10" s="9" t="s">
        <v>18</v>
      </c>
      <c r="L10" s="9"/>
    </row>
    <row r="11" spans="1:13" ht="18" x14ac:dyDescent="0.3">
      <c r="A11" s="2">
        <v>12</v>
      </c>
      <c r="B11" s="7" t="s">
        <v>13</v>
      </c>
      <c r="C11" s="3">
        <v>20</v>
      </c>
      <c r="D11" s="9" t="s">
        <v>57</v>
      </c>
      <c r="E11" s="9" t="s">
        <v>51</v>
      </c>
      <c r="F11" s="9" t="s">
        <v>58</v>
      </c>
      <c r="G11" s="3">
        <v>5</v>
      </c>
      <c r="H11" s="3" t="s">
        <v>26</v>
      </c>
      <c r="I11" s="3" t="s">
        <v>17</v>
      </c>
      <c r="J11" s="3"/>
      <c r="K11" s="9" t="s">
        <v>59</v>
      </c>
      <c r="L11" s="9"/>
    </row>
    <row r="12" spans="1:13" ht="18" x14ac:dyDescent="0.3">
      <c r="A12" s="2">
        <v>13</v>
      </c>
      <c r="B12" s="7" t="s">
        <v>13</v>
      </c>
      <c r="C12" s="3">
        <v>20</v>
      </c>
      <c r="D12" s="9" t="s">
        <v>14</v>
      </c>
      <c r="E12" s="9" t="s">
        <v>41</v>
      </c>
      <c r="F12" s="9" t="s">
        <v>61</v>
      </c>
      <c r="G12" s="3">
        <v>4</v>
      </c>
      <c r="H12" s="3" t="s">
        <v>26</v>
      </c>
      <c r="I12" s="3" t="s">
        <v>17</v>
      </c>
      <c r="J12" s="3"/>
      <c r="K12" s="9" t="s">
        <v>62</v>
      </c>
      <c r="L12" s="9"/>
    </row>
    <row r="13" spans="1:13" ht="18" x14ac:dyDescent="0.3">
      <c r="A13" s="2">
        <v>14</v>
      </c>
      <c r="B13" s="7" t="s">
        <v>13</v>
      </c>
      <c r="C13" s="3">
        <v>21</v>
      </c>
      <c r="D13" s="9" t="s">
        <v>14</v>
      </c>
      <c r="E13" s="9" t="s">
        <v>51</v>
      </c>
      <c r="F13" s="9" t="s">
        <v>64</v>
      </c>
      <c r="G13" s="3">
        <v>1</v>
      </c>
      <c r="H13" s="3" t="s">
        <v>26</v>
      </c>
      <c r="I13" s="3" t="s">
        <v>26</v>
      </c>
      <c r="J13" s="3"/>
      <c r="K13" s="9" t="s">
        <v>18</v>
      </c>
      <c r="L13" s="9"/>
    </row>
    <row r="14" spans="1:13" ht="18" x14ac:dyDescent="0.3">
      <c r="A14" s="2">
        <v>15</v>
      </c>
      <c r="B14" s="7" t="s">
        <v>13</v>
      </c>
      <c r="C14" s="3">
        <v>34</v>
      </c>
      <c r="D14" s="9" t="s">
        <v>66</v>
      </c>
      <c r="E14" s="9" t="s">
        <v>34</v>
      </c>
      <c r="F14" s="9" t="s">
        <v>67</v>
      </c>
      <c r="G14" s="3">
        <v>0</v>
      </c>
      <c r="H14" s="3" t="s">
        <v>26</v>
      </c>
      <c r="I14" s="3" t="s">
        <v>17</v>
      </c>
      <c r="J14" s="3"/>
      <c r="K14" s="9" t="s">
        <v>18</v>
      </c>
      <c r="L14" s="9"/>
    </row>
    <row r="15" spans="1:13" ht="18" x14ac:dyDescent="0.3">
      <c r="A15" s="2">
        <v>16</v>
      </c>
      <c r="B15" s="7" t="s">
        <v>13</v>
      </c>
      <c r="C15" s="3">
        <v>24</v>
      </c>
      <c r="D15" s="9" t="s">
        <v>69</v>
      </c>
      <c r="E15" s="9" t="s">
        <v>34</v>
      </c>
      <c r="F15" s="9" t="s">
        <v>70</v>
      </c>
      <c r="G15" s="3">
        <v>0</v>
      </c>
      <c r="H15" s="3" t="s">
        <v>17</v>
      </c>
      <c r="I15" s="3" t="s">
        <v>17</v>
      </c>
      <c r="J15" s="3"/>
      <c r="K15" s="9" t="s">
        <v>17</v>
      </c>
      <c r="L15" s="9" t="s">
        <v>17</v>
      </c>
    </row>
    <row r="16" spans="1:13" ht="18" x14ac:dyDescent="0.3">
      <c r="A16" s="2">
        <v>17</v>
      </c>
      <c r="B16" s="7" t="s">
        <v>13</v>
      </c>
      <c r="C16" s="3">
        <v>29</v>
      </c>
      <c r="D16" s="9" t="s">
        <v>72</v>
      </c>
      <c r="E16" s="9" t="s">
        <v>41</v>
      </c>
      <c r="F16" s="9" t="s">
        <v>73</v>
      </c>
      <c r="G16" s="3">
        <v>5</v>
      </c>
      <c r="H16" s="3" t="s">
        <v>26</v>
      </c>
      <c r="I16" s="3" t="s">
        <v>17</v>
      </c>
      <c r="J16" s="3"/>
      <c r="K16" s="9" t="s">
        <v>74</v>
      </c>
      <c r="L16" s="9"/>
    </row>
    <row r="17" spans="1:12" ht="18" x14ac:dyDescent="0.3">
      <c r="A17" s="2">
        <v>18</v>
      </c>
      <c r="B17" s="7" t="s">
        <v>13</v>
      </c>
      <c r="C17" s="3">
        <v>17</v>
      </c>
      <c r="D17" s="9" t="s">
        <v>14</v>
      </c>
      <c r="E17" s="9" t="s">
        <v>77</v>
      </c>
      <c r="F17" s="9" t="s">
        <v>78</v>
      </c>
      <c r="G17" s="3">
        <v>0</v>
      </c>
      <c r="H17" s="3" t="s">
        <v>26</v>
      </c>
      <c r="I17" s="3" t="s">
        <v>17</v>
      </c>
      <c r="J17" s="3"/>
      <c r="K17" s="9" t="s">
        <v>39</v>
      </c>
      <c r="L17" s="9" t="s">
        <v>124</v>
      </c>
    </row>
    <row r="18" spans="1:12" ht="18" x14ac:dyDescent="0.3">
      <c r="A18" s="2">
        <v>19</v>
      </c>
      <c r="B18" s="7" t="s">
        <v>13</v>
      </c>
      <c r="C18" s="3">
        <v>19</v>
      </c>
      <c r="D18" s="9" t="s">
        <v>81</v>
      </c>
      <c r="E18" s="9" t="s">
        <v>82</v>
      </c>
      <c r="F18" s="9" t="s">
        <v>83</v>
      </c>
      <c r="G18" s="3">
        <v>1</v>
      </c>
      <c r="H18" s="3" t="s">
        <v>17</v>
      </c>
      <c r="I18" s="3" t="s">
        <v>17</v>
      </c>
      <c r="J18" s="3"/>
      <c r="K18" s="9" t="s">
        <v>84</v>
      </c>
      <c r="L18" s="9"/>
    </row>
    <row r="19" spans="1:12" ht="18" x14ac:dyDescent="0.3">
      <c r="A19" s="2">
        <v>20</v>
      </c>
      <c r="B19" s="7" t="s">
        <v>13</v>
      </c>
      <c r="C19" s="3">
        <v>18</v>
      </c>
      <c r="D19" s="9" t="s">
        <v>14</v>
      </c>
      <c r="E19" s="9" t="s">
        <v>15</v>
      </c>
      <c r="F19" s="9" t="s">
        <v>16</v>
      </c>
      <c r="G19" s="3">
        <v>0</v>
      </c>
      <c r="H19" s="3" t="s">
        <v>17</v>
      </c>
      <c r="I19" s="3" t="s">
        <v>17</v>
      </c>
      <c r="J19" s="3"/>
      <c r="K19" s="9" t="s">
        <v>86</v>
      </c>
      <c r="L19" s="9" t="s">
        <v>87</v>
      </c>
    </row>
    <row r="20" spans="1:12" ht="18" x14ac:dyDescent="0.3">
      <c r="A20" s="2">
        <v>21</v>
      </c>
      <c r="B20" s="7" t="s">
        <v>13</v>
      </c>
      <c r="C20" s="3">
        <v>19</v>
      </c>
      <c r="D20" s="9" t="s">
        <v>14</v>
      </c>
      <c r="E20" s="9" t="s">
        <v>21</v>
      </c>
      <c r="F20" s="9" t="s">
        <v>16</v>
      </c>
      <c r="G20" s="3">
        <v>2</v>
      </c>
      <c r="H20" s="3" t="s">
        <v>17</v>
      </c>
      <c r="I20" s="3" t="s">
        <v>17</v>
      </c>
      <c r="J20" s="3"/>
      <c r="K20" s="9" t="s">
        <v>18</v>
      </c>
      <c r="L20" s="9" t="s">
        <v>90</v>
      </c>
    </row>
    <row r="21" spans="1:12" ht="18" x14ac:dyDescent="0.3">
      <c r="A21" s="2">
        <v>24</v>
      </c>
      <c r="B21" s="7" t="s">
        <v>13</v>
      </c>
      <c r="C21" s="3">
        <v>26</v>
      </c>
      <c r="D21" s="9" t="s">
        <v>97</v>
      </c>
      <c r="E21" s="9" t="s">
        <v>51</v>
      </c>
      <c r="F21" s="9" t="s">
        <v>25</v>
      </c>
      <c r="G21" s="3">
        <v>2</v>
      </c>
      <c r="H21" s="3" t="s">
        <v>17</v>
      </c>
      <c r="I21" s="3" t="s">
        <v>17</v>
      </c>
      <c r="J21" s="3"/>
      <c r="K21" s="9" t="s">
        <v>98</v>
      </c>
      <c r="L21" s="9" t="s">
        <v>99</v>
      </c>
    </row>
    <row r="22" spans="1:12" ht="18" x14ac:dyDescent="0.3">
      <c r="A22" s="2">
        <v>25</v>
      </c>
      <c r="B22" s="7" t="s">
        <v>13</v>
      </c>
      <c r="C22" s="3">
        <v>18</v>
      </c>
      <c r="D22" s="9" t="s">
        <v>14</v>
      </c>
      <c r="E22" s="9" t="s">
        <v>15</v>
      </c>
      <c r="F22" s="9" t="s">
        <v>16</v>
      </c>
      <c r="G22" s="3">
        <v>0</v>
      </c>
      <c r="H22" s="3" t="s">
        <v>17</v>
      </c>
      <c r="I22" s="3" t="s">
        <v>17</v>
      </c>
      <c r="J22" s="3"/>
      <c r="K22" s="9" t="s">
        <v>18</v>
      </c>
      <c r="L22" s="9" t="s">
        <v>101</v>
      </c>
    </row>
    <row r="23" spans="1:12" ht="18" x14ac:dyDescent="0.3">
      <c r="A23" s="2">
        <v>26</v>
      </c>
      <c r="B23" s="7" t="s">
        <v>13</v>
      </c>
      <c r="C23" s="3">
        <v>19</v>
      </c>
      <c r="D23" s="9" t="s">
        <v>14</v>
      </c>
      <c r="E23" s="9" t="s">
        <v>82</v>
      </c>
      <c r="F23" s="9" t="s">
        <v>103</v>
      </c>
      <c r="G23" s="3">
        <v>2</v>
      </c>
      <c r="H23" s="3" t="s">
        <v>26</v>
      </c>
      <c r="I23" s="3" t="s">
        <v>17</v>
      </c>
      <c r="J23" s="3"/>
      <c r="K23" s="9" t="s">
        <v>104</v>
      </c>
      <c r="L23" s="9" t="s">
        <v>105</v>
      </c>
    </row>
    <row r="24" spans="1:12" ht="18" x14ac:dyDescent="0.3">
      <c r="A24" s="2">
        <v>27</v>
      </c>
      <c r="B24" s="7" t="s">
        <v>13</v>
      </c>
      <c r="C24" s="3">
        <v>17</v>
      </c>
      <c r="D24" s="9" t="s">
        <v>14</v>
      </c>
      <c r="E24" s="9" t="s">
        <v>34</v>
      </c>
      <c r="F24" s="9" t="s">
        <v>47</v>
      </c>
      <c r="G24" s="3">
        <v>1</v>
      </c>
      <c r="H24" s="3" t="s">
        <v>26</v>
      </c>
      <c r="I24" s="3" t="s">
        <v>17</v>
      </c>
      <c r="J24" s="3"/>
      <c r="K24" s="9" t="s">
        <v>18</v>
      </c>
      <c r="L24" s="9" t="s">
        <v>107</v>
      </c>
    </row>
    <row r="25" spans="1:12" ht="18" x14ac:dyDescent="0.3">
      <c r="A25" s="2">
        <v>30</v>
      </c>
      <c r="B25" s="7" t="s">
        <v>13</v>
      </c>
      <c r="C25" s="3">
        <v>20</v>
      </c>
      <c r="D25" s="9" t="s">
        <v>14</v>
      </c>
      <c r="E25" s="9" t="s">
        <v>51</v>
      </c>
      <c r="F25" s="9" t="s">
        <v>16</v>
      </c>
      <c r="G25" s="3">
        <v>0</v>
      </c>
      <c r="H25" s="3" t="s">
        <v>17</v>
      </c>
      <c r="I25" s="3" t="s">
        <v>17</v>
      </c>
      <c r="J25" s="3"/>
      <c r="K25" s="9" t="s">
        <v>116</v>
      </c>
      <c r="L25" s="9" t="s">
        <v>117</v>
      </c>
    </row>
    <row r="26" spans="1:12" ht="18" x14ac:dyDescent="0.3">
      <c r="A26" s="2">
        <v>4</v>
      </c>
      <c r="B26" s="7" t="s">
        <v>28</v>
      </c>
      <c r="C26" s="3">
        <v>20</v>
      </c>
      <c r="D26" s="9" t="s">
        <v>14</v>
      </c>
      <c r="E26" s="9" t="s">
        <v>29</v>
      </c>
      <c r="F26" s="9" t="s">
        <v>30</v>
      </c>
      <c r="G26" s="3">
        <v>4</v>
      </c>
      <c r="H26" s="3" t="s">
        <v>26</v>
      </c>
      <c r="I26" s="3" t="s">
        <v>17</v>
      </c>
      <c r="J26" s="3"/>
      <c r="K26" s="9" t="s">
        <v>31</v>
      </c>
      <c r="L26" s="9" t="s">
        <v>32</v>
      </c>
    </row>
    <row r="27" spans="1:12" ht="18" x14ac:dyDescent="0.3">
      <c r="A27" s="2">
        <v>6</v>
      </c>
      <c r="B27" s="7" t="s">
        <v>28</v>
      </c>
      <c r="C27" s="3">
        <v>17</v>
      </c>
      <c r="D27" s="9" t="s">
        <v>14</v>
      </c>
      <c r="E27" s="9" t="s">
        <v>15</v>
      </c>
      <c r="F27" s="9" t="s">
        <v>16</v>
      </c>
      <c r="G27" s="3">
        <v>0</v>
      </c>
      <c r="H27" s="3" t="s">
        <v>17</v>
      </c>
      <c r="I27" s="3" t="s">
        <v>17</v>
      </c>
      <c r="J27" s="3"/>
      <c r="K27" s="9" t="s">
        <v>18</v>
      </c>
      <c r="L27" s="9" t="s">
        <v>37</v>
      </c>
    </row>
    <row r="28" spans="1:12" ht="18" x14ac:dyDescent="0.3">
      <c r="A28" s="2">
        <v>9</v>
      </c>
      <c r="B28" s="7" t="s">
        <v>28</v>
      </c>
      <c r="C28" s="3">
        <v>25</v>
      </c>
      <c r="D28" s="9" t="s">
        <v>46</v>
      </c>
      <c r="E28" s="9" t="s">
        <v>41</v>
      </c>
      <c r="F28" s="9" t="s">
        <v>47</v>
      </c>
      <c r="G28" s="3">
        <v>2</v>
      </c>
      <c r="H28" s="3" t="s">
        <v>17</v>
      </c>
      <c r="I28" s="3" t="s">
        <v>17</v>
      </c>
      <c r="J28" s="3"/>
      <c r="K28" s="9" t="s">
        <v>48</v>
      </c>
      <c r="L28" s="9" t="s">
        <v>49</v>
      </c>
    </row>
    <row r="29" spans="1:12" ht="18" x14ac:dyDescent="0.3">
      <c r="A29" s="2">
        <v>22</v>
      </c>
      <c r="B29" s="7" t="s">
        <v>28</v>
      </c>
      <c r="C29" s="3">
        <v>17</v>
      </c>
      <c r="D29" s="9" t="s">
        <v>14</v>
      </c>
      <c r="E29" s="9" t="s">
        <v>92</v>
      </c>
      <c r="F29" s="9" t="s">
        <v>93</v>
      </c>
      <c r="G29" s="3">
        <v>3</v>
      </c>
      <c r="H29" s="3" t="s">
        <v>26</v>
      </c>
      <c r="I29" s="3" t="s">
        <v>17</v>
      </c>
      <c r="J29" s="3"/>
      <c r="K29" s="9" t="s">
        <v>18</v>
      </c>
      <c r="L29" s="9" t="s">
        <v>94</v>
      </c>
    </row>
    <row r="30" spans="1:12" ht="18" x14ac:dyDescent="0.3">
      <c r="A30" s="2">
        <v>23</v>
      </c>
      <c r="B30" s="7" t="s">
        <v>28</v>
      </c>
      <c r="C30" s="3">
        <v>23</v>
      </c>
      <c r="D30" s="9" t="s">
        <v>14</v>
      </c>
      <c r="E30" s="9" t="s">
        <v>29</v>
      </c>
      <c r="F30" s="9" t="s">
        <v>47</v>
      </c>
      <c r="G30" s="3">
        <v>0</v>
      </c>
      <c r="H30" s="3" t="s">
        <v>26</v>
      </c>
      <c r="I30" s="3" t="s">
        <v>17</v>
      </c>
      <c r="J30" s="3"/>
      <c r="K30" s="9" t="s">
        <v>18</v>
      </c>
      <c r="L30" s="9"/>
    </row>
    <row r="31" spans="1:12" ht="18" x14ac:dyDescent="0.3">
      <c r="A31" s="2">
        <v>28</v>
      </c>
      <c r="B31" s="7" t="s">
        <v>28</v>
      </c>
      <c r="C31" s="3">
        <v>17</v>
      </c>
      <c r="D31" s="9" t="s">
        <v>109</v>
      </c>
      <c r="E31" s="9" t="s">
        <v>15</v>
      </c>
      <c r="F31" s="9" t="s">
        <v>16</v>
      </c>
      <c r="G31" s="3">
        <v>0</v>
      </c>
      <c r="H31" s="3" t="s">
        <v>17</v>
      </c>
      <c r="I31" s="3" t="s">
        <v>17</v>
      </c>
      <c r="J31" s="3"/>
      <c r="K31" s="9" t="s">
        <v>18</v>
      </c>
      <c r="L31" s="9" t="s">
        <v>110</v>
      </c>
    </row>
    <row r="32" spans="1:12" ht="18" x14ac:dyDescent="0.3">
      <c r="A32" s="2">
        <v>29</v>
      </c>
      <c r="B32" s="7" t="s">
        <v>28</v>
      </c>
      <c r="C32" s="3">
        <v>17</v>
      </c>
      <c r="D32" s="9" t="s">
        <v>112</v>
      </c>
      <c r="E32" s="9" t="s">
        <v>41</v>
      </c>
      <c r="F32" s="9" t="s">
        <v>16</v>
      </c>
      <c r="G32" s="3">
        <v>0</v>
      </c>
      <c r="H32" s="3" t="s">
        <v>17</v>
      </c>
      <c r="I32" s="3" t="s">
        <v>17</v>
      </c>
      <c r="J32" s="3"/>
      <c r="K32" s="9" t="s">
        <v>113</v>
      </c>
      <c r="L32" s="9" t="s">
        <v>114</v>
      </c>
    </row>
    <row r="34" spans="8:8" ht="18" x14ac:dyDescent="0.3">
      <c r="H34" s="15" t="s">
        <v>156</v>
      </c>
    </row>
  </sheetData>
  <mergeCells count="2">
    <mergeCell ref="A1:D1"/>
    <mergeCell ref="E1:H1"/>
  </mergeCells>
  <conditionalFormatting sqref="H8:H32 H34">
    <cfRule type="containsText" dxfId="9" priority="8" operator="containsText" text="No">
      <formula>NOT(ISERROR(SEARCH("No",H8)))</formula>
    </cfRule>
  </conditionalFormatting>
  <conditionalFormatting sqref="H3:H32 H34">
    <cfRule type="containsText" dxfId="8" priority="6" operator="containsText" text="Yes">
      <formula>NOT(ISERROR(SEARCH("Yes",H3)))</formula>
    </cfRule>
    <cfRule type="containsText" dxfId="7" priority="7" operator="containsText" text="No">
      <formula>NOT(ISERROR(SEARCH("No",H3)))</formula>
    </cfRule>
  </conditionalFormatting>
  <conditionalFormatting sqref="G3:G32">
    <cfRule type="dataBar" priority="5">
      <dataBar>
        <cfvo type="min"/>
        <cfvo type="max"/>
        <color rgb="FF008AEF"/>
      </dataBar>
      <extLst>
        <ext xmlns:x14="http://schemas.microsoft.com/office/spreadsheetml/2009/9/main" uri="{B025F937-C7B1-47D3-B67F-A62EFF666E3E}">
          <x14:id>{6BFA57DA-E920-4075-A597-E3479AFE8FAB}</x14:id>
        </ext>
      </extLst>
    </cfRule>
  </conditionalFormatting>
  <conditionalFormatting sqref="F3:F32">
    <cfRule type="containsText" dxfId="6" priority="4" operator="containsText" text="None">
      <formula>NOT(ISERROR(SEARCH("None",F3)))</formula>
    </cfRule>
  </conditionalFormatting>
  <conditionalFormatting sqref="D3:D32">
    <cfRule type="containsText" dxfId="5" priority="3"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6BFA57DA-E920-4075-A597-E3479AFE8FAB}">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34"/>
  <sheetViews>
    <sheetView zoomScale="55" zoomScaleNormal="55" workbookViewId="0">
      <selection activeCell="E1" sqref="E1:H1"/>
    </sheetView>
  </sheetViews>
  <sheetFormatPr defaultRowHeight="14.4" x14ac:dyDescent="0.3"/>
  <cols>
    <col min="1" max="1" width="17.6640625" customWidth="1"/>
    <col min="2" max="2" width="15.33203125" customWidth="1"/>
    <col min="3" max="3" width="12" customWidth="1"/>
    <col min="4" max="4" width="28.33203125" customWidth="1"/>
    <col min="5" max="5" width="79.109375" customWidth="1"/>
    <col min="6" max="6" width="37.33203125" bestFit="1" customWidth="1"/>
    <col min="7" max="7" width="49.33203125" bestFit="1" customWidth="1"/>
    <col min="8" max="8" width="31.5546875" bestFit="1" customWidth="1"/>
    <col min="9" max="9" width="37.5546875" bestFit="1" customWidth="1"/>
    <col min="10" max="10" width="39.33203125" bestFit="1" customWidth="1"/>
    <col min="11" max="11" width="90.88671875" bestFit="1" customWidth="1"/>
    <col min="12" max="12" width="211" bestFit="1" customWidth="1"/>
  </cols>
  <sheetData>
    <row r="1" spans="1:12" ht="90" customHeight="1" thickBot="1" x14ac:dyDescent="0.35">
      <c r="A1" s="54"/>
      <c r="B1" s="54"/>
      <c r="C1" s="54"/>
      <c r="D1" s="54"/>
      <c r="E1" s="51" t="s">
        <v>174</v>
      </c>
      <c r="F1" s="52"/>
      <c r="G1" s="52"/>
      <c r="H1" s="53"/>
    </row>
    <row r="2" spans="1:12" ht="52.2" thickBot="1" x14ac:dyDescent="0.35">
      <c r="A2" s="4" t="s">
        <v>147</v>
      </c>
      <c r="B2" s="4" t="s">
        <v>118</v>
      </c>
      <c r="C2" s="4" t="s">
        <v>119</v>
      </c>
      <c r="D2" s="4" t="s">
        <v>120</v>
      </c>
      <c r="E2" s="4" t="s">
        <v>132</v>
      </c>
      <c r="F2" s="4" t="s">
        <v>121</v>
      </c>
      <c r="G2" s="4" t="s">
        <v>122</v>
      </c>
      <c r="H2" s="4" t="s">
        <v>164</v>
      </c>
      <c r="I2" s="4" t="s">
        <v>148</v>
      </c>
      <c r="J2" s="4" t="s">
        <v>123</v>
      </c>
      <c r="K2" s="4" t="s">
        <v>125</v>
      </c>
      <c r="L2" s="5" t="s">
        <v>126</v>
      </c>
    </row>
    <row r="3" spans="1:12" ht="18" x14ac:dyDescent="0.3">
      <c r="A3" s="2">
        <v>1</v>
      </c>
      <c r="B3" s="6" t="s">
        <v>13</v>
      </c>
      <c r="C3" s="2">
        <v>18</v>
      </c>
      <c r="D3" s="9" t="s">
        <v>14</v>
      </c>
      <c r="E3" s="8" t="s">
        <v>15</v>
      </c>
      <c r="F3" s="8" t="s">
        <v>16</v>
      </c>
      <c r="G3" s="2">
        <v>0</v>
      </c>
      <c r="H3" s="2" t="s">
        <v>17</v>
      </c>
      <c r="I3" s="2" t="s">
        <v>17</v>
      </c>
      <c r="J3" s="2"/>
      <c r="K3" s="8" t="s">
        <v>18</v>
      </c>
      <c r="L3" s="8" t="s">
        <v>19</v>
      </c>
    </row>
    <row r="4" spans="1:12" ht="18" x14ac:dyDescent="0.3">
      <c r="A4" s="2">
        <v>3</v>
      </c>
      <c r="B4" s="7" t="s">
        <v>13</v>
      </c>
      <c r="C4" s="3">
        <v>17</v>
      </c>
      <c r="D4" s="9" t="s">
        <v>14</v>
      </c>
      <c r="E4" s="9" t="s">
        <v>15</v>
      </c>
      <c r="F4" s="9" t="s">
        <v>25</v>
      </c>
      <c r="G4" s="3">
        <v>0</v>
      </c>
      <c r="H4" s="2" t="s">
        <v>26</v>
      </c>
      <c r="I4" s="3" t="s">
        <v>17</v>
      </c>
      <c r="J4" s="3"/>
      <c r="K4" s="9" t="s">
        <v>18</v>
      </c>
      <c r="L4" s="9"/>
    </row>
    <row r="5" spans="1:12" ht="18" x14ac:dyDescent="0.3">
      <c r="A5" s="2">
        <v>5</v>
      </c>
      <c r="B5" s="7" t="s">
        <v>13</v>
      </c>
      <c r="C5" s="3">
        <v>18</v>
      </c>
      <c r="D5" s="9" t="s">
        <v>14</v>
      </c>
      <c r="E5" s="9" t="s">
        <v>34</v>
      </c>
      <c r="F5" s="9" t="s">
        <v>16</v>
      </c>
      <c r="G5" s="3">
        <v>0</v>
      </c>
      <c r="H5" s="3" t="s">
        <v>17</v>
      </c>
      <c r="I5" s="3" t="s">
        <v>17</v>
      </c>
      <c r="J5" s="3"/>
      <c r="K5" s="9" t="s">
        <v>35</v>
      </c>
      <c r="L5" s="9"/>
    </row>
    <row r="6" spans="1:12" ht="18" x14ac:dyDescent="0.3">
      <c r="A6" s="2">
        <v>6</v>
      </c>
      <c r="B6" s="7" t="s">
        <v>28</v>
      </c>
      <c r="C6" s="3">
        <v>17</v>
      </c>
      <c r="D6" s="9" t="s">
        <v>14</v>
      </c>
      <c r="E6" s="9" t="s">
        <v>15</v>
      </c>
      <c r="F6" s="9" t="s">
        <v>16</v>
      </c>
      <c r="G6" s="3">
        <v>0</v>
      </c>
      <c r="H6" s="3" t="s">
        <v>17</v>
      </c>
      <c r="I6" s="3" t="s">
        <v>17</v>
      </c>
      <c r="J6" s="3"/>
      <c r="K6" s="9" t="s">
        <v>18</v>
      </c>
      <c r="L6" s="9" t="s">
        <v>37</v>
      </c>
    </row>
    <row r="7" spans="1:12" ht="18" x14ac:dyDescent="0.3">
      <c r="A7" s="2">
        <v>7</v>
      </c>
      <c r="B7" s="7" t="s">
        <v>13</v>
      </c>
      <c r="C7" s="3">
        <v>17</v>
      </c>
      <c r="D7" s="9" t="s">
        <v>14</v>
      </c>
      <c r="E7" s="9" t="s">
        <v>15</v>
      </c>
      <c r="F7" s="9" t="s">
        <v>16</v>
      </c>
      <c r="G7" s="3">
        <v>0</v>
      </c>
      <c r="H7" s="3" t="s">
        <v>17</v>
      </c>
      <c r="I7" s="3" t="s">
        <v>17</v>
      </c>
      <c r="J7" s="3"/>
      <c r="K7" s="9" t="s">
        <v>39</v>
      </c>
      <c r="L7" s="9"/>
    </row>
    <row r="8" spans="1:12" ht="18" x14ac:dyDescent="0.3">
      <c r="A8" s="2">
        <v>11</v>
      </c>
      <c r="B8" s="7" t="s">
        <v>13</v>
      </c>
      <c r="C8" s="3">
        <v>19</v>
      </c>
      <c r="D8" s="9" t="s">
        <v>14</v>
      </c>
      <c r="E8" s="9" t="s">
        <v>41</v>
      </c>
      <c r="F8" s="9" t="s">
        <v>145</v>
      </c>
      <c r="G8" s="3">
        <v>0</v>
      </c>
      <c r="H8" s="3" t="s">
        <v>17</v>
      </c>
      <c r="I8" s="3" t="s">
        <v>17</v>
      </c>
      <c r="J8" s="3"/>
      <c r="K8" s="9" t="s">
        <v>18</v>
      </c>
      <c r="L8" s="9"/>
    </row>
    <row r="9" spans="1:12" ht="18" x14ac:dyDescent="0.3">
      <c r="A9" s="2">
        <v>15</v>
      </c>
      <c r="B9" s="7" t="s">
        <v>13</v>
      </c>
      <c r="C9" s="3">
        <v>34</v>
      </c>
      <c r="D9" s="9" t="s">
        <v>66</v>
      </c>
      <c r="E9" s="9" t="s">
        <v>34</v>
      </c>
      <c r="F9" s="9" t="s">
        <v>67</v>
      </c>
      <c r="G9" s="3">
        <v>0</v>
      </c>
      <c r="H9" s="3" t="s">
        <v>26</v>
      </c>
      <c r="I9" s="3" t="s">
        <v>17</v>
      </c>
      <c r="J9" s="3"/>
      <c r="K9" s="9" t="s">
        <v>18</v>
      </c>
      <c r="L9" s="9"/>
    </row>
    <row r="10" spans="1:12" ht="27.45" customHeight="1" x14ac:dyDescent="0.3">
      <c r="A10" s="2">
        <v>16</v>
      </c>
      <c r="B10" s="7" t="s">
        <v>13</v>
      </c>
      <c r="C10" s="3">
        <v>24</v>
      </c>
      <c r="D10" s="9" t="s">
        <v>69</v>
      </c>
      <c r="E10" s="9" t="s">
        <v>34</v>
      </c>
      <c r="F10" s="9" t="s">
        <v>70</v>
      </c>
      <c r="G10" s="3">
        <v>0</v>
      </c>
      <c r="H10" s="3" t="s">
        <v>17</v>
      </c>
      <c r="I10" s="3" t="s">
        <v>17</v>
      </c>
      <c r="J10" s="3"/>
      <c r="K10" s="9" t="s">
        <v>17</v>
      </c>
      <c r="L10" s="9" t="s">
        <v>17</v>
      </c>
    </row>
    <row r="11" spans="1:12" ht="18" x14ac:dyDescent="0.3">
      <c r="A11" s="2">
        <v>18</v>
      </c>
      <c r="B11" s="7" t="s">
        <v>13</v>
      </c>
      <c r="C11" s="3">
        <v>17</v>
      </c>
      <c r="D11" s="9" t="s">
        <v>14</v>
      </c>
      <c r="E11" s="9" t="s">
        <v>77</v>
      </c>
      <c r="F11" s="9" t="s">
        <v>78</v>
      </c>
      <c r="G11" s="3">
        <v>0</v>
      </c>
      <c r="H11" s="3" t="s">
        <v>26</v>
      </c>
      <c r="I11" s="3" t="s">
        <v>17</v>
      </c>
      <c r="J11" s="3"/>
      <c r="K11" s="9" t="s">
        <v>39</v>
      </c>
      <c r="L11" s="9" t="s">
        <v>124</v>
      </c>
    </row>
    <row r="12" spans="1:12" ht="18" x14ac:dyDescent="0.3">
      <c r="A12" s="2">
        <v>20</v>
      </c>
      <c r="B12" s="7" t="s">
        <v>13</v>
      </c>
      <c r="C12" s="3">
        <v>18</v>
      </c>
      <c r="D12" s="9" t="s">
        <v>14</v>
      </c>
      <c r="E12" s="9" t="s">
        <v>15</v>
      </c>
      <c r="F12" s="9" t="s">
        <v>16</v>
      </c>
      <c r="G12" s="3">
        <v>0</v>
      </c>
      <c r="H12" s="3" t="s">
        <v>17</v>
      </c>
      <c r="I12" s="3" t="s">
        <v>17</v>
      </c>
      <c r="J12" s="3"/>
      <c r="K12" s="9" t="s">
        <v>86</v>
      </c>
      <c r="L12" s="9" t="s">
        <v>87</v>
      </c>
    </row>
    <row r="13" spans="1:12" ht="18" x14ac:dyDescent="0.3">
      <c r="A13" s="2">
        <v>23</v>
      </c>
      <c r="B13" s="7" t="s">
        <v>28</v>
      </c>
      <c r="C13" s="3">
        <v>23</v>
      </c>
      <c r="D13" s="9" t="s">
        <v>14</v>
      </c>
      <c r="E13" s="9" t="s">
        <v>29</v>
      </c>
      <c r="F13" s="9" t="s">
        <v>47</v>
      </c>
      <c r="G13" s="3">
        <v>0</v>
      </c>
      <c r="H13" s="3" t="s">
        <v>26</v>
      </c>
      <c r="I13" s="3" t="s">
        <v>17</v>
      </c>
      <c r="J13" s="3"/>
      <c r="K13" s="9" t="s">
        <v>18</v>
      </c>
      <c r="L13" s="9"/>
    </row>
    <row r="14" spans="1:12" ht="18" x14ac:dyDescent="0.3">
      <c r="A14" s="2">
        <v>25</v>
      </c>
      <c r="B14" s="7" t="s">
        <v>13</v>
      </c>
      <c r="C14" s="3">
        <v>18</v>
      </c>
      <c r="D14" s="9" t="s">
        <v>14</v>
      </c>
      <c r="E14" s="9" t="s">
        <v>15</v>
      </c>
      <c r="F14" s="9" t="s">
        <v>16</v>
      </c>
      <c r="G14" s="3">
        <v>0</v>
      </c>
      <c r="H14" s="3" t="s">
        <v>17</v>
      </c>
      <c r="I14" s="3" t="s">
        <v>17</v>
      </c>
      <c r="J14" s="3"/>
      <c r="K14" s="9" t="s">
        <v>18</v>
      </c>
      <c r="L14" s="9" t="s">
        <v>101</v>
      </c>
    </row>
    <row r="15" spans="1:12" ht="18" x14ac:dyDescent="0.3">
      <c r="A15" s="2">
        <v>28</v>
      </c>
      <c r="B15" s="7" t="s">
        <v>28</v>
      </c>
      <c r="C15" s="3">
        <v>17</v>
      </c>
      <c r="D15" s="9" t="s">
        <v>109</v>
      </c>
      <c r="E15" s="9" t="s">
        <v>15</v>
      </c>
      <c r="F15" s="9" t="s">
        <v>16</v>
      </c>
      <c r="G15" s="3">
        <v>0</v>
      </c>
      <c r="H15" s="3" t="s">
        <v>17</v>
      </c>
      <c r="I15" s="3" t="s">
        <v>17</v>
      </c>
      <c r="J15" s="3"/>
      <c r="K15" s="9" t="s">
        <v>18</v>
      </c>
      <c r="L15" s="9" t="s">
        <v>110</v>
      </c>
    </row>
    <row r="16" spans="1:12" ht="18" x14ac:dyDescent="0.3">
      <c r="A16" s="2">
        <v>29</v>
      </c>
      <c r="B16" s="7" t="s">
        <v>28</v>
      </c>
      <c r="C16" s="3">
        <v>17</v>
      </c>
      <c r="D16" s="9" t="s">
        <v>112</v>
      </c>
      <c r="E16" s="9" t="s">
        <v>41</v>
      </c>
      <c r="F16" s="9" t="s">
        <v>16</v>
      </c>
      <c r="G16" s="3">
        <v>0</v>
      </c>
      <c r="H16" s="3" t="s">
        <v>17</v>
      </c>
      <c r="I16" s="3" t="s">
        <v>17</v>
      </c>
      <c r="J16" s="3"/>
      <c r="K16" s="9" t="s">
        <v>113</v>
      </c>
      <c r="L16" s="9" t="s">
        <v>114</v>
      </c>
    </row>
    <row r="17" spans="1:12" ht="18" x14ac:dyDescent="0.3">
      <c r="A17" s="2">
        <v>30</v>
      </c>
      <c r="B17" s="7" t="s">
        <v>13</v>
      </c>
      <c r="C17" s="3">
        <v>20</v>
      </c>
      <c r="D17" s="9" t="s">
        <v>14</v>
      </c>
      <c r="E17" s="9" t="s">
        <v>51</v>
      </c>
      <c r="F17" s="9" t="s">
        <v>16</v>
      </c>
      <c r="G17" s="3">
        <v>0</v>
      </c>
      <c r="H17" s="3" t="s">
        <v>17</v>
      </c>
      <c r="I17" s="3" t="s">
        <v>17</v>
      </c>
      <c r="J17" s="3"/>
      <c r="K17" s="9" t="s">
        <v>116</v>
      </c>
      <c r="L17" s="9" t="s">
        <v>117</v>
      </c>
    </row>
    <row r="18" spans="1:12" ht="18" x14ac:dyDescent="0.3">
      <c r="A18" s="2">
        <v>14</v>
      </c>
      <c r="B18" s="7" t="s">
        <v>13</v>
      </c>
      <c r="C18" s="3">
        <v>21</v>
      </c>
      <c r="D18" s="9" t="s">
        <v>14</v>
      </c>
      <c r="E18" s="9" t="s">
        <v>51</v>
      </c>
      <c r="F18" s="9" t="s">
        <v>64</v>
      </c>
      <c r="G18" s="3">
        <v>1</v>
      </c>
      <c r="H18" s="3" t="s">
        <v>26</v>
      </c>
      <c r="I18" s="3" t="s">
        <v>26</v>
      </c>
      <c r="J18" s="3"/>
      <c r="K18" s="9" t="s">
        <v>18</v>
      </c>
      <c r="L18" s="9"/>
    </row>
    <row r="19" spans="1:12" ht="18" x14ac:dyDescent="0.3">
      <c r="A19" s="2">
        <v>19</v>
      </c>
      <c r="B19" s="7" t="s">
        <v>13</v>
      </c>
      <c r="C19" s="3">
        <v>19</v>
      </c>
      <c r="D19" s="9" t="s">
        <v>81</v>
      </c>
      <c r="E19" s="9" t="s">
        <v>82</v>
      </c>
      <c r="F19" s="9" t="s">
        <v>83</v>
      </c>
      <c r="G19" s="3">
        <v>1</v>
      </c>
      <c r="H19" s="3" t="s">
        <v>17</v>
      </c>
      <c r="I19" s="3" t="s">
        <v>17</v>
      </c>
      <c r="J19" s="3"/>
      <c r="K19" s="9" t="s">
        <v>84</v>
      </c>
      <c r="L19" s="9"/>
    </row>
    <row r="20" spans="1:12" ht="18" x14ac:dyDescent="0.3">
      <c r="A20" s="2">
        <v>27</v>
      </c>
      <c r="B20" s="7" t="s">
        <v>13</v>
      </c>
      <c r="C20" s="3">
        <v>17</v>
      </c>
      <c r="D20" s="9" t="s">
        <v>14</v>
      </c>
      <c r="E20" s="9" t="s">
        <v>34</v>
      </c>
      <c r="F20" s="9" t="s">
        <v>47</v>
      </c>
      <c r="G20" s="3">
        <v>1</v>
      </c>
      <c r="H20" s="3" t="s">
        <v>26</v>
      </c>
      <c r="I20" s="3" t="s">
        <v>17</v>
      </c>
      <c r="J20" s="3"/>
      <c r="K20" s="9" t="s">
        <v>18</v>
      </c>
      <c r="L20" s="9" t="s">
        <v>107</v>
      </c>
    </row>
    <row r="21" spans="1:12" ht="18" x14ac:dyDescent="0.3">
      <c r="A21" s="2">
        <v>9</v>
      </c>
      <c r="B21" s="7" t="s">
        <v>28</v>
      </c>
      <c r="C21" s="3">
        <v>25</v>
      </c>
      <c r="D21" s="9" t="s">
        <v>46</v>
      </c>
      <c r="E21" s="9" t="s">
        <v>41</v>
      </c>
      <c r="F21" s="9" t="s">
        <v>47</v>
      </c>
      <c r="G21" s="3">
        <v>2</v>
      </c>
      <c r="H21" s="3" t="s">
        <v>17</v>
      </c>
      <c r="I21" s="3" t="s">
        <v>17</v>
      </c>
      <c r="J21" s="3"/>
      <c r="K21" s="9" t="s">
        <v>48</v>
      </c>
      <c r="L21" s="9" t="s">
        <v>49</v>
      </c>
    </row>
    <row r="22" spans="1:12" ht="18" x14ac:dyDescent="0.3">
      <c r="A22" s="2">
        <v>21</v>
      </c>
      <c r="B22" s="7" t="s">
        <v>13</v>
      </c>
      <c r="C22" s="3">
        <v>19</v>
      </c>
      <c r="D22" s="9" t="s">
        <v>14</v>
      </c>
      <c r="E22" s="9" t="s">
        <v>21</v>
      </c>
      <c r="F22" s="9" t="s">
        <v>16</v>
      </c>
      <c r="G22" s="3">
        <v>2</v>
      </c>
      <c r="H22" s="3" t="s">
        <v>17</v>
      </c>
      <c r="I22" s="3" t="s">
        <v>17</v>
      </c>
      <c r="J22" s="3"/>
      <c r="K22" s="9" t="s">
        <v>18</v>
      </c>
      <c r="L22" s="9" t="s">
        <v>90</v>
      </c>
    </row>
    <row r="23" spans="1:12" ht="18" x14ac:dyDescent="0.3">
      <c r="A23" s="2">
        <v>24</v>
      </c>
      <c r="B23" s="7" t="s">
        <v>13</v>
      </c>
      <c r="C23" s="3">
        <v>26</v>
      </c>
      <c r="D23" s="9" t="s">
        <v>97</v>
      </c>
      <c r="E23" s="9" t="s">
        <v>51</v>
      </c>
      <c r="F23" s="9" t="s">
        <v>25</v>
      </c>
      <c r="G23" s="3">
        <v>2</v>
      </c>
      <c r="H23" s="3" t="s">
        <v>17</v>
      </c>
      <c r="I23" s="3" t="s">
        <v>17</v>
      </c>
      <c r="J23" s="3"/>
      <c r="K23" s="9" t="s">
        <v>98</v>
      </c>
      <c r="L23" s="9" t="s">
        <v>99</v>
      </c>
    </row>
    <row r="24" spans="1:12" ht="18" x14ac:dyDescent="0.3">
      <c r="A24" s="2">
        <v>26</v>
      </c>
      <c r="B24" s="7" t="s">
        <v>13</v>
      </c>
      <c r="C24" s="3">
        <v>19</v>
      </c>
      <c r="D24" s="9" t="s">
        <v>14</v>
      </c>
      <c r="E24" s="9" t="s">
        <v>82</v>
      </c>
      <c r="F24" s="9" t="s">
        <v>103</v>
      </c>
      <c r="G24" s="3">
        <v>2</v>
      </c>
      <c r="H24" s="3" t="s">
        <v>26</v>
      </c>
      <c r="I24" s="3" t="s">
        <v>17</v>
      </c>
      <c r="J24" s="3"/>
      <c r="K24" s="9" t="s">
        <v>104</v>
      </c>
      <c r="L24" s="9" t="s">
        <v>105</v>
      </c>
    </row>
    <row r="25" spans="1:12" ht="18" x14ac:dyDescent="0.3">
      <c r="A25" s="2">
        <v>22</v>
      </c>
      <c r="B25" s="7" t="s">
        <v>28</v>
      </c>
      <c r="C25" s="3">
        <v>17</v>
      </c>
      <c r="D25" s="9" t="s">
        <v>14</v>
      </c>
      <c r="E25" s="9" t="s">
        <v>92</v>
      </c>
      <c r="F25" s="9" t="s">
        <v>93</v>
      </c>
      <c r="G25" s="3">
        <v>3</v>
      </c>
      <c r="H25" s="3" t="s">
        <v>26</v>
      </c>
      <c r="I25" s="3" t="s">
        <v>17</v>
      </c>
      <c r="J25" s="3"/>
      <c r="K25" s="9" t="s">
        <v>18</v>
      </c>
      <c r="L25" s="9" t="s">
        <v>94</v>
      </c>
    </row>
    <row r="26" spans="1:12" ht="18" x14ac:dyDescent="0.3">
      <c r="A26" s="2">
        <v>2</v>
      </c>
      <c r="B26" s="7" t="s">
        <v>13</v>
      </c>
      <c r="C26" s="3">
        <v>17</v>
      </c>
      <c r="D26" s="9" t="s">
        <v>14</v>
      </c>
      <c r="E26" s="9" t="s">
        <v>21</v>
      </c>
      <c r="F26" s="9" t="s">
        <v>22</v>
      </c>
      <c r="G26" s="3">
        <v>4</v>
      </c>
      <c r="H26" s="3" t="s">
        <v>17</v>
      </c>
      <c r="I26" s="3" t="s">
        <v>17</v>
      </c>
      <c r="J26" s="3"/>
      <c r="K26" s="9" t="s">
        <v>18</v>
      </c>
      <c r="L26" s="9" t="s">
        <v>23</v>
      </c>
    </row>
    <row r="27" spans="1:12" ht="18" x14ac:dyDescent="0.3">
      <c r="A27" s="2">
        <v>4</v>
      </c>
      <c r="B27" s="7" t="s">
        <v>28</v>
      </c>
      <c r="C27" s="3">
        <v>20</v>
      </c>
      <c r="D27" s="9" t="s">
        <v>14</v>
      </c>
      <c r="E27" s="9" t="s">
        <v>29</v>
      </c>
      <c r="F27" s="9" t="s">
        <v>30</v>
      </c>
      <c r="G27" s="3">
        <v>4</v>
      </c>
      <c r="H27" s="3" t="s">
        <v>26</v>
      </c>
      <c r="I27" s="3" t="s">
        <v>17</v>
      </c>
      <c r="J27" s="3"/>
      <c r="K27" s="9" t="s">
        <v>31</v>
      </c>
      <c r="L27" s="9" t="s">
        <v>32</v>
      </c>
    </row>
    <row r="28" spans="1:12" ht="36" x14ac:dyDescent="0.3">
      <c r="A28" s="2">
        <v>8</v>
      </c>
      <c r="B28" s="7" t="s">
        <v>13</v>
      </c>
      <c r="C28" s="3">
        <v>20</v>
      </c>
      <c r="D28" s="9" t="s">
        <v>14</v>
      </c>
      <c r="E28" s="9" t="s">
        <v>41</v>
      </c>
      <c r="F28" s="9" t="s">
        <v>42</v>
      </c>
      <c r="G28" s="3">
        <v>4</v>
      </c>
      <c r="H28" s="3" t="s">
        <v>17</v>
      </c>
      <c r="I28" s="3" t="s">
        <v>17</v>
      </c>
      <c r="J28" s="3"/>
      <c r="K28" s="9" t="s">
        <v>43</v>
      </c>
      <c r="L28" s="10" t="s">
        <v>44</v>
      </c>
    </row>
    <row r="29" spans="1:12" ht="18" x14ac:dyDescent="0.3">
      <c r="A29" s="2">
        <v>13</v>
      </c>
      <c r="B29" s="7" t="s">
        <v>13</v>
      </c>
      <c r="C29" s="3">
        <v>20</v>
      </c>
      <c r="D29" s="9" t="s">
        <v>14</v>
      </c>
      <c r="E29" s="9" t="s">
        <v>41</v>
      </c>
      <c r="F29" s="9" t="s">
        <v>61</v>
      </c>
      <c r="G29" s="3">
        <v>4</v>
      </c>
      <c r="H29" s="3" t="s">
        <v>26</v>
      </c>
      <c r="I29" s="3" t="s">
        <v>17</v>
      </c>
      <c r="J29" s="3"/>
      <c r="K29" s="9" t="s">
        <v>62</v>
      </c>
      <c r="L29" s="9"/>
    </row>
    <row r="30" spans="1:12" ht="18" x14ac:dyDescent="0.3">
      <c r="A30" s="2">
        <v>10</v>
      </c>
      <c r="B30" s="7" t="s">
        <v>13</v>
      </c>
      <c r="C30" s="3">
        <v>21</v>
      </c>
      <c r="D30" s="9" t="s">
        <v>14</v>
      </c>
      <c r="E30" s="9" t="s">
        <v>51</v>
      </c>
      <c r="F30" s="9" t="s">
        <v>52</v>
      </c>
      <c r="G30" s="3">
        <v>5</v>
      </c>
      <c r="H30" s="3" t="s">
        <v>17</v>
      </c>
      <c r="I30" s="3" t="s">
        <v>17</v>
      </c>
      <c r="J30" s="3"/>
      <c r="K30" s="9" t="s">
        <v>39</v>
      </c>
      <c r="L30" s="9" t="s">
        <v>53</v>
      </c>
    </row>
    <row r="31" spans="1:12" ht="18" x14ac:dyDescent="0.3">
      <c r="A31" s="2">
        <v>12</v>
      </c>
      <c r="B31" s="7" t="s">
        <v>13</v>
      </c>
      <c r="C31" s="3">
        <v>20</v>
      </c>
      <c r="D31" s="9" t="s">
        <v>57</v>
      </c>
      <c r="E31" s="9" t="s">
        <v>51</v>
      </c>
      <c r="F31" s="9" t="s">
        <v>58</v>
      </c>
      <c r="G31" s="3">
        <v>5</v>
      </c>
      <c r="H31" s="3" t="s">
        <v>26</v>
      </c>
      <c r="I31" s="3" t="s">
        <v>17</v>
      </c>
      <c r="J31" s="3"/>
      <c r="K31" s="9" t="s">
        <v>59</v>
      </c>
      <c r="L31" s="9"/>
    </row>
    <row r="32" spans="1:12" ht="18" x14ac:dyDescent="0.3">
      <c r="A32" s="2">
        <v>17</v>
      </c>
      <c r="B32" s="7" t="s">
        <v>13</v>
      </c>
      <c r="C32" s="3">
        <v>29</v>
      </c>
      <c r="D32" s="9" t="s">
        <v>72</v>
      </c>
      <c r="E32" s="9" t="s">
        <v>41</v>
      </c>
      <c r="F32" s="9" t="s">
        <v>73</v>
      </c>
      <c r="G32" s="3">
        <v>5</v>
      </c>
      <c r="H32" s="3" t="s">
        <v>26</v>
      </c>
      <c r="I32" s="3" t="s">
        <v>17</v>
      </c>
      <c r="J32" s="3"/>
      <c r="K32" s="9" t="s">
        <v>74</v>
      </c>
      <c r="L32" s="9"/>
    </row>
    <row r="34" spans="8:8" ht="18" x14ac:dyDescent="0.3">
      <c r="H34" s="15" t="s">
        <v>156</v>
      </c>
    </row>
  </sheetData>
  <mergeCells count="2">
    <mergeCell ref="A1:D1"/>
    <mergeCell ref="E1:H1"/>
  </mergeCells>
  <conditionalFormatting sqref="H8:H32 H34">
    <cfRule type="containsText" dxfId="4" priority="6" operator="containsText" text="No">
      <formula>NOT(ISERROR(SEARCH("No",H8)))</formula>
    </cfRule>
  </conditionalFormatting>
  <conditionalFormatting sqref="H3:H32 H34">
    <cfRule type="containsText" dxfId="3" priority="4" operator="containsText" text="Yes">
      <formula>NOT(ISERROR(SEARCH("Yes",H3)))</formula>
    </cfRule>
    <cfRule type="containsText" dxfId="2" priority="5" operator="containsText" text="No">
      <formula>NOT(ISERROR(SEARCH("No",H3)))</formula>
    </cfRule>
  </conditionalFormatting>
  <conditionalFormatting sqref="G3:G32">
    <cfRule type="dataBar" priority="3">
      <dataBar>
        <cfvo type="min"/>
        <cfvo type="max"/>
        <color rgb="FF008AEF"/>
      </dataBar>
      <extLst>
        <ext xmlns:x14="http://schemas.microsoft.com/office/spreadsheetml/2009/9/main" uri="{B025F937-C7B1-47D3-B67F-A62EFF666E3E}">
          <x14:id>{971481C7-1153-4547-B088-B7250287A03E}</x14:id>
        </ext>
      </extLst>
    </cfRule>
  </conditionalFormatting>
  <conditionalFormatting sqref="F3:F32">
    <cfRule type="containsText" dxfId="1" priority="2" operator="containsText" text="None">
      <formula>NOT(ISERROR(SEARCH("None",F3)))</formula>
    </cfRule>
  </conditionalFormatting>
  <conditionalFormatting sqref="D3:D32">
    <cfRule type="containsText" dxfId="0" priority="1" operator="containsText" text="Student">
      <formula>NOT(ISERROR(SEARCH("Student",D3)))</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71481C7-1153-4547-B088-B7250287A03E}">
            <x14:dataBar minLength="0" maxLength="100" border="1" negativeBarBorderColorSameAsPositive="0">
              <x14:cfvo type="autoMin"/>
              <x14:cfvo type="autoMax"/>
              <x14:borderColor rgb="FF008AEF"/>
              <x14:negativeFillColor rgb="FFFF0000"/>
              <x14:negativeBorderColor rgb="FFFF0000"/>
              <x14:axisColor rgb="FF000000"/>
            </x14:dataBar>
          </x14:cfRule>
          <xm:sqref>G3:G32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L108"/>
  <sheetViews>
    <sheetView zoomScaleNormal="100" workbookViewId="0">
      <selection activeCell="A2" sqref="A2:C2"/>
    </sheetView>
  </sheetViews>
  <sheetFormatPr defaultRowHeight="14.4" x14ac:dyDescent="0.3"/>
  <cols>
    <col min="1" max="1" width="70.5546875" bestFit="1" customWidth="1"/>
    <col min="2" max="2" width="32.44140625" bestFit="1" customWidth="1"/>
    <col min="3" max="3" width="13.109375" customWidth="1"/>
    <col min="4" max="4" width="42.109375" bestFit="1" customWidth="1"/>
    <col min="5" max="5" width="34.5546875" bestFit="1" customWidth="1"/>
    <col min="6" max="6" width="60.109375" bestFit="1" customWidth="1"/>
    <col min="7" max="7" width="60" bestFit="1" customWidth="1"/>
    <col min="8" max="8" width="60.109375" bestFit="1" customWidth="1"/>
    <col min="9" max="9" width="36" bestFit="1" customWidth="1"/>
    <col min="11" max="11" width="70.5546875" bestFit="1" customWidth="1"/>
    <col min="12" max="12" width="32.44140625" bestFit="1" customWidth="1"/>
    <col min="13" max="13" width="8.5546875" bestFit="1" customWidth="1"/>
    <col min="14" max="14" width="36" bestFit="1" customWidth="1"/>
    <col min="15" max="15" width="17.33203125" customWidth="1"/>
    <col min="17" max="17" width="18.33203125" bestFit="1" customWidth="1"/>
    <col min="18" max="18" width="12.33203125" customWidth="1"/>
    <col min="20" max="20" width="20" bestFit="1" customWidth="1"/>
    <col min="21" max="21" width="11" bestFit="1" customWidth="1"/>
    <col min="23" max="23" width="28.109375" bestFit="1" customWidth="1"/>
    <col min="24" max="24" width="12.109375" customWidth="1"/>
  </cols>
  <sheetData>
    <row r="1" spans="1:38" ht="15" thickBot="1" x14ac:dyDescent="0.35"/>
    <row r="2" spans="1:38" ht="18.600000000000001" thickBot="1" x14ac:dyDescent="0.35">
      <c r="A2" s="55" t="s">
        <v>172</v>
      </c>
      <c r="B2" s="56"/>
      <c r="C2" s="57"/>
      <c r="F2" s="55" t="s">
        <v>169</v>
      </c>
      <c r="G2" s="56"/>
      <c r="H2" s="56"/>
      <c r="I2" s="57"/>
    </row>
    <row r="3" spans="1:38" ht="16.2" thickBot="1" x14ac:dyDescent="0.35">
      <c r="A3" s="47" t="s">
        <v>132</v>
      </c>
      <c r="B3" s="48" t="s">
        <v>13</v>
      </c>
      <c r="C3" s="49" t="s">
        <v>28</v>
      </c>
      <c r="F3" s="47" t="s">
        <v>132</v>
      </c>
      <c r="G3" s="48" t="s">
        <v>161</v>
      </c>
      <c r="H3" s="49" t="s">
        <v>127</v>
      </c>
      <c r="I3" s="50" t="s">
        <v>162</v>
      </c>
      <c r="J3" s="30"/>
      <c r="W3" s="16"/>
      <c r="X3" s="16"/>
      <c r="Y3" s="16"/>
      <c r="Z3" s="16"/>
      <c r="AA3" s="16"/>
      <c r="AB3" s="16"/>
      <c r="AC3" s="16"/>
      <c r="AD3" s="16"/>
      <c r="AE3" s="16"/>
      <c r="AF3" s="16"/>
      <c r="AG3" s="16"/>
      <c r="AH3" s="16"/>
      <c r="AI3" s="16"/>
      <c r="AJ3" s="16"/>
      <c r="AK3" s="16"/>
      <c r="AL3" s="16"/>
    </row>
    <row r="4" spans="1:38" x14ac:dyDescent="0.3">
      <c r="A4" s="24" t="s">
        <v>130</v>
      </c>
      <c r="B4" s="18">
        <f>COUNTIFS('Formatted Data'!$E$3:$E$32,A4,'Formatted Data'!$B$3:$B$32,Interrogation!$B$3)</f>
        <v>0</v>
      </c>
      <c r="C4" s="28">
        <f>COUNTIFS('Formatted Data'!$E$3:$E$32,A4,'Formatted Data'!$B$3:$B$32,Interrogation!$C$3)</f>
        <v>0</v>
      </c>
      <c r="F4" s="24" t="s">
        <v>130</v>
      </c>
      <c r="G4" s="18">
        <f>SUMIF('Formatted Data'!$E$3:$E$32,Interrogation!F4,'Formatted Data'!$G$3:$G$32)</f>
        <v>0</v>
      </c>
      <c r="H4" s="18">
        <f>COUNTIF('Formatted Data'!$E$3:$E$32,F4)</f>
        <v>0</v>
      </c>
      <c r="I4" s="44">
        <f t="shared" ref="I4:I14" si="0">IF(H4=0,0,ROUND(G4/H4,0))</f>
        <v>0</v>
      </c>
      <c r="W4" s="16"/>
      <c r="X4" s="16"/>
      <c r="Y4" s="16"/>
      <c r="Z4" s="16"/>
      <c r="AA4" s="16"/>
      <c r="AB4" s="16"/>
      <c r="AC4" s="16"/>
      <c r="AD4" s="16"/>
      <c r="AE4" s="16"/>
      <c r="AF4" s="16"/>
      <c r="AG4" s="16"/>
      <c r="AH4" s="16"/>
      <c r="AI4" s="16"/>
      <c r="AJ4" s="16"/>
      <c r="AK4" s="16"/>
      <c r="AL4" s="16"/>
    </row>
    <row r="5" spans="1:38" x14ac:dyDescent="0.3">
      <c r="A5" s="26" t="s">
        <v>51</v>
      </c>
      <c r="B5" s="18">
        <f>COUNTIFS('Formatted Data'!$E$3:$E$32,A5,'Formatted Data'!$B$3:$B$32,Interrogation!$B$3)</f>
        <v>5</v>
      </c>
      <c r="C5" s="28">
        <f>COUNTIFS('Formatted Data'!$E$3:$E$32,A5,'Formatted Data'!$B$3:$B$32,Interrogation!$C$3)</f>
        <v>0</v>
      </c>
      <c r="F5" s="26" t="s">
        <v>51</v>
      </c>
      <c r="G5" s="18">
        <f>SUMIF('Formatted Data'!$E$3:$E$32,Interrogation!F5,'Formatted Data'!$G$3:$G$32)</f>
        <v>13</v>
      </c>
      <c r="H5" s="18">
        <f>COUNTIF('Formatted Data'!$E$3:$E$32,F5)</f>
        <v>5</v>
      </c>
      <c r="I5" s="44">
        <f t="shared" si="0"/>
        <v>3</v>
      </c>
      <c r="W5" s="16"/>
      <c r="X5" s="16"/>
      <c r="Y5" s="16"/>
      <c r="Z5" s="16"/>
      <c r="AA5" s="16"/>
      <c r="AB5" s="16"/>
      <c r="AC5" s="16"/>
      <c r="AD5" s="16"/>
      <c r="AE5" s="16"/>
      <c r="AF5" s="16"/>
      <c r="AG5" s="16"/>
      <c r="AH5" s="16"/>
      <c r="AI5" s="16"/>
      <c r="AJ5" s="16"/>
      <c r="AK5" s="16"/>
      <c r="AL5" s="16"/>
    </row>
    <row r="6" spans="1:38" x14ac:dyDescent="0.3">
      <c r="A6" s="26" t="s">
        <v>41</v>
      </c>
      <c r="B6" s="18">
        <f>COUNTIFS('Formatted Data'!$E$3:$E$32,A6,'Formatted Data'!$B$3:$B$32,Interrogation!$B$3)</f>
        <v>4</v>
      </c>
      <c r="C6" s="28">
        <f>COUNTIFS('Formatted Data'!$E$3:$E$32,A6,'Formatted Data'!$B$3:$B$32,Interrogation!$C$3)</f>
        <v>2</v>
      </c>
      <c r="F6" s="26" t="s">
        <v>41</v>
      </c>
      <c r="G6" s="18">
        <f>SUMIF('Formatted Data'!$E$3:$E$32,Interrogation!F6,'Formatted Data'!$G$3:$G$32)</f>
        <v>15</v>
      </c>
      <c r="H6" s="18">
        <f>COUNTIF('Formatted Data'!$E$3:$E$32,F6)</f>
        <v>6</v>
      </c>
      <c r="I6" s="44">
        <f t="shared" si="0"/>
        <v>3</v>
      </c>
      <c r="W6" s="16"/>
      <c r="X6" s="16"/>
      <c r="Y6" s="16"/>
      <c r="Z6" s="16"/>
      <c r="AA6" s="16"/>
      <c r="AB6" s="16"/>
      <c r="AC6" s="16"/>
      <c r="AD6" s="16"/>
      <c r="AE6" s="16"/>
      <c r="AF6" s="16"/>
      <c r="AG6" s="16"/>
      <c r="AH6" s="16"/>
      <c r="AI6" s="16"/>
      <c r="AJ6" s="16"/>
      <c r="AK6" s="16"/>
      <c r="AL6" s="16"/>
    </row>
    <row r="7" spans="1:38" x14ac:dyDescent="0.3">
      <c r="A7" s="26" t="s">
        <v>131</v>
      </c>
      <c r="B7" s="18">
        <f>COUNTIFS('Formatted Data'!$E$3:$E$32,A7,'Formatted Data'!$B$3:$B$32,Interrogation!$B$3)</f>
        <v>0</v>
      </c>
      <c r="C7" s="28">
        <f>COUNTIFS('Formatted Data'!$E$3:$E$32,A7,'Formatted Data'!$B$3:$B$32,Interrogation!$C$3)</f>
        <v>0</v>
      </c>
      <c r="F7" s="26" t="s">
        <v>131</v>
      </c>
      <c r="G7" s="18">
        <f>SUMIF('Formatted Data'!$E$3:$E$32,Interrogation!F7,'Formatted Data'!$G$3:$G$32)</f>
        <v>0</v>
      </c>
      <c r="H7" s="18">
        <f>COUNTIF('Formatted Data'!$E$3:$E$32,F7)</f>
        <v>0</v>
      </c>
      <c r="I7" s="44">
        <f t="shared" si="0"/>
        <v>0</v>
      </c>
      <c r="W7" s="16"/>
      <c r="X7" s="16"/>
      <c r="Y7" s="16"/>
      <c r="Z7" s="16"/>
      <c r="AA7" s="16"/>
      <c r="AB7" s="16"/>
      <c r="AC7" s="16"/>
      <c r="AD7" s="16"/>
      <c r="AE7" s="16"/>
      <c r="AF7" s="16"/>
      <c r="AG7" s="16"/>
      <c r="AH7" s="16"/>
      <c r="AI7" s="16"/>
      <c r="AJ7" s="16"/>
      <c r="AK7" s="16"/>
      <c r="AL7" s="16"/>
    </row>
    <row r="8" spans="1:38" x14ac:dyDescent="0.3">
      <c r="A8" s="26" t="s">
        <v>21</v>
      </c>
      <c r="B8" s="18">
        <f>COUNTIFS('Formatted Data'!$E$3:$E$32,A8,'Formatted Data'!$B$3:$B$32,Interrogation!$B$3)</f>
        <v>2</v>
      </c>
      <c r="C8" s="28">
        <f>COUNTIFS('Formatted Data'!$E$3:$E$32,A8,'Formatted Data'!$B$3:$B$32,Interrogation!$C$3)</f>
        <v>0</v>
      </c>
      <c r="F8" s="26" t="s">
        <v>21</v>
      </c>
      <c r="G8" s="18">
        <f>SUMIF('Formatted Data'!$E$3:$E$32,Interrogation!F8,'Formatted Data'!$G$3:$G$32)</f>
        <v>6</v>
      </c>
      <c r="H8" s="18">
        <f>COUNTIF('Formatted Data'!$E$3:$E$32,F8)</f>
        <v>2</v>
      </c>
      <c r="I8" s="44">
        <f t="shared" si="0"/>
        <v>3</v>
      </c>
      <c r="W8" s="16"/>
      <c r="X8" s="16"/>
      <c r="Y8" s="16"/>
      <c r="Z8" s="16"/>
      <c r="AA8" s="16"/>
      <c r="AB8" s="16"/>
      <c r="AC8" s="16"/>
      <c r="AD8" s="16"/>
      <c r="AE8" s="16"/>
      <c r="AF8" s="16"/>
      <c r="AG8" s="16"/>
      <c r="AH8" s="16"/>
      <c r="AI8" s="16"/>
      <c r="AJ8" s="16"/>
      <c r="AK8" s="16"/>
      <c r="AL8" s="16"/>
    </row>
    <row r="9" spans="1:38" x14ac:dyDescent="0.3">
      <c r="A9" s="26" t="s">
        <v>15</v>
      </c>
      <c r="B9" s="18">
        <f>COUNTIFS('Formatted Data'!$E$3:$E$32,A9,'Formatted Data'!$B$3:$B$32,Interrogation!$B$3)</f>
        <v>5</v>
      </c>
      <c r="C9" s="28">
        <f>COUNTIFS('Formatted Data'!$E$3:$E$32,A9,'Formatted Data'!$B$3:$B$32,Interrogation!$C$3)</f>
        <v>2</v>
      </c>
      <c r="F9" s="26" t="s">
        <v>15</v>
      </c>
      <c r="G9" s="18">
        <f>SUMIF('Formatted Data'!$E$3:$E$32,Interrogation!F9,'Formatted Data'!$G$3:$G$32)</f>
        <v>0</v>
      </c>
      <c r="H9" s="18">
        <f>COUNTIF('Formatted Data'!$E$3:$E$32,F9)</f>
        <v>7</v>
      </c>
      <c r="I9" s="44">
        <f t="shared" si="0"/>
        <v>0</v>
      </c>
      <c r="W9" s="16"/>
      <c r="X9" s="16"/>
      <c r="Y9" s="16"/>
      <c r="Z9" s="16"/>
      <c r="AA9" s="16"/>
      <c r="AB9" s="16"/>
      <c r="AC9" s="16"/>
      <c r="AD9" s="16"/>
      <c r="AE9" s="16"/>
      <c r="AF9" s="16"/>
      <c r="AG9" s="16"/>
      <c r="AH9" s="16"/>
      <c r="AI9" s="16"/>
      <c r="AJ9" s="16"/>
      <c r="AK9" s="16"/>
      <c r="AL9" s="16"/>
    </row>
    <row r="10" spans="1:38" x14ac:dyDescent="0.3">
      <c r="A10" s="26" t="s">
        <v>34</v>
      </c>
      <c r="B10" s="18">
        <f>COUNTIFS('Formatted Data'!$E$3:$E$32,A10,'Formatted Data'!$B$3:$B$32,Interrogation!$B$3)</f>
        <v>4</v>
      </c>
      <c r="C10" s="28">
        <f>COUNTIFS('Formatted Data'!$E$3:$E$32,A10,'Formatted Data'!$B$3:$B$32,Interrogation!$C$3)</f>
        <v>0</v>
      </c>
      <c r="F10" s="26" t="s">
        <v>34</v>
      </c>
      <c r="G10" s="18">
        <f>SUMIF('Formatted Data'!$E$3:$E$32,Interrogation!F10,'Formatted Data'!$G$3:$G$32)</f>
        <v>1</v>
      </c>
      <c r="H10" s="18">
        <f>COUNTIF('Formatted Data'!$E$3:$E$32,F10)</f>
        <v>4</v>
      </c>
      <c r="I10" s="44">
        <f t="shared" si="0"/>
        <v>0</v>
      </c>
      <c r="W10" s="16"/>
      <c r="X10" s="16"/>
      <c r="Y10" s="16"/>
      <c r="Z10" s="16"/>
      <c r="AA10" s="16"/>
      <c r="AB10" s="16"/>
      <c r="AC10" s="16"/>
      <c r="AD10" s="16"/>
      <c r="AE10" s="16"/>
      <c r="AF10" s="16"/>
      <c r="AG10" s="16"/>
      <c r="AH10" s="16"/>
      <c r="AI10" s="16"/>
      <c r="AJ10" s="16"/>
      <c r="AK10" s="16"/>
      <c r="AL10" s="16"/>
    </row>
    <row r="11" spans="1:38" x14ac:dyDescent="0.3">
      <c r="A11" s="26" t="s">
        <v>29</v>
      </c>
      <c r="B11" s="18">
        <f>COUNTIFS('Formatted Data'!$E$3:$E$32,A11,'Formatted Data'!$B$3:$B$32,Interrogation!$B$3)</f>
        <v>0</v>
      </c>
      <c r="C11" s="28">
        <f>COUNTIFS('Formatted Data'!$E$3:$E$32,A11,'Formatted Data'!$B$3:$B$32,Interrogation!$C$3)</f>
        <v>2</v>
      </c>
      <c r="F11" s="26" t="s">
        <v>29</v>
      </c>
      <c r="G11" s="18">
        <f>SUMIF('Formatted Data'!$E$3:$E$32,Interrogation!F11,'Formatted Data'!$G$3:$G$32)</f>
        <v>4</v>
      </c>
      <c r="H11" s="18">
        <f>COUNTIF('Formatted Data'!$E$3:$E$32,F11)</f>
        <v>2</v>
      </c>
      <c r="I11" s="44">
        <f t="shared" si="0"/>
        <v>2</v>
      </c>
      <c r="W11" s="16"/>
      <c r="X11" s="16"/>
      <c r="Y11" s="16"/>
      <c r="Z11" s="16"/>
      <c r="AA11" s="16"/>
      <c r="AB11" s="16"/>
      <c r="AC11" s="16"/>
      <c r="AD11" s="16"/>
      <c r="AE11" s="16"/>
      <c r="AF11" s="16"/>
      <c r="AG11" s="16"/>
      <c r="AH11" s="16"/>
      <c r="AI11" s="16"/>
      <c r="AJ11" s="16"/>
      <c r="AK11" s="16"/>
      <c r="AL11" s="16"/>
    </row>
    <row r="12" spans="1:38" x14ac:dyDescent="0.3">
      <c r="A12" s="26" t="s">
        <v>82</v>
      </c>
      <c r="B12" s="18">
        <f>COUNTIFS('Formatted Data'!$E$3:$E$32,A12,'Formatted Data'!$B$3:$B$32,Interrogation!$B$3)</f>
        <v>2</v>
      </c>
      <c r="C12" s="28">
        <f>COUNTIFS('Formatted Data'!$E$3:$E$32,A12,'Formatted Data'!$B$3:$B$32,Interrogation!$C$3)</f>
        <v>0</v>
      </c>
      <c r="F12" s="26" t="s">
        <v>82</v>
      </c>
      <c r="G12" s="18">
        <f>SUMIF('Formatted Data'!$E$3:$E$32,Interrogation!F12,'Formatted Data'!$G$3:$G$32)</f>
        <v>3</v>
      </c>
      <c r="H12" s="18">
        <f>COUNTIF('Formatted Data'!$E$3:$E$32,F12)</f>
        <v>2</v>
      </c>
      <c r="I12" s="44">
        <f t="shared" si="0"/>
        <v>2</v>
      </c>
      <c r="W12" s="16"/>
      <c r="X12" s="16"/>
      <c r="Y12" s="16"/>
      <c r="Z12" s="16"/>
      <c r="AA12" s="16"/>
      <c r="AB12" s="16"/>
      <c r="AC12" s="16"/>
      <c r="AD12" s="16"/>
      <c r="AE12" s="16"/>
      <c r="AF12" s="16"/>
      <c r="AG12" s="16"/>
      <c r="AH12" s="16"/>
      <c r="AI12" s="16"/>
      <c r="AJ12" s="16"/>
      <c r="AK12" s="16"/>
      <c r="AL12" s="16"/>
    </row>
    <row r="13" spans="1:38" x14ac:dyDescent="0.3">
      <c r="A13" s="26" t="s">
        <v>77</v>
      </c>
      <c r="B13" s="18">
        <f>COUNTIFS('Formatted Data'!$E$3:$E$32,A13,'Formatted Data'!$B$3:$B$32,Interrogation!$B$3)</f>
        <v>1</v>
      </c>
      <c r="C13" s="28">
        <f>COUNTIFS('Formatted Data'!$E$3:$E$32,A13,'Formatted Data'!$B$3:$B$32,Interrogation!$C$3)</f>
        <v>0</v>
      </c>
      <c r="F13" s="26" t="s">
        <v>77</v>
      </c>
      <c r="G13" s="18">
        <f>SUMIF('Formatted Data'!$E$3:$E$32,Interrogation!F13,'Formatted Data'!$G$3:$G$32)</f>
        <v>0</v>
      </c>
      <c r="H13" s="18">
        <f>COUNTIF('Formatted Data'!$E$3:$E$32,F13)</f>
        <v>1</v>
      </c>
      <c r="I13" s="44">
        <f t="shared" si="0"/>
        <v>0</v>
      </c>
      <c r="W13" s="16"/>
      <c r="X13" s="16"/>
      <c r="Y13" s="16"/>
      <c r="Z13" s="16"/>
      <c r="AA13" s="16"/>
      <c r="AB13" s="16"/>
      <c r="AC13" s="16"/>
      <c r="AD13" s="16"/>
      <c r="AE13" s="16"/>
      <c r="AF13" s="16"/>
      <c r="AG13" s="16"/>
      <c r="AH13" s="16"/>
      <c r="AI13" s="16"/>
      <c r="AJ13" s="16"/>
      <c r="AK13" s="16"/>
      <c r="AL13" s="16"/>
    </row>
    <row r="14" spans="1:38" x14ac:dyDescent="0.3">
      <c r="A14" s="26" t="s">
        <v>92</v>
      </c>
      <c r="B14" s="18">
        <f>COUNTIFS('Formatted Data'!$E$3:$E$32,A14,'Formatted Data'!$B$3:$B$32,Interrogation!$B$3)</f>
        <v>0</v>
      </c>
      <c r="C14" s="28">
        <f>COUNTIFS('Formatted Data'!$E$3:$E$32,A14,'Formatted Data'!$B$3:$B$32,Interrogation!$C$3)</f>
        <v>1</v>
      </c>
      <c r="F14" s="26" t="s">
        <v>92</v>
      </c>
      <c r="G14" s="18">
        <f>SUMIF('Formatted Data'!$E$3:$E$32,Interrogation!F14,'Formatted Data'!$G$3:$G$32)</f>
        <v>3</v>
      </c>
      <c r="H14" s="18">
        <f>COUNTIF('Formatted Data'!$E$3:$E$32,F14)</f>
        <v>1</v>
      </c>
      <c r="I14" s="44">
        <f t="shared" si="0"/>
        <v>3</v>
      </c>
      <c r="W14" s="16"/>
      <c r="X14" s="16"/>
      <c r="Y14" s="16"/>
      <c r="Z14" s="16"/>
      <c r="AA14" s="16"/>
      <c r="AB14" s="16"/>
      <c r="AC14" s="16"/>
      <c r="AD14" s="16"/>
      <c r="AE14" s="16"/>
    </row>
    <row r="15" spans="1:38" ht="15" thickBot="1" x14ac:dyDescent="0.35">
      <c r="A15" s="27"/>
      <c r="B15" s="19"/>
      <c r="C15" s="43"/>
      <c r="F15" s="27"/>
      <c r="G15" s="19"/>
      <c r="H15" s="19"/>
      <c r="I15" s="45"/>
      <c r="W15" s="16"/>
      <c r="X15" s="16"/>
      <c r="Y15" s="16"/>
      <c r="Z15" s="16"/>
      <c r="AA15" s="16"/>
      <c r="AB15" s="16"/>
      <c r="AC15" s="16"/>
      <c r="AD15" s="16"/>
      <c r="AE15" s="16"/>
    </row>
    <row r="16" spans="1:38" ht="15" thickBot="1" x14ac:dyDescent="0.35">
      <c r="A16" s="21" t="s">
        <v>163</v>
      </c>
      <c r="B16" s="22">
        <f>SUM(B4:B14)</f>
        <v>23</v>
      </c>
      <c r="C16" s="29">
        <f>SUM(C4:C14)</f>
        <v>7</v>
      </c>
      <c r="F16" s="21" t="s">
        <v>163</v>
      </c>
      <c r="G16" s="22">
        <f>SUM(G4:G14)</f>
        <v>45</v>
      </c>
      <c r="H16" s="22">
        <f>SUM(H4:H14)</f>
        <v>30</v>
      </c>
      <c r="I16" s="23">
        <f>IF(H16=0,0,G16/H16)</f>
        <v>1.5</v>
      </c>
      <c r="W16" s="16"/>
      <c r="X16" s="16"/>
      <c r="Y16" s="16"/>
      <c r="Z16" s="16"/>
      <c r="AA16" s="16"/>
      <c r="AB16" s="16"/>
      <c r="AC16" s="16"/>
      <c r="AD16" s="16"/>
      <c r="AE16" s="16"/>
    </row>
    <row r="17" spans="1:31" ht="15" thickBot="1" x14ac:dyDescent="0.35">
      <c r="W17" s="16"/>
      <c r="X17" s="16"/>
      <c r="Y17" s="16"/>
      <c r="Z17" s="16"/>
      <c r="AA17" s="16"/>
      <c r="AB17" s="16"/>
      <c r="AC17" s="16"/>
      <c r="AD17" s="16"/>
      <c r="AE17" s="16"/>
    </row>
    <row r="18" spans="1:31" ht="18.600000000000001" thickBot="1" x14ac:dyDescent="0.35">
      <c r="A18" s="55" t="s">
        <v>167</v>
      </c>
      <c r="B18" s="57"/>
      <c r="F18" s="55" t="s">
        <v>165</v>
      </c>
      <c r="G18" s="56"/>
      <c r="H18" s="56"/>
      <c r="I18" s="57"/>
      <c r="W18" s="16"/>
      <c r="X18" s="16"/>
      <c r="Y18" s="16"/>
      <c r="Z18" s="16"/>
      <c r="AA18" s="16"/>
      <c r="AB18" s="16"/>
      <c r="AC18" s="16"/>
      <c r="AD18" s="16"/>
      <c r="AE18" s="16"/>
    </row>
    <row r="19" spans="1:31" ht="16.2" thickBot="1" x14ac:dyDescent="0.35">
      <c r="A19" s="47" t="s">
        <v>121</v>
      </c>
      <c r="B19" s="49" t="s">
        <v>127</v>
      </c>
      <c r="F19" s="47" t="s">
        <v>164</v>
      </c>
      <c r="G19" s="48" t="s">
        <v>170</v>
      </c>
      <c r="H19" s="48"/>
      <c r="I19" s="20"/>
      <c r="W19" s="16"/>
      <c r="X19" s="16"/>
      <c r="Y19" s="16"/>
      <c r="Z19" s="16"/>
      <c r="AA19" s="16"/>
      <c r="AB19" s="16"/>
      <c r="AC19" s="16"/>
      <c r="AD19" s="16"/>
      <c r="AE19" s="16"/>
    </row>
    <row r="20" spans="1:31" x14ac:dyDescent="0.3">
      <c r="A20" s="26" t="s">
        <v>133</v>
      </c>
      <c r="B20" s="28">
        <f t="shared" ref="B20:B38" si="1">B88</f>
        <v>7</v>
      </c>
      <c r="F20" s="24" t="s">
        <v>26</v>
      </c>
      <c r="G20" s="18">
        <f>COUNTIF('Formatted Data'!$H$3:$H$32,Interrogation!F20)</f>
        <v>12</v>
      </c>
      <c r="H20" s="18"/>
      <c r="I20" s="25"/>
      <c r="W20" s="16"/>
      <c r="X20" s="16"/>
      <c r="Y20" s="16"/>
      <c r="Z20" s="16"/>
      <c r="AA20" s="16"/>
      <c r="AB20" s="16"/>
      <c r="AC20" s="16"/>
      <c r="AD20" s="16"/>
      <c r="AE20" s="16"/>
    </row>
    <row r="21" spans="1:31" x14ac:dyDescent="0.3">
      <c r="A21" s="26" t="s">
        <v>134</v>
      </c>
      <c r="B21" s="28">
        <f t="shared" si="1"/>
        <v>2</v>
      </c>
      <c r="F21" s="26" t="s">
        <v>17</v>
      </c>
      <c r="G21" s="18">
        <f>COUNTIF('Formatted Data'!$H$3:$H$32,Interrogation!F21)</f>
        <v>18</v>
      </c>
      <c r="H21" s="18"/>
      <c r="I21" s="25"/>
      <c r="W21" s="16"/>
      <c r="X21" s="16"/>
      <c r="Y21" s="16"/>
      <c r="Z21" s="16"/>
      <c r="AA21" s="16"/>
      <c r="AB21" s="16"/>
      <c r="AC21" s="16"/>
      <c r="AD21" s="16"/>
      <c r="AE21" s="16"/>
    </row>
    <row r="22" spans="1:31" x14ac:dyDescent="0.3">
      <c r="A22" s="26" t="s">
        <v>83</v>
      </c>
      <c r="B22" s="28">
        <f t="shared" si="1"/>
        <v>7</v>
      </c>
      <c r="F22" s="26"/>
      <c r="G22" s="18"/>
      <c r="H22" s="18"/>
      <c r="I22" s="25"/>
      <c r="W22" s="16"/>
      <c r="X22" s="16"/>
      <c r="Y22" s="16"/>
      <c r="Z22" s="16"/>
      <c r="AA22" s="16"/>
      <c r="AB22" s="16"/>
      <c r="AC22" s="16"/>
      <c r="AD22" s="16"/>
      <c r="AE22" s="16"/>
    </row>
    <row r="23" spans="1:31" x14ac:dyDescent="0.3">
      <c r="A23" s="26" t="s">
        <v>25</v>
      </c>
      <c r="B23" s="28">
        <f t="shared" si="1"/>
        <v>10</v>
      </c>
      <c r="F23" s="26"/>
      <c r="G23" s="18"/>
      <c r="H23" s="18"/>
      <c r="I23" s="25"/>
      <c r="W23" s="16"/>
      <c r="X23" s="16"/>
      <c r="Y23" s="16"/>
      <c r="Z23" s="16"/>
      <c r="AA23" s="16"/>
      <c r="AB23" s="16"/>
      <c r="AC23" s="16"/>
      <c r="AD23" s="16"/>
      <c r="AE23" s="16"/>
    </row>
    <row r="24" spans="1:31" x14ac:dyDescent="0.3">
      <c r="A24" s="26" t="s">
        <v>135</v>
      </c>
      <c r="B24" s="28">
        <f t="shared" si="1"/>
        <v>0</v>
      </c>
      <c r="F24" s="26"/>
      <c r="G24" s="18"/>
      <c r="H24" s="18"/>
      <c r="I24" s="25"/>
      <c r="W24" s="16"/>
      <c r="X24" s="16"/>
      <c r="Y24" s="16"/>
      <c r="Z24" s="16"/>
      <c r="AA24" s="16"/>
      <c r="AB24" s="16"/>
      <c r="AC24" s="16"/>
      <c r="AD24" s="16"/>
      <c r="AE24" s="16"/>
    </row>
    <row r="25" spans="1:31" x14ac:dyDescent="0.3">
      <c r="A25" s="26" t="s">
        <v>136</v>
      </c>
      <c r="B25" s="28">
        <f t="shared" si="1"/>
        <v>1</v>
      </c>
      <c r="F25" s="26"/>
      <c r="G25" s="18"/>
      <c r="H25" s="18"/>
      <c r="I25" s="25"/>
      <c r="W25" s="16"/>
      <c r="X25" s="16"/>
      <c r="Y25" s="16"/>
      <c r="Z25" s="16"/>
      <c r="AA25" s="16"/>
      <c r="AB25" s="16"/>
      <c r="AC25" s="16"/>
      <c r="AD25" s="16"/>
      <c r="AE25" s="16"/>
    </row>
    <row r="26" spans="1:31" x14ac:dyDescent="0.3">
      <c r="A26" s="26" t="s">
        <v>137</v>
      </c>
      <c r="B26" s="28">
        <f t="shared" si="1"/>
        <v>0</v>
      </c>
      <c r="F26" s="26"/>
      <c r="G26" s="18"/>
      <c r="H26" s="18"/>
      <c r="I26" s="25"/>
      <c r="W26" s="16"/>
      <c r="X26" s="16"/>
      <c r="Y26" s="16"/>
      <c r="Z26" s="16"/>
      <c r="AA26" s="16"/>
      <c r="AB26" s="16"/>
      <c r="AC26" s="16"/>
      <c r="AD26" s="16"/>
      <c r="AE26" s="16"/>
    </row>
    <row r="27" spans="1:31" x14ac:dyDescent="0.3">
      <c r="A27" s="26" t="s">
        <v>103</v>
      </c>
      <c r="B27" s="28">
        <f t="shared" si="1"/>
        <v>3</v>
      </c>
      <c r="F27" s="26"/>
      <c r="G27" s="18"/>
      <c r="H27" s="18"/>
      <c r="I27" s="25"/>
      <c r="W27" s="16"/>
      <c r="X27" s="16"/>
      <c r="Y27" s="16"/>
      <c r="Z27" s="16"/>
      <c r="AA27" s="16"/>
      <c r="AB27" s="16"/>
      <c r="AC27" s="16"/>
      <c r="AD27" s="16"/>
      <c r="AE27" s="16"/>
    </row>
    <row r="28" spans="1:31" x14ac:dyDescent="0.3">
      <c r="A28" s="26" t="s">
        <v>47</v>
      </c>
      <c r="B28" s="28">
        <f t="shared" si="1"/>
        <v>7</v>
      </c>
      <c r="F28" s="26"/>
      <c r="G28" s="18"/>
      <c r="H28" s="18"/>
      <c r="I28" s="25"/>
      <c r="W28" s="16"/>
      <c r="X28" s="16"/>
      <c r="Y28" s="16"/>
      <c r="Z28" s="16"/>
      <c r="AA28" s="16"/>
      <c r="AB28" s="16"/>
      <c r="AC28" s="16"/>
      <c r="AD28" s="16"/>
      <c r="AE28" s="16"/>
    </row>
    <row r="29" spans="1:31" x14ac:dyDescent="0.3">
      <c r="A29" s="26" t="s">
        <v>138</v>
      </c>
      <c r="B29" s="28">
        <f t="shared" si="1"/>
        <v>2</v>
      </c>
      <c r="F29" s="26"/>
      <c r="G29" s="18"/>
      <c r="H29" s="18"/>
      <c r="I29" s="25"/>
      <c r="W29" s="16"/>
      <c r="X29" s="16"/>
      <c r="Y29" s="16"/>
      <c r="Z29" s="16"/>
      <c r="AA29" s="16"/>
      <c r="AB29" s="16"/>
      <c r="AC29" s="16"/>
      <c r="AD29" s="16"/>
      <c r="AE29" s="16"/>
    </row>
    <row r="30" spans="1:31" ht="15" thickBot="1" x14ac:dyDescent="0.35">
      <c r="A30" s="26" t="s">
        <v>139</v>
      </c>
      <c r="B30" s="28">
        <f t="shared" si="1"/>
        <v>2</v>
      </c>
      <c r="F30" s="26"/>
      <c r="G30" s="18"/>
      <c r="H30" s="18"/>
      <c r="I30" s="25"/>
      <c r="W30" s="16"/>
      <c r="X30" s="16"/>
      <c r="Y30" s="16"/>
      <c r="Z30" s="16"/>
      <c r="AA30" s="16"/>
      <c r="AB30" s="16"/>
      <c r="AC30" s="16"/>
      <c r="AD30" s="16"/>
      <c r="AE30" s="16"/>
    </row>
    <row r="31" spans="1:31" ht="15" thickBot="1" x14ac:dyDescent="0.35">
      <c r="A31" s="26" t="s">
        <v>140</v>
      </c>
      <c r="B31" s="28">
        <f t="shared" si="1"/>
        <v>0</v>
      </c>
      <c r="F31" s="21" t="s">
        <v>163</v>
      </c>
      <c r="G31" s="22">
        <f>SUM(G20:G21)</f>
        <v>30</v>
      </c>
      <c r="H31" s="22"/>
      <c r="I31" s="23"/>
      <c r="W31" s="16"/>
      <c r="X31" s="16"/>
      <c r="Y31" s="16"/>
      <c r="Z31" s="16"/>
      <c r="AA31" s="16"/>
      <c r="AB31" s="16"/>
      <c r="AC31" s="16"/>
      <c r="AD31" s="16"/>
      <c r="AE31" s="16"/>
    </row>
    <row r="32" spans="1:31" x14ac:dyDescent="0.3">
      <c r="A32" s="26" t="s">
        <v>141</v>
      </c>
      <c r="B32" s="28">
        <f t="shared" si="1"/>
        <v>0</v>
      </c>
      <c r="W32" s="16"/>
      <c r="X32" s="16"/>
      <c r="Y32" s="16"/>
      <c r="Z32" s="16"/>
      <c r="AA32" s="16"/>
      <c r="AB32" s="16"/>
      <c r="AC32" s="16"/>
      <c r="AD32" s="16"/>
      <c r="AE32" s="16"/>
    </row>
    <row r="33" spans="1:31" x14ac:dyDescent="0.3">
      <c r="A33" s="26" t="s">
        <v>142</v>
      </c>
      <c r="B33" s="28">
        <f t="shared" si="1"/>
        <v>2</v>
      </c>
      <c r="W33" s="16"/>
      <c r="X33" s="16"/>
      <c r="Y33" s="16"/>
      <c r="Z33" s="16"/>
      <c r="AA33" s="16"/>
      <c r="AB33" s="16"/>
      <c r="AC33" s="16"/>
      <c r="AD33" s="16"/>
      <c r="AE33" s="16"/>
    </row>
    <row r="34" spans="1:31" x14ac:dyDescent="0.3">
      <c r="A34" s="26" t="s">
        <v>143</v>
      </c>
      <c r="B34" s="28">
        <f t="shared" si="1"/>
        <v>1</v>
      </c>
      <c r="W34" s="16"/>
      <c r="X34" s="16"/>
      <c r="Y34" s="16"/>
      <c r="Z34" s="16"/>
      <c r="AA34" s="16"/>
      <c r="AB34" s="16"/>
      <c r="AC34" s="16"/>
      <c r="AD34" s="16"/>
      <c r="AE34" s="16"/>
    </row>
    <row r="35" spans="1:31" x14ac:dyDescent="0.3">
      <c r="A35" s="26" t="s">
        <v>144</v>
      </c>
      <c r="B35" s="28">
        <f t="shared" si="1"/>
        <v>1</v>
      </c>
      <c r="W35" s="16"/>
      <c r="X35" s="16"/>
      <c r="Y35" s="16"/>
      <c r="Z35" s="16"/>
      <c r="AA35" s="16"/>
      <c r="AB35" s="16"/>
      <c r="AC35" s="16"/>
      <c r="AD35" s="16"/>
      <c r="AE35" s="16"/>
    </row>
    <row r="36" spans="1:31" x14ac:dyDescent="0.3">
      <c r="A36" s="26" t="s">
        <v>16</v>
      </c>
      <c r="B36" s="28">
        <f t="shared" si="1"/>
        <v>10</v>
      </c>
      <c r="W36" s="16"/>
      <c r="X36" s="16"/>
      <c r="Y36" s="16"/>
      <c r="Z36" s="16"/>
      <c r="AA36" s="16"/>
      <c r="AB36" s="16"/>
      <c r="AC36" s="16"/>
      <c r="AD36" s="16"/>
      <c r="AE36" s="16"/>
    </row>
    <row r="37" spans="1:31" x14ac:dyDescent="0.3">
      <c r="A37" s="26" t="s">
        <v>93</v>
      </c>
      <c r="B37" s="28">
        <f t="shared" si="1"/>
        <v>1</v>
      </c>
      <c r="W37" s="16"/>
      <c r="X37" s="16"/>
      <c r="Y37" s="16"/>
      <c r="Z37" s="16"/>
      <c r="AA37" s="16"/>
      <c r="AB37" s="16"/>
      <c r="AC37" s="16"/>
      <c r="AD37" s="16"/>
      <c r="AE37" s="16"/>
    </row>
    <row r="38" spans="1:31" x14ac:dyDescent="0.3">
      <c r="A38" s="26" t="s">
        <v>146</v>
      </c>
      <c r="B38" s="28">
        <f t="shared" si="1"/>
        <v>2</v>
      </c>
      <c r="W38" s="16"/>
      <c r="X38" s="16"/>
      <c r="Y38" s="16"/>
      <c r="Z38" s="16"/>
      <c r="AA38" s="16"/>
      <c r="AB38" s="16"/>
      <c r="AC38" s="16"/>
      <c r="AD38" s="16"/>
      <c r="AE38" s="16"/>
    </row>
    <row r="39" spans="1:31" ht="15" thickBot="1" x14ac:dyDescent="0.35">
      <c r="A39" s="26"/>
      <c r="B39" s="28"/>
      <c r="W39" s="16"/>
      <c r="X39" s="16"/>
      <c r="Y39" s="16"/>
      <c r="Z39" s="16"/>
      <c r="AA39" s="16"/>
      <c r="AB39" s="16"/>
      <c r="AC39" s="16"/>
      <c r="AD39" s="16"/>
      <c r="AE39" s="16"/>
    </row>
    <row r="40" spans="1:31" ht="15" thickBot="1" x14ac:dyDescent="0.35">
      <c r="A40" s="21" t="s">
        <v>163</v>
      </c>
      <c r="B40" s="29">
        <f>SUM(B20:B38)</f>
        <v>58</v>
      </c>
      <c r="W40" s="16"/>
      <c r="X40" s="16"/>
      <c r="Y40" s="16"/>
      <c r="Z40" s="16"/>
      <c r="AA40" s="16"/>
      <c r="AB40" s="16"/>
      <c r="AC40" s="16"/>
      <c r="AD40" s="16"/>
      <c r="AE40" s="16"/>
    </row>
    <row r="41" spans="1:31" ht="15" thickBot="1" x14ac:dyDescent="0.35">
      <c r="W41" s="16"/>
      <c r="X41" s="16"/>
      <c r="Y41" s="16"/>
      <c r="Z41" s="16"/>
      <c r="AA41" s="16"/>
      <c r="AB41" s="16"/>
      <c r="AC41" s="16"/>
      <c r="AD41" s="16"/>
      <c r="AE41" s="16"/>
    </row>
    <row r="42" spans="1:31" ht="18.600000000000001" thickBot="1" x14ac:dyDescent="0.35">
      <c r="A42" s="55" t="s">
        <v>168</v>
      </c>
      <c r="B42" s="56"/>
      <c r="C42" s="56"/>
      <c r="D42" s="57"/>
      <c r="F42" s="55" t="s">
        <v>173</v>
      </c>
      <c r="G42" s="56"/>
      <c r="H42" s="56"/>
      <c r="I42" s="57"/>
      <c r="W42" s="16"/>
      <c r="X42" s="16"/>
      <c r="Y42" s="16"/>
      <c r="Z42" s="16"/>
      <c r="AA42" s="16"/>
      <c r="AB42" s="16"/>
      <c r="AC42" s="16"/>
      <c r="AD42" s="16"/>
      <c r="AE42" s="16"/>
    </row>
    <row r="43" spans="1:31" ht="16.2" thickBot="1" x14ac:dyDescent="0.35">
      <c r="A43" s="47" t="s">
        <v>120</v>
      </c>
      <c r="B43" s="48" t="s">
        <v>161</v>
      </c>
      <c r="C43" s="48" t="s">
        <v>127</v>
      </c>
      <c r="D43" s="49" t="s">
        <v>162</v>
      </c>
      <c r="F43" s="47" t="s">
        <v>148</v>
      </c>
      <c r="G43" s="48" t="s">
        <v>170</v>
      </c>
      <c r="H43" s="48"/>
      <c r="I43" s="20"/>
      <c r="W43" s="16"/>
      <c r="X43" s="16"/>
      <c r="Y43" s="16"/>
      <c r="Z43" s="16"/>
      <c r="AA43" s="16"/>
      <c r="AB43" s="16"/>
      <c r="AC43" s="16"/>
      <c r="AD43" s="16"/>
      <c r="AE43" s="16"/>
    </row>
    <row r="44" spans="1:31" x14ac:dyDescent="0.3">
      <c r="A44" s="24" t="s">
        <v>14</v>
      </c>
      <c r="B44" s="18">
        <f>SUMIF('Formatted Data'!$D$3:$D$32,Interrogation!A44,'Formatted Data'!$G$3:$G$32)</f>
        <v>31</v>
      </c>
      <c r="C44" s="18">
        <f t="shared" ref="C44:C51" si="2">H64</f>
        <v>23</v>
      </c>
      <c r="D44" s="25">
        <f>ROUND(B44/C44,0)</f>
        <v>1</v>
      </c>
      <c r="F44" s="24" t="s">
        <v>26</v>
      </c>
      <c r="G44" s="18">
        <f>COUNTIF('Formatted Data'!$I$3:$I$32,Interrogation!F44)</f>
        <v>1</v>
      </c>
      <c r="H44" s="18"/>
      <c r="I44" s="25"/>
      <c r="W44" s="16"/>
      <c r="X44" s="16"/>
      <c r="Y44" s="16"/>
      <c r="Z44" s="16"/>
      <c r="AA44" s="16"/>
      <c r="AB44" s="16"/>
      <c r="AC44" s="16"/>
      <c r="AD44" s="16"/>
      <c r="AE44" s="16"/>
    </row>
    <row r="45" spans="1:31" x14ac:dyDescent="0.3">
      <c r="A45" s="26" t="s">
        <v>128</v>
      </c>
      <c r="B45" s="18">
        <f>SUMIF('Formatted Data'!$D$3:$D$32,Interrogation!A45,'Formatted Data'!$G$3:$G$32)</f>
        <v>5</v>
      </c>
      <c r="C45" s="18">
        <f t="shared" si="2"/>
        <v>1</v>
      </c>
      <c r="D45" s="25">
        <f t="shared" ref="D45:D51" si="3">ROUND(B45/C45,0)</f>
        <v>5</v>
      </c>
      <c r="F45" s="26" t="s">
        <v>17</v>
      </c>
      <c r="G45" s="18">
        <f>COUNTIF('Formatted Data'!$I$3:$I$32,Interrogation!F45)</f>
        <v>29</v>
      </c>
      <c r="H45" s="18"/>
      <c r="I45" s="25"/>
      <c r="W45" s="16"/>
      <c r="X45" s="16"/>
      <c r="Y45" s="16"/>
      <c r="Z45" s="16"/>
      <c r="AA45" s="16"/>
      <c r="AB45" s="16"/>
      <c r="AC45" s="16"/>
      <c r="AD45" s="16"/>
      <c r="AE45" s="16"/>
    </row>
    <row r="46" spans="1:31" x14ac:dyDescent="0.3">
      <c r="A46" s="26" t="s">
        <v>46</v>
      </c>
      <c r="B46" s="18">
        <f>SUMIF('Formatted Data'!$D$3:$D$32,Interrogation!A46,'Formatted Data'!$G$3:$G$32)</f>
        <v>2</v>
      </c>
      <c r="C46" s="18">
        <f t="shared" si="2"/>
        <v>1</v>
      </c>
      <c r="D46" s="25">
        <f t="shared" si="3"/>
        <v>2</v>
      </c>
      <c r="F46" s="26"/>
      <c r="G46" s="18"/>
      <c r="H46" s="18"/>
      <c r="I46" s="25"/>
      <c r="W46" s="16"/>
      <c r="X46" s="16"/>
      <c r="Y46" s="16"/>
      <c r="Z46" s="16"/>
      <c r="AA46" s="16"/>
      <c r="AB46" s="16"/>
      <c r="AC46" s="16"/>
      <c r="AD46" s="16"/>
      <c r="AE46" s="16"/>
    </row>
    <row r="47" spans="1:31" x14ac:dyDescent="0.3">
      <c r="A47" s="26" t="s">
        <v>66</v>
      </c>
      <c r="B47" s="18">
        <f>SUMIF('Formatted Data'!$D$3:$D$32,Interrogation!A47,'Formatted Data'!$G$3:$G$32)</f>
        <v>0</v>
      </c>
      <c r="C47" s="18">
        <f t="shared" si="2"/>
        <v>1</v>
      </c>
      <c r="D47" s="25">
        <f t="shared" si="3"/>
        <v>0</v>
      </c>
      <c r="F47" s="26"/>
      <c r="G47" s="18"/>
      <c r="H47" s="18"/>
      <c r="I47" s="25"/>
      <c r="W47" s="16"/>
      <c r="X47" s="16"/>
      <c r="Y47" s="16"/>
      <c r="Z47" s="16"/>
      <c r="AA47" s="16"/>
      <c r="AB47" s="16"/>
      <c r="AC47" s="16"/>
      <c r="AD47" s="16"/>
      <c r="AE47" s="16"/>
    </row>
    <row r="48" spans="1:31" x14ac:dyDescent="0.3">
      <c r="A48" s="26" t="s">
        <v>69</v>
      </c>
      <c r="B48" s="18">
        <f>SUMIF('Formatted Data'!$D$3:$D$32,Interrogation!A48,'Formatted Data'!$G$3:$G$32)</f>
        <v>0</v>
      </c>
      <c r="C48" s="18">
        <f t="shared" si="2"/>
        <v>1</v>
      </c>
      <c r="D48" s="25">
        <f t="shared" si="3"/>
        <v>0</v>
      </c>
      <c r="F48" s="26"/>
      <c r="G48" s="18"/>
      <c r="H48" s="18"/>
      <c r="I48" s="25"/>
      <c r="W48" s="16"/>
      <c r="X48" s="16"/>
      <c r="Y48" s="16"/>
      <c r="Z48" s="16"/>
      <c r="AA48" s="16"/>
      <c r="AB48" s="16"/>
      <c r="AC48" s="16"/>
      <c r="AD48" s="16"/>
      <c r="AE48" s="16"/>
    </row>
    <row r="49" spans="1:37" x14ac:dyDescent="0.3">
      <c r="A49" s="26" t="s">
        <v>72</v>
      </c>
      <c r="B49" s="18">
        <f>SUMIF('Formatted Data'!$D$3:$D$32,Interrogation!A49,'Formatted Data'!$G$3:$G$32)</f>
        <v>5</v>
      </c>
      <c r="C49" s="18">
        <f t="shared" si="2"/>
        <v>1</v>
      </c>
      <c r="D49" s="25">
        <f t="shared" si="3"/>
        <v>5</v>
      </c>
      <c r="F49" s="26"/>
      <c r="G49" s="18"/>
      <c r="H49" s="18"/>
      <c r="I49" s="25"/>
      <c r="W49" s="16"/>
      <c r="X49" s="16"/>
      <c r="Y49" s="16"/>
      <c r="Z49" s="16"/>
      <c r="AA49" s="16"/>
      <c r="AB49" s="16"/>
      <c r="AC49" s="16"/>
      <c r="AD49" s="16"/>
      <c r="AE49" s="16"/>
    </row>
    <row r="50" spans="1:37" x14ac:dyDescent="0.3">
      <c r="A50" s="26" t="s">
        <v>97</v>
      </c>
      <c r="B50" s="18">
        <f>SUMIF('Formatted Data'!$D$3:$D$32,Interrogation!A50,'Formatted Data'!$G$3:$G$32)</f>
        <v>2</v>
      </c>
      <c r="C50" s="18">
        <f t="shared" si="2"/>
        <v>1</v>
      </c>
      <c r="D50" s="25">
        <f t="shared" si="3"/>
        <v>2</v>
      </c>
      <c r="F50" s="26"/>
      <c r="G50" s="18"/>
      <c r="H50" s="18"/>
      <c r="I50" s="25"/>
      <c r="W50" s="16"/>
      <c r="X50" s="16"/>
      <c r="Y50" s="16"/>
      <c r="Z50" s="16"/>
      <c r="AA50" s="16"/>
      <c r="AB50" s="16"/>
      <c r="AC50" s="16"/>
      <c r="AD50" s="16"/>
      <c r="AE50" s="16"/>
    </row>
    <row r="51" spans="1:37" x14ac:dyDescent="0.3">
      <c r="A51" s="26" t="s">
        <v>129</v>
      </c>
      <c r="B51" s="18">
        <f>SUMIF('Formatted Data'!$D$3:$D$32,Interrogation!A51,'Formatted Data'!$G$3:$G$32)</f>
        <v>0</v>
      </c>
      <c r="C51" s="18">
        <f t="shared" si="2"/>
        <v>1</v>
      </c>
      <c r="D51" s="25">
        <f t="shared" si="3"/>
        <v>0</v>
      </c>
      <c r="F51" s="26"/>
      <c r="G51" s="18"/>
      <c r="H51" s="18"/>
      <c r="I51" s="25"/>
      <c r="W51" s="16"/>
      <c r="X51" s="16"/>
      <c r="Y51" s="16"/>
      <c r="Z51" s="16"/>
      <c r="AA51" s="16"/>
      <c r="AB51" s="16"/>
      <c r="AC51" s="16"/>
      <c r="AD51" s="16"/>
      <c r="AE51" s="16"/>
    </row>
    <row r="52" spans="1:37" x14ac:dyDescent="0.3">
      <c r="A52" s="26"/>
      <c r="B52" s="18"/>
      <c r="C52" s="18"/>
      <c r="D52" s="44"/>
      <c r="F52" s="26"/>
      <c r="G52" s="18"/>
      <c r="H52" s="18"/>
      <c r="I52" s="25"/>
      <c r="W52" s="16"/>
      <c r="X52" s="16"/>
      <c r="Y52" s="16"/>
      <c r="Z52" s="16"/>
      <c r="AA52" s="16"/>
      <c r="AB52" s="16"/>
      <c r="AC52" s="16"/>
      <c r="AD52" s="16"/>
      <c r="AE52" s="16"/>
      <c r="AF52" s="16"/>
      <c r="AG52" s="16"/>
      <c r="AH52" s="16"/>
      <c r="AI52" s="16"/>
      <c r="AJ52" s="16"/>
      <c r="AK52" s="16"/>
    </row>
    <row r="53" spans="1:37" ht="15" thickBot="1" x14ac:dyDescent="0.35">
      <c r="A53" s="26"/>
      <c r="B53" s="18"/>
      <c r="C53" s="18"/>
      <c r="D53" s="44"/>
      <c r="F53" s="26"/>
      <c r="G53" s="18"/>
      <c r="H53" s="18"/>
      <c r="I53" s="25"/>
      <c r="W53" s="16"/>
      <c r="X53" s="16"/>
      <c r="Y53" s="16"/>
      <c r="Z53" s="16"/>
      <c r="AA53" s="16"/>
      <c r="AB53" s="16"/>
      <c r="AC53" s="16"/>
      <c r="AD53" s="16"/>
      <c r="AE53" s="16"/>
      <c r="AF53" s="16"/>
      <c r="AG53" s="16"/>
      <c r="AH53" s="16"/>
      <c r="AI53" s="16"/>
      <c r="AJ53" s="16"/>
      <c r="AK53" s="16"/>
    </row>
    <row r="54" spans="1:37" ht="15" thickBot="1" x14ac:dyDescent="0.35">
      <c r="A54" s="21" t="s">
        <v>163</v>
      </c>
      <c r="B54" s="22">
        <f>SUM(B44:B51)</f>
        <v>45</v>
      </c>
      <c r="C54" s="22">
        <f>SUM(C44:C51)</f>
        <v>30</v>
      </c>
      <c r="D54" s="46">
        <f>B54/C54</f>
        <v>1.5</v>
      </c>
      <c r="F54" s="26"/>
      <c r="G54" s="18"/>
      <c r="H54" s="18"/>
      <c r="I54" s="25"/>
      <c r="W54" s="16"/>
      <c r="X54" s="16"/>
      <c r="Y54" s="16"/>
      <c r="Z54" s="16"/>
      <c r="AA54" s="16"/>
      <c r="AB54" s="16"/>
      <c r="AC54" s="16"/>
      <c r="AD54" s="16"/>
      <c r="AE54" s="16"/>
      <c r="AF54" s="16"/>
      <c r="AG54" s="16"/>
      <c r="AH54" s="16"/>
      <c r="AI54" s="16"/>
      <c r="AJ54" s="16"/>
      <c r="AK54" s="16"/>
    </row>
    <row r="55" spans="1:37" ht="15" thickBot="1" x14ac:dyDescent="0.35">
      <c r="F55" s="21" t="s">
        <v>163</v>
      </c>
      <c r="G55" s="22">
        <f>SUM(G44:G45)</f>
        <v>30</v>
      </c>
      <c r="H55" s="22"/>
      <c r="I55" s="23"/>
      <c r="W55" s="16"/>
      <c r="X55" s="16"/>
      <c r="Y55" s="16"/>
      <c r="Z55" s="16"/>
      <c r="AA55" s="16"/>
      <c r="AB55" s="16"/>
      <c r="AC55" s="16"/>
      <c r="AD55" s="16"/>
      <c r="AE55" s="16"/>
      <c r="AF55" s="16"/>
      <c r="AG55" s="16"/>
      <c r="AH55" s="16"/>
      <c r="AI55" s="16"/>
      <c r="AJ55" s="16"/>
      <c r="AK55" s="16"/>
    </row>
    <row r="62" spans="1:37" ht="15" thickBot="1" x14ac:dyDescent="0.35"/>
    <row r="63" spans="1:37" ht="24" thickBot="1" x14ac:dyDescent="0.35">
      <c r="A63" s="31" t="s">
        <v>118</v>
      </c>
      <c r="B63" s="32" t="s">
        <v>127</v>
      </c>
      <c r="D63" s="31" t="s">
        <v>119</v>
      </c>
      <c r="E63" s="32" t="s">
        <v>127</v>
      </c>
      <c r="G63" s="31" t="s">
        <v>120</v>
      </c>
      <c r="H63" s="32" t="s">
        <v>127</v>
      </c>
      <c r="K63" s="31" t="s">
        <v>132</v>
      </c>
      <c r="L63" s="32" t="s">
        <v>127</v>
      </c>
    </row>
    <row r="64" spans="1:37" x14ac:dyDescent="0.3">
      <c r="A64" s="12" t="s">
        <v>13</v>
      </c>
      <c r="B64" s="11">
        <f>COUNTIF('Formatted Data'!$B$3:$B$32,Interrogation!A64)</f>
        <v>23</v>
      </c>
      <c r="D64" s="11">
        <v>17</v>
      </c>
      <c r="E64" s="11">
        <f>COUNTIF('Formatted Data'!$C$3:$C$32,Interrogation!D64)</f>
        <v>9</v>
      </c>
      <c r="G64" s="26" t="s">
        <v>14</v>
      </c>
      <c r="H64" s="33">
        <f>COUNTIF('Formatted Data'!$D$3:$D$32,Interrogation!G64)</f>
        <v>23</v>
      </c>
      <c r="K64" s="26" t="s">
        <v>130</v>
      </c>
      <c r="L64" s="33">
        <f>COUNTIF('Formatted Data'!$E$3:$E$32,Interrogation!K64)</f>
        <v>0</v>
      </c>
    </row>
    <row r="65" spans="1:12" x14ac:dyDescent="0.3">
      <c r="A65" s="12" t="s">
        <v>28</v>
      </c>
      <c r="B65" s="11">
        <f>COUNTIF('Formatted Data'!$B$3:$B$32,Interrogation!A65)</f>
        <v>7</v>
      </c>
      <c r="D65" s="11">
        <v>18</v>
      </c>
      <c r="E65" s="11">
        <f>COUNTIF('Formatted Data'!$C$3:$C$32,Interrogation!D65)</f>
        <v>4</v>
      </c>
      <c r="G65" s="26" t="s">
        <v>128</v>
      </c>
      <c r="H65" s="33">
        <f>COUNTIF('Formatted Data'!$D$3:$D$32,Interrogation!G65)</f>
        <v>1</v>
      </c>
      <c r="K65" s="26" t="s">
        <v>51</v>
      </c>
      <c r="L65" s="33">
        <f>COUNTIF('Formatted Data'!$E$3:$E$32,Interrogation!K65)</f>
        <v>5</v>
      </c>
    </row>
    <row r="66" spans="1:12" x14ac:dyDescent="0.3">
      <c r="A66" s="12"/>
      <c r="B66" s="11"/>
      <c r="D66" s="11">
        <v>19</v>
      </c>
      <c r="E66" s="11">
        <f>COUNTIF('Formatted Data'!$C$3:$C$32,Interrogation!D66)</f>
        <v>4</v>
      </c>
      <c r="G66" s="26" t="s">
        <v>46</v>
      </c>
      <c r="H66" s="33">
        <f>COUNTIF('Formatted Data'!$D$3:$D$32,Interrogation!G66)</f>
        <v>1</v>
      </c>
      <c r="K66" s="26" t="s">
        <v>41</v>
      </c>
      <c r="L66" s="33">
        <f>COUNTIF('Formatted Data'!$E$3:$E$32,Interrogation!K66)</f>
        <v>6</v>
      </c>
    </row>
    <row r="67" spans="1:12" x14ac:dyDescent="0.3">
      <c r="A67" s="12"/>
      <c r="B67" s="11"/>
      <c r="D67" s="11">
        <v>20</v>
      </c>
      <c r="E67" s="11">
        <f>COUNTIF('Formatted Data'!$C$3:$C$32,Interrogation!D67)</f>
        <v>5</v>
      </c>
      <c r="G67" s="26" t="s">
        <v>66</v>
      </c>
      <c r="H67" s="33">
        <f>COUNTIF('Formatted Data'!$D$3:$D$32,Interrogation!G67)</f>
        <v>1</v>
      </c>
      <c r="K67" s="26" t="s">
        <v>131</v>
      </c>
      <c r="L67" s="33">
        <f>COUNTIF('Formatted Data'!$E$3:$E$32,Interrogation!K67)</f>
        <v>0</v>
      </c>
    </row>
    <row r="68" spans="1:12" x14ac:dyDescent="0.3">
      <c r="A68" s="12"/>
      <c r="B68" s="11"/>
      <c r="D68" s="11">
        <v>21</v>
      </c>
      <c r="E68" s="11">
        <f>COUNTIF('Formatted Data'!$C$3:$C$32,Interrogation!D68)</f>
        <v>2</v>
      </c>
      <c r="G68" s="26" t="s">
        <v>69</v>
      </c>
      <c r="H68" s="33">
        <f>COUNTIF('Formatted Data'!$D$3:$D$32,Interrogation!G68)</f>
        <v>1</v>
      </c>
      <c r="K68" s="26" t="s">
        <v>21</v>
      </c>
      <c r="L68" s="33">
        <f>COUNTIF('Formatted Data'!$E$3:$E$32,Interrogation!K68)</f>
        <v>2</v>
      </c>
    </row>
    <row r="69" spans="1:12" x14ac:dyDescent="0.3">
      <c r="A69" s="12"/>
      <c r="B69" s="11"/>
      <c r="D69" s="11">
        <v>22</v>
      </c>
      <c r="E69" s="11">
        <f>COUNTIF('Formatted Data'!$C$3:$C$32,Interrogation!D69)</f>
        <v>0</v>
      </c>
      <c r="G69" s="26" t="s">
        <v>72</v>
      </c>
      <c r="H69" s="33">
        <f>COUNTIF('Formatted Data'!$D$3:$D$32,Interrogation!G69)</f>
        <v>1</v>
      </c>
      <c r="K69" s="26" t="s">
        <v>15</v>
      </c>
      <c r="L69" s="33">
        <f>COUNTIF('Formatted Data'!$E$3:$E$32,Interrogation!K69)</f>
        <v>7</v>
      </c>
    </row>
    <row r="70" spans="1:12" x14ac:dyDescent="0.3">
      <c r="A70" s="12"/>
      <c r="B70" s="11"/>
      <c r="D70" s="11">
        <v>23</v>
      </c>
      <c r="E70" s="11">
        <f>COUNTIF('Formatted Data'!$C$3:$C$32,Interrogation!D70)</f>
        <v>1</v>
      </c>
      <c r="G70" s="26" t="s">
        <v>97</v>
      </c>
      <c r="H70" s="33">
        <f>COUNTIF('Formatted Data'!$D$3:$D$32,Interrogation!G70)</f>
        <v>1</v>
      </c>
      <c r="K70" s="26" t="s">
        <v>34</v>
      </c>
      <c r="L70" s="33">
        <f>COUNTIF('Formatted Data'!$E$3:$E$32,Interrogation!K70)</f>
        <v>4</v>
      </c>
    </row>
    <row r="71" spans="1:12" x14ac:dyDescent="0.3">
      <c r="A71" s="12"/>
      <c r="B71" s="11"/>
      <c r="D71" s="11">
        <v>24</v>
      </c>
      <c r="E71" s="11">
        <f>COUNTIF('Formatted Data'!$C$3:$C$32,Interrogation!D71)</f>
        <v>1</v>
      </c>
      <c r="G71" s="26" t="s">
        <v>129</v>
      </c>
      <c r="H71" s="33">
        <f>COUNTIF('Formatted Data'!$D$3:$D$32,Interrogation!G71)</f>
        <v>1</v>
      </c>
      <c r="K71" s="26" t="s">
        <v>29</v>
      </c>
      <c r="L71" s="33">
        <f>COUNTIF('Formatted Data'!$E$3:$E$32,Interrogation!K71)</f>
        <v>2</v>
      </c>
    </row>
    <row r="72" spans="1:12" x14ac:dyDescent="0.3">
      <c r="A72" s="12"/>
      <c r="B72" s="11"/>
      <c r="D72" s="11">
        <v>25</v>
      </c>
      <c r="E72" s="11">
        <f>COUNTIF('Formatted Data'!$C$3:$C$32,Interrogation!D72)</f>
        <v>1</v>
      </c>
      <c r="G72" s="26"/>
      <c r="H72" s="33"/>
      <c r="K72" s="26" t="s">
        <v>82</v>
      </c>
      <c r="L72" s="33">
        <f>COUNTIF('Formatted Data'!$E$3:$E$32,Interrogation!K72)</f>
        <v>2</v>
      </c>
    </row>
    <row r="73" spans="1:12" x14ac:dyDescent="0.3">
      <c r="A73" s="12"/>
      <c r="B73" s="11"/>
      <c r="D73" s="11">
        <v>26</v>
      </c>
      <c r="E73" s="11">
        <f>COUNTIF('Formatted Data'!$C$3:$C$32,Interrogation!D73)</f>
        <v>1</v>
      </c>
      <c r="G73" s="26"/>
      <c r="H73" s="33"/>
      <c r="K73" s="26" t="s">
        <v>77</v>
      </c>
      <c r="L73" s="33">
        <f>COUNTIF('Formatted Data'!$E$3:$E$32,Interrogation!K73)</f>
        <v>1</v>
      </c>
    </row>
    <row r="74" spans="1:12" x14ac:dyDescent="0.3">
      <c r="A74" s="12"/>
      <c r="B74" s="11"/>
      <c r="D74" s="11">
        <v>27</v>
      </c>
      <c r="E74" s="11">
        <f>COUNTIF('Formatted Data'!$C$3:$C$32,Interrogation!D74)</f>
        <v>0</v>
      </c>
      <c r="G74" s="26"/>
      <c r="H74" s="33"/>
      <c r="K74" s="26" t="s">
        <v>92</v>
      </c>
      <c r="L74" s="33">
        <f>COUNTIF('Formatted Data'!$E$3:$E$32,Interrogation!K74)</f>
        <v>1</v>
      </c>
    </row>
    <row r="75" spans="1:12" x14ac:dyDescent="0.3">
      <c r="A75" s="12"/>
      <c r="B75" s="11"/>
      <c r="D75" s="11">
        <v>28</v>
      </c>
      <c r="E75" s="11">
        <f>COUNTIF('Formatted Data'!$C$3:$C$32,Interrogation!D75)</f>
        <v>0</v>
      </c>
      <c r="G75" s="26"/>
      <c r="H75" s="33"/>
      <c r="K75" s="26"/>
      <c r="L75" s="33"/>
    </row>
    <row r="76" spans="1:12" x14ac:dyDescent="0.3">
      <c r="A76" s="12"/>
      <c r="B76" s="11"/>
      <c r="D76" s="11">
        <v>29</v>
      </c>
      <c r="E76" s="11">
        <f>COUNTIF('Formatted Data'!$C$3:$C$32,Interrogation!D76)</f>
        <v>1</v>
      </c>
      <c r="G76" s="26"/>
      <c r="H76" s="33"/>
      <c r="K76" s="26"/>
      <c r="L76" s="33"/>
    </row>
    <row r="77" spans="1:12" x14ac:dyDescent="0.3">
      <c r="A77" s="12"/>
      <c r="B77" s="11"/>
      <c r="D77" s="11">
        <v>30</v>
      </c>
      <c r="E77" s="11">
        <f>COUNTIF('Formatted Data'!$C$3:$C$32,Interrogation!D77)</f>
        <v>0</v>
      </c>
      <c r="G77" s="26"/>
      <c r="H77" s="33"/>
      <c r="K77" s="26"/>
      <c r="L77" s="33"/>
    </row>
    <row r="78" spans="1:12" x14ac:dyDescent="0.3">
      <c r="A78" s="12"/>
      <c r="B78" s="11"/>
      <c r="D78" s="11">
        <v>31</v>
      </c>
      <c r="E78" s="11">
        <f>COUNTIF('Formatted Data'!$C$3:$C$32,Interrogation!D78)</f>
        <v>0</v>
      </c>
      <c r="G78" s="26"/>
      <c r="H78" s="33"/>
      <c r="K78" s="26"/>
      <c r="L78" s="33"/>
    </row>
    <row r="79" spans="1:12" x14ac:dyDescent="0.3">
      <c r="A79" s="12"/>
      <c r="B79" s="11"/>
      <c r="D79" s="11">
        <v>32</v>
      </c>
      <c r="E79" s="11">
        <f>COUNTIF('Formatted Data'!$C$3:$C$32,Interrogation!D79)</f>
        <v>0</v>
      </c>
      <c r="G79" s="26"/>
      <c r="H79" s="33"/>
      <c r="K79" s="26"/>
      <c r="L79" s="33"/>
    </row>
    <row r="80" spans="1:12" x14ac:dyDescent="0.3">
      <c r="A80" s="12"/>
      <c r="B80" s="11"/>
      <c r="D80" s="11">
        <v>33</v>
      </c>
      <c r="E80" s="11">
        <f>COUNTIF('Formatted Data'!$C$3:$C$32,Interrogation!D80)</f>
        <v>0</v>
      </c>
      <c r="G80" s="26"/>
      <c r="H80" s="33"/>
      <c r="K80" s="26"/>
      <c r="L80" s="33"/>
    </row>
    <row r="81" spans="1:15" x14ac:dyDescent="0.3">
      <c r="A81" s="12"/>
      <c r="B81" s="11"/>
      <c r="D81" s="11">
        <v>34</v>
      </c>
      <c r="E81" s="11">
        <f>COUNTIF('Formatted Data'!$C$3:$C$32,Interrogation!D81)</f>
        <v>1</v>
      </c>
      <c r="G81" s="26"/>
      <c r="H81" s="33"/>
      <c r="K81" s="26"/>
      <c r="L81" s="33"/>
    </row>
    <row r="82" spans="1:15" x14ac:dyDescent="0.3">
      <c r="A82" s="12"/>
      <c r="B82" s="11"/>
      <c r="D82" s="12"/>
      <c r="E82" s="11"/>
      <c r="G82" s="26"/>
      <c r="H82" s="33"/>
      <c r="K82" s="26"/>
      <c r="L82" s="33"/>
    </row>
    <row r="83" spans="1:15" x14ac:dyDescent="0.3">
      <c r="A83" s="12"/>
      <c r="B83" s="11"/>
      <c r="D83" s="12"/>
      <c r="E83" s="11"/>
      <c r="G83" s="26"/>
      <c r="H83" s="33"/>
      <c r="K83" s="26"/>
      <c r="L83" s="33"/>
    </row>
    <row r="84" spans="1:15" ht="15" thickBot="1" x14ac:dyDescent="0.35">
      <c r="A84" s="13"/>
      <c r="B84" s="14">
        <f>SUM(B64:B83)</f>
        <v>30</v>
      </c>
      <c r="D84" s="13"/>
      <c r="E84" s="14">
        <f>SUM(E64:E83)</f>
        <v>30</v>
      </c>
      <c r="G84" s="34"/>
      <c r="H84" s="35">
        <f>SUM(H64:H83)</f>
        <v>30</v>
      </c>
      <c r="K84" s="34"/>
      <c r="L84" s="35">
        <f>SUM(L64:L83)</f>
        <v>30</v>
      </c>
    </row>
    <row r="86" spans="1:15" ht="15" thickBot="1" x14ac:dyDescent="0.35"/>
    <row r="87" spans="1:15" ht="47.4" thickBot="1" x14ac:dyDescent="0.35">
      <c r="A87" s="31" t="s">
        <v>121</v>
      </c>
      <c r="B87" s="32" t="s">
        <v>127</v>
      </c>
      <c r="D87" s="31" t="s">
        <v>122</v>
      </c>
      <c r="E87" s="32" t="s">
        <v>160</v>
      </c>
      <c r="G87" s="31" t="s">
        <v>164</v>
      </c>
      <c r="H87" s="32" t="s">
        <v>127</v>
      </c>
      <c r="K87" s="31" t="s">
        <v>148</v>
      </c>
      <c r="L87" s="32" t="s">
        <v>127</v>
      </c>
      <c r="N87" s="31" t="s">
        <v>125</v>
      </c>
      <c r="O87" s="32" t="s">
        <v>127</v>
      </c>
    </row>
    <row r="88" spans="1:15" x14ac:dyDescent="0.3">
      <c r="A88" s="12" t="s">
        <v>133</v>
      </c>
      <c r="B88" s="11">
        <v>7</v>
      </c>
      <c r="D88" s="11" t="s">
        <v>158</v>
      </c>
      <c r="E88" s="11">
        <f>MIN('Formatted Data'!$G$3:$G$34)</f>
        <v>0</v>
      </c>
      <c r="G88" s="26" t="s">
        <v>26</v>
      </c>
      <c r="H88" s="33">
        <f>COUNTIF('Formatted Data'!$H$3:$H$32,G88)</f>
        <v>12</v>
      </c>
      <c r="K88" s="26" t="s">
        <v>26</v>
      </c>
      <c r="L88" s="33">
        <f>COUNTIF('Formatted Data'!$I$3:$I$32,Interrogation!K88)</f>
        <v>1</v>
      </c>
      <c r="N88" s="26" t="s">
        <v>74</v>
      </c>
      <c r="O88" s="33">
        <v>3</v>
      </c>
    </row>
    <row r="89" spans="1:15" x14ac:dyDescent="0.3">
      <c r="A89" s="12" t="s">
        <v>134</v>
      </c>
      <c r="B89" s="11">
        <v>2</v>
      </c>
      <c r="D89" s="11" t="s">
        <v>157</v>
      </c>
      <c r="E89" s="11">
        <f>MAX('Formatted Data'!$G$3:$G$34)</f>
        <v>5</v>
      </c>
      <c r="G89" s="26" t="s">
        <v>17</v>
      </c>
      <c r="H89" s="33">
        <f>COUNTIF('Formatted Data'!$H$3:$H$32,G89)</f>
        <v>18</v>
      </c>
      <c r="K89" s="26" t="s">
        <v>17</v>
      </c>
      <c r="L89" s="33">
        <f>COUNTIF('Formatted Data'!$I$3:$I$32,Interrogation!K89)</f>
        <v>29</v>
      </c>
      <c r="N89" s="26" t="s">
        <v>149</v>
      </c>
      <c r="O89" s="33">
        <v>3</v>
      </c>
    </row>
    <row r="90" spans="1:15" x14ac:dyDescent="0.3">
      <c r="A90" s="12" t="s">
        <v>83</v>
      </c>
      <c r="B90" s="11">
        <v>7</v>
      </c>
      <c r="D90" s="11" t="s">
        <v>159</v>
      </c>
      <c r="E90" s="11">
        <f>AVERAGE('Formatted Data'!$G$3:$G$34)</f>
        <v>1.5</v>
      </c>
      <c r="G90" s="26"/>
      <c r="H90" s="33"/>
      <c r="K90" s="26"/>
      <c r="L90" s="33"/>
      <c r="N90" s="26" t="s">
        <v>84</v>
      </c>
      <c r="O90" s="33">
        <v>4</v>
      </c>
    </row>
    <row r="91" spans="1:15" x14ac:dyDescent="0.3">
      <c r="A91" s="12" t="s">
        <v>25</v>
      </c>
      <c r="B91" s="11">
        <v>10</v>
      </c>
      <c r="D91" s="11"/>
      <c r="E91" s="11"/>
      <c r="G91" s="26"/>
      <c r="H91" s="33"/>
      <c r="K91" s="26"/>
      <c r="L91" s="33"/>
      <c r="N91" s="26" t="s">
        <v>150</v>
      </c>
      <c r="O91" s="33">
        <v>2</v>
      </c>
    </row>
    <row r="92" spans="1:15" x14ac:dyDescent="0.3">
      <c r="A92" s="12" t="s">
        <v>135</v>
      </c>
      <c r="B92" s="11">
        <v>0</v>
      </c>
      <c r="D92" s="11"/>
      <c r="E92" s="11"/>
      <c r="G92" s="26"/>
      <c r="H92" s="33"/>
      <c r="K92" s="26"/>
      <c r="L92" s="33"/>
      <c r="N92" s="26" t="s">
        <v>151</v>
      </c>
      <c r="O92" s="33">
        <v>0</v>
      </c>
    </row>
    <row r="93" spans="1:15" x14ac:dyDescent="0.3">
      <c r="A93" s="12" t="s">
        <v>136</v>
      </c>
      <c r="B93" s="11">
        <v>1</v>
      </c>
      <c r="D93" s="11"/>
      <c r="E93" s="11"/>
      <c r="G93" s="26"/>
      <c r="H93" s="33"/>
      <c r="K93" s="26"/>
      <c r="L93" s="33"/>
      <c r="N93" s="26" t="s">
        <v>18</v>
      </c>
      <c r="O93" s="33">
        <v>19</v>
      </c>
    </row>
    <row r="94" spans="1:15" x14ac:dyDescent="0.3">
      <c r="A94" s="12" t="s">
        <v>137</v>
      </c>
      <c r="B94" s="11">
        <v>0</v>
      </c>
      <c r="D94" s="11"/>
      <c r="E94" s="11"/>
      <c r="G94" s="26"/>
      <c r="H94" s="33"/>
      <c r="K94" s="26"/>
      <c r="L94" s="33"/>
      <c r="N94" s="26" t="s">
        <v>39</v>
      </c>
      <c r="O94" s="33">
        <v>6</v>
      </c>
    </row>
    <row r="95" spans="1:15" x14ac:dyDescent="0.3">
      <c r="A95" s="12" t="s">
        <v>103</v>
      </c>
      <c r="B95" s="11">
        <v>3</v>
      </c>
      <c r="D95" s="11"/>
      <c r="E95" s="11"/>
      <c r="G95" s="26"/>
      <c r="H95" s="33"/>
      <c r="K95" s="26"/>
      <c r="L95" s="33"/>
      <c r="N95" s="26" t="s">
        <v>104</v>
      </c>
      <c r="O95" s="33">
        <v>2</v>
      </c>
    </row>
    <row r="96" spans="1:15" x14ac:dyDescent="0.3">
      <c r="A96" s="12" t="s">
        <v>47</v>
      </c>
      <c r="B96" s="11">
        <v>7</v>
      </c>
      <c r="D96" s="11"/>
      <c r="E96" s="11"/>
      <c r="G96" s="26"/>
      <c r="H96" s="33"/>
      <c r="K96" s="26"/>
      <c r="L96" s="33"/>
      <c r="N96" s="26" t="s">
        <v>152</v>
      </c>
      <c r="O96" s="33">
        <v>1</v>
      </c>
    </row>
    <row r="97" spans="1:15" x14ac:dyDescent="0.3">
      <c r="A97" s="12" t="s">
        <v>138</v>
      </c>
      <c r="B97" s="11">
        <v>2</v>
      </c>
      <c r="D97" s="11"/>
      <c r="E97" s="11"/>
      <c r="G97" s="26"/>
      <c r="H97" s="33"/>
      <c r="K97" s="26"/>
      <c r="L97" s="33"/>
      <c r="N97" s="26" t="s">
        <v>153</v>
      </c>
      <c r="O97" s="33">
        <v>1</v>
      </c>
    </row>
    <row r="98" spans="1:15" x14ac:dyDescent="0.3">
      <c r="A98" s="12" t="s">
        <v>139</v>
      </c>
      <c r="B98" s="11">
        <v>2</v>
      </c>
      <c r="D98" s="11"/>
      <c r="E98" s="11"/>
      <c r="G98" s="26"/>
      <c r="H98" s="33"/>
      <c r="K98" s="26"/>
      <c r="L98" s="33"/>
      <c r="N98" s="26" t="s">
        <v>17</v>
      </c>
      <c r="O98" s="33">
        <v>1</v>
      </c>
    </row>
    <row r="99" spans="1:15" x14ac:dyDescent="0.3">
      <c r="A99" s="12" t="s">
        <v>140</v>
      </c>
      <c r="B99" s="11">
        <v>0</v>
      </c>
      <c r="D99" s="11"/>
      <c r="E99" s="11"/>
      <c r="G99" s="26"/>
      <c r="H99" s="33"/>
      <c r="K99" s="26"/>
      <c r="L99" s="33"/>
      <c r="N99" s="26" t="s">
        <v>86</v>
      </c>
      <c r="O99" s="33">
        <v>1</v>
      </c>
    </row>
    <row r="100" spans="1:15" x14ac:dyDescent="0.3">
      <c r="A100" s="12" t="s">
        <v>141</v>
      </c>
      <c r="B100" s="11">
        <v>0</v>
      </c>
      <c r="D100" s="11"/>
      <c r="E100" s="11"/>
      <c r="G100" s="26"/>
      <c r="H100" s="33"/>
      <c r="K100" s="26"/>
      <c r="L100" s="33"/>
      <c r="N100" s="26" t="s">
        <v>98</v>
      </c>
      <c r="O100" s="33">
        <v>1</v>
      </c>
    </row>
    <row r="101" spans="1:15" x14ac:dyDescent="0.3">
      <c r="A101" s="12" t="s">
        <v>142</v>
      </c>
      <c r="B101" s="11">
        <v>2</v>
      </c>
      <c r="D101" s="11"/>
      <c r="E101" s="11"/>
      <c r="G101" s="26"/>
      <c r="H101" s="33"/>
      <c r="K101" s="26"/>
      <c r="L101" s="33"/>
      <c r="N101" s="26" t="s">
        <v>154</v>
      </c>
      <c r="O101" s="33">
        <v>1</v>
      </c>
    </row>
    <row r="102" spans="1:15" x14ac:dyDescent="0.3">
      <c r="A102" s="12" t="s">
        <v>143</v>
      </c>
      <c r="B102" s="11">
        <v>1</v>
      </c>
      <c r="D102" s="11"/>
      <c r="E102" s="11"/>
      <c r="G102" s="26"/>
      <c r="H102" s="33"/>
      <c r="K102" s="26"/>
      <c r="L102" s="33"/>
      <c r="N102" s="26" t="s">
        <v>116</v>
      </c>
      <c r="O102" s="33">
        <v>1</v>
      </c>
    </row>
    <row r="103" spans="1:15" x14ac:dyDescent="0.3">
      <c r="A103" s="12" t="s">
        <v>144</v>
      </c>
      <c r="B103" s="11">
        <v>1</v>
      </c>
      <c r="D103" s="11"/>
      <c r="E103" s="11"/>
      <c r="G103" s="26"/>
      <c r="H103" s="33"/>
      <c r="K103" s="26"/>
      <c r="L103" s="33"/>
      <c r="N103" s="26"/>
      <c r="O103" s="33"/>
    </row>
    <row r="104" spans="1:15" x14ac:dyDescent="0.3">
      <c r="A104" s="12" t="s">
        <v>16</v>
      </c>
      <c r="B104" s="11">
        <v>10</v>
      </c>
      <c r="D104" s="11"/>
      <c r="E104" s="11"/>
      <c r="G104" s="26"/>
      <c r="H104" s="33"/>
      <c r="K104" s="26"/>
      <c r="L104" s="33"/>
      <c r="N104" s="26"/>
      <c r="O104" s="33"/>
    </row>
    <row r="105" spans="1:15" x14ac:dyDescent="0.3">
      <c r="A105" s="12" t="s">
        <v>93</v>
      </c>
      <c r="B105" s="11">
        <v>1</v>
      </c>
      <c r="D105" s="11"/>
      <c r="E105" s="11"/>
      <c r="G105" s="26"/>
      <c r="H105" s="33"/>
      <c r="K105" s="26"/>
      <c r="L105" s="33"/>
      <c r="N105" s="26"/>
      <c r="O105" s="33"/>
    </row>
    <row r="106" spans="1:15" x14ac:dyDescent="0.3">
      <c r="A106" s="12" t="s">
        <v>146</v>
      </c>
      <c r="B106" s="11">
        <v>2</v>
      </c>
      <c r="D106" s="11"/>
      <c r="E106" s="11"/>
      <c r="G106" s="26"/>
      <c r="H106" s="33"/>
      <c r="K106" s="26"/>
      <c r="L106" s="33"/>
      <c r="N106" s="26"/>
      <c r="O106" s="33"/>
    </row>
    <row r="107" spans="1:15" ht="15" thickBot="1" x14ac:dyDescent="0.35">
      <c r="A107" s="12"/>
      <c r="B107" s="11"/>
      <c r="D107" s="11"/>
      <c r="E107" s="11"/>
      <c r="G107" s="38"/>
      <c r="H107" s="39"/>
      <c r="K107" s="40"/>
      <c r="L107" s="33"/>
      <c r="N107" s="41" t="s">
        <v>171</v>
      </c>
      <c r="O107" s="42">
        <f>COUNTA(N88:N102)</f>
        <v>15</v>
      </c>
    </row>
    <row r="108" spans="1:15" ht="15" thickBot="1" x14ac:dyDescent="0.35">
      <c r="A108" s="13" t="s">
        <v>155</v>
      </c>
      <c r="B108" s="14">
        <f>SUM(B88:B107)</f>
        <v>58</v>
      </c>
      <c r="D108" s="13"/>
      <c r="E108" s="14">
        <f>SUM(E88:E107)</f>
        <v>6.5</v>
      </c>
      <c r="G108" s="36"/>
      <c r="H108" s="37">
        <f>SUM(H88:H107)</f>
        <v>30</v>
      </c>
      <c r="K108" s="34"/>
      <c r="L108" s="35">
        <f>SUM(L88:L107)</f>
        <v>30</v>
      </c>
      <c r="N108" s="34" t="s">
        <v>155</v>
      </c>
      <c r="O108" s="35">
        <f>SUM(O88:O107)</f>
        <v>61</v>
      </c>
    </row>
  </sheetData>
  <sortState ref="Q4:Q7">
    <sortCondition ref="Q4"/>
  </sortState>
  <mergeCells count="6">
    <mergeCell ref="F18:I18"/>
    <mergeCell ref="F42:I42"/>
    <mergeCell ref="F2:I2"/>
    <mergeCell ref="A42:D42"/>
    <mergeCell ref="A18:B18"/>
    <mergeCell ref="A2:C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election activeCell="P39" sqref="P39"/>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topLeftCell="A7" zoomScale="85" zoomScaleNormal="85" workbookViewId="0">
      <selection activeCell="B38" sqref="B38"/>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Charts</vt:lpstr>
      </vt:variant>
      <vt:variant>
        <vt:i4>6</vt:i4>
      </vt:variant>
    </vt:vector>
  </HeadingPairs>
  <TitlesOfParts>
    <vt:vector size="14" baseType="lpstr">
      <vt:lpstr>Data</vt:lpstr>
      <vt:lpstr>Formatted Data</vt:lpstr>
      <vt:lpstr>Sort by Age</vt:lpstr>
      <vt:lpstr>Sort by Gender</vt:lpstr>
      <vt:lpstr>Sort by Hours Spent On Coding</vt:lpstr>
      <vt:lpstr>Interrogation</vt:lpstr>
      <vt:lpstr>Word Cloud</vt:lpstr>
      <vt:lpstr>All Charts</vt:lpstr>
      <vt:lpstr>Analysis1-Specialize v Gender</vt:lpstr>
      <vt:lpstr>Analysis2-Specialize v Hour</vt:lpstr>
      <vt:lpstr>Analysis3-Response v Language</vt:lpstr>
      <vt:lpstr>Analysis4-Degree Necessary</vt:lpstr>
      <vt:lpstr>Analysis 5-Hour v Language</vt:lpstr>
      <vt:lpstr>Analysis6-Written An App before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NetAc</cp:lastModifiedBy>
  <cp:lastPrinted>2018-02-27T02:38:18Z</cp:lastPrinted>
  <dcterms:created xsi:type="dcterms:W3CDTF">2018-02-22T12:09:34Z</dcterms:created>
  <dcterms:modified xsi:type="dcterms:W3CDTF">2018-03-05T11:52:58Z</dcterms:modified>
</cp:coreProperties>
</file>