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mms\angular\src\assets\sampleFiles\"/>
    </mc:Choice>
  </mc:AlternateContent>
  <xr:revisionPtr revIDLastSave="0" documentId="13_ncr:1_{98456BCF-6A33-4640-8E31-70155B5D230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N.Order" sheetId="1" r:id="rId1"/>
  </sheets>
  <externalReferences>
    <externalReference r:id="rId2"/>
  </externalReferences>
  <definedNames>
    <definedName name="_xlnm._FilterDatabase" localSheetId="0" hidden="1">N.Order!$A$8:$AE$98</definedName>
    <definedName name="b">OFFSET(N.Order!$C$9,0,0,N.Order!$A$5,COLUMNS(N.Order!$C$1:$AD$1))</definedName>
    <definedName name="CPL">OFFSET([1]CPL!$C$9,0,0,[1]CPL!$F$5,COLUMNS([1]CPL!$C$1:$AU$1))</definedName>
    <definedName name="Format">OFFSET('[1]Order Format'!$D$9,0,0,'[1]Not Yet Order'!$D$5,COLUMNS('[1]Order Format'!$D$1:$Q$1))</definedName>
    <definedName name="h">OFFSET([1]Formulas!$L$9,0,0,[1]Formulas!$E$5,3)</definedName>
    <definedName name="l">OFFSET([1]Formulas!$M$9,0,0,[1]Formulas!$E$5,COLUMNS([1]Formulas!$M$1:$AF$1))</definedName>
    <definedName name="N.Order">OFFSET(N.Order!$C$9,0,0,N.Order!$A$5,COLUMNS(N.Order!$C$1:$AD$1))</definedName>
    <definedName name="New_Order">OFFSET('[1]Not Yet Order'!$B$9,0,0,'[1]Not Yet Order'!$A$5,COLUMNS('[1]Not Yet Order'!$B$1:$K$1))</definedName>
    <definedName name="_xlnm.Print_Area" localSheetId="0">N.Order!$F$6:$Y$97</definedName>
    <definedName name="Robbing">OFFSET([1]Formulas!$M$9,0,0,[1]Formulas!$E$5,COLUMNS([1]Formulas!$M$1:$AF$1))</definedName>
    <definedName name="Robbing_SQ">OFFSET([1]Formulas!$L$9,0,0,[1]Formulas!$E$5,3)</definedName>
    <definedName name="s">OFFSET([1]Formulas!$L$9,0,0,[1]Formulas!$E$5,3)</definedName>
    <definedName name="S.Order">OFFSET([1]S.Order!$C$9,0,0,[1]S.Order!$A$5,COLUMNS([1]S.Order!$C$1:$AF$1))</definedName>
    <definedName name="SMDQ_Order">OFFSET([1]SMQD!$F$9,0,0,[1]SMQD!$I$2,COLUMNS([1]SMQD!$F$1:$AV$1))</definedName>
    <definedName name="SMQD_RB">OFFSET([1]SMQD!$E$9,0,0,[1]SMQD!$I$2,COLUMNS([1]SMQD!$E$1:$AV$1))</definedName>
    <definedName name="Special_Order">OFFSET([1]Special!$D$9,0,0,[1]Special!$E$2,COLUMNS([1]Special!$D$1:$AC$1))</definedName>
    <definedName name="Special_RB">OFFSET([1]Special!$C$9,0,0,[1]Special!$E$2,COLUMNS([1]Special!$C$1:$AJ$1))</definedName>
    <definedName name="Total_RB">OFFSET([1]Formulas!$C$9,0,0,[1]SMQD!$I$3+[1]Special!$E$3,COLUMNS([1]Formulas!$C$1:$J$1))</definedName>
    <definedName name="Z_6E900C0B_5C61_463D_9896_1C775F8520C5_.wvu.Cols" localSheetId="0" hidden="1">N.Order!$A:$C,N.Order!$AA:$AC</definedName>
    <definedName name="Z_6E900C0B_5C61_463D_9896_1C775F8520C5_.wvu.FilterData" localSheetId="0" hidden="1">N.Order!$A$8:$AE$97</definedName>
    <definedName name="Z_6E900C0B_5C61_463D_9896_1C775F8520C5_.wvu.PrintArea" localSheetId="0" hidden="1">N.Order!#REF!</definedName>
    <definedName name="Z_FF1FFC7E_25E6_4AA9_A26B_0668CC19462C_.wvu.Cols" localSheetId="0" hidden="1">N.Order!$A:$C,N.Order!$AA:$AC</definedName>
    <definedName name="Z_FF1FFC7E_25E6_4AA9_A26B_0668CC19462C_.wvu.FilterData" localSheetId="0" hidden="1">N.Order!$A$8:$AE$97</definedName>
    <definedName name="Z_FF1FFC7E_25E6_4AA9_A26B_0668CC19462C_.wvu.PrintArea" localSheetId="0" hidden="1">N.Order!#REF!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AA9" i="1" l="1"/>
  <c r="AE9" i="1"/>
  <c r="B10" i="1"/>
  <c r="AA10" i="1" l="1"/>
  <c r="AE10" i="1"/>
  <c r="B11" i="1"/>
  <c r="AA11" i="1" l="1"/>
  <c r="AE11" i="1"/>
  <c r="B12" i="1"/>
  <c r="AA12" i="1" s="1"/>
  <c r="AE12" i="1"/>
  <c r="B13" i="1"/>
  <c r="AA13" i="1" s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B96" i="1"/>
  <c r="AA96" i="1" s="1"/>
  <c r="C96" i="1"/>
  <c r="AE96" i="1"/>
  <c r="B97" i="1"/>
  <c r="AA97" i="1" s="1"/>
  <c r="C97" i="1"/>
  <c r="AE97" i="1"/>
  <c r="AC97" i="1" l="1"/>
  <c r="AD97" i="1"/>
  <c r="B14" i="1"/>
  <c r="AD96" i="1"/>
  <c r="AC96" i="1"/>
  <c r="AA14" i="1" l="1"/>
  <c r="B15" i="1"/>
  <c r="AA15" i="1" l="1"/>
  <c r="B16" i="1"/>
  <c r="AA16" i="1" l="1"/>
  <c r="B17" i="1"/>
  <c r="B18" i="1" l="1"/>
  <c r="AA17" i="1"/>
  <c r="AA18" i="1" l="1"/>
  <c r="B19" i="1"/>
  <c r="AA19" i="1" l="1"/>
  <c r="B20" i="1" l="1"/>
  <c r="B21" i="1" l="1"/>
  <c r="AA20" i="1"/>
  <c r="AA21" i="1" l="1"/>
  <c r="B22" i="1"/>
  <c r="AA22" i="1" l="1"/>
  <c r="B23" i="1"/>
  <c r="AA23" i="1" l="1"/>
  <c r="B24" i="1"/>
  <c r="AA24" i="1" l="1"/>
  <c r="B25" i="1" l="1"/>
  <c r="AA25" i="1" l="1"/>
  <c r="B26" i="1"/>
  <c r="AA26" i="1" l="1"/>
  <c r="B27" i="1"/>
  <c r="B28" i="1" l="1"/>
  <c r="AA27" i="1"/>
  <c r="AA28" i="1" l="1"/>
  <c r="B29" i="1"/>
  <c r="AA29" i="1" l="1"/>
  <c r="B30" i="1"/>
  <c r="AA30" i="1" l="1"/>
  <c r="B31" i="1" l="1"/>
  <c r="B32" i="1" l="1"/>
  <c r="AA31" i="1"/>
  <c r="AA32" i="1" l="1"/>
  <c r="B33" i="1"/>
  <c r="B34" i="1" l="1"/>
  <c r="AA33" i="1"/>
  <c r="AA34" i="1" l="1"/>
  <c r="B35" i="1"/>
  <c r="B36" i="1" l="1"/>
  <c r="AA35" i="1"/>
  <c r="AA36" i="1" l="1"/>
  <c r="B37" i="1"/>
  <c r="B38" i="1" l="1"/>
  <c r="AA37" i="1"/>
  <c r="AA38" i="1" l="1"/>
  <c r="B39" i="1"/>
  <c r="AA39" i="1" l="1"/>
  <c r="B40" i="1" l="1"/>
  <c r="AA40" i="1" l="1"/>
  <c r="B41" i="1"/>
  <c r="B42" i="1" l="1"/>
  <c r="AA41" i="1"/>
  <c r="AA42" i="1" l="1"/>
  <c r="B43" i="1"/>
  <c r="AA43" i="1" l="1"/>
  <c r="B44" i="1" l="1"/>
  <c r="AA44" i="1" l="1"/>
  <c r="B45" i="1"/>
  <c r="B46" i="1" l="1"/>
  <c r="AA45" i="1"/>
  <c r="B47" i="1" l="1"/>
  <c r="AA46" i="1"/>
  <c r="AA47" i="1" l="1"/>
  <c r="B48" i="1"/>
  <c r="AA48" i="1" l="1"/>
  <c r="B49" i="1" l="1"/>
  <c r="AA49" i="1" l="1"/>
  <c r="B50" i="1"/>
  <c r="B51" i="1" l="1"/>
  <c r="AA50" i="1"/>
  <c r="AA51" i="1" l="1"/>
  <c r="B52" i="1"/>
  <c r="B53" i="1" l="1"/>
  <c r="AA52" i="1"/>
  <c r="AA53" i="1" l="1"/>
  <c r="B54" i="1"/>
  <c r="B55" i="1" l="1"/>
  <c r="AA54" i="1"/>
  <c r="AA55" i="1" l="1"/>
  <c r="B56" i="1"/>
  <c r="B57" i="1" l="1"/>
  <c r="AA56" i="1"/>
  <c r="AA57" i="1" l="1"/>
  <c r="B58" i="1"/>
  <c r="AA58" i="1" l="1"/>
  <c r="B59" i="1"/>
  <c r="AA59" i="1" l="1"/>
  <c r="B60" i="1"/>
  <c r="B61" i="1" l="1"/>
  <c r="AA60" i="1"/>
  <c r="AA61" i="1" l="1"/>
  <c r="B62" i="1"/>
  <c r="AA62" i="1" l="1"/>
  <c r="B63" i="1"/>
  <c r="AA63" i="1" l="1"/>
  <c r="B64" i="1"/>
  <c r="B65" i="1" l="1"/>
  <c r="AA64" i="1"/>
  <c r="AA65" i="1" l="1"/>
  <c r="B66" i="1"/>
  <c r="B67" i="1" l="1"/>
  <c r="AA66" i="1"/>
  <c r="B68" i="1" l="1"/>
  <c r="AA67" i="1"/>
  <c r="B69" i="1" l="1"/>
  <c r="AA68" i="1"/>
  <c r="AA69" i="1" l="1"/>
  <c r="B70" i="1"/>
  <c r="B71" i="1" l="1"/>
  <c r="AA70" i="1"/>
  <c r="AA71" i="1" l="1"/>
  <c r="B72" i="1"/>
  <c r="AA72" i="1" l="1"/>
  <c r="B73" i="1"/>
  <c r="AA73" i="1" l="1"/>
  <c r="B74" i="1"/>
  <c r="AA74" i="1" l="1"/>
  <c r="B75" i="1"/>
  <c r="B76" i="1" l="1"/>
  <c r="AA75" i="1"/>
  <c r="AA76" i="1" l="1"/>
  <c r="B77" i="1"/>
  <c r="B78" i="1" l="1"/>
  <c r="AA77" i="1"/>
  <c r="AA78" i="1" l="1"/>
  <c r="B79" i="1"/>
  <c r="AA79" i="1" l="1"/>
  <c r="B80" i="1"/>
  <c r="B81" i="1" l="1"/>
  <c r="AA80" i="1"/>
  <c r="B82" i="1" l="1"/>
  <c r="AA81" i="1"/>
  <c r="AA82" i="1" l="1"/>
  <c r="B83" i="1"/>
  <c r="B84" i="1" l="1"/>
  <c r="AA83" i="1"/>
  <c r="AA84" i="1" l="1"/>
  <c r="B85" i="1"/>
  <c r="B86" i="1" l="1"/>
  <c r="AA85" i="1"/>
  <c r="AA86" i="1" l="1"/>
  <c r="B87" i="1"/>
  <c r="B88" i="1" l="1"/>
  <c r="AA87" i="1"/>
  <c r="AA88" i="1" l="1"/>
  <c r="B89" i="1"/>
  <c r="B90" i="1" l="1"/>
  <c r="AA89" i="1"/>
  <c r="AA90" i="1" l="1"/>
  <c r="B91" i="1"/>
  <c r="B92" i="1" l="1"/>
  <c r="AA91" i="1"/>
  <c r="B93" i="1" l="1"/>
  <c r="AA92" i="1"/>
  <c r="AA93" i="1" l="1"/>
  <c r="B94" i="1"/>
  <c r="AA94" i="1" l="1"/>
  <c r="B95" i="1"/>
  <c r="AA95" i="1" l="1"/>
  <c r="A5" i="1"/>
  <c r="AC14" i="1" l="1"/>
  <c r="AC23" i="1"/>
  <c r="AC28" i="1"/>
  <c r="AC32" i="1"/>
  <c r="AD14" i="1"/>
  <c r="AD23" i="1"/>
  <c r="AD28" i="1"/>
  <c r="AD32" i="1"/>
  <c r="AC9" i="1"/>
  <c r="AC15" i="1"/>
  <c r="AC24" i="1"/>
  <c r="AC29" i="1"/>
  <c r="AD9" i="1"/>
  <c r="AD15" i="1"/>
  <c r="AD24" i="1"/>
  <c r="AD29" i="1"/>
  <c r="AC10" i="1"/>
  <c r="AC16" i="1"/>
  <c r="AC30" i="1"/>
  <c r="AD27" i="1"/>
  <c r="AD10" i="1"/>
  <c r="AD16" i="1"/>
  <c r="AD30" i="1"/>
  <c r="AD19" i="1"/>
  <c r="AC11" i="1"/>
  <c r="AC17" i="1"/>
  <c r="AC20" i="1"/>
  <c r="AC25" i="1"/>
  <c r="AD22" i="1"/>
  <c r="AD11" i="1"/>
  <c r="AD17" i="1"/>
  <c r="AD20" i="1"/>
  <c r="AD25" i="1"/>
  <c r="AC12" i="1"/>
  <c r="AC18" i="1"/>
  <c r="AC21" i="1"/>
  <c r="AC26" i="1"/>
  <c r="AD31" i="1"/>
  <c r="AD12" i="1"/>
  <c r="AD18" i="1"/>
  <c r="AD21" i="1"/>
  <c r="AD26" i="1"/>
  <c r="AC13" i="1"/>
  <c r="AC19" i="1"/>
  <c r="AC22" i="1"/>
  <c r="AC27" i="1"/>
  <c r="AC31" i="1"/>
  <c r="AD13" i="1"/>
  <c r="AC33" i="1"/>
  <c r="AD33" i="1"/>
  <c r="AC34" i="1"/>
  <c r="AD34" i="1"/>
  <c r="AC35" i="1"/>
  <c r="AD35" i="1"/>
  <c r="AD36" i="1"/>
  <c r="AC36" i="1"/>
  <c r="AD37" i="1"/>
  <c r="AC37" i="1"/>
  <c r="AC38" i="1"/>
  <c r="AD38" i="1"/>
  <c r="AC39" i="1"/>
  <c r="AD39" i="1"/>
  <c r="AC40" i="1"/>
  <c r="AD40" i="1"/>
  <c r="AD41" i="1"/>
  <c r="AC41" i="1"/>
  <c r="AC42" i="1"/>
  <c r="AD42" i="1"/>
  <c r="AC43" i="1"/>
  <c r="AD43" i="1"/>
  <c r="AD44" i="1"/>
  <c r="AC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D54" i="1"/>
  <c r="AC54" i="1"/>
  <c r="AD55" i="1"/>
  <c r="AC55" i="1"/>
  <c r="AC56" i="1"/>
  <c r="AD56" i="1"/>
  <c r="AC57" i="1"/>
  <c r="AD57" i="1"/>
  <c r="AC58" i="1"/>
  <c r="AD58" i="1"/>
  <c r="AC59" i="1"/>
  <c r="AD59" i="1"/>
  <c r="AD60" i="1"/>
  <c r="AC60" i="1"/>
  <c r="AD61" i="1"/>
  <c r="AC61" i="1"/>
  <c r="AC62" i="1"/>
  <c r="AD62" i="1"/>
  <c r="AC63" i="1"/>
  <c r="AD63" i="1"/>
  <c r="AC64" i="1"/>
  <c r="AD64" i="1"/>
  <c r="AD65" i="1"/>
  <c r="AC65" i="1"/>
  <c r="AD66" i="1"/>
  <c r="AC66" i="1"/>
  <c r="AD67" i="1"/>
  <c r="AC67" i="1"/>
  <c r="AC68" i="1"/>
  <c r="AD68" i="1"/>
  <c r="AC69" i="1"/>
  <c r="AD69" i="1"/>
  <c r="AD70" i="1"/>
  <c r="AC70" i="1"/>
  <c r="AC71" i="1"/>
  <c r="AD71" i="1"/>
  <c r="AC72" i="1"/>
  <c r="AD72" i="1"/>
  <c r="AD73" i="1"/>
  <c r="AC73" i="1"/>
  <c r="AD74" i="1"/>
  <c r="AC74" i="1"/>
  <c r="AD75" i="1"/>
  <c r="AC75" i="1"/>
  <c r="AC76" i="1"/>
  <c r="AD76" i="1"/>
  <c r="AC77" i="1"/>
  <c r="AD77" i="1"/>
  <c r="AD78" i="1"/>
  <c r="AC78" i="1"/>
  <c r="AD79" i="1"/>
  <c r="AC79" i="1"/>
  <c r="AD80" i="1"/>
  <c r="AC80" i="1"/>
  <c r="AD81" i="1"/>
  <c r="AC81" i="1"/>
  <c r="AC82" i="1"/>
  <c r="AD82" i="1"/>
  <c r="AD83" i="1"/>
  <c r="AC83" i="1"/>
  <c r="AC84" i="1"/>
  <c r="AD84" i="1"/>
  <c r="AC85" i="1"/>
  <c r="AD85" i="1"/>
  <c r="AD86" i="1"/>
  <c r="AC86" i="1"/>
  <c r="AD87" i="1"/>
  <c r="AC87" i="1"/>
  <c r="AD88" i="1"/>
  <c r="AC88" i="1"/>
  <c r="AD89" i="1"/>
  <c r="AC89" i="1"/>
  <c r="AD90" i="1"/>
  <c r="AC90" i="1"/>
  <c r="AC91" i="1"/>
  <c r="AD91" i="1"/>
  <c r="AD92" i="1"/>
  <c r="AC92" i="1"/>
  <c r="AC93" i="1"/>
  <c r="AD93" i="1"/>
  <c r="AD94" i="1"/>
  <c r="AC94" i="1"/>
  <c r="AD95" i="1"/>
  <c r="AC95" i="1"/>
</calcChain>
</file>

<file path=xl/sharedStrings.xml><?xml version="1.0" encoding="utf-8"?>
<sst xmlns="http://schemas.openxmlformats.org/spreadsheetml/2006/main" count="842" uniqueCount="294">
  <si>
    <t xml:space="preserve"> </t>
  </si>
  <si>
    <t>B1</t>
  </si>
  <si>
    <t>SEA</t>
  </si>
  <si>
    <t>TMT-1789</t>
  </si>
  <si>
    <t>COVER SUB-ASSY, QUARTER PILLAR, RH</t>
  </si>
  <si>
    <t>62505-0D110-00</t>
  </si>
  <si>
    <t>TMT</t>
  </si>
  <si>
    <t>938W</t>
  </si>
  <si>
    <t>AF1-L-23-010</t>
  </si>
  <si>
    <t>PAD, FR WHEEL OPENING EXTENSION, NO.3</t>
  </si>
  <si>
    <t>53853-0D020-00</t>
  </si>
  <si>
    <t>AF1-L-23-009</t>
  </si>
  <si>
    <t>WEATHERSTRIP, RR DOOR OPENING TRIM, RH</t>
  </si>
  <si>
    <t>62331-0D150-00</t>
  </si>
  <si>
    <t>AF1-L-23-008</t>
  </si>
  <si>
    <t>PANEL SUB-ASSY, INSTR PNL FINISH, LWR LH</t>
  </si>
  <si>
    <t>55046-0D160-00</t>
  </si>
  <si>
    <t>AF1-L-23-007</t>
  </si>
  <si>
    <t>CAP ASSY, FUEL TANK W/TETHER</t>
  </si>
  <si>
    <t>77300-0K010-00</t>
  </si>
  <si>
    <t>AF1-L-23-006</t>
  </si>
  <si>
    <t>G1</t>
  </si>
  <si>
    <t>AF1-Q-23-017</t>
  </si>
  <si>
    <t>C1</t>
  </si>
  <si>
    <t>CLEANER ASSY, AIR W/ELEMENT</t>
  </si>
  <si>
    <t>17700-0Y190-00</t>
  </si>
  <si>
    <t>AF1-D-23-038</t>
  </si>
  <si>
    <t>TMI-2332</t>
  </si>
  <si>
    <t>PILLAR SUB-ASSY, FR BODY, LWR INNER RH</t>
  </si>
  <si>
    <t>61023-BZ430-00</t>
  </si>
  <si>
    <t>TMMIN</t>
  </si>
  <si>
    <t>D33H</t>
  </si>
  <si>
    <t>LW-Q-23-072</t>
  </si>
  <si>
    <t>LOCK ASSY, RR DOOR, RH</t>
  </si>
  <si>
    <t>69330-BZ280-00</t>
  </si>
  <si>
    <t>AT1-Q-23-033</t>
  </si>
  <si>
    <t>REGULATOR ASSY, FR DOOR POWER WINDOW, LH</t>
  </si>
  <si>
    <t>69820-BZ330-00</t>
  </si>
  <si>
    <t>QCE-Q-23-112</t>
  </si>
  <si>
    <t>INLET ASSY, AIR CLEANER</t>
  </si>
  <si>
    <t>17750-BZ040-00</t>
  </si>
  <si>
    <t>AT1-D-23-030</t>
  </si>
  <si>
    <t>TMI-2331</t>
  </si>
  <si>
    <t>PAD, ROOF SILENCER</t>
  </si>
  <si>
    <t>63341-0K090-00</t>
  </si>
  <si>
    <t>758W</t>
  </si>
  <si>
    <t>PRLW-L-23-013</t>
  </si>
  <si>
    <t>PANEL SUB-ASSY, RR DOOR, RH</t>
  </si>
  <si>
    <t>67003-0K130-00</t>
  </si>
  <si>
    <t>LW-Q-23-071</t>
  </si>
  <si>
    <t>WEATHERSTRIP, FR DOOR, LH</t>
  </si>
  <si>
    <t>67862-0K090-00</t>
  </si>
  <si>
    <t>AT2-Q-23-005</t>
  </si>
  <si>
    <t>WEATHERSTRIP, BACK DOOR</t>
  </si>
  <si>
    <t>67881-0K031-00</t>
  </si>
  <si>
    <t>LA2-Q-23-003</t>
  </si>
  <si>
    <t>TMT-1779</t>
  </si>
  <si>
    <t>TROUGH, LUGGAGE COMPARTMENT OPENING, LH</t>
  </si>
  <si>
    <t>61622-K0040-00</t>
  </si>
  <si>
    <t>LW-Q-23-067</t>
  </si>
  <si>
    <t>WEATHERSTRIP, RR DOOR OPENING TRIM, LH</t>
  </si>
  <si>
    <t>62332-0D130-00</t>
  </si>
  <si>
    <t>AF1-L-23-005</t>
  </si>
  <si>
    <t>COVER SUB-ASSY, FR PILLAR, UPR LH</t>
  </si>
  <si>
    <t>60118-0D230-00</t>
  </si>
  <si>
    <t>AF1-L-23-004</t>
  </si>
  <si>
    <t>LOCK ASSY, RR SEAT BACK, RH</t>
  </si>
  <si>
    <t>72630-0D080-00</t>
  </si>
  <si>
    <t>AF1-L-23-003</t>
  </si>
  <si>
    <t>PANEL SUB-ASSY, INSTR PNL SPEAKER, NO.1</t>
  </si>
  <si>
    <t>55408-0D010-C0</t>
  </si>
  <si>
    <t>AF1-L-23-002</t>
  </si>
  <si>
    <t>PANEL SUB-ASSY, INSTR PNL SPEAKER, NO.2</t>
  </si>
  <si>
    <t>55409-0D030-C0</t>
  </si>
  <si>
    <t>AF1-L-23-001</t>
  </si>
  <si>
    <t>TMI-2323</t>
  </si>
  <si>
    <t>AF2-Q-23-008</t>
  </si>
  <si>
    <t>AF2-Q-23-007</t>
  </si>
  <si>
    <t>TMI-2322</t>
  </si>
  <si>
    <t>67003-KK030-00</t>
  </si>
  <si>
    <t>889W</t>
  </si>
  <si>
    <t>TF-D-23-012</t>
  </si>
  <si>
    <t>PANEL SUB-ASSY, FR DOOR, RH</t>
  </si>
  <si>
    <t>67001-KK010-00</t>
  </si>
  <si>
    <t>TF-D-23-011</t>
  </si>
  <si>
    <t>FRAME SUB-ASSY, BACK DOOR OPG SI, RH</t>
  </si>
  <si>
    <t>61705-KK010-00</t>
  </si>
  <si>
    <t>LW-Q-23-060</t>
  </si>
  <si>
    <t>BRACKET, ASSIST GRIP, LH</t>
  </si>
  <si>
    <t>61236-KK010-00</t>
  </si>
  <si>
    <t>LW-Q-23-054</t>
  </si>
  <si>
    <t>TMI-2321</t>
  </si>
  <si>
    <t>REINFORCE SUB-ASSY, ROCKER, OUTER LH</t>
  </si>
  <si>
    <t>61404-BZ160-00</t>
  </si>
  <si>
    <t>LW-Q-23-065</t>
  </si>
  <si>
    <t>MEMBER SUB-ASSY, RR FLOOR CROSS, NO.1</t>
  </si>
  <si>
    <t>57605-BZ210-00</t>
  </si>
  <si>
    <t>LW-Q-23-064</t>
  </si>
  <si>
    <t>MEMBER SUB-ASSY, RR FLOOR CROSS, FR</t>
  </si>
  <si>
    <t>57068-BZ140-00</t>
  </si>
  <si>
    <t>LW-Q-23-061</t>
  </si>
  <si>
    <t>TRIM, FR DOOR OPENING</t>
  </si>
  <si>
    <t>62313-BZ290-C0</t>
  </si>
  <si>
    <t>AF1-D-23-036</t>
  </si>
  <si>
    <t>HINGE SUB-ASSY, FUEL FILLER LID</t>
  </si>
  <si>
    <t>77308-BZ040-00</t>
  </si>
  <si>
    <t>QCE-Q-23-104</t>
  </si>
  <si>
    <t>MOULDING, BACK WINDOW, OUTSIDE LH</t>
  </si>
  <si>
    <t>75574-BZ020-00</t>
  </si>
  <si>
    <t>TF-D-23-006</t>
  </si>
  <si>
    <t>MOULDING, BACK WINDOW, OUTSIDE RH</t>
  </si>
  <si>
    <t>75573-BZ050-00</t>
  </si>
  <si>
    <t>TF-D-23-005</t>
  </si>
  <si>
    <t>COVER, HOOD HINGE, RH</t>
  </si>
  <si>
    <t>53445-BZ100-00</t>
  </si>
  <si>
    <t>TF-D-23-004</t>
  </si>
  <si>
    <t>SUPPORT SUB-ASSY, RADIATOR, LWR</t>
  </si>
  <si>
    <t>53028-BZ240-00</t>
  </si>
  <si>
    <t>LW-Q-23-057</t>
  </si>
  <si>
    <t>REINFORCEMENT SUB-ASSY, FR PLR, LWR RH</t>
  </si>
  <si>
    <t>61108-BZ240-00</t>
  </si>
  <si>
    <t>LW-Q-23-056</t>
  </si>
  <si>
    <t>MEMBER SUB-ASSY, RR FLOOR CROSS, NO.3</t>
  </si>
  <si>
    <t>57607-BZ100-00</t>
  </si>
  <si>
    <t>LW-Q-23-055</t>
  </si>
  <si>
    <t>REINFORCE SUB-ASSY, ROCKER, OUTER RH</t>
  </si>
  <si>
    <t>61403-BZ160-00</t>
  </si>
  <si>
    <t>LW-Q-23-053</t>
  </si>
  <si>
    <t>EXTENSION, QUARTER PANEL, LWR LH</t>
  </si>
  <si>
    <t>61622-BZ140-00</t>
  </si>
  <si>
    <t>LW-Q-23-051</t>
  </si>
  <si>
    <t>QCE-Q-23-094</t>
  </si>
  <si>
    <t>QCE-Q-23-075</t>
  </si>
  <si>
    <t>AIR</t>
  </si>
  <si>
    <t>TMT-1778</t>
  </si>
  <si>
    <t>EXTENSION, QUARTER PANEL, RR LH</t>
  </si>
  <si>
    <t>61626-K0040-00</t>
  </si>
  <si>
    <t>LW-Q-23-048</t>
  </si>
  <si>
    <t>SHEET, FR FLOOR SILENCER, NO.2</t>
  </si>
  <si>
    <t>58612-0D020-00</t>
  </si>
  <si>
    <t>LA1-Q-23-013</t>
  </si>
  <si>
    <t>TMI-2316</t>
  </si>
  <si>
    <t>HOSE, RADIATOR, NO.1</t>
  </si>
  <si>
    <t>67881-BZ210-00</t>
  </si>
  <si>
    <t>QCE-Q-23-071</t>
  </si>
  <si>
    <t>CUSHION, INSTRUMENT PANEL</t>
  </si>
  <si>
    <t>55349-BZ140-00</t>
  </si>
  <si>
    <t>LA1-L-23-002</t>
  </si>
  <si>
    <t>TMI-2315</t>
  </si>
  <si>
    <t>GLASS SUB-ASSY, WINDSHIELD</t>
  </si>
  <si>
    <t>56101-0KQ90-00</t>
  </si>
  <si>
    <t>PRLW-D-23-012</t>
  </si>
  <si>
    <t>TMI-2310</t>
  </si>
  <si>
    <t>LAMP ASSY, LICENSE PLATE</t>
  </si>
  <si>
    <t>81270-0K100-00</t>
  </si>
  <si>
    <t>AT2-Q-23-003</t>
  </si>
  <si>
    <t>mix chung S Order</t>
  </si>
  <si>
    <t>TMI-2309</t>
  </si>
  <si>
    <t>PAD, QUARTER WHEEL HOUSE, LH</t>
  </si>
  <si>
    <t>62612-BZ030-00</t>
  </si>
  <si>
    <t>LW-Q-23-037</t>
  </si>
  <si>
    <t>REINFORCEMENT SUB-ASSY, QTR PNL, INN LH</t>
  </si>
  <si>
    <t>61604-BZ020-00</t>
  </si>
  <si>
    <t>LW-Q-23-036</t>
  </si>
  <si>
    <t>PAD, FR DOOR OUTSIDE MOULDING, LH</t>
  </si>
  <si>
    <t>75788-BZ080-00</t>
  </si>
  <si>
    <t>AT1-Q-23-023</t>
  </si>
  <si>
    <t>REINFORCE S/A, NO.1 SEAT LEG, RR NO.1</t>
  </si>
  <si>
    <t>57805-BZ110-00</t>
  </si>
  <si>
    <t>LW-Q-23-030</t>
  </si>
  <si>
    <t>TMI-2308</t>
  </si>
  <si>
    <t>PANEL, ROOF</t>
  </si>
  <si>
    <t>63111-KK050-00</t>
  </si>
  <si>
    <t>LW-Q-23-028</t>
  </si>
  <si>
    <t>TMI-2307</t>
  </si>
  <si>
    <t>AT1-Q-23-021</t>
  </si>
  <si>
    <t>MIRROR ASSY, INNER RR VIEW</t>
  </si>
  <si>
    <t>87810-BZ420-C0</t>
  </si>
  <si>
    <t>AF1-D-23-031</t>
  </si>
  <si>
    <t>RUN, RR DOOR GLASS, RH</t>
  </si>
  <si>
    <t>68142-BZ220-00</t>
  </si>
  <si>
    <t>QCE-Q-23-055</t>
  </si>
  <si>
    <t>Robbing 22pcs(4 cont)</t>
  </si>
  <si>
    <t>TMI-2306</t>
  </si>
  <si>
    <t>QCE-Q-23-048</t>
  </si>
  <si>
    <t>QCE-Q-23-045</t>
  </si>
  <si>
    <t>QCE-Q-23-043</t>
  </si>
  <si>
    <t>TMI-2305</t>
  </si>
  <si>
    <t>Record S order (Mr Tuyen)</t>
  </si>
  <si>
    <t>P1</t>
  </si>
  <si>
    <t>SUPPORT SUB-ASSY, FR SUSPENSION</t>
  </si>
  <si>
    <t>48609-BZ170-00</t>
  </si>
  <si>
    <t>PCD-23-02-17-06</t>
  </si>
  <si>
    <t>SEAT SUB-ASSY, FR SPRING</t>
  </si>
  <si>
    <t>48044-BZ130-00</t>
  </si>
  <si>
    <t>PCD-23-02-17-05</t>
  </si>
  <si>
    <t>BUMPER, FR SPRING</t>
  </si>
  <si>
    <t>48331-BZ220-00</t>
  </si>
  <si>
    <t>PCD-23-02-17-04</t>
  </si>
  <si>
    <t>AT1-D-23-025</t>
  </si>
  <si>
    <t>AT1-Q-23-018</t>
  </si>
  <si>
    <t>UETU2844189/SITW195021</t>
  </si>
  <si>
    <t>ARM SUB-ASSY, SUSPENSION LWR LH W/BUSH</t>
  </si>
  <si>
    <t>TMT-1753</t>
  </si>
  <si>
    <t>SHROUD, FAN</t>
  </si>
  <si>
    <t>16711-0C180-00</t>
  </si>
  <si>
    <t>LA2-D-23-002</t>
  </si>
  <si>
    <t>TLLU3611735/SITB695227</t>
  </si>
  <si>
    <t>TMI-2304</t>
  </si>
  <si>
    <t>WEATHERSTRIP, FR DOOR OPENING TRIM, LH</t>
  </si>
  <si>
    <t>62312-0K170-00</t>
  </si>
  <si>
    <t>AF2-Q-23-004</t>
  </si>
  <si>
    <t>48069-0K100-00</t>
  </si>
  <si>
    <t>AC2-D-23-005</t>
  </si>
  <si>
    <t>Record bên S order</t>
  </si>
  <si>
    <t>x</t>
  </si>
  <si>
    <t>TMI-2299</t>
  </si>
  <si>
    <t>PCD-23-02-07-06</t>
  </si>
  <si>
    <t>PCD-23-02-07-05</t>
  </si>
  <si>
    <t>PCD-23-02-07-04</t>
  </si>
  <si>
    <t>MOTOR ASSY, RR WIPER</t>
  </si>
  <si>
    <t>85130-BZ230-00</t>
  </si>
  <si>
    <t>QCE-Q-23-038</t>
  </si>
  <si>
    <t>STARTER ASSY</t>
  </si>
  <si>
    <t>28100-BZ310-00</t>
  </si>
  <si>
    <t>AC1-D-23-008</t>
  </si>
  <si>
    <t>TMI-2298</t>
  </si>
  <si>
    <t>67862-0K191-00</t>
  </si>
  <si>
    <t>AT2-Q-23-001</t>
  </si>
  <si>
    <t>TMI-2297</t>
  </si>
  <si>
    <t>AT2-Q-23-002</t>
  </si>
  <si>
    <t>TMI-2296</t>
  </si>
  <si>
    <t>TAPE, BLACK OUT FR DOOR, OUTER UPR LH</t>
  </si>
  <si>
    <t>75956-0K020-00</t>
  </si>
  <si>
    <t>AT2-D-23-008</t>
  </si>
  <si>
    <t>TMI-2295</t>
  </si>
  <si>
    <t>QCE-Q-23-022</t>
  </si>
  <si>
    <t>17700-0L360-00</t>
  </si>
  <si>
    <t>AF2-D-23-009</t>
  </si>
  <si>
    <t>TMI-2294</t>
  </si>
  <si>
    <t>HOOD SUB-ASSY</t>
  </si>
  <si>
    <t>53301-0K150-00</t>
  </si>
  <si>
    <t>LW-Q-23-020</t>
  </si>
  <si>
    <t>PANEL, QUARTER WHEEL HOUSE, OUTER RH</t>
  </si>
  <si>
    <t>61631-0K020-00</t>
  </si>
  <si>
    <t>LW-Q-23-017</t>
  </si>
  <si>
    <t>TMI-2293</t>
  </si>
  <si>
    <t>QCE-Q-23-025</t>
  </si>
  <si>
    <t>RP-Q-23-001</t>
  </si>
  <si>
    <t>Record S order</t>
  </si>
  <si>
    <t>JACK SUB-ASSY, PANTOGRAPH</t>
  </si>
  <si>
    <t>09111-BZ220-00</t>
  </si>
  <si>
    <t>PCD-23-02-02-04</t>
  </si>
  <si>
    <t>TMI-2291</t>
  </si>
  <si>
    <t>COVER, RR SEAT HINGE</t>
  </si>
  <si>
    <t>71485-BZ230-C0</t>
  </si>
  <si>
    <t>AF1-D-23-022</t>
  </si>
  <si>
    <t>71485-BZ240-C0</t>
  </si>
  <si>
    <t>AF1-D-23-020</t>
  </si>
  <si>
    <t>AT1-Q-23-011</t>
  </si>
  <si>
    <t>LW-Q-23-018</t>
  </si>
  <si>
    <t>L</t>
  </si>
  <si>
    <t>Key 2</t>
  </si>
  <si>
    <t>Receive</t>
  </si>
  <si>
    <t>Order</t>
  </si>
  <si>
    <t>Reason Code in Detail</t>
  </si>
  <si>
    <t>Remark</t>
  </si>
  <si>
    <t>Received Qty</t>
  </si>
  <si>
    <t>Received Date</t>
  </si>
  <si>
    <t>Invoice</t>
  </si>
  <si>
    <t>ETA EXP reply</t>
  </si>
  <si>
    <t>Actual ETA port</t>
  </si>
  <si>
    <t>ETA Request</t>
  </si>
  <si>
    <t>Reason Code</t>
  </si>
  <si>
    <t>Transport</t>
  </si>
  <si>
    <t>Order Date</t>
  </si>
  <si>
    <t>Order Qty</t>
  </si>
  <si>
    <t>Order No</t>
  </si>
  <si>
    <t>Part Name</t>
  </si>
  <si>
    <t>Part No</t>
  </si>
  <si>
    <t>Source</t>
  </si>
  <si>
    <t>Model</t>
  </si>
  <si>
    <t>Run no</t>
  </si>
  <si>
    <t>SMQD Date</t>
  </si>
  <si>
    <t>Shop</t>
  </si>
  <si>
    <t>Pattern</t>
  </si>
  <si>
    <t>Key</t>
  </si>
  <si>
    <t>No</t>
  </si>
  <si>
    <t>RECEIVED INFORMATION</t>
  </si>
  <si>
    <t>At Port</t>
  </si>
  <si>
    <t>ORDER INFORMATION</t>
  </si>
  <si>
    <t>W</t>
  </si>
  <si>
    <t>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</si>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</sst>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;@"/>
    <numFmt numFmtId="165" formatCode="[$-409]d\-mmm\-yy;@"/>
    <numFmt numFmtId="166" formatCode="0.0"/>
    <numFmt numFmtId="167" formatCode="_(* #,##0_);_(* \(#,##0\);_(* &quot;-&quot;??_);_(@_)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Tahoma"/>
      <family val="2"/>
    </font>
    <font>
      <sz val="9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/>
    <xf numFmtId="165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166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7" fontId="2" fillId="2" borderId="0" xfId="1" applyNumberFormat="1" applyFont="1" applyFill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164" fontId="3" fillId="5" borderId="3" xfId="0" applyNumberFormat="1" applyFont="1" applyFill="1" applyBorder="1" applyAlignment="1">
      <alignment horizontal="center" vertical="center" wrapText="1"/>
    </xf>
    <xf numFmtId="165" fontId="3" fillId="5" borderId="3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wrapText="1"/>
    </xf>
    <xf numFmtId="165" fontId="3" fillId="4" borderId="3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vertical="center" wrapText="1"/>
    </xf>
    <xf numFmtId="0" fontId="3" fillId="5" borderId="0" xfId="0" applyFont="1" applyFill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5" borderId="3" xfId="0" quotePrefix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165" fontId="2" fillId="3" borderId="7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165" fontId="2" fillId="3" borderId="7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11206</xdr:colOff>
      <xdr:row>0</xdr:row>
      <xdr:rowOff>179294</xdr:rowOff>
    </xdr:from>
    <xdr:to>
      <xdr:col>14</xdr:col>
      <xdr:colOff>247650</xdr:colOff>
      <xdr:row>3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4811806" y="179294"/>
          <a:ext cx="5037044" cy="544606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400">
              <a:latin typeface="Trebuchet MS" pitchFamily="34" charset="0"/>
            </a:rPr>
            <a:t>NORMAL ORDERING AND RECEIVING DATABASE</a:t>
          </a:r>
        </a:p>
      </xdr:txBody>
    </xdr:sp>
    <xdr:clientData/>
  </xdr:twoCellAnchor>
  <xdr:twoCellAnchor>
    <xdr:from>
      <xdr:col>24</xdr:col>
      <xdr:colOff>542925</xdr:colOff>
      <xdr:row>0</xdr:row>
      <xdr:rowOff>152400</xdr:rowOff>
    </xdr:from>
    <xdr:to>
      <xdr:col>24</xdr:col>
      <xdr:colOff>2543175</xdr:colOff>
      <xdr:row>6</xdr:row>
      <xdr:rowOff>190500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17002125" y="152400"/>
          <a:ext cx="142875" cy="1114425"/>
        </a:xfrm>
        <a:prstGeom prst="wedgeRectCallout">
          <a:avLst>
            <a:gd name="adj1" fmla="val -80712"/>
            <a:gd name="adj2" fmla="val 554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sau ngày</a:t>
          </a:r>
          <a:r>
            <a:rPr lang="en-US" sz="1100" baseline="0"/>
            <a:t> nhận hàng theo kế hoạch, input số lượng nhận vào cột W. </a:t>
          </a:r>
        </a:p>
        <a:p>
          <a:pPr algn="l"/>
          <a:r>
            <a:rPr lang="en-US" sz="1100" baseline="0"/>
            <a:t>sau khi input số lượng nhận hàng, số run đó sẽ không còn nhảy vào list robbing nữa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obbing%20&amp;%20CP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"/>
      <sheetName val="CPL"/>
      <sheetName val="SMQD"/>
      <sheetName val="To POC- Kit parts"/>
      <sheetName val="SMQD copy from PQC"/>
      <sheetName val="Robbing"/>
      <sheetName val="List PxP SMQD"/>
      <sheetName val="TPM, RO part"/>
      <sheetName val="Request Out"/>
      <sheetName val="Formulas"/>
      <sheetName val="EKLM"/>
      <sheetName val="Getsudo"/>
      <sheetName val="Special"/>
      <sheetName val="Not Yet Order"/>
      <sheetName val="Order Format"/>
      <sheetName val="S.Order"/>
      <sheetName val="Rule"/>
      <sheetName val="Email"/>
    </sheetNames>
    <sheetDataSet>
      <sheetData sheetId="0"/>
      <sheetData sheetId="1">
        <row r="1">
          <cell r="J1" t="str">
            <v>,</v>
          </cell>
        </row>
        <row r="5">
          <cell r="F5">
            <v>6481</v>
          </cell>
        </row>
        <row r="9">
          <cell r="C9" t="str">
            <v>09101-0K790-00758W</v>
          </cell>
        </row>
      </sheetData>
      <sheetData sheetId="2">
        <row r="2">
          <cell r="I2">
            <v>304</v>
          </cell>
        </row>
        <row r="3">
          <cell r="I3">
            <v>51</v>
          </cell>
        </row>
        <row r="9">
          <cell r="E9">
            <v>1</v>
          </cell>
          <cell r="F9" t="str">
            <v/>
          </cell>
          <cell r="AQ9" t="str">
            <v>LA1-L-23-002D33H55349-BZ140-00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5">
          <cell r="E5">
            <v>51</v>
          </cell>
        </row>
        <row r="9">
          <cell r="C9">
            <v>1</v>
          </cell>
          <cell r="L9">
            <v>1</v>
          </cell>
          <cell r="M9" t="str">
            <v>D33HTMMINA1</v>
          </cell>
        </row>
      </sheetData>
      <sheetData sheetId="10"/>
      <sheetData sheetId="11"/>
      <sheetData sheetId="12">
        <row r="2">
          <cell r="E2">
            <v>291</v>
          </cell>
        </row>
        <row r="3">
          <cell r="E3">
            <v>0</v>
          </cell>
        </row>
        <row r="9">
          <cell r="C9" t="str">
            <v/>
          </cell>
          <cell r="D9" t="str">
            <v/>
          </cell>
        </row>
      </sheetData>
      <sheetData sheetId="13">
        <row r="5">
          <cell r="A5">
            <v>1</v>
          </cell>
          <cell r="D5">
            <v>0</v>
          </cell>
        </row>
        <row r="9">
          <cell r="B9" t="str">
            <v/>
          </cell>
        </row>
      </sheetData>
      <sheetData sheetId="14">
        <row r="9">
          <cell r="D9" t="str">
            <v/>
          </cell>
        </row>
      </sheetData>
      <sheetData sheetId="15">
        <row r="5">
          <cell r="A5">
            <v>1063</v>
          </cell>
        </row>
        <row r="9">
          <cell r="C9" t="str">
            <v>PCD-22-11-02-06835W89170-0DB10-00TLI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9" tint="-0.249977111117893"/>
    <pageSetUpPr fitToPage="1"/>
  </sheetPr>
  <dimension ref="A1:AE113"/>
  <sheetViews>
    <sheetView tabSelected="1" topLeftCell="B1" zoomScaleNormal="100" zoomScalePageLayoutView="85" workbookViewId="0">
      <pane ySplit="7" topLeftCell="A50" activePane="bottomLeft" state="frozen"/>
      <selection activeCell="B1" sqref="B1"/>
      <selection pane="bottomLeft" activeCell="J13" sqref="J13"/>
    </sheetView>
  </sheetViews>
  <sheetFormatPr defaultColWidth="9" defaultRowHeight="11.25" x14ac:dyDescent="0.15"/>
  <cols>
    <col min="1" max="1" width="5.875" style="1" hidden="1" customWidth="1"/>
    <col min="2" max="2" width="4.5" style="2" bestFit="1" customWidth="1"/>
    <col min="3" max="3" width="3.875" style="2" customWidth="1"/>
    <col min="4" max="4" width="7.625" style="1" bestFit="1" customWidth="1"/>
    <col min="5" max="5" width="5.875" style="1" bestFit="1" customWidth="1"/>
    <col min="6" max="6" width="9.5" style="4" bestFit="1" customWidth="1"/>
    <col min="7" max="7" width="14" style="7" bestFit="1" customWidth="1"/>
    <col min="8" max="8" width="5.625" style="7" customWidth="1"/>
    <col min="9" max="9" width="7.125" style="7" customWidth="1"/>
    <col min="10" max="10" width="16.125" style="7" customWidth="1"/>
    <col min="11" max="11" width="39.5" style="8" bestFit="1" customWidth="1"/>
    <col min="12" max="12" width="12" style="7" customWidth="1"/>
    <col min="13" max="13" width="7.625" style="7" customWidth="1"/>
    <col min="14" max="14" width="9.5" style="6" bestFit="1" customWidth="1"/>
    <col min="15" max="15" width="8.625" style="6" customWidth="1"/>
    <col min="16" max="16" width="9.625" style="7" customWidth="1"/>
    <col min="17" max="17" width="10.625" style="6" customWidth="1"/>
    <col min="18" max="18" width="12.125" style="6" customWidth="1"/>
    <col min="19" max="19" width="2" style="5" customWidth="1"/>
    <col min="20" max="20" width="10.625" style="4" customWidth="1"/>
    <col min="21" max="21" width="2.375" style="1" customWidth="1"/>
    <col min="22" max="22" width="13.625" style="2" customWidth="1"/>
    <col min="23" max="23" width="13.125" style="3" customWidth="1"/>
    <col min="24" max="24" width="7.125" style="2" customWidth="1"/>
    <col min="25" max="25" width="14.375" style="2" customWidth="1"/>
    <col min="26" max="26" width="2.125" style="1" customWidth="1"/>
    <col min="27" max="27" width="6.125" style="2" customWidth="1"/>
    <col min="28" max="28" width="3.125" style="1" customWidth="1"/>
    <col min="29" max="29" width="4.125" style="1" customWidth="1"/>
    <col min="30" max="30" width="6.125" style="1" bestFit="1" customWidth="1"/>
    <col min="31" max="31" width="26.625" style="1" customWidth="1"/>
    <col min="32" max="16384" width="9" style="1"/>
  </cols>
  <sheetData>
    <row r="1" spans="1:31" x14ac:dyDescent="0.15">
      <c r="G1" s="4"/>
      <c r="L1" s="39"/>
    </row>
    <row r="2" spans="1:31" x14ac:dyDescent="0.15">
      <c r="O2" s="37"/>
    </row>
    <row r="3" spans="1:31" x14ac:dyDescent="0.15">
      <c r="P3" s="37"/>
      <c r="R3" s="37"/>
    </row>
    <row r="4" spans="1:31" x14ac:dyDescent="0.15">
      <c r="P4" s="37"/>
      <c r="R4" s="37"/>
    </row>
    <row r="5" spans="1:31" x14ac:dyDescent="0.15">
      <c r="A5" s="38" t="e">
        <f>MAX(B:B)</f>
        <v>#REF!</v>
      </c>
      <c r="P5" s="37"/>
      <c r="R5" s="37"/>
    </row>
    <row r="6" spans="1:31" x14ac:dyDescent="0.15">
      <c r="F6" s="46" t="s">
        <v>290</v>
      </c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T6" s="36" t="s">
        <v>289</v>
      </c>
      <c r="V6" s="35" t="s">
        <v>288</v>
      </c>
      <c r="W6" s="34"/>
      <c r="X6" s="34"/>
      <c r="Y6" s="34"/>
    </row>
    <row r="7" spans="1:31" s="26" customFormat="1" ht="35.1" customHeight="1" x14ac:dyDescent="0.15">
      <c r="B7" s="27" t="s">
        <v>287</v>
      </c>
      <c r="C7" s="27" t="s">
        <v>286</v>
      </c>
      <c r="D7" s="33" t="s">
        <v>285</v>
      </c>
      <c r="E7" s="33" t="s">
        <v>284</v>
      </c>
      <c r="F7" s="32" t="s">
        <v>283</v>
      </c>
      <c r="G7" s="27" t="s">
        <v>282</v>
      </c>
      <c r="H7" s="27" t="s">
        <v>281</v>
      </c>
      <c r="I7" s="27" t="s">
        <v>280</v>
      </c>
      <c r="J7" s="27" t="s">
        <v>279</v>
      </c>
      <c r="K7" s="27" t="s">
        <v>278</v>
      </c>
      <c r="L7" s="27" t="s">
        <v>277</v>
      </c>
      <c r="M7" s="27" t="s">
        <v>276</v>
      </c>
      <c r="N7" s="32" t="s">
        <v>275</v>
      </c>
      <c r="O7" s="32" t="s">
        <v>274</v>
      </c>
      <c r="P7" s="27" t="s">
        <v>273</v>
      </c>
      <c r="Q7" s="32" t="s">
        <v>272</v>
      </c>
      <c r="R7" s="32" t="s">
        <v>271</v>
      </c>
      <c r="S7" s="31"/>
      <c r="T7" s="30" t="s">
        <v>270</v>
      </c>
      <c r="V7" s="28" t="s">
        <v>269</v>
      </c>
      <c r="W7" s="29" t="s">
        <v>268</v>
      </c>
      <c r="X7" s="28" t="s">
        <v>267</v>
      </c>
      <c r="Y7" s="28" t="s">
        <v>266</v>
      </c>
      <c r="AA7" s="28" t="s">
        <v>265</v>
      </c>
      <c r="AC7" s="28" t="s">
        <v>264</v>
      </c>
      <c r="AD7" s="28" t="s">
        <v>263</v>
      </c>
      <c r="AE7" s="27" t="s">
        <v>262</v>
      </c>
    </row>
    <row r="8" spans="1:31" x14ac:dyDescent="0.15">
      <c r="D8" s="25"/>
      <c r="E8" s="25"/>
      <c r="F8" s="4" t="s">
        <v>0</v>
      </c>
      <c r="H8" s="7" t="s">
        <v>0</v>
      </c>
      <c r="J8" s="7" t="s">
        <v>0</v>
      </c>
      <c r="K8" s="8" t="s">
        <v>261</v>
      </c>
      <c r="L8" s="7">
        <v>1</v>
      </c>
      <c r="Q8" s="6" t="s">
        <v>0</v>
      </c>
      <c r="W8" s="3" t="s">
        <v>0</v>
      </c>
      <c r="AE8" s="2"/>
    </row>
    <row r="9" spans="1:31" ht="11.25" customHeight="1" x14ac:dyDescent="0.15">
      <c r="B9" s="22">
        <f t="shared" ref="B9:B34" si="0">IF(J9=0,"",B8+1)</f>
        <v>1</v>
      </c>
      <c r="C9" s="22"/>
      <c r="D9" s="24"/>
      <c r="E9" s="24" t="s">
        <v>291</v>
      </c>
      <c r="F9" s="16">
        <v>44945</v>
      </c>
      <c r="G9" s="18" t="s">
        <v>260</v>
      </c>
      <c r="H9" s="18" t="s">
        <v>31</v>
      </c>
      <c r="I9" s="18" t="s">
        <v>30</v>
      </c>
      <c r="J9" s="18" t="s">
        <v>96</v>
      </c>
      <c r="K9" s="19" t="s">
        <v>95</v>
      </c>
      <c r="L9" s="18" t="s">
        <v>253</v>
      </c>
      <c r="M9" s="18">
        <v>1</v>
      </c>
      <c r="N9" s="17">
        <v>44959</v>
      </c>
      <c r="O9" s="17" t="s">
        <v>2</v>
      </c>
      <c r="P9" s="18" t="s">
        <v>21</v>
      </c>
      <c r="Q9" s="17">
        <v>44999</v>
      </c>
      <c r="R9" s="17"/>
      <c r="T9" s="16"/>
      <c r="V9" s="14">
        <v>23025314</v>
      </c>
      <c r="W9" s="23">
        <v>45000</v>
      </c>
      <c r="X9" s="14">
        <v>1</v>
      </c>
      <c r="Y9" s="14"/>
      <c r="AA9" s="22" t="e">
        <f ca="1">IF(B9="","",IF(ISNA(VLOOKUP(G9&amp;H9&amp;J9,OFFSET([1]SMQD!$AQ$9,0,0,[1]SMQD!$I$2,2),2,)),"",VLOOKUP(G9&amp;H9&amp;J9,OFFSET([1]SMQD!$AQ$9,0,0,[1]SMQD!$I$2,2),2,)))</f>
        <v>#VALUE!</v>
      </c>
      <c r="AC9" s="22" t="e">
        <f t="shared" ref="AC9:AC34" ca="1" si="1">IF(B9="","",SUMIF(OFFSET($C$9,0,0,$A$5,1),C9,OFFSET($M$9,0,0,$A$5,1)))</f>
        <v>#REF!</v>
      </c>
      <c r="AD9" s="22" t="e">
        <f t="shared" ref="AD9:AD34" ca="1" si="2">IF(B9="","",SUMIF(OFFSET($C$9,0,0,$A$5,1),C9,OFFSET($X$9,0,0,$A$5,1)))</f>
        <v>#REF!</v>
      </c>
      <c r="AE9" s="21" t="str">
        <f t="shared" ref="AE9:AE34" si="3">+G9&amp;H9&amp;J9</f>
        <v>LW-Q-23-018D33H57605-BZ210-00</v>
      </c>
    </row>
    <row r="10" spans="1:31" ht="11.25" customHeight="1" x14ac:dyDescent="0.15">
      <c r="B10" s="13">
        <f t="shared" si="0"/>
        <v>2</v>
      </c>
      <c r="C10" s="13"/>
      <c r="D10" s="20"/>
      <c r="E10" s="20" t="s">
        <v>292</v>
      </c>
      <c r="F10" s="16">
        <v>44945</v>
      </c>
      <c r="G10" s="18" t="s">
        <v>259</v>
      </c>
      <c r="H10" s="18" t="s">
        <v>31</v>
      </c>
      <c r="I10" s="18" t="s">
        <v>30</v>
      </c>
      <c r="J10" s="18" t="s">
        <v>143</v>
      </c>
      <c r="K10" s="19" t="s">
        <v>53</v>
      </c>
      <c r="L10" s="18" t="s">
        <v>253</v>
      </c>
      <c r="M10" s="18">
        <v>1</v>
      </c>
      <c r="N10" s="17">
        <v>44959</v>
      </c>
      <c r="O10" s="17" t="s">
        <v>2</v>
      </c>
      <c r="P10" s="18" t="s">
        <v>21</v>
      </c>
      <c r="Q10" s="17">
        <v>44999</v>
      </c>
      <c r="R10" s="17"/>
      <c r="T10" s="16"/>
      <c r="V10" s="14">
        <v>23025314</v>
      </c>
      <c r="W10" s="15">
        <v>45000</v>
      </c>
      <c r="X10" s="14">
        <v>1</v>
      </c>
      <c r="Y10" s="14"/>
      <c r="AA10" s="13" t="e">
        <f ca="1">IF(B10="","",IF(ISNA(VLOOKUP(G10&amp;H10&amp;J10,OFFSET([1]SMQD!$AQ$9,0,0,[1]SMQD!$I$2,2),2,)),"",VLOOKUP(G10&amp;H10&amp;J10,OFFSET([1]SMQD!$AQ$9,0,0,[1]SMQD!$I$2,2),2,)))</f>
        <v>#VALUE!</v>
      </c>
      <c r="AC10" s="13" t="e">
        <f t="shared" ca="1" si="1"/>
        <v>#REF!</v>
      </c>
      <c r="AD10" s="13" t="e">
        <f t="shared" ca="1" si="2"/>
        <v>#REF!</v>
      </c>
      <c r="AE10" s="12" t="str">
        <f t="shared" si="3"/>
        <v>AT1-Q-23-011D33H67881-BZ210-00</v>
      </c>
    </row>
    <row r="11" spans="1:31" ht="11.25" customHeight="1" x14ac:dyDescent="0.15">
      <c r="B11" s="13">
        <f t="shared" si="0"/>
        <v>3</v>
      </c>
      <c r="C11" s="13"/>
      <c r="D11" s="20"/>
      <c r="E11" s="20" t="s">
        <v>292</v>
      </c>
      <c r="F11" s="16">
        <v>44957</v>
      </c>
      <c r="G11" s="18" t="s">
        <v>258</v>
      </c>
      <c r="H11" s="18" t="s">
        <v>31</v>
      </c>
      <c r="I11" s="18" t="s">
        <v>30</v>
      </c>
      <c r="J11" s="18" t="s">
        <v>257</v>
      </c>
      <c r="K11" s="19" t="s">
        <v>254</v>
      </c>
      <c r="L11" s="18" t="s">
        <v>253</v>
      </c>
      <c r="M11" s="18">
        <v>1</v>
      </c>
      <c r="N11" s="17">
        <v>44959</v>
      </c>
      <c r="O11" s="17" t="s">
        <v>2</v>
      </c>
      <c r="P11" s="18" t="s">
        <v>23</v>
      </c>
      <c r="Q11" s="17">
        <v>44999</v>
      </c>
      <c r="R11" s="17"/>
      <c r="T11" s="16"/>
      <c r="V11" s="14">
        <v>23025314</v>
      </c>
      <c r="W11" s="15">
        <v>45000</v>
      </c>
      <c r="X11" s="14">
        <v>1</v>
      </c>
      <c r="Y11" s="14"/>
      <c r="AA11" s="13" t="e">
        <f ca="1">IF(B11="","",IF(ISNA(VLOOKUP(G11&amp;H11&amp;J11,OFFSET([1]SMQD!$AQ$9,0,0,[1]SMQD!$I$2,2),2,)),"",VLOOKUP(G11&amp;H11&amp;J11,OFFSET([1]SMQD!$AQ$9,0,0,[1]SMQD!$I$2,2),2,)))</f>
        <v>#VALUE!</v>
      </c>
      <c r="AC11" s="13" t="e">
        <f t="shared" ca="1" si="1"/>
        <v>#REF!</v>
      </c>
      <c r="AD11" s="13" t="e">
        <f t="shared" ca="1" si="2"/>
        <v>#REF!</v>
      </c>
      <c r="AE11" s="12" t="str">
        <f t="shared" si="3"/>
        <v>AF1-D-23-020D33H71485-BZ240-C0</v>
      </c>
    </row>
    <row r="12" spans="1:31" ht="11.25" customHeight="1" x14ac:dyDescent="0.15">
      <c r="B12" s="13">
        <f t="shared" si="0"/>
        <v>4</v>
      </c>
      <c r="C12" s="13"/>
      <c r="D12" s="20"/>
      <c r="E12" s="20" t="s">
        <v>292</v>
      </c>
      <c r="F12" s="16">
        <v>44957</v>
      </c>
      <c r="G12" s="18" t="s">
        <v>256</v>
      </c>
      <c r="H12" s="18" t="s">
        <v>31</v>
      </c>
      <c r="I12" s="18" t="s">
        <v>30</v>
      </c>
      <c r="J12" s="18" t="s">
        <v>255</v>
      </c>
      <c r="K12" s="19" t="s">
        <v>254</v>
      </c>
      <c r="L12" s="18" t="s">
        <v>253</v>
      </c>
      <c r="M12" s="18">
        <v>1</v>
      </c>
      <c r="N12" s="17">
        <v>44959</v>
      </c>
      <c r="O12" s="17" t="s">
        <v>2</v>
      </c>
      <c r="P12" s="18" t="s">
        <v>23</v>
      </c>
      <c r="Q12" s="17">
        <v>44999</v>
      </c>
      <c r="R12" s="17"/>
      <c r="T12" s="16"/>
      <c r="V12" s="14">
        <v>23025314</v>
      </c>
      <c r="W12" s="15">
        <v>45000</v>
      </c>
      <c r="X12" s="14">
        <v>1</v>
      </c>
      <c r="Y12" s="14"/>
      <c r="AA12" s="13" t="e">
        <f ca="1">IF(B12="","",IF(ISNA(VLOOKUP(G12&amp;H12&amp;J12,OFFSET([1]SMQD!$AQ$9,0,0,[1]SMQD!$I$2,2),2,)),"",VLOOKUP(G12&amp;H12&amp;J12,OFFSET([1]SMQD!$AQ$9,0,0,[1]SMQD!$I$2,2),2,)))</f>
        <v>#VALUE!</v>
      </c>
      <c r="AC12" s="13" t="e">
        <f t="shared" ca="1" si="1"/>
        <v>#REF!</v>
      </c>
      <c r="AD12" s="13" t="e">
        <f t="shared" ca="1" si="2"/>
        <v>#REF!</v>
      </c>
      <c r="AE12" s="12" t="str">
        <f t="shared" si="3"/>
        <v>AF1-D-23-022D33H71485-BZ230-C0</v>
      </c>
    </row>
    <row r="13" spans="1:31" ht="11.25" customHeight="1" x14ac:dyDescent="0.15">
      <c r="B13" s="13">
        <f t="shared" si="0"/>
        <v>5</v>
      </c>
      <c r="C13" s="13"/>
      <c r="D13" s="20"/>
      <c r="E13" s="20" t="s">
        <v>292</v>
      </c>
      <c r="F13" s="16">
        <v>44959</v>
      </c>
      <c r="G13" s="18" t="s">
        <v>252</v>
      </c>
      <c r="H13" s="18" t="s">
        <v>31</v>
      </c>
      <c r="I13" s="18" t="s">
        <v>30</v>
      </c>
      <c r="J13" s="18" t="s">
        <v>251</v>
      </c>
      <c r="K13" s="19" t="s">
        <v>250</v>
      </c>
      <c r="L13" s="18" t="s">
        <v>246</v>
      </c>
      <c r="M13" s="18">
        <v>5</v>
      </c>
      <c r="N13" s="17">
        <v>44963</v>
      </c>
      <c r="O13" s="17" t="s">
        <v>2</v>
      </c>
      <c r="P13" s="18" t="s">
        <v>23</v>
      </c>
      <c r="Q13" s="17">
        <v>44999</v>
      </c>
      <c r="R13" s="17"/>
      <c r="T13" s="16"/>
      <c r="V13" s="14">
        <v>23025328</v>
      </c>
      <c r="W13" s="15">
        <v>45000</v>
      </c>
      <c r="X13" s="14">
        <v>5</v>
      </c>
      <c r="Y13" s="14" t="s">
        <v>249</v>
      </c>
      <c r="AA13" s="13" t="e">
        <f ca="1">IF(B13="","",IF(ISNA(VLOOKUP(G13&amp;H13&amp;J13,OFFSET([1]SMQD!$AQ$9,0,0,[1]SMQD!$I$2,2),2,)),"",VLOOKUP(G13&amp;H13&amp;J13,OFFSET([1]SMQD!$AQ$9,0,0,[1]SMQD!$I$2,2),2,)))</f>
        <v>#VALUE!</v>
      </c>
      <c r="AC13" s="13" t="e">
        <f t="shared" ca="1" si="1"/>
        <v>#REF!</v>
      </c>
      <c r="AD13" s="13" t="e">
        <f t="shared" ca="1" si="2"/>
        <v>#REF!</v>
      </c>
      <c r="AE13" s="12" t="str">
        <f t="shared" si="3"/>
        <v>PCD-23-02-02-04D33H09111-BZ220-00</v>
      </c>
    </row>
    <row r="14" spans="1:31" ht="11.25" customHeight="1" x14ac:dyDescent="0.15">
      <c r="B14" s="13">
        <f t="shared" si="0"/>
        <v>6</v>
      </c>
      <c r="C14" s="13"/>
      <c r="D14" s="20"/>
      <c r="E14" s="20" t="s">
        <v>292</v>
      </c>
      <c r="F14" s="16">
        <v>44961</v>
      </c>
      <c r="G14" s="18" t="s">
        <v>248</v>
      </c>
      <c r="H14" s="18" t="s">
        <v>31</v>
      </c>
      <c r="I14" s="18" t="s">
        <v>30</v>
      </c>
      <c r="J14" s="18" t="s">
        <v>177</v>
      </c>
      <c r="K14" s="19" t="s">
        <v>176</v>
      </c>
      <c r="L14" s="18" t="s">
        <v>246</v>
      </c>
      <c r="M14" s="18">
        <v>1</v>
      </c>
      <c r="N14" s="17">
        <v>44963</v>
      </c>
      <c r="O14" s="17" t="s">
        <v>2</v>
      </c>
      <c r="P14" s="18" t="s">
        <v>21</v>
      </c>
      <c r="Q14" s="17">
        <v>44999</v>
      </c>
      <c r="R14" s="17"/>
      <c r="T14" s="16"/>
      <c r="V14" s="14">
        <v>23025328</v>
      </c>
      <c r="W14" s="15">
        <v>45000</v>
      </c>
      <c r="X14" s="14">
        <v>1</v>
      </c>
      <c r="Y14" s="14"/>
      <c r="AA14" s="13" t="e">
        <f ca="1">IF(B14="","",IF(ISNA(VLOOKUP(G14&amp;H14&amp;J14,OFFSET([1]SMQD!$AQ$9,0,0,[1]SMQD!$I$2,2),2,)),"",VLOOKUP(G14&amp;H14&amp;J14,OFFSET([1]SMQD!$AQ$9,0,0,[1]SMQD!$I$2,2),2,)))</f>
        <v>#VALUE!</v>
      </c>
      <c r="AC14" s="13" t="e">
        <f t="shared" ca="1" si="1"/>
        <v>#REF!</v>
      </c>
      <c r="AD14" s="13" t="e">
        <f t="shared" ca="1" si="2"/>
        <v>#REF!</v>
      </c>
      <c r="AE14" s="12" t="str">
        <f t="shared" si="3"/>
        <v>RP-Q-23-001D33H87810-BZ420-C0</v>
      </c>
    </row>
    <row r="15" spans="1:31" ht="11.25" customHeight="1" x14ac:dyDescent="0.15">
      <c r="B15" s="13">
        <f t="shared" si="0"/>
        <v>7</v>
      </c>
      <c r="C15" s="13"/>
      <c r="D15" s="20"/>
      <c r="E15" s="20" t="s">
        <v>292</v>
      </c>
      <c r="F15" s="16">
        <v>44963</v>
      </c>
      <c r="G15" s="18" t="s">
        <v>247</v>
      </c>
      <c r="H15" s="18" t="s">
        <v>31</v>
      </c>
      <c r="I15" s="18" t="s">
        <v>30</v>
      </c>
      <c r="J15" s="18" t="s">
        <v>105</v>
      </c>
      <c r="K15" s="19" t="s">
        <v>104</v>
      </c>
      <c r="L15" s="18" t="s">
        <v>246</v>
      </c>
      <c r="M15" s="18">
        <v>1</v>
      </c>
      <c r="N15" s="17">
        <v>44963</v>
      </c>
      <c r="O15" s="17" t="s">
        <v>2</v>
      </c>
      <c r="P15" s="18" t="s">
        <v>21</v>
      </c>
      <c r="Q15" s="17">
        <v>44999</v>
      </c>
      <c r="R15" s="17"/>
      <c r="T15" s="16"/>
      <c r="V15" s="14">
        <v>23025328</v>
      </c>
      <c r="W15" s="15">
        <v>45000</v>
      </c>
      <c r="X15" s="14">
        <v>1</v>
      </c>
      <c r="Y15" s="14"/>
      <c r="AA15" s="13" t="e">
        <f ca="1">IF(B15="","",IF(ISNA(VLOOKUP(G15&amp;H15&amp;J15,OFFSET([1]SMQD!$AQ$9,0,0,[1]SMQD!$I$2,2),2,)),"",VLOOKUP(G15&amp;H15&amp;J15,OFFSET([1]SMQD!$AQ$9,0,0,[1]SMQD!$I$2,2),2,)))</f>
        <v>#VALUE!</v>
      </c>
      <c r="AC15" s="13" t="e">
        <f t="shared" ca="1" si="1"/>
        <v>#REF!</v>
      </c>
      <c r="AD15" s="13" t="e">
        <f t="shared" ca="1" si="2"/>
        <v>#REF!</v>
      </c>
      <c r="AE15" s="12" t="str">
        <f t="shared" si="3"/>
        <v>QCE-Q-23-025D33H77308-BZ040-00</v>
      </c>
    </row>
    <row r="16" spans="1:31" ht="11.25" customHeight="1" x14ac:dyDescent="0.15">
      <c r="B16" s="13">
        <f t="shared" si="0"/>
        <v>8</v>
      </c>
      <c r="C16" s="13"/>
      <c r="D16" s="20"/>
      <c r="E16" s="20" t="s">
        <v>291</v>
      </c>
      <c r="F16" s="16">
        <v>44945</v>
      </c>
      <c r="G16" s="18" t="s">
        <v>245</v>
      </c>
      <c r="H16" s="18" t="s">
        <v>45</v>
      </c>
      <c r="I16" s="18" t="s">
        <v>30</v>
      </c>
      <c r="J16" s="18" t="s">
        <v>244</v>
      </c>
      <c r="K16" s="19" t="s">
        <v>243</v>
      </c>
      <c r="L16" s="18" t="s">
        <v>239</v>
      </c>
      <c r="M16" s="18">
        <v>1</v>
      </c>
      <c r="N16" s="17">
        <v>44963</v>
      </c>
      <c r="O16" s="17" t="s">
        <v>2</v>
      </c>
      <c r="P16" s="18" t="s">
        <v>21</v>
      </c>
      <c r="Q16" s="17">
        <v>44999</v>
      </c>
      <c r="R16" s="17"/>
      <c r="T16" s="16"/>
      <c r="V16" s="14">
        <v>23025320</v>
      </c>
      <c r="W16" s="15">
        <v>45000</v>
      </c>
      <c r="X16" s="14">
        <v>1</v>
      </c>
      <c r="Y16" s="14"/>
      <c r="AA16" s="13" t="e">
        <f ca="1">IF(B16="","",IF(ISNA(VLOOKUP(G16&amp;H16&amp;J16,OFFSET([1]SMQD!$AQ$9,0,0,[1]SMQD!$I$2,2),2,)),"",VLOOKUP(G16&amp;H16&amp;J16,OFFSET([1]SMQD!$AQ$9,0,0,[1]SMQD!$I$2,2),2,)))</f>
        <v>#VALUE!</v>
      </c>
      <c r="AC16" s="13" t="e">
        <f t="shared" ca="1" si="1"/>
        <v>#REF!</v>
      </c>
      <c r="AD16" s="13" t="e">
        <f t="shared" ca="1" si="2"/>
        <v>#REF!</v>
      </c>
      <c r="AE16" s="12" t="str">
        <f t="shared" si="3"/>
        <v>LW-Q-23-017758W61631-0K020-00</v>
      </c>
    </row>
    <row r="17" spans="2:31" ht="11.25" customHeight="1" x14ac:dyDescent="0.15">
      <c r="B17" s="13">
        <f t="shared" si="0"/>
        <v>9</v>
      </c>
      <c r="C17" s="13"/>
      <c r="D17" s="20"/>
      <c r="E17" s="20" t="s">
        <v>291</v>
      </c>
      <c r="F17" s="16">
        <v>44945</v>
      </c>
      <c r="G17" s="18" t="s">
        <v>242</v>
      </c>
      <c r="H17" s="18" t="s">
        <v>45</v>
      </c>
      <c r="I17" s="18" t="s">
        <v>30</v>
      </c>
      <c r="J17" s="18" t="s">
        <v>241</v>
      </c>
      <c r="K17" s="19" t="s">
        <v>240</v>
      </c>
      <c r="L17" s="18" t="s">
        <v>239</v>
      </c>
      <c r="M17" s="18">
        <v>1</v>
      </c>
      <c r="N17" s="17">
        <v>44963</v>
      </c>
      <c r="O17" s="17" t="s">
        <v>2</v>
      </c>
      <c r="P17" s="18" t="s">
        <v>21</v>
      </c>
      <c r="Q17" s="17">
        <v>44999</v>
      </c>
      <c r="R17" s="17"/>
      <c r="T17" s="16"/>
      <c r="V17" s="14">
        <v>23025320</v>
      </c>
      <c r="W17" s="15">
        <v>45000</v>
      </c>
      <c r="X17" s="14">
        <v>1</v>
      </c>
      <c r="Y17" s="14"/>
      <c r="AA17" s="13" t="e">
        <f ca="1">IF(B17="","",IF(ISNA(VLOOKUP(G17&amp;H17&amp;J17,OFFSET([1]SMQD!$AQ$9,0,0,[1]SMQD!$I$2,2),2,)),"",VLOOKUP(G17&amp;H17&amp;J17,OFFSET([1]SMQD!$AQ$9,0,0,[1]SMQD!$I$2,2),2,)))</f>
        <v>#VALUE!</v>
      </c>
      <c r="AC17" s="13" t="e">
        <f t="shared" ca="1" si="1"/>
        <v>#REF!</v>
      </c>
      <c r="AD17" s="13" t="e">
        <f t="shared" ca="1" si="2"/>
        <v>#REF!</v>
      </c>
      <c r="AE17" s="12" t="str">
        <f t="shared" si="3"/>
        <v>LW-Q-23-020758W53301-0K150-00</v>
      </c>
    </row>
    <row r="18" spans="2:31" ht="11.25" customHeight="1" x14ac:dyDescent="0.15">
      <c r="B18" s="13">
        <f t="shared" si="0"/>
        <v>10</v>
      </c>
      <c r="C18" s="13"/>
      <c r="D18" s="20"/>
      <c r="E18" s="20" t="s">
        <v>292</v>
      </c>
      <c r="F18" s="16">
        <v>44959</v>
      </c>
      <c r="G18" s="18" t="s">
        <v>238</v>
      </c>
      <c r="H18" s="18" t="s">
        <v>80</v>
      </c>
      <c r="I18" s="18" t="s">
        <v>30</v>
      </c>
      <c r="J18" s="18" t="s">
        <v>237</v>
      </c>
      <c r="K18" s="19" t="s">
        <v>24</v>
      </c>
      <c r="L18" s="18" t="s">
        <v>235</v>
      </c>
      <c r="M18" s="18">
        <v>1</v>
      </c>
      <c r="N18" s="17">
        <v>44963</v>
      </c>
      <c r="O18" s="17" t="s">
        <v>2</v>
      </c>
      <c r="P18" s="18" t="s">
        <v>23</v>
      </c>
      <c r="Q18" s="17">
        <v>44999</v>
      </c>
      <c r="R18" s="17"/>
      <c r="T18" s="16"/>
      <c r="V18" s="14">
        <v>23025323</v>
      </c>
      <c r="W18" s="15">
        <v>45000</v>
      </c>
      <c r="X18" s="14">
        <v>1</v>
      </c>
      <c r="Y18" s="14"/>
      <c r="AA18" s="13" t="e">
        <f ca="1">IF(B18="","",IF(ISNA(VLOOKUP(G18&amp;H18&amp;J18,OFFSET([1]SMQD!$AQ$9,0,0,[1]SMQD!$I$2,2),2,)),"",VLOOKUP(G18&amp;H18&amp;J18,OFFSET([1]SMQD!$AQ$9,0,0,[1]SMQD!$I$2,2),2,)))</f>
        <v>#VALUE!</v>
      </c>
      <c r="AC18" s="13" t="e">
        <f t="shared" ca="1" si="1"/>
        <v>#REF!</v>
      </c>
      <c r="AD18" s="13" t="e">
        <f t="shared" ca="1" si="2"/>
        <v>#REF!</v>
      </c>
      <c r="AE18" s="12" t="str">
        <f t="shared" si="3"/>
        <v>AF2-D-23-009889W17700-0L360-00</v>
      </c>
    </row>
    <row r="19" spans="2:31" ht="11.25" customHeight="1" x14ac:dyDescent="0.15">
      <c r="B19" s="13">
        <f t="shared" si="0"/>
        <v>11</v>
      </c>
      <c r="C19" s="13"/>
      <c r="D19" s="20"/>
      <c r="E19" s="20" t="s">
        <v>292</v>
      </c>
      <c r="F19" s="16">
        <v>44960</v>
      </c>
      <c r="G19" s="18" t="s">
        <v>236</v>
      </c>
      <c r="H19" s="18" t="s">
        <v>80</v>
      </c>
      <c r="I19" s="18" t="s">
        <v>30</v>
      </c>
      <c r="J19" s="18" t="s">
        <v>227</v>
      </c>
      <c r="K19" s="19" t="s">
        <v>50</v>
      </c>
      <c r="L19" s="18" t="s">
        <v>235</v>
      </c>
      <c r="M19" s="18">
        <v>5</v>
      </c>
      <c r="N19" s="17">
        <v>44963</v>
      </c>
      <c r="O19" s="17" t="s">
        <v>2</v>
      </c>
      <c r="P19" s="18" t="s">
        <v>21</v>
      </c>
      <c r="Q19" s="17">
        <v>44999</v>
      </c>
      <c r="R19" s="17"/>
      <c r="T19" s="16"/>
      <c r="V19" s="14">
        <v>23025323</v>
      </c>
      <c r="W19" s="15">
        <v>45000</v>
      </c>
      <c r="X19" s="14">
        <v>5</v>
      </c>
      <c r="Y19" s="14"/>
      <c r="AA19" s="13" t="e">
        <f ca="1">IF(B19="","",IF(ISNA(VLOOKUP(G19&amp;H19&amp;J19,OFFSET([1]SMQD!$AQ$9,0,0,[1]SMQD!$I$2,2),2,)),"",VLOOKUP(G19&amp;H19&amp;J19,OFFSET([1]SMQD!$AQ$9,0,0,[1]SMQD!$I$2,2),2,)))</f>
        <v>#VALUE!</v>
      </c>
      <c r="AC19" s="13" t="e">
        <f t="shared" ca="1" si="1"/>
        <v>#REF!</v>
      </c>
      <c r="AD19" s="13" t="e">
        <f t="shared" ca="1" si="2"/>
        <v>#REF!</v>
      </c>
      <c r="AE19" s="12" t="str">
        <f t="shared" si="3"/>
        <v>QCE-Q-23-022889W67862-0K191-00</v>
      </c>
    </row>
    <row r="20" spans="2:31" ht="11.25" customHeight="1" x14ac:dyDescent="0.15">
      <c r="B20" s="13" t="e">
        <f>IF(J20=0,"",#REF!+1)</f>
        <v>#REF!</v>
      </c>
      <c r="C20" s="13"/>
      <c r="D20" s="20"/>
      <c r="E20" s="20" t="s">
        <v>293</v>
      </c>
      <c r="F20" s="16">
        <v>44966</v>
      </c>
      <c r="G20" s="18" t="s">
        <v>234</v>
      </c>
      <c r="H20" s="18" t="s">
        <v>45</v>
      </c>
      <c r="I20" s="18" t="s">
        <v>30</v>
      </c>
      <c r="J20" s="18" t="s">
        <v>233</v>
      </c>
      <c r="K20" s="19" t="s">
        <v>232</v>
      </c>
      <c r="L20" s="18" t="s">
        <v>231</v>
      </c>
      <c r="M20" s="18">
        <v>2</v>
      </c>
      <c r="N20" s="17">
        <v>44970</v>
      </c>
      <c r="O20" s="17" t="s">
        <v>2</v>
      </c>
      <c r="P20" s="18" t="s">
        <v>23</v>
      </c>
      <c r="Q20" s="17">
        <v>45008</v>
      </c>
      <c r="R20" s="17"/>
      <c r="T20" s="16"/>
      <c r="V20" s="14">
        <v>23025327</v>
      </c>
      <c r="W20" s="15">
        <v>45000</v>
      </c>
      <c r="X20" s="14">
        <v>2</v>
      </c>
      <c r="Y20" s="14"/>
      <c r="AA20" s="13" t="e">
        <f ca="1">IF(B20="","",IF(ISNA(VLOOKUP(G20&amp;H20&amp;J20,OFFSET([1]SMQD!$AQ$9,0,0,[1]SMQD!$I$2,2),2,)),"",VLOOKUP(G20&amp;H20&amp;J20,OFFSET([1]SMQD!$AQ$9,0,0,[1]SMQD!$I$2,2),2,)))</f>
        <v>#REF!</v>
      </c>
      <c r="AC20" s="13" t="e">
        <f t="shared" ca="1" si="1"/>
        <v>#REF!</v>
      </c>
      <c r="AD20" s="13" t="e">
        <f t="shared" ca="1" si="2"/>
        <v>#REF!</v>
      </c>
      <c r="AE20" s="12" t="str">
        <f t="shared" si="3"/>
        <v>AT2-D-23-008758W75956-0K020-00</v>
      </c>
    </row>
    <row r="21" spans="2:31" ht="11.25" customHeight="1" x14ac:dyDescent="0.15">
      <c r="B21" s="13" t="e">
        <f t="shared" si="0"/>
        <v>#REF!</v>
      </c>
      <c r="C21" s="13"/>
      <c r="D21" s="20"/>
      <c r="E21" s="20" t="s">
        <v>292</v>
      </c>
      <c r="F21" s="16">
        <v>44964</v>
      </c>
      <c r="G21" s="18" t="s">
        <v>230</v>
      </c>
      <c r="H21" s="18" t="s">
        <v>80</v>
      </c>
      <c r="I21" s="18" t="s">
        <v>30</v>
      </c>
      <c r="J21" s="18" t="s">
        <v>210</v>
      </c>
      <c r="K21" s="19" t="s">
        <v>209</v>
      </c>
      <c r="L21" s="18" t="s">
        <v>229</v>
      </c>
      <c r="M21" s="18">
        <v>1</v>
      </c>
      <c r="N21" s="17">
        <v>44970</v>
      </c>
      <c r="O21" s="17" t="s">
        <v>2</v>
      </c>
      <c r="P21" s="18" t="s">
        <v>21</v>
      </c>
      <c r="Q21" s="17">
        <v>45008</v>
      </c>
      <c r="R21" s="17"/>
      <c r="T21" s="16"/>
      <c r="V21" s="14">
        <v>23025321</v>
      </c>
      <c r="W21" s="15">
        <v>45000</v>
      </c>
      <c r="X21" s="14">
        <v>1</v>
      </c>
      <c r="Y21" s="14"/>
      <c r="AA21" s="13" t="e">
        <f ca="1">IF(B21="","",IF(ISNA(VLOOKUP(G21&amp;H21&amp;J21,OFFSET([1]SMQD!$AQ$9,0,0,[1]SMQD!$I$2,2),2,)),"",VLOOKUP(G21&amp;H21&amp;J21,OFFSET([1]SMQD!$AQ$9,0,0,[1]SMQD!$I$2,2),2,)))</f>
        <v>#REF!</v>
      </c>
      <c r="AC21" s="13" t="e">
        <f t="shared" ca="1" si="1"/>
        <v>#REF!</v>
      </c>
      <c r="AD21" s="13" t="e">
        <f t="shared" ca="1" si="2"/>
        <v>#REF!</v>
      </c>
      <c r="AE21" s="12" t="str">
        <f t="shared" si="3"/>
        <v>AT2-Q-23-002889W62312-0K170-00</v>
      </c>
    </row>
    <row r="22" spans="2:31" ht="11.25" customHeight="1" x14ac:dyDescent="0.15">
      <c r="B22" s="13" t="e">
        <f t="shared" si="0"/>
        <v>#REF!</v>
      </c>
      <c r="C22" s="13"/>
      <c r="D22" s="20"/>
      <c r="E22" s="20" t="s">
        <v>292</v>
      </c>
      <c r="F22" s="16">
        <v>44964</v>
      </c>
      <c r="G22" s="18" t="s">
        <v>228</v>
      </c>
      <c r="H22" s="18" t="s">
        <v>80</v>
      </c>
      <c r="I22" s="18" t="s">
        <v>30</v>
      </c>
      <c r="J22" s="18" t="s">
        <v>227</v>
      </c>
      <c r="K22" s="19" t="s">
        <v>50</v>
      </c>
      <c r="L22" s="18" t="s">
        <v>226</v>
      </c>
      <c r="M22" s="18">
        <v>1</v>
      </c>
      <c r="N22" s="17">
        <v>44970</v>
      </c>
      <c r="O22" s="17" t="s">
        <v>2</v>
      </c>
      <c r="P22" s="18" t="s">
        <v>21</v>
      </c>
      <c r="Q22" s="17">
        <v>45008</v>
      </c>
      <c r="R22" s="17"/>
      <c r="T22" s="16"/>
      <c r="V22" s="14">
        <v>23025322</v>
      </c>
      <c r="W22" s="15">
        <v>45000</v>
      </c>
      <c r="X22" s="14">
        <v>1</v>
      </c>
      <c r="Y22" s="14"/>
      <c r="AA22" s="13" t="e">
        <f ca="1">IF(B22="","",IF(ISNA(VLOOKUP(G22&amp;H22&amp;J22,OFFSET([1]SMQD!$AQ$9,0,0,[1]SMQD!$I$2,2),2,)),"",VLOOKUP(G22&amp;H22&amp;J22,OFFSET([1]SMQD!$AQ$9,0,0,[1]SMQD!$I$2,2),2,)))</f>
        <v>#REF!</v>
      </c>
      <c r="AC22" s="13" t="e">
        <f t="shared" ca="1" si="1"/>
        <v>#REF!</v>
      </c>
      <c r="AD22" s="13" t="e">
        <f t="shared" ca="1" si="2"/>
        <v>#REF!</v>
      </c>
      <c r="AE22" s="12" t="str">
        <f t="shared" si="3"/>
        <v>AT2-Q-23-001889W67862-0K191-00</v>
      </c>
    </row>
    <row r="23" spans="2:31" ht="11.25" customHeight="1" x14ac:dyDescent="0.15">
      <c r="B23" s="13" t="e">
        <f t="shared" si="0"/>
        <v>#REF!</v>
      </c>
      <c r="C23" s="13"/>
      <c r="D23" s="20"/>
      <c r="E23" s="20" t="s">
        <v>292</v>
      </c>
      <c r="F23" s="16">
        <v>44964</v>
      </c>
      <c r="G23" s="18" t="s">
        <v>225</v>
      </c>
      <c r="H23" s="18" t="s">
        <v>31</v>
      </c>
      <c r="I23" s="18" t="s">
        <v>30</v>
      </c>
      <c r="J23" s="18" t="s">
        <v>224</v>
      </c>
      <c r="K23" s="19" t="s">
        <v>223</v>
      </c>
      <c r="L23" s="18" t="s">
        <v>216</v>
      </c>
      <c r="M23" s="18">
        <v>1</v>
      </c>
      <c r="N23" s="17">
        <v>44970</v>
      </c>
      <c r="O23" s="17" t="s">
        <v>2</v>
      </c>
      <c r="P23" s="18" t="s">
        <v>23</v>
      </c>
      <c r="Q23" s="17">
        <v>45008</v>
      </c>
      <c r="R23" s="17"/>
      <c r="T23" s="16"/>
      <c r="V23" s="14">
        <v>23025335</v>
      </c>
      <c r="W23" s="15">
        <v>45000</v>
      </c>
      <c r="X23" s="14">
        <v>1</v>
      </c>
      <c r="Y23" s="14"/>
      <c r="AA23" s="13" t="e">
        <f ca="1">IF(B23="","",IF(ISNA(VLOOKUP(G23&amp;H23&amp;J23,OFFSET([1]SMQD!$AQ$9,0,0,[1]SMQD!$I$2,2),2,)),"",VLOOKUP(G23&amp;H23&amp;J23,OFFSET([1]SMQD!$AQ$9,0,0,[1]SMQD!$I$2,2),2,)))</f>
        <v>#REF!</v>
      </c>
      <c r="AC23" s="13" t="e">
        <f t="shared" ca="1" si="1"/>
        <v>#REF!</v>
      </c>
      <c r="AD23" s="13" t="e">
        <f t="shared" ca="1" si="2"/>
        <v>#REF!</v>
      </c>
      <c r="AE23" s="12" t="str">
        <f t="shared" si="3"/>
        <v>AC1-D-23-008D33H28100-BZ310-00</v>
      </c>
    </row>
    <row r="24" spans="2:31" ht="11.25" customHeight="1" x14ac:dyDescent="0.15">
      <c r="B24" s="13" t="e">
        <f t="shared" si="0"/>
        <v>#REF!</v>
      </c>
      <c r="C24" s="13"/>
      <c r="D24" s="20"/>
      <c r="E24" s="20" t="s">
        <v>292</v>
      </c>
      <c r="F24" s="16">
        <v>44965</v>
      </c>
      <c r="G24" s="18" t="s">
        <v>222</v>
      </c>
      <c r="H24" s="18" t="s">
        <v>31</v>
      </c>
      <c r="I24" s="18" t="s">
        <v>30</v>
      </c>
      <c r="J24" s="18" t="s">
        <v>221</v>
      </c>
      <c r="K24" s="19" t="s">
        <v>220</v>
      </c>
      <c r="L24" s="18" t="s">
        <v>216</v>
      </c>
      <c r="M24" s="18">
        <v>1</v>
      </c>
      <c r="N24" s="17">
        <v>44970</v>
      </c>
      <c r="O24" s="17" t="s">
        <v>2</v>
      </c>
      <c r="P24" s="18" t="s">
        <v>21</v>
      </c>
      <c r="Q24" s="17">
        <v>45008</v>
      </c>
      <c r="R24" s="17"/>
      <c r="T24" s="16"/>
      <c r="V24" s="14">
        <v>23025335</v>
      </c>
      <c r="W24" s="15">
        <v>45000</v>
      </c>
      <c r="X24" s="14">
        <v>1</v>
      </c>
      <c r="Y24" s="14"/>
      <c r="AA24" s="13" t="e">
        <f ca="1">IF(B24="","",IF(ISNA(VLOOKUP(G24&amp;H24&amp;J24,OFFSET([1]SMQD!$AQ$9,0,0,[1]SMQD!$I$2,2),2,)),"",VLOOKUP(G24&amp;H24&amp;J24,OFFSET([1]SMQD!$AQ$9,0,0,[1]SMQD!$I$2,2),2,)))</f>
        <v>#REF!</v>
      </c>
      <c r="AC24" s="13" t="e">
        <f t="shared" ca="1" si="1"/>
        <v>#REF!</v>
      </c>
      <c r="AD24" s="13" t="e">
        <f t="shared" ca="1" si="2"/>
        <v>#REF!</v>
      </c>
      <c r="AE24" s="12" t="str">
        <f t="shared" si="3"/>
        <v>QCE-Q-23-038D33H85130-BZ230-00</v>
      </c>
    </row>
    <row r="25" spans="2:31" ht="11.25" customHeight="1" x14ac:dyDescent="0.15">
      <c r="B25" s="13" t="e">
        <f>IF(J25=0,"",#REF!+1)</f>
        <v>#REF!</v>
      </c>
      <c r="C25" s="13"/>
      <c r="D25" s="20"/>
      <c r="E25" s="20" t="s">
        <v>292</v>
      </c>
      <c r="F25" s="16">
        <v>44964</v>
      </c>
      <c r="G25" s="18" t="s">
        <v>219</v>
      </c>
      <c r="H25" s="18" t="s">
        <v>31</v>
      </c>
      <c r="I25" s="18" t="s">
        <v>30</v>
      </c>
      <c r="J25" s="18" t="s">
        <v>197</v>
      </c>
      <c r="K25" s="19" t="s">
        <v>196</v>
      </c>
      <c r="L25" s="18" t="s">
        <v>216</v>
      </c>
      <c r="M25" s="18">
        <v>2</v>
      </c>
      <c r="N25" s="17">
        <v>44970</v>
      </c>
      <c r="O25" s="17" t="s">
        <v>2</v>
      </c>
      <c r="P25" s="18" t="s">
        <v>189</v>
      </c>
      <c r="Q25" s="17">
        <v>45008</v>
      </c>
      <c r="R25" s="17"/>
      <c r="T25" s="16"/>
      <c r="V25" s="14" t="s">
        <v>215</v>
      </c>
      <c r="W25" s="15">
        <v>45000</v>
      </c>
      <c r="X25" s="14">
        <v>2</v>
      </c>
      <c r="Y25" s="14" t="s">
        <v>214</v>
      </c>
      <c r="AA25" s="13" t="e">
        <f ca="1">IF(B25="","",IF(ISNA(VLOOKUP(G25&amp;H25&amp;J25,OFFSET([1]SMQD!$AQ$9,0,0,[1]SMQD!$I$2,2),2,)),"",VLOOKUP(G25&amp;H25&amp;J25,OFFSET([1]SMQD!$AQ$9,0,0,[1]SMQD!$I$2,2),2,)))</f>
        <v>#REF!</v>
      </c>
      <c r="AC25" s="13" t="e">
        <f t="shared" ca="1" si="1"/>
        <v>#REF!</v>
      </c>
      <c r="AD25" s="13" t="e">
        <f t="shared" ca="1" si="2"/>
        <v>#REF!</v>
      </c>
      <c r="AE25" s="12" t="str">
        <f t="shared" si="3"/>
        <v>PCD-23-02-07-04D33H48331-BZ220-00</v>
      </c>
    </row>
    <row r="26" spans="2:31" ht="11.25" customHeight="1" x14ac:dyDescent="0.15">
      <c r="B26" s="13" t="e">
        <f t="shared" si="0"/>
        <v>#REF!</v>
      </c>
      <c r="C26" s="13"/>
      <c r="D26" s="20"/>
      <c r="E26" s="20" t="s">
        <v>292</v>
      </c>
      <c r="F26" s="16">
        <v>44964</v>
      </c>
      <c r="G26" s="18" t="s">
        <v>218</v>
      </c>
      <c r="H26" s="18" t="s">
        <v>31</v>
      </c>
      <c r="I26" s="18" t="s">
        <v>30</v>
      </c>
      <c r="J26" s="18" t="s">
        <v>194</v>
      </c>
      <c r="K26" s="19" t="s">
        <v>193</v>
      </c>
      <c r="L26" s="18" t="s">
        <v>216</v>
      </c>
      <c r="M26" s="18">
        <v>2</v>
      </c>
      <c r="N26" s="17">
        <v>44970</v>
      </c>
      <c r="O26" s="17" t="s">
        <v>2</v>
      </c>
      <c r="P26" s="18" t="s">
        <v>189</v>
      </c>
      <c r="Q26" s="17">
        <v>45008</v>
      </c>
      <c r="R26" s="17"/>
      <c r="T26" s="16"/>
      <c r="V26" s="14" t="s">
        <v>215</v>
      </c>
      <c r="W26" s="15">
        <v>45000</v>
      </c>
      <c r="X26" s="14">
        <v>2</v>
      </c>
      <c r="Y26" s="14" t="s">
        <v>214</v>
      </c>
      <c r="AA26" s="13" t="e">
        <f ca="1">IF(B26="","",IF(ISNA(VLOOKUP(G26&amp;H26&amp;J26,OFFSET([1]SMQD!$AQ$9,0,0,[1]SMQD!$I$2,2),2,)),"",VLOOKUP(G26&amp;H26&amp;J26,OFFSET([1]SMQD!$AQ$9,0,0,[1]SMQD!$I$2,2),2,)))</f>
        <v>#REF!</v>
      </c>
      <c r="AC26" s="13" t="e">
        <f t="shared" ca="1" si="1"/>
        <v>#REF!</v>
      </c>
      <c r="AD26" s="13" t="e">
        <f t="shared" ca="1" si="2"/>
        <v>#REF!</v>
      </c>
      <c r="AE26" s="12" t="str">
        <f t="shared" si="3"/>
        <v>PCD-23-02-07-05D33H48044-BZ130-00</v>
      </c>
    </row>
    <row r="27" spans="2:31" ht="11.25" customHeight="1" x14ac:dyDescent="0.15">
      <c r="B27" s="13" t="e">
        <f t="shared" si="0"/>
        <v>#REF!</v>
      </c>
      <c r="C27" s="13"/>
      <c r="D27" s="20"/>
      <c r="E27" s="20" t="s">
        <v>292</v>
      </c>
      <c r="F27" s="16">
        <v>44964</v>
      </c>
      <c r="G27" s="18" t="s">
        <v>217</v>
      </c>
      <c r="H27" s="18" t="s">
        <v>31</v>
      </c>
      <c r="I27" s="18" t="s">
        <v>30</v>
      </c>
      <c r="J27" s="18" t="s">
        <v>191</v>
      </c>
      <c r="K27" s="19" t="s">
        <v>190</v>
      </c>
      <c r="L27" s="18" t="s">
        <v>216</v>
      </c>
      <c r="M27" s="18">
        <v>2</v>
      </c>
      <c r="N27" s="17">
        <v>44970</v>
      </c>
      <c r="O27" s="17" t="s">
        <v>2</v>
      </c>
      <c r="P27" s="18" t="s">
        <v>189</v>
      </c>
      <c r="Q27" s="17">
        <v>45008</v>
      </c>
      <c r="R27" s="17"/>
      <c r="T27" s="16"/>
      <c r="V27" s="14" t="s">
        <v>215</v>
      </c>
      <c r="W27" s="15">
        <v>45000</v>
      </c>
      <c r="X27" s="14">
        <v>2</v>
      </c>
      <c r="Y27" s="14" t="s">
        <v>214</v>
      </c>
      <c r="AA27" s="13" t="e">
        <f ca="1">IF(B27="","",IF(ISNA(VLOOKUP(G27&amp;H27&amp;J27,OFFSET([1]SMQD!$AQ$9,0,0,[1]SMQD!$I$2,2),2,)),"",VLOOKUP(G27&amp;H27&amp;J27,OFFSET([1]SMQD!$AQ$9,0,0,[1]SMQD!$I$2,2),2,)))</f>
        <v>#REF!</v>
      </c>
      <c r="AC27" s="13" t="e">
        <f t="shared" ca="1" si="1"/>
        <v>#REF!</v>
      </c>
      <c r="AD27" s="13" t="e">
        <f t="shared" ca="1" si="2"/>
        <v>#REF!</v>
      </c>
      <c r="AE27" s="12" t="str">
        <f t="shared" si="3"/>
        <v>PCD-23-02-07-06D33H48609-BZ170-00</v>
      </c>
    </row>
    <row r="28" spans="2:31" ht="11.25" customHeight="1" x14ac:dyDescent="0.15">
      <c r="B28" s="13" t="e">
        <f t="shared" si="0"/>
        <v>#REF!</v>
      </c>
      <c r="C28" s="13"/>
      <c r="D28" s="20"/>
      <c r="E28" s="20" t="s">
        <v>292</v>
      </c>
      <c r="F28" s="16">
        <v>44971</v>
      </c>
      <c r="G28" s="18" t="s">
        <v>213</v>
      </c>
      <c r="H28" s="18" t="s">
        <v>80</v>
      </c>
      <c r="I28" s="18" t="s">
        <v>30</v>
      </c>
      <c r="J28" s="18" t="s">
        <v>212</v>
      </c>
      <c r="K28" s="19" t="s">
        <v>202</v>
      </c>
      <c r="L28" s="18" t="s">
        <v>208</v>
      </c>
      <c r="M28" s="18">
        <v>1</v>
      </c>
      <c r="N28" s="17">
        <v>44977</v>
      </c>
      <c r="O28" s="17" t="s">
        <v>2</v>
      </c>
      <c r="P28" s="18" t="s">
        <v>23</v>
      </c>
      <c r="Q28" s="17">
        <v>45015</v>
      </c>
      <c r="R28" s="17"/>
      <c r="T28" s="16"/>
      <c r="V28" s="14">
        <v>23026383</v>
      </c>
      <c r="W28" s="15">
        <v>45019</v>
      </c>
      <c r="X28" s="14">
        <v>1</v>
      </c>
      <c r="Y28" s="14" t="s">
        <v>207</v>
      </c>
      <c r="AA28" s="13" t="e">
        <f ca="1">IF(B28="","",IF(ISNA(VLOOKUP(G28&amp;H28&amp;J28,OFFSET([1]SMQD!$AQ$9,0,0,[1]SMQD!$I$2,2),2,)),"",VLOOKUP(G28&amp;H28&amp;J28,OFFSET([1]SMQD!$AQ$9,0,0,[1]SMQD!$I$2,2),2,)))</f>
        <v>#REF!</v>
      </c>
      <c r="AC28" s="13" t="e">
        <f t="shared" ca="1" si="1"/>
        <v>#REF!</v>
      </c>
      <c r="AD28" s="13" t="e">
        <f t="shared" ca="1" si="2"/>
        <v>#REF!</v>
      </c>
      <c r="AE28" s="12" t="str">
        <f t="shared" si="3"/>
        <v>AC2-D-23-005889W48069-0K100-00</v>
      </c>
    </row>
    <row r="29" spans="2:31" ht="11.25" customHeight="1" x14ac:dyDescent="0.15">
      <c r="B29" s="13" t="e">
        <f t="shared" si="0"/>
        <v>#REF!</v>
      </c>
      <c r="C29" s="13"/>
      <c r="D29" s="20"/>
      <c r="E29" s="20" t="s">
        <v>292</v>
      </c>
      <c r="F29" s="16">
        <v>44973</v>
      </c>
      <c r="G29" s="18" t="s">
        <v>211</v>
      </c>
      <c r="H29" s="18" t="s">
        <v>80</v>
      </c>
      <c r="I29" s="18" t="s">
        <v>30</v>
      </c>
      <c r="J29" s="18" t="s">
        <v>210</v>
      </c>
      <c r="K29" s="19" t="s">
        <v>209</v>
      </c>
      <c r="L29" s="18" t="s">
        <v>208</v>
      </c>
      <c r="M29" s="18">
        <v>1</v>
      </c>
      <c r="N29" s="17">
        <v>44977</v>
      </c>
      <c r="O29" s="17" t="s">
        <v>2</v>
      </c>
      <c r="P29" s="18" t="s">
        <v>21</v>
      </c>
      <c r="Q29" s="17">
        <v>45015</v>
      </c>
      <c r="R29" s="17"/>
      <c r="T29" s="16"/>
      <c r="V29" s="14">
        <v>23026383</v>
      </c>
      <c r="W29" s="15">
        <v>45019</v>
      </c>
      <c r="X29" s="14">
        <v>1</v>
      </c>
      <c r="Y29" s="14" t="s">
        <v>207</v>
      </c>
      <c r="AA29" s="13" t="e">
        <f ca="1">IF(B29="","",IF(ISNA(VLOOKUP(G29&amp;H29&amp;J29,OFFSET([1]SMQD!$AQ$9,0,0,[1]SMQD!$I$2,2),2,)),"",VLOOKUP(G29&amp;H29&amp;J29,OFFSET([1]SMQD!$AQ$9,0,0,[1]SMQD!$I$2,2),2,)))</f>
        <v>#REF!</v>
      </c>
      <c r="AC29" s="13" t="e">
        <f t="shared" ca="1" si="1"/>
        <v>#REF!</v>
      </c>
      <c r="AD29" s="13" t="e">
        <f t="shared" ca="1" si="2"/>
        <v>#REF!</v>
      </c>
      <c r="AE29" s="12" t="str">
        <f t="shared" si="3"/>
        <v>AF2-Q-23-004889W62312-0K170-00</v>
      </c>
    </row>
    <row r="30" spans="2:31" ht="11.25" customHeight="1" x14ac:dyDescent="0.15">
      <c r="B30" s="13" t="e">
        <f t="shared" si="0"/>
        <v>#REF!</v>
      </c>
      <c r="C30" s="13"/>
      <c r="D30" s="20"/>
      <c r="E30" s="20" t="s">
        <v>292</v>
      </c>
      <c r="F30" s="16">
        <v>44974</v>
      </c>
      <c r="G30" s="18" t="s">
        <v>206</v>
      </c>
      <c r="H30" s="18" t="s">
        <v>45</v>
      </c>
      <c r="I30" s="18" t="s">
        <v>6</v>
      </c>
      <c r="J30" s="18" t="s">
        <v>205</v>
      </c>
      <c r="K30" s="19" t="s">
        <v>204</v>
      </c>
      <c r="L30" s="18" t="s">
        <v>203</v>
      </c>
      <c r="M30" s="18">
        <v>1</v>
      </c>
      <c r="N30" s="17">
        <v>44977</v>
      </c>
      <c r="O30" s="17" t="s">
        <v>2</v>
      </c>
      <c r="P30" s="18" t="s">
        <v>23</v>
      </c>
      <c r="Q30" s="17">
        <v>44999</v>
      </c>
      <c r="R30" s="17"/>
      <c r="T30" s="16"/>
      <c r="V30" s="14">
        <v>23026276</v>
      </c>
      <c r="W30" s="15">
        <v>45002</v>
      </c>
      <c r="X30" s="14">
        <v>1</v>
      </c>
      <c r="Y30" s="14" t="s">
        <v>201</v>
      </c>
      <c r="AA30" s="13" t="e">
        <f ca="1">IF(B30="","",IF(ISNA(VLOOKUP(G30&amp;H30&amp;J30,OFFSET([1]SMQD!$AQ$9,0,0,[1]SMQD!$I$2,2),2,)),"",VLOOKUP(G30&amp;H30&amp;J30,OFFSET([1]SMQD!$AQ$9,0,0,[1]SMQD!$I$2,2),2,)))</f>
        <v>#REF!</v>
      </c>
      <c r="AC30" s="13" t="e">
        <f t="shared" ca="1" si="1"/>
        <v>#REF!</v>
      </c>
      <c r="AD30" s="13" t="e">
        <f t="shared" ca="1" si="2"/>
        <v>#REF!</v>
      </c>
      <c r="AE30" s="12" t="str">
        <f t="shared" si="3"/>
        <v>LA2-D-23-002758W16711-0C180-00</v>
      </c>
    </row>
    <row r="31" spans="2:31" ht="11.25" customHeight="1" x14ac:dyDescent="0.15">
      <c r="B31" s="13" t="e">
        <f>IF(J31=0,"",#REF!+1)</f>
        <v>#REF!</v>
      </c>
      <c r="C31" s="13"/>
      <c r="D31" s="20"/>
      <c r="E31" s="20" t="s">
        <v>292</v>
      </c>
      <c r="F31" s="16">
        <v>44973</v>
      </c>
      <c r="G31" s="18" t="s">
        <v>200</v>
      </c>
      <c r="H31" s="18" t="s">
        <v>31</v>
      </c>
      <c r="I31" s="18" t="s">
        <v>30</v>
      </c>
      <c r="J31" s="18" t="s">
        <v>143</v>
      </c>
      <c r="K31" s="19" t="s">
        <v>53</v>
      </c>
      <c r="L31" s="18" t="s">
        <v>187</v>
      </c>
      <c r="M31" s="18">
        <v>1</v>
      </c>
      <c r="N31" s="17">
        <v>44977</v>
      </c>
      <c r="O31" s="17" t="s">
        <v>2</v>
      </c>
      <c r="P31" s="18" t="s">
        <v>21</v>
      </c>
      <c r="Q31" s="17">
        <v>45015</v>
      </c>
      <c r="R31" s="17"/>
      <c r="T31" s="16"/>
      <c r="V31" s="14">
        <v>23026419</v>
      </c>
      <c r="W31" s="15">
        <v>45012</v>
      </c>
      <c r="X31" s="14">
        <v>1</v>
      </c>
      <c r="Y31" s="14"/>
      <c r="AA31" s="13" t="e">
        <f ca="1">IF(B31="","",IF(ISNA(VLOOKUP(G31&amp;H31&amp;J31,OFFSET([1]SMQD!$AQ$9,0,0,[1]SMQD!$I$2,2),2,)),"",VLOOKUP(G31&amp;H31&amp;J31,OFFSET([1]SMQD!$AQ$9,0,0,[1]SMQD!$I$2,2),2,)))</f>
        <v>#REF!</v>
      </c>
      <c r="AC31" s="13" t="e">
        <f t="shared" ca="1" si="1"/>
        <v>#REF!</v>
      </c>
      <c r="AD31" s="13" t="e">
        <f t="shared" ca="1" si="2"/>
        <v>#REF!</v>
      </c>
      <c r="AE31" s="12" t="str">
        <f t="shared" si="3"/>
        <v>AT1-Q-23-018D33H67881-BZ210-00</v>
      </c>
    </row>
    <row r="32" spans="2:31" ht="11.25" customHeight="1" x14ac:dyDescent="0.15">
      <c r="B32" s="13" t="e">
        <f t="shared" si="0"/>
        <v>#REF!</v>
      </c>
      <c r="C32" s="13"/>
      <c r="D32" s="20"/>
      <c r="E32" s="20" t="s">
        <v>292</v>
      </c>
      <c r="F32" s="16">
        <v>44973</v>
      </c>
      <c r="G32" s="18" t="s">
        <v>199</v>
      </c>
      <c r="H32" s="18" t="s">
        <v>31</v>
      </c>
      <c r="I32" s="18" t="s">
        <v>30</v>
      </c>
      <c r="J32" s="18" t="s">
        <v>40</v>
      </c>
      <c r="K32" s="19" t="s">
        <v>39</v>
      </c>
      <c r="L32" s="18" t="s">
        <v>187</v>
      </c>
      <c r="M32" s="18">
        <v>1</v>
      </c>
      <c r="N32" s="17">
        <v>44977</v>
      </c>
      <c r="O32" s="17" t="s">
        <v>2</v>
      </c>
      <c r="P32" s="18" t="s">
        <v>23</v>
      </c>
      <c r="Q32" s="17">
        <v>45015</v>
      </c>
      <c r="R32" s="17"/>
      <c r="T32" s="16"/>
      <c r="V32" s="14">
        <v>23026419</v>
      </c>
      <c r="W32" s="15">
        <v>45012</v>
      </c>
      <c r="X32" s="14">
        <v>1</v>
      </c>
      <c r="Y32" s="14"/>
      <c r="AA32" s="13" t="e">
        <f ca="1">IF(B32="","",IF(ISNA(VLOOKUP(G32&amp;H32&amp;J32,OFFSET([1]SMQD!$AQ$9,0,0,[1]SMQD!$I$2,2),2,)),"",VLOOKUP(G32&amp;H32&amp;J32,OFFSET([1]SMQD!$AQ$9,0,0,[1]SMQD!$I$2,2),2,)))</f>
        <v>#REF!</v>
      </c>
      <c r="AC32" s="13" t="e">
        <f t="shared" ca="1" si="1"/>
        <v>#REF!</v>
      </c>
      <c r="AD32" s="13" t="e">
        <f t="shared" ca="1" si="2"/>
        <v>#REF!</v>
      </c>
      <c r="AE32" s="12" t="str">
        <f t="shared" si="3"/>
        <v>AT1-D-23-025D33H17750-BZ040-00</v>
      </c>
    </row>
    <row r="33" spans="2:31" ht="11.25" customHeight="1" x14ac:dyDescent="0.15">
      <c r="B33" s="13" t="e">
        <f t="shared" si="0"/>
        <v>#REF!</v>
      </c>
      <c r="C33" s="13"/>
      <c r="D33" s="20"/>
      <c r="E33" s="20" t="s">
        <v>292</v>
      </c>
      <c r="F33" s="16">
        <v>44974</v>
      </c>
      <c r="G33" s="18" t="s">
        <v>198</v>
      </c>
      <c r="H33" s="18" t="s">
        <v>31</v>
      </c>
      <c r="I33" s="18" t="s">
        <v>30</v>
      </c>
      <c r="J33" s="18" t="s">
        <v>197</v>
      </c>
      <c r="K33" s="19" t="s">
        <v>196</v>
      </c>
      <c r="L33" s="18" t="s">
        <v>187</v>
      </c>
      <c r="M33" s="18">
        <v>1</v>
      </c>
      <c r="N33" s="17">
        <v>44977</v>
      </c>
      <c r="O33" s="17" t="s">
        <v>2</v>
      </c>
      <c r="P33" s="18" t="s">
        <v>189</v>
      </c>
      <c r="Q33" s="17">
        <v>45015</v>
      </c>
      <c r="R33" s="17"/>
      <c r="T33" s="16"/>
      <c r="V33" s="14">
        <v>23026419</v>
      </c>
      <c r="W33" s="15">
        <v>45012</v>
      </c>
      <c r="X33" s="14">
        <v>1</v>
      </c>
      <c r="Y33" s="14" t="s">
        <v>188</v>
      </c>
      <c r="AA33" s="13" t="e">
        <f ca="1">IF(B33="","",IF(ISNA(VLOOKUP(G33&amp;H33&amp;J33,OFFSET([1]SMQD!$AQ$9,0,0,[1]SMQD!$I$2,2),2,)),"",VLOOKUP(G33&amp;H33&amp;J33,OFFSET([1]SMQD!$AQ$9,0,0,[1]SMQD!$I$2,2),2,)))</f>
        <v>#REF!</v>
      </c>
      <c r="AC33" s="13" t="e">
        <f t="shared" ca="1" si="1"/>
        <v>#REF!</v>
      </c>
      <c r="AD33" s="13" t="e">
        <f t="shared" ca="1" si="2"/>
        <v>#REF!</v>
      </c>
      <c r="AE33" s="12" t="str">
        <f t="shared" si="3"/>
        <v>PCD-23-02-17-04D33H48331-BZ220-00</v>
      </c>
    </row>
    <row r="34" spans="2:31" ht="11.25" customHeight="1" x14ac:dyDescent="0.15">
      <c r="B34" s="13" t="e">
        <f t="shared" si="0"/>
        <v>#REF!</v>
      </c>
      <c r="C34" s="13"/>
      <c r="D34" s="20"/>
      <c r="E34" s="20" t="s">
        <v>292</v>
      </c>
      <c r="F34" s="16">
        <v>44974</v>
      </c>
      <c r="G34" s="18" t="s">
        <v>195</v>
      </c>
      <c r="H34" s="18" t="s">
        <v>31</v>
      </c>
      <c r="I34" s="18" t="s">
        <v>30</v>
      </c>
      <c r="J34" s="18" t="s">
        <v>194</v>
      </c>
      <c r="K34" s="19" t="s">
        <v>193</v>
      </c>
      <c r="L34" s="18" t="s">
        <v>187</v>
      </c>
      <c r="M34" s="18">
        <v>1</v>
      </c>
      <c r="N34" s="17">
        <v>44977</v>
      </c>
      <c r="O34" s="17" t="s">
        <v>2</v>
      </c>
      <c r="P34" s="18" t="s">
        <v>189</v>
      </c>
      <c r="Q34" s="17">
        <v>45015</v>
      </c>
      <c r="R34" s="17"/>
      <c r="T34" s="16"/>
      <c r="V34" s="14">
        <v>23026419</v>
      </c>
      <c r="W34" s="15">
        <v>45012</v>
      </c>
      <c r="X34" s="14">
        <v>1</v>
      </c>
      <c r="Y34" s="14" t="s">
        <v>188</v>
      </c>
      <c r="AA34" s="13" t="e">
        <f ca="1">IF(B34="","",IF(ISNA(VLOOKUP(G34&amp;H34&amp;J34,OFFSET([1]SMQD!$AQ$9,0,0,[1]SMQD!$I$2,2),2,)),"",VLOOKUP(G34&amp;H34&amp;J34,OFFSET([1]SMQD!$AQ$9,0,0,[1]SMQD!$I$2,2),2,)))</f>
        <v>#REF!</v>
      </c>
      <c r="AC34" s="13" t="e">
        <f t="shared" ca="1" si="1"/>
        <v>#REF!</v>
      </c>
      <c r="AD34" s="13" t="e">
        <f t="shared" ca="1" si="2"/>
        <v>#REF!</v>
      </c>
      <c r="AE34" s="12" t="str">
        <f t="shared" si="3"/>
        <v>PCD-23-02-17-05D33H48044-BZ130-00</v>
      </c>
    </row>
    <row r="35" spans="2:31" ht="11.25" customHeight="1" x14ac:dyDescent="0.15">
      <c r="B35" s="13" t="e">
        <f t="shared" ref="B35:B53" si="4">IF(J35=0,"",B34+1)</f>
        <v>#REF!</v>
      </c>
      <c r="C35" s="13"/>
      <c r="D35" s="20"/>
      <c r="E35" s="20" t="s">
        <v>292</v>
      </c>
      <c r="F35" s="16">
        <v>44974</v>
      </c>
      <c r="G35" s="18" t="s">
        <v>192</v>
      </c>
      <c r="H35" s="18" t="s">
        <v>31</v>
      </c>
      <c r="I35" s="18" t="s">
        <v>30</v>
      </c>
      <c r="J35" s="18" t="s">
        <v>191</v>
      </c>
      <c r="K35" s="19" t="s">
        <v>190</v>
      </c>
      <c r="L35" s="18" t="s">
        <v>187</v>
      </c>
      <c r="M35" s="18">
        <v>1</v>
      </c>
      <c r="N35" s="17">
        <v>44977</v>
      </c>
      <c r="O35" s="17" t="s">
        <v>2</v>
      </c>
      <c r="P35" s="18" t="s">
        <v>189</v>
      </c>
      <c r="Q35" s="17">
        <v>45015</v>
      </c>
      <c r="R35" s="17"/>
      <c r="T35" s="16"/>
      <c r="V35" s="14">
        <v>23026419</v>
      </c>
      <c r="W35" s="15">
        <v>45012</v>
      </c>
      <c r="X35" s="14">
        <v>1</v>
      </c>
      <c r="Y35" s="14" t="s">
        <v>188</v>
      </c>
      <c r="AA35" s="13" t="e">
        <f ca="1">IF(B35="","",IF(ISNA(VLOOKUP(G35&amp;H35&amp;J35,OFFSET([1]SMQD!$AQ$9,0,0,[1]SMQD!$I$2,2),2,)),"",VLOOKUP(G35&amp;H35&amp;J35,OFFSET([1]SMQD!$AQ$9,0,0,[1]SMQD!$I$2,2),2,)))</f>
        <v>#REF!</v>
      </c>
      <c r="AC35" s="13" t="e">
        <f t="shared" ref="AC35:AC53" ca="1" si="5">IF(B35="","",SUMIF(OFFSET($C$9,0,0,$A$5,1),C35,OFFSET($M$9,0,0,$A$5,1)))</f>
        <v>#REF!</v>
      </c>
      <c r="AD35" s="13" t="e">
        <f t="shared" ref="AD35:AD53" ca="1" si="6">IF(B35="","",SUMIF(OFFSET($C$9,0,0,$A$5,1),C35,OFFSET($X$9,0,0,$A$5,1)))</f>
        <v>#REF!</v>
      </c>
      <c r="AE35" s="12" t="str">
        <f t="shared" ref="AE35:AE53" si="7">+G35&amp;H35&amp;J35</f>
        <v>PCD-23-02-17-06D33H48609-BZ170-00</v>
      </c>
    </row>
    <row r="36" spans="2:31" ht="11.25" customHeight="1" x14ac:dyDescent="0.15">
      <c r="B36" s="13" t="e">
        <f t="shared" si="4"/>
        <v>#REF!</v>
      </c>
      <c r="C36" s="13"/>
      <c r="D36" s="20"/>
      <c r="E36" s="20" t="s">
        <v>292</v>
      </c>
      <c r="F36" s="16">
        <v>44975</v>
      </c>
      <c r="G36" s="18" t="s">
        <v>147</v>
      </c>
      <c r="H36" s="18" t="s">
        <v>31</v>
      </c>
      <c r="I36" s="18" t="s">
        <v>30</v>
      </c>
      <c r="J36" s="18" t="s">
        <v>146</v>
      </c>
      <c r="K36" s="19" t="s">
        <v>145</v>
      </c>
      <c r="L36" s="18" t="s">
        <v>187</v>
      </c>
      <c r="M36" s="18">
        <v>1</v>
      </c>
      <c r="N36" s="17">
        <v>44977</v>
      </c>
      <c r="O36" s="17" t="s">
        <v>2</v>
      </c>
      <c r="P36" s="18" t="s">
        <v>1</v>
      </c>
      <c r="Q36" s="17">
        <v>45015</v>
      </c>
      <c r="R36" s="17"/>
      <c r="T36" s="16"/>
      <c r="V36" s="14">
        <v>23026419</v>
      </c>
      <c r="W36" s="15">
        <v>45012</v>
      </c>
      <c r="X36" s="14">
        <v>1</v>
      </c>
      <c r="Y36" s="14"/>
      <c r="AA36" s="13" t="e">
        <f ca="1">IF(B36="","",IF(ISNA(VLOOKUP(G36&amp;H36&amp;J36,OFFSET([1]SMQD!$AQ$9,0,0,[1]SMQD!$I$2,2),2,)),"",VLOOKUP(G36&amp;H36&amp;J36,OFFSET([1]SMQD!$AQ$9,0,0,[1]SMQD!$I$2,2),2,)))</f>
        <v>#REF!</v>
      </c>
      <c r="AC36" s="13" t="e">
        <f t="shared" ca="1" si="5"/>
        <v>#REF!</v>
      </c>
      <c r="AD36" s="13" t="e">
        <f t="shared" ca="1" si="6"/>
        <v>#REF!</v>
      </c>
      <c r="AE36" s="12" t="str">
        <f t="shared" si="7"/>
        <v>LA1-L-23-002D33H55349-BZ140-00</v>
      </c>
    </row>
    <row r="37" spans="2:31" ht="11.25" customHeight="1" x14ac:dyDescent="0.15">
      <c r="B37" s="13" t="e">
        <f t="shared" si="4"/>
        <v>#REF!</v>
      </c>
      <c r="C37" s="13"/>
      <c r="D37" s="20"/>
      <c r="E37" s="20" t="s">
        <v>292</v>
      </c>
      <c r="F37" s="16">
        <v>44970</v>
      </c>
      <c r="G37" s="18" t="s">
        <v>186</v>
      </c>
      <c r="H37" s="18" t="s">
        <v>31</v>
      </c>
      <c r="I37" s="18" t="s">
        <v>30</v>
      </c>
      <c r="J37" s="18" t="s">
        <v>105</v>
      </c>
      <c r="K37" s="19" t="s">
        <v>104</v>
      </c>
      <c r="L37" s="18" t="s">
        <v>183</v>
      </c>
      <c r="M37" s="18">
        <v>1</v>
      </c>
      <c r="N37" s="17">
        <v>44978</v>
      </c>
      <c r="O37" s="17" t="s">
        <v>133</v>
      </c>
      <c r="P37" s="18" t="s">
        <v>21</v>
      </c>
      <c r="Q37" s="17">
        <v>44988</v>
      </c>
      <c r="R37" s="17"/>
      <c r="T37" s="16"/>
      <c r="V37" s="14">
        <v>23025618</v>
      </c>
      <c r="W37" s="15">
        <v>44991</v>
      </c>
      <c r="X37" s="14">
        <v>1</v>
      </c>
      <c r="Y37" s="14" t="s">
        <v>182</v>
      </c>
      <c r="AA37" s="13" t="e">
        <f ca="1">IF(B37="","",IF(ISNA(VLOOKUP(G37&amp;H37&amp;J37,OFFSET([1]SMQD!$AQ$9,0,0,[1]SMQD!$I$2,2),2,)),"",VLOOKUP(G37&amp;H37&amp;J37,OFFSET([1]SMQD!$AQ$9,0,0,[1]SMQD!$I$2,2),2,)))</f>
        <v>#REF!</v>
      </c>
      <c r="AC37" s="13" t="e">
        <f t="shared" ca="1" si="5"/>
        <v>#REF!</v>
      </c>
      <c r="AD37" s="13" t="e">
        <f t="shared" ca="1" si="6"/>
        <v>#REF!</v>
      </c>
      <c r="AE37" s="12" t="str">
        <f t="shared" si="7"/>
        <v>QCE-Q-23-043D33H77308-BZ040-00</v>
      </c>
    </row>
    <row r="38" spans="2:31" ht="11.25" customHeight="1" x14ac:dyDescent="0.15">
      <c r="B38" s="13" t="e">
        <f t="shared" si="4"/>
        <v>#REF!</v>
      </c>
      <c r="C38" s="13"/>
      <c r="D38" s="20"/>
      <c r="E38" s="20" t="s">
        <v>292</v>
      </c>
      <c r="F38" s="16">
        <v>44972</v>
      </c>
      <c r="G38" s="18" t="s">
        <v>185</v>
      </c>
      <c r="H38" s="18" t="s">
        <v>31</v>
      </c>
      <c r="I38" s="18" t="s">
        <v>30</v>
      </c>
      <c r="J38" s="18" t="s">
        <v>105</v>
      </c>
      <c r="K38" s="19" t="s">
        <v>104</v>
      </c>
      <c r="L38" s="18" t="s">
        <v>183</v>
      </c>
      <c r="M38" s="18">
        <v>2</v>
      </c>
      <c r="N38" s="17">
        <v>44978</v>
      </c>
      <c r="O38" s="17" t="s">
        <v>133</v>
      </c>
      <c r="P38" s="18" t="s">
        <v>21</v>
      </c>
      <c r="Q38" s="17">
        <v>44988</v>
      </c>
      <c r="R38" s="17"/>
      <c r="T38" s="16"/>
      <c r="V38" s="14">
        <v>23025618</v>
      </c>
      <c r="W38" s="15">
        <v>44991</v>
      </c>
      <c r="X38" s="14">
        <v>2</v>
      </c>
      <c r="Y38" s="14" t="s">
        <v>182</v>
      </c>
      <c r="AA38" s="13" t="e">
        <f ca="1">IF(B38="","",IF(ISNA(VLOOKUP(G38&amp;H38&amp;J38,OFFSET([1]SMQD!$AQ$9,0,0,[1]SMQD!$I$2,2),2,)),"",VLOOKUP(G38&amp;H38&amp;J38,OFFSET([1]SMQD!$AQ$9,0,0,[1]SMQD!$I$2,2),2,)))</f>
        <v>#REF!</v>
      </c>
      <c r="AC38" s="13" t="e">
        <f t="shared" ca="1" si="5"/>
        <v>#REF!</v>
      </c>
      <c r="AD38" s="13" t="e">
        <f t="shared" ca="1" si="6"/>
        <v>#REF!</v>
      </c>
      <c r="AE38" s="12" t="str">
        <f t="shared" si="7"/>
        <v>QCE-Q-23-045D33H77308-BZ040-00</v>
      </c>
    </row>
    <row r="39" spans="2:31" ht="11.25" customHeight="1" x14ac:dyDescent="0.15">
      <c r="B39" s="13" t="e">
        <f t="shared" si="4"/>
        <v>#REF!</v>
      </c>
      <c r="C39" s="13"/>
      <c r="D39" s="20"/>
      <c r="E39" s="20" t="s">
        <v>292</v>
      </c>
      <c r="F39" s="16">
        <v>44974</v>
      </c>
      <c r="G39" s="18" t="s">
        <v>184</v>
      </c>
      <c r="H39" s="18" t="s">
        <v>31</v>
      </c>
      <c r="I39" s="18" t="s">
        <v>30</v>
      </c>
      <c r="J39" s="18" t="s">
        <v>105</v>
      </c>
      <c r="K39" s="19" t="s">
        <v>104</v>
      </c>
      <c r="L39" s="18" t="s">
        <v>183</v>
      </c>
      <c r="M39" s="18">
        <v>5</v>
      </c>
      <c r="N39" s="17">
        <v>44978</v>
      </c>
      <c r="O39" s="17" t="s">
        <v>133</v>
      </c>
      <c r="P39" s="18" t="s">
        <v>21</v>
      </c>
      <c r="Q39" s="17">
        <v>44988</v>
      </c>
      <c r="R39" s="17"/>
      <c r="T39" s="16"/>
      <c r="V39" s="14">
        <v>23025618</v>
      </c>
      <c r="W39" s="15">
        <v>44991</v>
      </c>
      <c r="X39" s="14">
        <v>5</v>
      </c>
      <c r="Y39" s="14" t="s">
        <v>182</v>
      </c>
      <c r="AA39" s="13" t="e">
        <f ca="1">IF(B39="","",IF(ISNA(VLOOKUP(G39&amp;H39&amp;J39,OFFSET([1]SMQD!$AQ$9,0,0,[1]SMQD!$I$2,2),2,)),"",VLOOKUP(G39&amp;H39&amp;J39,OFFSET([1]SMQD!$AQ$9,0,0,[1]SMQD!$I$2,2),2,)))</f>
        <v>#REF!</v>
      </c>
      <c r="AC39" s="13" t="e">
        <f t="shared" ca="1" si="5"/>
        <v>#REF!</v>
      </c>
      <c r="AD39" s="13" t="e">
        <f t="shared" ca="1" si="6"/>
        <v>#REF!</v>
      </c>
      <c r="AE39" s="12" t="str">
        <f t="shared" si="7"/>
        <v>QCE-Q-23-048D33H77308-BZ040-00</v>
      </c>
    </row>
    <row r="40" spans="2:31" ht="11.25" customHeight="1" x14ac:dyDescent="0.15">
      <c r="B40" s="13" t="e">
        <f>IF(J40=0,"",#REF!+1)</f>
        <v>#REF!</v>
      </c>
      <c r="C40" s="13"/>
      <c r="D40" s="20"/>
      <c r="E40" s="20" t="s">
        <v>292</v>
      </c>
      <c r="F40" s="16">
        <v>44978</v>
      </c>
      <c r="G40" s="18" t="s">
        <v>181</v>
      </c>
      <c r="H40" s="18" t="s">
        <v>31</v>
      </c>
      <c r="I40" s="18" t="s">
        <v>30</v>
      </c>
      <c r="J40" s="18" t="s">
        <v>180</v>
      </c>
      <c r="K40" s="19" t="s">
        <v>179</v>
      </c>
      <c r="L40" s="18" t="s">
        <v>174</v>
      </c>
      <c r="M40" s="18">
        <v>1</v>
      </c>
      <c r="N40" s="17">
        <v>44991</v>
      </c>
      <c r="O40" s="17" t="s">
        <v>2</v>
      </c>
      <c r="P40" s="18" t="s">
        <v>21</v>
      </c>
      <c r="Q40" s="17">
        <v>45029</v>
      </c>
      <c r="R40" s="17"/>
      <c r="T40" s="16"/>
      <c r="V40" s="14">
        <v>23027644</v>
      </c>
      <c r="W40" s="15">
        <v>45028</v>
      </c>
      <c r="X40" s="14">
        <v>1</v>
      </c>
      <c r="Y40" s="14"/>
      <c r="AA40" s="13" t="e">
        <f ca="1">IF(B40="","",IF(ISNA(VLOOKUP(G40&amp;H40&amp;J40,OFFSET([1]SMQD!$AQ$9,0,0,[1]SMQD!$I$2,2),2,)),"",VLOOKUP(G40&amp;H40&amp;J40,OFFSET([1]SMQD!$AQ$9,0,0,[1]SMQD!$I$2,2),2,)))</f>
        <v>#REF!</v>
      </c>
      <c r="AC40" s="13" t="e">
        <f t="shared" ca="1" si="5"/>
        <v>#REF!</v>
      </c>
      <c r="AD40" s="13" t="e">
        <f t="shared" ca="1" si="6"/>
        <v>#REF!</v>
      </c>
      <c r="AE40" s="12" t="str">
        <f t="shared" si="7"/>
        <v>QCE-Q-23-055D33H68142-BZ220-00</v>
      </c>
    </row>
    <row r="41" spans="2:31" ht="11.25" customHeight="1" x14ac:dyDescent="0.15">
      <c r="B41" s="13" t="e">
        <f t="shared" si="4"/>
        <v>#REF!</v>
      </c>
      <c r="C41" s="13"/>
      <c r="D41" s="20"/>
      <c r="E41" s="20" t="s">
        <v>292</v>
      </c>
      <c r="F41" s="16">
        <v>44985</v>
      </c>
      <c r="G41" s="18" t="s">
        <v>178</v>
      </c>
      <c r="H41" s="18" t="s">
        <v>31</v>
      </c>
      <c r="I41" s="18" t="s">
        <v>30</v>
      </c>
      <c r="J41" s="18" t="s">
        <v>177</v>
      </c>
      <c r="K41" s="19" t="s">
        <v>176</v>
      </c>
      <c r="L41" s="18" t="s">
        <v>174</v>
      </c>
      <c r="M41" s="18">
        <v>4</v>
      </c>
      <c r="N41" s="17">
        <v>44991</v>
      </c>
      <c r="O41" s="17" t="s">
        <v>2</v>
      </c>
      <c r="P41" s="18" t="s">
        <v>23</v>
      </c>
      <c r="Q41" s="17">
        <v>45029</v>
      </c>
      <c r="R41" s="17"/>
      <c r="T41" s="16"/>
      <c r="V41" s="14">
        <v>23027644</v>
      </c>
      <c r="W41" s="15">
        <v>45028</v>
      </c>
      <c r="X41" s="14">
        <v>4</v>
      </c>
      <c r="Y41" s="14"/>
      <c r="AA41" s="13" t="e">
        <f ca="1">IF(B41="","",IF(ISNA(VLOOKUP(G41&amp;H41&amp;J41,OFFSET([1]SMQD!$AQ$9,0,0,[1]SMQD!$I$2,2),2,)),"",VLOOKUP(G41&amp;H41&amp;J41,OFFSET([1]SMQD!$AQ$9,0,0,[1]SMQD!$I$2,2),2,)))</f>
        <v>#REF!</v>
      </c>
      <c r="AC41" s="13" t="e">
        <f t="shared" ca="1" si="5"/>
        <v>#REF!</v>
      </c>
      <c r="AD41" s="13" t="e">
        <f t="shared" ca="1" si="6"/>
        <v>#REF!</v>
      </c>
      <c r="AE41" s="12" t="str">
        <f t="shared" si="7"/>
        <v>AF1-D-23-031D33H87810-BZ420-C0</v>
      </c>
    </row>
    <row r="42" spans="2:31" ht="11.25" customHeight="1" x14ac:dyDescent="0.15">
      <c r="B42" s="13" t="e">
        <f t="shared" si="4"/>
        <v>#REF!</v>
      </c>
      <c r="C42" s="13"/>
      <c r="D42" s="20"/>
      <c r="E42" s="20" t="s">
        <v>292</v>
      </c>
      <c r="F42" s="16">
        <v>44988</v>
      </c>
      <c r="G42" s="18" t="s">
        <v>175</v>
      </c>
      <c r="H42" s="18" t="s">
        <v>31</v>
      </c>
      <c r="I42" s="18" t="s">
        <v>30</v>
      </c>
      <c r="J42" s="18" t="s">
        <v>34</v>
      </c>
      <c r="K42" s="19" t="s">
        <v>33</v>
      </c>
      <c r="L42" s="18" t="s">
        <v>174</v>
      </c>
      <c r="M42" s="18">
        <v>1</v>
      </c>
      <c r="N42" s="17">
        <v>44991</v>
      </c>
      <c r="O42" s="17" t="s">
        <v>2</v>
      </c>
      <c r="P42" s="18" t="s">
        <v>21</v>
      </c>
      <c r="Q42" s="17">
        <v>45029</v>
      </c>
      <c r="R42" s="17"/>
      <c r="T42" s="16"/>
      <c r="V42" s="14">
        <v>23027644</v>
      </c>
      <c r="W42" s="15">
        <v>45028</v>
      </c>
      <c r="X42" s="14">
        <v>1</v>
      </c>
      <c r="Y42" s="14"/>
      <c r="AA42" s="13" t="e">
        <f ca="1">IF(B42="","",IF(ISNA(VLOOKUP(G42&amp;H42&amp;J42,OFFSET([1]SMQD!$AQ$9,0,0,[1]SMQD!$I$2,2),2,)),"",VLOOKUP(G42&amp;H42&amp;J42,OFFSET([1]SMQD!$AQ$9,0,0,[1]SMQD!$I$2,2),2,)))</f>
        <v>#REF!</v>
      </c>
      <c r="AC42" s="13" t="e">
        <f t="shared" ca="1" si="5"/>
        <v>#REF!</v>
      </c>
      <c r="AD42" s="13" t="e">
        <f t="shared" ca="1" si="6"/>
        <v>#REF!</v>
      </c>
      <c r="AE42" s="12" t="str">
        <f t="shared" si="7"/>
        <v>AT1-Q-23-021D33H69330-BZ280-00</v>
      </c>
    </row>
    <row r="43" spans="2:31" ht="11.25" customHeight="1" x14ac:dyDescent="0.15">
      <c r="B43" s="13" t="e">
        <f t="shared" si="4"/>
        <v>#REF!</v>
      </c>
      <c r="C43" s="13"/>
      <c r="D43" s="20"/>
      <c r="E43" s="20" t="s">
        <v>291</v>
      </c>
      <c r="F43" s="16">
        <v>44980</v>
      </c>
      <c r="G43" s="18" t="s">
        <v>173</v>
      </c>
      <c r="H43" s="18" t="s">
        <v>80</v>
      </c>
      <c r="I43" s="18" t="s">
        <v>30</v>
      </c>
      <c r="J43" s="18" t="s">
        <v>172</v>
      </c>
      <c r="K43" s="19" t="s">
        <v>171</v>
      </c>
      <c r="L43" s="18" t="s">
        <v>170</v>
      </c>
      <c r="M43" s="18">
        <v>1</v>
      </c>
      <c r="N43" s="17">
        <v>44991</v>
      </c>
      <c r="O43" s="17" t="s">
        <v>2</v>
      </c>
      <c r="P43" s="18" t="s">
        <v>21</v>
      </c>
      <c r="Q43" s="17">
        <v>45029</v>
      </c>
      <c r="R43" s="17"/>
      <c r="T43" s="16"/>
      <c r="V43" s="14">
        <v>23027642</v>
      </c>
      <c r="W43" s="15">
        <v>45028</v>
      </c>
      <c r="X43" s="14">
        <v>1</v>
      </c>
      <c r="Y43" s="14"/>
      <c r="AA43" s="13" t="e">
        <f ca="1">IF(B43="","",IF(ISNA(VLOOKUP(G43&amp;H43&amp;J43,OFFSET([1]SMQD!$AQ$9,0,0,[1]SMQD!$I$2,2),2,)),"",VLOOKUP(G43&amp;H43&amp;J43,OFFSET([1]SMQD!$AQ$9,0,0,[1]SMQD!$I$2,2),2,)))</f>
        <v>#REF!</v>
      </c>
      <c r="AC43" s="13" t="e">
        <f t="shared" ca="1" si="5"/>
        <v>#REF!</v>
      </c>
      <c r="AD43" s="13" t="e">
        <f t="shared" ca="1" si="6"/>
        <v>#REF!</v>
      </c>
      <c r="AE43" s="12" t="str">
        <f t="shared" si="7"/>
        <v>LW-Q-23-028889W63111-KK050-00</v>
      </c>
    </row>
    <row r="44" spans="2:31" ht="11.25" customHeight="1" x14ac:dyDescent="0.15">
      <c r="B44" s="13" t="e">
        <f>IF(J44=0,"",#REF!+1)</f>
        <v>#REF!</v>
      </c>
      <c r="C44" s="13"/>
      <c r="D44" s="20"/>
      <c r="E44" s="20" t="s">
        <v>291</v>
      </c>
      <c r="F44" s="16">
        <v>44992</v>
      </c>
      <c r="G44" s="18" t="s">
        <v>169</v>
      </c>
      <c r="H44" s="18" t="s">
        <v>31</v>
      </c>
      <c r="I44" s="18" t="s">
        <v>30</v>
      </c>
      <c r="J44" s="18" t="s">
        <v>168</v>
      </c>
      <c r="K44" s="19" t="s">
        <v>167</v>
      </c>
      <c r="L44" s="18" t="s">
        <v>157</v>
      </c>
      <c r="M44" s="18">
        <v>1</v>
      </c>
      <c r="N44" s="17">
        <v>45001</v>
      </c>
      <c r="O44" s="17" t="s">
        <v>2</v>
      </c>
      <c r="P44" s="18" t="s">
        <v>21</v>
      </c>
      <c r="Q44" s="17">
        <v>45036</v>
      </c>
      <c r="R44" s="17"/>
      <c r="T44" s="16"/>
      <c r="V44" s="14">
        <v>23027888</v>
      </c>
      <c r="W44" s="15">
        <v>45030</v>
      </c>
      <c r="X44" s="14">
        <v>1</v>
      </c>
      <c r="Y44" s="14" t="s">
        <v>156</v>
      </c>
      <c r="AA44" s="13" t="e">
        <f ca="1">IF(B44="","",IF(ISNA(VLOOKUP(G44&amp;H44&amp;J44,OFFSET([1]SMQD!$AQ$9,0,0,[1]SMQD!$I$2,2),2,)),"",VLOOKUP(G44&amp;H44&amp;J44,OFFSET([1]SMQD!$AQ$9,0,0,[1]SMQD!$I$2,2),2,)))</f>
        <v>#REF!</v>
      </c>
      <c r="AC44" s="13" t="e">
        <f t="shared" ca="1" si="5"/>
        <v>#REF!</v>
      </c>
      <c r="AD44" s="13" t="e">
        <f t="shared" ca="1" si="6"/>
        <v>#REF!</v>
      </c>
      <c r="AE44" s="12" t="str">
        <f t="shared" si="7"/>
        <v>LW-Q-23-030D33H57805-BZ110-00</v>
      </c>
    </row>
    <row r="45" spans="2:31" ht="11.25" customHeight="1" x14ac:dyDescent="0.15">
      <c r="B45" s="13" t="e">
        <f t="shared" si="4"/>
        <v>#REF!</v>
      </c>
      <c r="C45" s="13"/>
      <c r="D45" s="20"/>
      <c r="E45" s="20" t="s">
        <v>292</v>
      </c>
      <c r="F45" s="16">
        <v>44995</v>
      </c>
      <c r="G45" s="18" t="s">
        <v>166</v>
      </c>
      <c r="H45" s="18" t="s">
        <v>31</v>
      </c>
      <c r="I45" s="18" t="s">
        <v>30</v>
      </c>
      <c r="J45" s="18" t="s">
        <v>165</v>
      </c>
      <c r="K45" s="19" t="s">
        <v>164</v>
      </c>
      <c r="L45" s="18" t="s">
        <v>157</v>
      </c>
      <c r="M45" s="18">
        <v>1</v>
      </c>
      <c r="N45" s="17">
        <v>45001</v>
      </c>
      <c r="O45" s="17" t="s">
        <v>2</v>
      </c>
      <c r="P45" s="18" t="s">
        <v>21</v>
      </c>
      <c r="Q45" s="17">
        <v>45036</v>
      </c>
      <c r="R45" s="17"/>
      <c r="T45" s="16"/>
      <c r="V45" s="14">
        <v>23027888</v>
      </c>
      <c r="W45" s="15">
        <v>45030</v>
      </c>
      <c r="X45" s="14">
        <v>1</v>
      </c>
      <c r="Y45" s="14" t="s">
        <v>156</v>
      </c>
      <c r="AA45" s="13" t="e">
        <f ca="1">IF(B45="","",IF(ISNA(VLOOKUP(G45&amp;H45&amp;J45,OFFSET([1]SMQD!$AQ$9,0,0,[1]SMQD!$I$2,2),2,)),"",VLOOKUP(G45&amp;H45&amp;J45,OFFSET([1]SMQD!$AQ$9,0,0,[1]SMQD!$I$2,2),2,)))</f>
        <v>#REF!</v>
      </c>
      <c r="AC45" s="13" t="e">
        <f t="shared" ca="1" si="5"/>
        <v>#REF!</v>
      </c>
      <c r="AD45" s="13" t="e">
        <f t="shared" ca="1" si="6"/>
        <v>#REF!</v>
      </c>
      <c r="AE45" s="12" t="str">
        <f t="shared" si="7"/>
        <v>AT1-Q-23-023D33H75788-BZ080-00</v>
      </c>
    </row>
    <row r="46" spans="2:31" ht="11.25" customHeight="1" x14ac:dyDescent="0.15">
      <c r="B46" s="13" t="e">
        <f t="shared" si="4"/>
        <v>#REF!</v>
      </c>
      <c r="C46" s="13"/>
      <c r="D46" s="20"/>
      <c r="E46" s="20" t="s">
        <v>291</v>
      </c>
      <c r="F46" s="16">
        <v>45000</v>
      </c>
      <c r="G46" s="18" t="s">
        <v>163</v>
      </c>
      <c r="H46" s="18" t="s">
        <v>31</v>
      </c>
      <c r="I46" s="18" t="s">
        <v>30</v>
      </c>
      <c r="J46" s="18" t="s">
        <v>162</v>
      </c>
      <c r="K46" s="19" t="s">
        <v>161</v>
      </c>
      <c r="L46" s="18" t="s">
        <v>157</v>
      </c>
      <c r="M46" s="18">
        <v>1</v>
      </c>
      <c r="N46" s="17">
        <v>45001</v>
      </c>
      <c r="O46" s="17" t="s">
        <v>2</v>
      </c>
      <c r="P46" s="18" t="s">
        <v>21</v>
      </c>
      <c r="Q46" s="17">
        <v>45036</v>
      </c>
      <c r="R46" s="17"/>
      <c r="T46" s="16"/>
      <c r="V46" s="14">
        <v>23027888</v>
      </c>
      <c r="W46" s="15">
        <v>45030</v>
      </c>
      <c r="X46" s="14">
        <v>1</v>
      </c>
      <c r="Y46" s="14" t="s">
        <v>156</v>
      </c>
      <c r="AA46" s="13" t="e">
        <f ca="1">IF(B46="","",IF(ISNA(VLOOKUP(G46&amp;H46&amp;J46,OFFSET([1]SMQD!$AQ$9,0,0,[1]SMQD!$I$2,2),2,)),"",VLOOKUP(G46&amp;H46&amp;J46,OFFSET([1]SMQD!$AQ$9,0,0,[1]SMQD!$I$2,2),2,)))</f>
        <v>#REF!</v>
      </c>
      <c r="AC46" s="13" t="e">
        <f t="shared" ca="1" si="5"/>
        <v>#REF!</v>
      </c>
      <c r="AD46" s="13" t="e">
        <f t="shared" ca="1" si="6"/>
        <v>#REF!</v>
      </c>
      <c r="AE46" s="12" t="str">
        <f t="shared" si="7"/>
        <v>LW-Q-23-036D33H61604-BZ020-00</v>
      </c>
    </row>
    <row r="47" spans="2:31" ht="11.25" customHeight="1" x14ac:dyDescent="0.15">
      <c r="B47" s="13" t="e">
        <f t="shared" si="4"/>
        <v>#REF!</v>
      </c>
      <c r="C47" s="13"/>
      <c r="D47" s="20"/>
      <c r="E47" s="20" t="s">
        <v>291</v>
      </c>
      <c r="F47" s="16">
        <v>45000</v>
      </c>
      <c r="G47" s="18" t="s">
        <v>160</v>
      </c>
      <c r="H47" s="18" t="s">
        <v>31</v>
      </c>
      <c r="I47" s="18" t="s">
        <v>30</v>
      </c>
      <c r="J47" s="18" t="s">
        <v>159</v>
      </c>
      <c r="K47" s="19" t="s">
        <v>158</v>
      </c>
      <c r="L47" s="18" t="s">
        <v>157</v>
      </c>
      <c r="M47" s="18">
        <v>10</v>
      </c>
      <c r="N47" s="17">
        <v>45001</v>
      </c>
      <c r="O47" s="17" t="s">
        <v>2</v>
      </c>
      <c r="P47" s="18" t="s">
        <v>21</v>
      </c>
      <c r="Q47" s="17">
        <v>45036</v>
      </c>
      <c r="R47" s="17"/>
      <c r="T47" s="16"/>
      <c r="V47" s="14">
        <v>23027888</v>
      </c>
      <c r="W47" s="15">
        <v>45030</v>
      </c>
      <c r="X47" s="14">
        <v>10</v>
      </c>
      <c r="Y47" s="14" t="s">
        <v>156</v>
      </c>
      <c r="AA47" s="13" t="e">
        <f ca="1">IF(B47="","",IF(ISNA(VLOOKUP(G47&amp;H47&amp;J47,OFFSET([1]SMQD!$AQ$9,0,0,[1]SMQD!$I$2,2),2,)),"",VLOOKUP(G47&amp;H47&amp;J47,OFFSET([1]SMQD!$AQ$9,0,0,[1]SMQD!$I$2,2),2,)))</f>
        <v>#REF!</v>
      </c>
      <c r="AC47" s="13" t="e">
        <f t="shared" ca="1" si="5"/>
        <v>#REF!</v>
      </c>
      <c r="AD47" s="13" t="e">
        <f t="shared" ca="1" si="6"/>
        <v>#REF!</v>
      </c>
      <c r="AE47" s="12" t="str">
        <f t="shared" si="7"/>
        <v>LW-Q-23-037D33H62612-BZ030-00</v>
      </c>
    </row>
    <row r="48" spans="2:31" ht="11.25" customHeight="1" x14ac:dyDescent="0.15">
      <c r="B48" s="13" t="e">
        <f t="shared" si="4"/>
        <v>#REF!</v>
      </c>
      <c r="C48" s="13"/>
      <c r="D48" s="20"/>
      <c r="E48" s="20" t="s">
        <v>292</v>
      </c>
      <c r="F48" s="16">
        <v>44991</v>
      </c>
      <c r="G48" s="18" t="s">
        <v>155</v>
      </c>
      <c r="H48" s="18" t="s">
        <v>80</v>
      </c>
      <c r="I48" s="18" t="s">
        <v>30</v>
      </c>
      <c r="J48" s="18" t="s">
        <v>154</v>
      </c>
      <c r="K48" s="19" t="s">
        <v>153</v>
      </c>
      <c r="L48" s="18" t="s">
        <v>152</v>
      </c>
      <c r="M48" s="18">
        <v>1</v>
      </c>
      <c r="N48" s="17">
        <v>45001</v>
      </c>
      <c r="O48" s="17" t="s">
        <v>2</v>
      </c>
      <c r="P48" s="18" t="s">
        <v>21</v>
      </c>
      <c r="Q48" s="17">
        <v>45036</v>
      </c>
      <c r="R48" s="17"/>
      <c r="T48" s="16"/>
      <c r="V48" s="14">
        <v>23027645</v>
      </c>
      <c r="W48" s="15">
        <v>45028</v>
      </c>
      <c r="X48" s="14">
        <v>1</v>
      </c>
      <c r="Y48" s="14"/>
      <c r="AA48" s="13" t="e">
        <f ca="1">IF(B48="","",IF(ISNA(VLOOKUP(G48&amp;H48&amp;J48,OFFSET([1]SMQD!$AQ$9,0,0,[1]SMQD!$I$2,2),2,)),"",VLOOKUP(G48&amp;H48&amp;J48,OFFSET([1]SMQD!$AQ$9,0,0,[1]SMQD!$I$2,2),2,)))</f>
        <v>#REF!</v>
      </c>
      <c r="AC48" s="13" t="e">
        <f t="shared" ca="1" si="5"/>
        <v>#REF!</v>
      </c>
      <c r="AD48" s="13" t="e">
        <f t="shared" ca="1" si="6"/>
        <v>#REF!</v>
      </c>
      <c r="AE48" s="12" t="str">
        <f t="shared" si="7"/>
        <v>AT2-Q-23-003889W81270-0K100-00</v>
      </c>
    </row>
    <row r="49" spans="2:31" ht="11.25" customHeight="1" x14ac:dyDescent="0.15">
      <c r="B49" s="13" t="e">
        <f>IF(J49=0,"",#REF!+1)</f>
        <v>#REF!</v>
      </c>
      <c r="C49" s="13"/>
      <c r="D49" s="20"/>
      <c r="E49" s="20" t="s">
        <v>292</v>
      </c>
      <c r="F49" s="16">
        <v>45005</v>
      </c>
      <c r="G49" s="18" t="s">
        <v>151</v>
      </c>
      <c r="H49" s="18" t="s">
        <v>45</v>
      </c>
      <c r="I49" s="18" t="s">
        <v>30</v>
      </c>
      <c r="J49" s="18" t="s">
        <v>150</v>
      </c>
      <c r="K49" s="19" t="s">
        <v>149</v>
      </c>
      <c r="L49" s="18" t="s">
        <v>148</v>
      </c>
      <c r="M49" s="18">
        <v>1</v>
      </c>
      <c r="N49" s="17">
        <v>45008</v>
      </c>
      <c r="O49" s="17" t="s">
        <v>2</v>
      </c>
      <c r="P49" s="18" t="s">
        <v>23</v>
      </c>
      <c r="Q49" s="17">
        <v>45044</v>
      </c>
      <c r="R49" s="17"/>
      <c r="T49" s="16"/>
      <c r="V49" s="14">
        <v>23028635</v>
      </c>
      <c r="W49" s="15">
        <v>45050</v>
      </c>
      <c r="X49" s="14"/>
      <c r="Y49" s="14"/>
      <c r="AA49" s="13" t="e">
        <f ca="1">IF(B49="","",IF(ISNA(VLOOKUP(G49&amp;H49&amp;J49,OFFSET([1]SMQD!$AQ$9,0,0,[1]SMQD!$I$2,2),2,)),"",VLOOKUP(G49&amp;H49&amp;J49,OFFSET([1]SMQD!$AQ$9,0,0,[1]SMQD!$I$2,2),2,)))</f>
        <v>#REF!</v>
      </c>
      <c r="AC49" s="13" t="e">
        <f t="shared" ca="1" si="5"/>
        <v>#REF!</v>
      </c>
      <c r="AD49" s="13" t="e">
        <f t="shared" ca="1" si="6"/>
        <v>#REF!</v>
      </c>
      <c r="AE49" s="12" t="str">
        <f t="shared" si="7"/>
        <v>PRLW-D-23-012758W56101-0KQ90-00</v>
      </c>
    </row>
    <row r="50" spans="2:31" ht="11.25" customHeight="1" x14ac:dyDescent="0.15">
      <c r="B50" s="13" t="e">
        <f t="shared" si="4"/>
        <v>#REF!</v>
      </c>
      <c r="C50" s="13"/>
      <c r="D50" s="20"/>
      <c r="E50" s="20" t="s">
        <v>292</v>
      </c>
      <c r="F50" s="16">
        <v>44975</v>
      </c>
      <c r="G50" s="18" t="s">
        <v>147</v>
      </c>
      <c r="H50" s="18" t="s">
        <v>31</v>
      </c>
      <c r="I50" s="18" t="s">
        <v>30</v>
      </c>
      <c r="J50" s="18" t="s">
        <v>146</v>
      </c>
      <c r="K50" s="19" t="s">
        <v>145</v>
      </c>
      <c r="L50" s="18" t="s">
        <v>141</v>
      </c>
      <c r="M50" s="18">
        <v>9</v>
      </c>
      <c r="N50" s="17">
        <v>45008</v>
      </c>
      <c r="O50" s="17" t="s">
        <v>2</v>
      </c>
      <c r="P50" s="18" t="s">
        <v>1</v>
      </c>
      <c r="Q50" s="17">
        <v>45044</v>
      </c>
      <c r="R50" s="17"/>
      <c r="T50" s="16"/>
      <c r="V50" s="14">
        <v>23028633</v>
      </c>
      <c r="W50" s="15">
        <v>45050</v>
      </c>
      <c r="X50" s="14"/>
      <c r="Y50" s="14"/>
      <c r="AA50" s="13" t="e">
        <f ca="1">IF(B50="","",IF(ISNA(VLOOKUP(G50&amp;H50&amp;J50,OFFSET([1]SMQD!$AQ$9,0,0,[1]SMQD!$I$2,2),2,)),"",VLOOKUP(G50&amp;H50&amp;J50,OFFSET([1]SMQD!$AQ$9,0,0,[1]SMQD!$I$2,2),2,)))</f>
        <v>#REF!</v>
      </c>
      <c r="AC50" s="13" t="e">
        <f t="shared" ca="1" si="5"/>
        <v>#REF!</v>
      </c>
      <c r="AD50" s="13" t="e">
        <f t="shared" ca="1" si="6"/>
        <v>#REF!</v>
      </c>
      <c r="AE50" s="12" t="str">
        <f t="shared" si="7"/>
        <v>LA1-L-23-002D33H55349-BZ140-00</v>
      </c>
    </row>
    <row r="51" spans="2:31" ht="11.25" customHeight="1" x14ac:dyDescent="0.15">
      <c r="B51" s="13" t="e">
        <f t="shared" si="4"/>
        <v>#REF!</v>
      </c>
      <c r="C51" s="13"/>
      <c r="D51" s="20"/>
      <c r="E51" s="20" t="s">
        <v>292</v>
      </c>
      <c r="F51" s="16">
        <v>45005</v>
      </c>
      <c r="G51" s="18" t="s">
        <v>144</v>
      </c>
      <c r="H51" s="18" t="s">
        <v>31</v>
      </c>
      <c r="I51" s="18" t="s">
        <v>30</v>
      </c>
      <c r="J51" s="18" t="s">
        <v>143</v>
      </c>
      <c r="K51" s="19" t="s">
        <v>142</v>
      </c>
      <c r="L51" s="18" t="s">
        <v>141</v>
      </c>
      <c r="M51" s="18">
        <v>1</v>
      </c>
      <c r="N51" s="17">
        <v>45008</v>
      </c>
      <c r="O51" s="17" t="s">
        <v>2</v>
      </c>
      <c r="P51" s="18" t="s">
        <v>23</v>
      </c>
      <c r="Q51" s="17">
        <v>45044</v>
      </c>
      <c r="R51" s="17"/>
      <c r="T51" s="16"/>
      <c r="V51" s="14">
        <v>23028633</v>
      </c>
      <c r="W51" s="15">
        <v>45050</v>
      </c>
      <c r="X51" s="14"/>
      <c r="Y51" s="14"/>
      <c r="AA51" s="13" t="e">
        <f ca="1">IF(B51="","",IF(ISNA(VLOOKUP(G51&amp;H51&amp;J51,OFFSET([1]SMQD!$AQ$9,0,0,[1]SMQD!$I$2,2),2,)),"",VLOOKUP(G51&amp;H51&amp;J51,OFFSET([1]SMQD!$AQ$9,0,0,[1]SMQD!$I$2,2),2,)))</f>
        <v>#REF!</v>
      </c>
      <c r="AC51" s="13" t="e">
        <f t="shared" ca="1" si="5"/>
        <v>#REF!</v>
      </c>
      <c r="AD51" s="13" t="e">
        <f t="shared" ca="1" si="6"/>
        <v>#REF!</v>
      </c>
      <c r="AE51" s="12" t="str">
        <f t="shared" si="7"/>
        <v>QCE-Q-23-071D33H67881-BZ210-00</v>
      </c>
    </row>
    <row r="52" spans="2:31" ht="11.25" customHeight="1" x14ac:dyDescent="0.15">
      <c r="B52" s="13" t="e">
        <f t="shared" si="4"/>
        <v>#REF!</v>
      </c>
      <c r="C52" s="13"/>
      <c r="D52" s="20"/>
      <c r="E52" s="20" t="s">
        <v>293</v>
      </c>
      <c r="F52" s="16">
        <v>45014</v>
      </c>
      <c r="G52" s="18" t="s">
        <v>140</v>
      </c>
      <c r="H52" s="18" t="s">
        <v>7</v>
      </c>
      <c r="I52" s="18" t="s">
        <v>6</v>
      </c>
      <c r="J52" s="18" t="s">
        <v>139</v>
      </c>
      <c r="K52" s="19" t="s">
        <v>138</v>
      </c>
      <c r="L52" s="18" t="s">
        <v>134</v>
      </c>
      <c r="M52" s="18">
        <v>8</v>
      </c>
      <c r="N52" s="17">
        <v>45023</v>
      </c>
      <c r="O52" s="17" t="s">
        <v>133</v>
      </c>
      <c r="P52" s="18" t="s">
        <v>21</v>
      </c>
      <c r="Q52" s="17">
        <v>45029</v>
      </c>
      <c r="R52" s="17"/>
      <c r="T52" s="16">
        <v>45039</v>
      </c>
      <c r="V52" s="14">
        <v>23029577</v>
      </c>
      <c r="W52" s="15">
        <v>45041</v>
      </c>
      <c r="X52" s="14">
        <v>8</v>
      </c>
      <c r="Y52" s="14"/>
      <c r="AA52" s="13" t="e">
        <f ca="1">IF(B52="","",IF(ISNA(VLOOKUP(G52&amp;H52&amp;J52,OFFSET([1]SMQD!$AQ$9,0,0,[1]SMQD!$I$2,2),2,)),"",VLOOKUP(G52&amp;H52&amp;J52,OFFSET([1]SMQD!$AQ$9,0,0,[1]SMQD!$I$2,2),2,)))</f>
        <v>#REF!</v>
      </c>
      <c r="AC52" s="13" t="e">
        <f t="shared" ca="1" si="5"/>
        <v>#REF!</v>
      </c>
      <c r="AD52" s="13" t="e">
        <f t="shared" ca="1" si="6"/>
        <v>#REF!</v>
      </c>
      <c r="AE52" s="12" t="str">
        <f t="shared" si="7"/>
        <v>LA1-Q-23-013938W58612-0D020-00</v>
      </c>
    </row>
    <row r="53" spans="2:31" ht="11.25" customHeight="1" x14ac:dyDescent="0.15">
      <c r="B53" s="13" t="e">
        <f t="shared" si="4"/>
        <v>#REF!</v>
      </c>
      <c r="C53" s="13"/>
      <c r="D53" s="20"/>
      <c r="E53" s="20" t="s">
        <v>291</v>
      </c>
      <c r="F53" s="16">
        <v>45021</v>
      </c>
      <c r="G53" s="18" t="s">
        <v>137</v>
      </c>
      <c r="H53" s="18" t="s">
        <v>7</v>
      </c>
      <c r="I53" s="18" t="s">
        <v>6</v>
      </c>
      <c r="J53" s="18" t="s">
        <v>136</v>
      </c>
      <c r="K53" s="19" t="s">
        <v>135</v>
      </c>
      <c r="L53" s="18" t="s">
        <v>134</v>
      </c>
      <c r="M53" s="18">
        <v>2</v>
      </c>
      <c r="N53" s="17">
        <v>45023</v>
      </c>
      <c r="O53" s="17" t="s">
        <v>133</v>
      </c>
      <c r="P53" s="18" t="s">
        <v>21</v>
      </c>
      <c r="Q53" s="17">
        <v>45029</v>
      </c>
      <c r="R53" s="17"/>
      <c r="T53" s="16">
        <v>45039</v>
      </c>
      <c r="V53" s="14">
        <v>23029577</v>
      </c>
      <c r="W53" s="15">
        <v>45041</v>
      </c>
      <c r="X53" s="14">
        <v>2</v>
      </c>
      <c r="Y53" s="14"/>
      <c r="AA53" s="13" t="e">
        <f ca="1">IF(B53="","",IF(ISNA(VLOOKUP(G53&amp;H53&amp;J53,OFFSET([1]SMQD!$AQ$9,0,0,[1]SMQD!$I$2,2),2,)),"",VLOOKUP(G53&amp;H53&amp;J53,OFFSET([1]SMQD!$AQ$9,0,0,[1]SMQD!$I$2,2),2,)))</f>
        <v>#REF!</v>
      </c>
      <c r="AC53" s="13" t="e">
        <f t="shared" ca="1" si="5"/>
        <v>#REF!</v>
      </c>
      <c r="AD53" s="13" t="e">
        <f t="shared" ca="1" si="6"/>
        <v>#REF!</v>
      </c>
      <c r="AE53" s="12" t="str">
        <f t="shared" si="7"/>
        <v>LW-Q-23-048938W61626-K0040-00</v>
      </c>
    </row>
    <row r="54" spans="2:31" ht="11.25" customHeight="1" x14ac:dyDescent="0.15">
      <c r="B54" s="13" t="e">
        <f t="shared" ref="B54:B85" si="8">IF(J54=0,"",B53+1)</f>
        <v>#REF!</v>
      </c>
      <c r="C54" s="13"/>
      <c r="D54" s="20"/>
      <c r="E54" s="20" t="s">
        <v>292</v>
      </c>
      <c r="F54" s="16">
        <v>45008</v>
      </c>
      <c r="G54" s="18" t="s">
        <v>132</v>
      </c>
      <c r="H54" s="18" t="s">
        <v>31</v>
      </c>
      <c r="I54" s="18" t="s">
        <v>30</v>
      </c>
      <c r="J54" s="18" t="s">
        <v>105</v>
      </c>
      <c r="K54" s="19" t="s">
        <v>104</v>
      </c>
      <c r="L54" s="18" t="s">
        <v>91</v>
      </c>
      <c r="M54" s="18">
        <v>1</v>
      </c>
      <c r="N54" s="17">
        <v>45033</v>
      </c>
      <c r="O54" s="17" t="s">
        <v>2</v>
      </c>
      <c r="P54" s="18" t="s">
        <v>21</v>
      </c>
      <c r="Q54" s="17">
        <v>45071</v>
      </c>
      <c r="R54" s="17"/>
      <c r="T54" s="16"/>
      <c r="V54" s="14"/>
      <c r="W54" s="15"/>
      <c r="X54" s="14"/>
      <c r="Y54" s="14"/>
      <c r="AA54" s="13" t="e">
        <f ca="1">IF(B54="","",IF(ISNA(VLOOKUP(G54&amp;H54&amp;J54,OFFSET([1]SMQD!$AQ$9,0,0,[1]SMQD!$I$2,2),2,)),"",VLOOKUP(G54&amp;H54&amp;J54,OFFSET([1]SMQD!$AQ$9,0,0,[1]SMQD!$I$2,2),2,)))</f>
        <v>#REF!</v>
      </c>
      <c r="AC54" s="13" t="e">
        <f t="shared" ref="AC54:AC85" ca="1" si="9">IF(B54="","",SUMIF(OFFSET($C$9,0,0,$A$5,1),C54,OFFSET($M$9,0,0,$A$5,1)))</f>
        <v>#REF!</v>
      </c>
      <c r="AD54" s="13" t="e">
        <f t="shared" ref="AD54:AD85" ca="1" si="10">IF(B54="","",SUMIF(OFFSET($C$9,0,0,$A$5,1),C54,OFFSET($X$9,0,0,$A$5,1)))</f>
        <v>#REF!</v>
      </c>
      <c r="AE54" s="12" t="str">
        <f t="shared" ref="AE54:AE85" si="11">+G54&amp;H54&amp;J54</f>
        <v>QCE-Q-23-075D33H77308-BZ040-00</v>
      </c>
    </row>
    <row r="55" spans="2:31" ht="11.25" customHeight="1" x14ac:dyDescent="0.15">
      <c r="B55" s="13" t="e">
        <f t="shared" si="8"/>
        <v>#REF!</v>
      </c>
      <c r="C55" s="13"/>
      <c r="D55" s="20"/>
      <c r="E55" s="20" t="s">
        <v>292</v>
      </c>
      <c r="F55" s="16">
        <v>45020</v>
      </c>
      <c r="G55" s="18" t="s">
        <v>131</v>
      </c>
      <c r="H55" s="18" t="s">
        <v>31</v>
      </c>
      <c r="I55" s="18" t="s">
        <v>30</v>
      </c>
      <c r="J55" s="18" t="s">
        <v>105</v>
      </c>
      <c r="K55" s="19" t="s">
        <v>104</v>
      </c>
      <c r="L55" s="18" t="s">
        <v>91</v>
      </c>
      <c r="M55" s="18">
        <v>1</v>
      </c>
      <c r="N55" s="17">
        <v>45033</v>
      </c>
      <c r="O55" s="17" t="s">
        <v>2</v>
      </c>
      <c r="P55" s="18" t="s">
        <v>21</v>
      </c>
      <c r="Q55" s="17">
        <v>45071</v>
      </c>
      <c r="R55" s="17"/>
      <c r="T55" s="16"/>
      <c r="V55" s="14"/>
      <c r="W55" s="15"/>
      <c r="X55" s="14"/>
      <c r="Y55" s="14"/>
      <c r="AA55" s="13" t="e">
        <f ca="1">IF(B55="","",IF(ISNA(VLOOKUP(G55&amp;H55&amp;J55,OFFSET([1]SMQD!$AQ$9,0,0,[1]SMQD!$I$2,2),2,)),"",VLOOKUP(G55&amp;H55&amp;J55,OFFSET([1]SMQD!$AQ$9,0,0,[1]SMQD!$I$2,2),2,)))</f>
        <v>#REF!</v>
      </c>
      <c r="AC55" s="13" t="e">
        <f t="shared" ca="1" si="9"/>
        <v>#REF!</v>
      </c>
      <c r="AD55" s="13" t="e">
        <f t="shared" ca="1" si="10"/>
        <v>#REF!</v>
      </c>
      <c r="AE55" s="12" t="str">
        <f t="shared" si="11"/>
        <v>QCE-Q-23-094D33H77308-BZ040-00</v>
      </c>
    </row>
    <row r="56" spans="2:31" ht="11.25" customHeight="1" x14ac:dyDescent="0.15">
      <c r="B56" s="13" t="e">
        <f t="shared" si="8"/>
        <v>#REF!</v>
      </c>
      <c r="C56" s="13"/>
      <c r="D56" s="20"/>
      <c r="E56" s="20" t="s">
        <v>291</v>
      </c>
      <c r="F56" s="16">
        <v>45021</v>
      </c>
      <c r="G56" s="18" t="s">
        <v>130</v>
      </c>
      <c r="H56" s="18" t="s">
        <v>31</v>
      </c>
      <c r="I56" s="18" t="s">
        <v>30</v>
      </c>
      <c r="J56" s="18" t="s">
        <v>129</v>
      </c>
      <c r="K56" s="19" t="s">
        <v>128</v>
      </c>
      <c r="L56" s="18" t="s">
        <v>91</v>
      </c>
      <c r="M56" s="18">
        <v>6</v>
      </c>
      <c r="N56" s="17">
        <v>45033</v>
      </c>
      <c r="O56" s="17" t="s">
        <v>2</v>
      </c>
      <c r="P56" s="18" t="s">
        <v>21</v>
      </c>
      <c r="Q56" s="17">
        <v>45071</v>
      </c>
      <c r="R56" s="17"/>
      <c r="T56" s="16"/>
      <c r="V56" s="14"/>
      <c r="W56" s="15"/>
      <c r="X56" s="14"/>
      <c r="Y56" s="14"/>
      <c r="AA56" s="13" t="e">
        <f ca="1">IF(B56="","",IF(ISNA(VLOOKUP(G56&amp;H56&amp;J56,OFFSET([1]SMQD!$AQ$9,0,0,[1]SMQD!$I$2,2),2,)),"",VLOOKUP(G56&amp;H56&amp;J56,OFFSET([1]SMQD!$AQ$9,0,0,[1]SMQD!$I$2,2),2,)))</f>
        <v>#REF!</v>
      </c>
      <c r="AC56" s="13" t="e">
        <f t="shared" ca="1" si="9"/>
        <v>#REF!</v>
      </c>
      <c r="AD56" s="13" t="e">
        <f t="shared" ca="1" si="10"/>
        <v>#REF!</v>
      </c>
      <c r="AE56" s="12" t="str">
        <f t="shared" si="11"/>
        <v>LW-Q-23-051D33H61622-BZ140-00</v>
      </c>
    </row>
    <row r="57" spans="2:31" ht="11.25" customHeight="1" x14ac:dyDescent="0.15">
      <c r="B57" s="13" t="e">
        <f t="shared" si="8"/>
        <v>#REF!</v>
      </c>
      <c r="C57" s="13"/>
      <c r="D57" s="20"/>
      <c r="E57" s="20" t="s">
        <v>291</v>
      </c>
      <c r="F57" s="16">
        <v>45021</v>
      </c>
      <c r="G57" s="18" t="s">
        <v>127</v>
      </c>
      <c r="H57" s="18" t="s">
        <v>31</v>
      </c>
      <c r="I57" s="18" t="s">
        <v>30</v>
      </c>
      <c r="J57" s="18" t="s">
        <v>126</v>
      </c>
      <c r="K57" s="19" t="s">
        <v>125</v>
      </c>
      <c r="L57" s="18" t="s">
        <v>91</v>
      </c>
      <c r="M57" s="18">
        <v>2</v>
      </c>
      <c r="N57" s="17">
        <v>45033</v>
      </c>
      <c r="O57" s="17" t="s">
        <v>2</v>
      </c>
      <c r="P57" s="18" t="s">
        <v>21</v>
      </c>
      <c r="Q57" s="17">
        <v>45071</v>
      </c>
      <c r="R57" s="17"/>
      <c r="T57" s="16"/>
      <c r="V57" s="14"/>
      <c r="W57" s="15"/>
      <c r="X57" s="14"/>
      <c r="Y57" s="14"/>
      <c r="AA57" s="13" t="e">
        <f ca="1">IF(B57="","",IF(ISNA(VLOOKUP(G57&amp;H57&amp;J57,OFFSET([1]SMQD!$AQ$9,0,0,[1]SMQD!$I$2,2),2,)),"",VLOOKUP(G57&amp;H57&amp;J57,OFFSET([1]SMQD!$AQ$9,0,0,[1]SMQD!$I$2,2),2,)))</f>
        <v>#REF!</v>
      </c>
      <c r="AC57" s="13" t="e">
        <f t="shared" ca="1" si="9"/>
        <v>#REF!</v>
      </c>
      <c r="AD57" s="13" t="e">
        <f t="shared" ca="1" si="10"/>
        <v>#REF!</v>
      </c>
      <c r="AE57" s="12" t="str">
        <f t="shared" si="11"/>
        <v>LW-Q-23-053D33H61403-BZ160-00</v>
      </c>
    </row>
    <row r="58" spans="2:31" ht="11.25" customHeight="1" x14ac:dyDescent="0.15">
      <c r="B58" s="13" t="e">
        <f t="shared" si="8"/>
        <v>#REF!</v>
      </c>
      <c r="C58" s="13"/>
      <c r="D58" s="20"/>
      <c r="E58" s="20" t="s">
        <v>291</v>
      </c>
      <c r="F58" s="16">
        <v>45021</v>
      </c>
      <c r="G58" s="18" t="s">
        <v>124</v>
      </c>
      <c r="H58" s="18" t="s">
        <v>31</v>
      </c>
      <c r="I58" s="18" t="s">
        <v>30</v>
      </c>
      <c r="J58" s="18" t="s">
        <v>123</v>
      </c>
      <c r="K58" s="19" t="s">
        <v>122</v>
      </c>
      <c r="L58" s="18" t="s">
        <v>91</v>
      </c>
      <c r="M58" s="18">
        <v>1</v>
      </c>
      <c r="N58" s="17">
        <v>45033</v>
      </c>
      <c r="O58" s="17" t="s">
        <v>2</v>
      </c>
      <c r="P58" s="18" t="s">
        <v>21</v>
      </c>
      <c r="Q58" s="17">
        <v>45071</v>
      </c>
      <c r="R58" s="17"/>
      <c r="T58" s="16"/>
      <c r="V58" s="14"/>
      <c r="W58" s="15"/>
      <c r="X58" s="14"/>
      <c r="Y58" s="14"/>
      <c r="AA58" s="13" t="e">
        <f ca="1">IF(B58="","",IF(ISNA(VLOOKUP(G58&amp;H58&amp;J58,OFFSET([1]SMQD!$AQ$9,0,0,[1]SMQD!$I$2,2),2,)),"",VLOOKUP(G58&amp;H58&amp;J58,OFFSET([1]SMQD!$AQ$9,0,0,[1]SMQD!$I$2,2),2,)))</f>
        <v>#REF!</v>
      </c>
      <c r="AC58" s="13" t="e">
        <f t="shared" ca="1" si="9"/>
        <v>#REF!</v>
      </c>
      <c r="AD58" s="13" t="e">
        <f t="shared" ca="1" si="10"/>
        <v>#REF!</v>
      </c>
      <c r="AE58" s="12" t="str">
        <f t="shared" si="11"/>
        <v>LW-Q-23-055D33H57607-BZ100-00</v>
      </c>
    </row>
    <row r="59" spans="2:31" ht="11.25" customHeight="1" x14ac:dyDescent="0.15">
      <c r="B59" s="13" t="e">
        <f t="shared" si="8"/>
        <v>#REF!</v>
      </c>
      <c r="C59" s="13"/>
      <c r="D59" s="20"/>
      <c r="E59" s="20" t="s">
        <v>291</v>
      </c>
      <c r="F59" s="16">
        <v>45021</v>
      </c>
      <c r="G59" s="18" t="s">
        <v>121</v>
      </c>
      <c r="H59" s="18" t="s">
        <v>31</v>
      </c>
      <c r="I59" s="18" t="s">
        <v>30</v>
      </c>
      <c r="J59" s="18" t="s">
        <v>120</v>
      </c>
      <c r="K59" s="19" t="s">
        <v>119</v>
      </c>
      <c r="L59" s="18" t="s">
        <v>91</v>
      </c>
      <c r="M59" s="18">
        <v>1</v>
      </c>
      <c r="N59" s="17">
        <v>45033</v>
      </c>
      <c r="O59" s="17" t="s">
        <v>2</v>
      </c>
      <c r="P59" s="18" t="s">
        <v>21</v>
      </c>
      <c r="Q59" s="17">
        <v>45071</v>
      </c>
      <c r="R59" s="17"/>
      <c r="T59" s="16"/>
      <c r="V59" s="14"/>
      <c r="W59" s="15"/>
      <c r="X59" s="14"/>
      <c r="Y59" s="14"/>
      <c r="AA59" s="13" t="e">
        <f ca="1">IF(B59="","",IF(ISNA(VLOOKUP(G59&amp;H59&amp;J59,OFFSET([1]SMQD!$AQ$9,0,0,[1]SMQD!$I$2,2),2,)),"",VLOOKUP(G59&amp;H59&amp;J59,OFFSET([1]SMQD!$AQ$9,0,0,[1]SMQD!$I$2,2),2,)))</f>
        <v>#REF!</v>
      </c>
      <c r="AC59" s="13" t="e">
        <f t="shared" ca="1" si="9"/>
        <v>#REF!</v>
      </c>
      <c r="AD59" s="13" t="e">
        <f t="shared" ca="1" si="10"/>
        <v>#REF!</v>
      </c>
      <c r="AE59" s="12" t="str">
        <f t="shared" si="11"/>
        <v>LW-Q-23-056D33H61108-BZ240-00</v>
      </c>
    </row>
    <row r="60" spans="2:31" ht="11.25" customHeight="1" x14ac:dyDescent="0.15">
      <c r="B60" s="13" t="e">
        <f t="shared" si="8"/>
        <v>#REF!</v>
      </c>
      <c r="C60" s="13"/>
      <c r="D60" s="20"/>
      <c r="E60" s="20" t="s">
        <v>291</v>
      </c>
      <c r="F60" s="16">
        <v>45021</v>
      </c>
      <c r="G60" s="18" t="s">
        <v>118</v>
      </c>
      <c r="H60" s="18" t="s">
        <v>31</v>
      </c>
      <c r="I60" s="18" t="s">
        <v>30</v>
      </c>
      <c r="J60" s="18" t="s">
        <v>117</v>
      </c>
      <c r="K60" s="19" t="s">
        <v>116</v>
      </c>
      <c r="L60" s="18" t="s">
        <v>91</v>
      </c>
      <c r="M60" s="18">
        <v>1</v>
      </c>
      <c r="N60" s="17">
        <v>45033</v>
      </c>
      <c r="O60" s="17" t="s">
        <v>2</v>
      </c>
      <c r="P60" s="18" t="s">
        <v>21</v>
      </c>
      <c r="Q60" s="17">
        <v>45071</v>
      </c>
      <c r="R60" s="17"/>
      <c r="T60" s="16"/>
      <c r="V60" s="14"/>
      <c r="W60" s="15"/>
      <c r="X60" s="14"/>
      <c r="Y60" s="14"/>
      <c r="AA60" s="13" t="e">
        <f ca="1">IF(B60="","",IF(ISNA(VLOOKUP(G60&amp;H60&amp;J60,OFFSET([1]SMQD!$AQ$9,0,0,[1]SMQD!$I$2,2),2,)),"",VLOOKUP(G60&amp;H60&amp;J60,OFFSET([1]SMQD!$AQ$9,0,0,[1]SMQD!$I$2,2),2,)))</f>
        <v>#REF!</v>
      </c>
      <c r="AC60" s="13" t="e">
        <f t="shared" ca="1" si="9"/>
        <v>#REF!</v>
      </c>
      <c r="AD60" s="13" t="e">
        <f t="shared" ca="1" si="10"/>
        <v>#REF!</v>
      </c>
      <c r="AE60" s="12" t="str">
        <f t="shared" si="11"/>
        <v>LW-Q-23-057D33H53028-BZ240-00</v>
      </c>
    </row>
    <row r="61" spans="2:31" ht="11.25" customHeight="1" x14ac:dyDescent="0.15">
      <c r="B61" s="13" t="e">
        <f t="shared" si="8"/>
        <v>#REF!</v>
      </c>
      <c r="C61" s="13"/>
      <c r="D61" s="20"/>
      <c r="E61" s="20" t="s">
        <v>292</v>
      </c>
      <c r="F61" s="16">
        <v>45022</v>
      </c>
      <c r="G61" s="18" t="s">
        <v>115</v>
      </c>
      <c r="H61" s="18" t="s">
        <v>31</v>
      </c>
      <c r="I61" s="18" t="s">
        <v>30</v>
      </c>
      <c r="J61" s="18" t="s">
        <v>114</v>
      </c>
      <c r="K61" s="19" t="s">
        <v>113</v>
      </c>
      <c r="L61" s="18" t="s">
        <v>91</v>
      </c>
      <c r="M61" s="18">
        <v>1</v>
      </c>
      <c r="N61" s="17">
        <v>45033</v>
      </c>
      <c r="O61" s="17" t="s">
        <v>2</v>
      </c>
      <c r="P61" s="18" t="s">
        <v>23</v>
      </c>
      <c r="Q61" s="17">
        <v>45071</v>
      </c>
      <c r="R61" s="17"/>
      <c r="T61" s="16"/>
      <c r="V61" s="14"/>
      <c r="W61" s="15"/>
      <c r="X61" s="14"/>
      <c r="Y61" s="14"/>
      <c r="AA61" s="13" t="e">
        <f ca="1">IF(B61="","",IF(ISNA(VLOOKUP(G61&amp;H61&amp;J61,OFFSET([1]SMQD!$AQ$9,0,0,[1]SMQD!$I$2,2),2,)),"",VLOOKUP(G61&amp;H61&amp;J61,OFFSET([1]SMQD!$AQ$9,0,0,[1]SMQD!$I$2,2),2,)))</f>
        <v>#REF!</v>
      </c>
      <c r="AC61" s="13" t="e">
        <f t="shared" ca="1" si="9"/>
        <v>#REF!</v>
      </c>
      <c r="AD61" s="13" t="e">
        <f t="shared" ca="1" si="10"/>
        <v>#REF!</v>
      </c>
      <c r="AE61" s="12" t="str">
        <f t="shared" si="11"/>
        <v>TF-D-23-004D33H53445-BZ100-00</v>
      </c>
    </row>
    <row r="62" spans="2:31" ht="11.25" customHeight="1" x14ac:dyDescent="0.15">
      <c r="B62" s="13" t="e">
        <f t="shared" si="8"/>
        <v>#REF!</v>
      </c>
      <c r="C62" s="13"/>
      <c r="D62" s="20"/>
      <c r="E62" s="20" t="s">
        <v>292</v>
      </c>
      <c r="F62" s="16">
        <v>45022</v>
      </c>
      <c r="G62" s="18" t="s">
        <v>112</v>
      </c>
      <c r="H62" s="18" t="s">
        <v>31</v>
      </c>
      <c r="I62" s="18" t="s">
        <v>30</v>
      </c>
      <c r="J62" s="18" t="s">
        <v>111</v>
      </c>
      <c r="K62" s="19" t="s">
        <v>110</v>
      </c>
      <c r="L62" s="18" t="s">
        <v>91</v>
      </c>
      <c r="M62" s="18">
        <v>1</v>
      </c>
      <c r="N62" s="17">
        <v>45033</v>
      </c>
      <c r="O62" s="17" t="s">
        <v>2</v>
      </c>
      <c r="P62" s="18" t="s">
        <v>23</v>
      </c>
      <c r="Q62" s="17">
        <v>45071</v>
      </c>
      <c r="R62" s="17"/>
      <c r="T62" s="16"/>
      <c r="V62" s="14"/>
      <c r="W62" s="15"/>
      <c r="X62" s="14"/>
      <c r="Y62" s="14"/>
      <c r="AA62" s="13" t="e">
        <f ca="1">IF(B62="","",IF(ISNA(VLOOKUP(G62&amp;H62&amp;J62,OFFSET([1]SMQD!$AQ$9,0,0,[1]SMQD!$I$2,2),2,)),"",VLOOKUP(G62&amp;H62&amp;J62,OFFSET([1]SMQD!$AQ$9,0,0,[1]SMQD!$I$2,2),2,)))</f>
        <v>#REF!</v>
      </c>
      <c r="AC62" s="13" t="e">
        <f t="shared" ca="1" si="9"/>
        <v>#REF!</v>
      </c>
      <c r="AD62" s="13" t="e">
        <f t="shared" ca="1" si="10"/>
        <v>#REF!</v>
      </c>
      <c r="AE62" s="12" t="str">
        <f t="shared" si="11"/>
        <v>TF-D-23-005D33H75573-BZ050-00</v>
      </c>
    </row>
    <row r="63" spans="2:31" ht="11.25" customHeight="1" x14ac:dyDescent="0.15">
      <c r="B63" s="13" t="e">
        <f t="shared" si="8"/>
        <v>#REF!</v>
      </c>
      <c r="C63" s="13"/>
      <c r="D63" s="20"/>
      <c r="E63" s="20" t="s">
        <v>292</v>
      </c>
      <c r="F63" s="16">
        <v>45022</v>
      </c>
      <c r="G63" s="18" t="s">
        <v>109</v>
      </c>
      <c r="H63" s="18" t="s">
        <v>31</v>
      </c>
      <c r="I63" s="18" t="s">
        <v>30</v>
      </c>
      <c r="J63" s="18" t="s">
        <v>108</v>
      </c>
      <c r="K63" s="19" t="s">
        <v>107</v>
      </c>
      <c r="L63" s="18" t="s">
        <v>91</v>
      </c>
      <c r="M63" s="18">
        <v>1</v>
      </c>
      <c r="N63" s="17">
        <v>45033</v>
      </c>
      <c r="O63" s="17" t="s">
        <v>2</v>
      </c>
      <c r="P63" s="18" t="s">
        <v>23</v>
      </c>
      <c r="Q63" s="17">
        <v>45071</v>
      </c>
      <c r="R63" s="17"/>
      <c r="T63" s="16"/>
      <c r="V63" s="14"/>
      <c r="W63" s="15"/>
      <c r="X63" s="14"/>
      <c r="Y63" s="14"/>
      <c r="AA63" s="13" t="e">
        <f ca="1">IF(B63="","",IF(ISNA(VLOOKUP(G63&amp;H63&amp;J63,OFFSET([1]SMQD!$AQ$9,0,0,[1]SMQD!$I$2,2),2,)),"",VLOOKUP(G63&amp;H63&amp;J63,OFFSET([1]SMQD!$AQ$9,0,0,[1]SMQD!$I$2,2),2,)))</f>
        <v>#REF!</v>
      </c>
      <c r="AC63" s="13" t="e">
        <f t="shared" ca="1" si="9"/>
        <v>#REF!</v>
      </c>
      <c r="AD63" s="13" t="e">
        <f t="shared" ca="1" si="10"/>
        <v>#REF!</v>
      </c>
      <c r="AE63" s="12" t="str">
        <f t="shared" si="11"/>
        <v>TF-D-23-006D33H75574-BZ020-00</v>
      </c>
    </row>
    <row r="64" spans="2:31" ht="11.25" customHeight="1" x14ac:dyDescent="0.15">
      <c r="B64" s="13" t="e">
        <f t="shared" si="8"/>
        <v>#REF!</v>
      </c>
      <c r="C64" s="13"/>
      <c r="D64" s="20"/>
      <c r="E64" s="20" t="s">
        <v>292</v>
      </c>
      <c r="F64" s="16">
        <v>45027</v>
      </c>
      <c r="G64" s="18" t="s">
        <v>106</v>
      </c>
      <c r="H64" s="18" t="s">
        <v>31</v>
      </c>
      <c r="I64" s="18" t="s">
        <v>30</v>
      </c>
      <c r="J64" s="18" t="s">
        <v>105</v>
      </c>
      <c r="K64" s="19" t="s">
        <v>104</v>
      </c>
      <c r="L64" s="18" t="s">
        <v>91</v>
      </c>
      <c r="M64" s="18">
        <v>1</v>
      </c>
      <c r="N64" s="17">
        <v>45033</v>
      </c>
      <c r="O64" s="17" t="s">
        <v>2</v>
      </c>
      <c r="P64" s="18" t="s">
        <v>21</v>
      </c>
      <c r="Q64" s="17">
        <v>45071</v>
      </c>
      <c r="R64" s="17"/>
      <c r="T64" s="16"/>
      <c r="V64" s="14"/>
      <c r="W64" s="15"/>
      <c r="X64" s="14"/>
      <c r="Y64" s="14"/>
      <c r="AA64" s="13" t="e">
        <f ca="1">IF(B64="","",IF(ISNA(VLOOKUP(G64&amp;H64&amp;J64,OFFSET([1]SMQD!$AQ$9,0,0,[1]SMQD!$I$2,2),2,)),"",VLOOKUP(G64&amp;H64&amp;J64,OFFSET([1]SMQD!$AQ$9,0,0,[1]SMQD!$I$2,2),2,)))</f>
        <v>#REF!</v>
      </c>
      <c r="AC64" s="13" t="e">
        <f t="shared" ca="1" si="9"/>
        <v>#REF!</v>
      </c>
      <c r="AD64" s="13" t="e">
        <f t="shared" ca="1" si="10"/>
        <v>#REF!</v>
      </c>
      <c r="AE64" s="12" t="str">
        <f t="shared" si="11"/>
        <v>QCE-Q-23-104D33H77308-BZ040-00</v>
      </c>
    </row>
    <row r="65" spans="2:31" ht="11.25" customHeight="1" x14ac:dyDescent="0.15">
      <c r="B65" s="13" t="e">
        <f t="shared" si="8"/>
        <v>#REF!</v>
      </c>
      <c r="C65" s="13"/>
      <c r="D65" s="20"/>
      <c r="E65" s="20" t="s">
        <v>292</v>
      </c>
      <c r="F65" s="16">
        <v>45027</v>
      </c>
      <c r="G65" s="18" t="s">
        <v>103</v>
      </c>
      <c r="H65" s="18" t="s">
        <v>31</v>
      </c>
      <c r="I65" s="18" t="s">
        <v>30</v>
      </c>
      <c r="J65" s="18" t="s">
        <v>102</v>
      </c>
      <c r="K65" s="19" t="s">
        <v>101</v>
      </c>
      <c r="L65" s="18" t="s">
        <v>91</v>
      </c>
      <c r="M65" s="18">
        <v>1</v>
      </c>
      <c r="N65" s="17">
        <v>45033</v>
      </c>
      <c r="O65" s="17" t="s">
        <v>2</v>
      </c>
      <c r="P65" s="18" t="s">
        <v>23</v>
      </c>
      <c r="Q65" s="17">
        <v>45071</v>
      </c>
      <c r="R65" s="17"/>
      <c r="T65" s="16"/>
      <c r="V65" s="14"/>
      <c r="W65" s="15"/>
      <c r="X65" s="14"/>
      <c r="Y65" s="14"/>
      <c r="AA65" s="13" t="e">
        <f ca="1">IF(B65="","",IF(ISNA(VLOOKUP(G65&amp;H65&amp;J65,OFFSET([1]SMQD!$AQ$9,0,0,[1]SMQD!$I$2,2),2,)),"",VLOOKUP(G65&amp;H65&amp;J65,OFFSET([1]SMQD!$AQ$9,0,0,[1]SMQD!$I$2,2),2,)))</f>
        <v>#REF!</v>
      </c>
      <c r="AC65" s="13" t="e">
        <f t="shared" ca="1" si="9"/>
        <v>#REF!</v>
      </c>
      <c r="AD65" s="13" t="e">
        <f t="shared" ca="1" si="10"/>
        <v>#REF!</v>
      </c>
      <c r="AE65" s="12" t="str">
        <f t="shared" si="11"/>
        <v>AF1-D-23-036D33H62313-BZ290-C0</v>
      </c>
    </row>
    <row r="66" spans="2:31" ht="11.25" customHeight="1" x14ac:dyDescent="0.15">
      <c r="B66" s="13" t="e">
        <f t="shared" si="8"/>
        <v>#REF!</v>
      </c>
      <c r="C66" s="13"/>
      <c r="D66" s="20"/>
      <c r="E66" s="20" t="s">
        <v>291</v>
      </c>
      <c r="F66" s="16">
        <v>45027</v>
      </c>
      <c r="G66" s="18" t="s">
        <v>100</v>
      </c>
      <c r="H66" s="18" t="s">
        <v>31</v>
      </c>
      <c r="I66" s="18" t="s">
        <v>30</v>
      </c>
      <c r="J66" s="18" t="s">
        <v>99</v>
      </c>
      <c r="K66" s="19" t="s">
        <v>98</v>
      </c>
      <c r="L66" s="18" t="s">
        <v>91</v>
      </c>
      <c r="M66" s="18">
        <v>8</v>
      </c>
      <c r="N66" s="17">
        <v>45033</v>
      </c>
      <c r="O66" s="17" t="s">
        <v>2</v>
      </c>
      <c r="P66" s="18" t="s">
        <v>21</v>
      </c>
      <c r="Q66" s="17">
        <v>45071</v>
      </c>
      <c r="R66" s="17"/>
      <c r="T66" s="16"/>
      <c r="V66" s="14"/>
      <c r="W66" s="15"/>
      <c r="X66" s="14"/>
      <c r="Y66" s="14"/>
      <c r="AA66" s="13" t="e">
        <f ca="1">IF(B66="","",IF(ISNA(VLOOKUP(G66&amp;H66&amp;J66,OFFSET([1]SMQD!$AQ$9,0,0,[1]SMQD!$I$2,2),2,)),"",VLOOKUP(G66&amp;H66&amp;J66,OFFSET([1]SMQD!$AQ$9,0,0,[1]SMQD!$I$2,2),2,)))</f>
        <v>#REF!</v>
      </c>
      <c r="AC66" s="13" t="e">
        <f t="shared" ca="1" si="9"/>
        <v>#REF!</v>
      </c>
      <c r="AD66" s="13" t="e">
        <f t="shared" ca="1" si="10"/>
        <v>#REF!</v>
      </c>
      <c r="AE66" s="12" t="str">
        <f t="shared" si="11"/>
        <v>LW-Q-23-061D33H57068-BZ140-00</v>
      </c>
    </row>
    <row r="67" spans="2:31" ht="11.25" customHeight="1" x14ac:dyDescent="0.15">
      <c r="B67" s="13" t="e">
        <f t="shared" si="8"/>
        <v>#REF!</v>
      </c>
      <c r="C67" s="13"/>
      <c r="D67" s="20"/>
      <c r="E67" s="20" t="s">
        <v>291</v>
      </c>
      <c r="F67" s="16">
        <v>45027</v>
      </c>
      <c r="G67" s="18" t="s">
        <v>97</v>
      </c>
      <c r="H67" s="18" t="s">
        <v>31</v>
      </c>
      <c r="I67" s="18" t="s">
        <v>30</v>
      </c>
      <c r="J67" s="18" t="s">
        <v>96</v>
      </c>
      <c r="K67" s="19" t="s">
        <v>95</v>
      </c>
      <c r="L67" s="18" t="s">
        <v>91</v>
      </c>
      <c r="M67" s="18">
        <v>1</v>
      </c>
      <c r="N67" s="17">
        <v>45033</v>
      </c>
      <c r="O67" s="17" t="s">
        <v>2</v>
      </c>
      <c r="P67" s="18" t="s">
        <v>21</v>
      </c>
      <c r="Q67" s="17">
        <v>45071</v>
      </c>
      <c r="R67" s="17"/>
      <c r="T67" s="16"/>
      <c r="V67" s="14"/>
      <c r="W67" s="15"/>
      <c r="X67" s="14"/>
      <c r="Y67" s="14"/>
      <c r="AA67" s="13" t="e">
        <f ca="1">IF(B67="","",IF(ISNA(VLOOKUP(G67&amp;H67&amp;J67,OFFSET([1]SMQD!$AQ$9,0,0,[1]SMQD!$I$2,2),2,)),"",VLOOKUP(G67&amp;H67&amp;J67,OFFSET([1]SMQD!$AQ$9,0,0,[1]SMQD!$I$2,2),2,)))</f>
        <v>#REF!</v>
      </c>
      <c r="AC67" s="13" t="e">
        <f t="shared" ca="1" si="9"/>
        <v>#REF!</v>
      </c>
      <c r="AD67" s="13" t="e">
        <f t="shared" ca="1" si="10"/>
        <v>#REF!</v>
      </c>
      <c r="AE67" s="12" t="str">
        <f t="shared" si="11"/>
        <v>LW-Q-23-064D33H57605-BZ210-00</v>
      </c>
    </row>
    <row r="68" spans="2:31" ht="11.25" customHeight="1" x14ac:dyDescent="0.15">
      <c r="B68" s="13" t="e">
        <f t="shared" si="8"/>
        <v>#REF!</v>
      </c>
      <c r="C68" s="13"/>
      <c r="D68" s="20"/>
      <c r="E68" s="20" t="s">
        <v>291</v>
      </c>
      <c r="F68" s="16">
        <v>45027</v>
      </c>
      <c r="G68" s="18" t="s">
        <v>94</v>
      </c>
      <c r="H68" s="18" t="s">
        <v>31</v>
      </c>
      <c r="I68" s="18" t="s">
        <v>30</v>
      </c>
      <c r="J68" s="18" t="s">
        <v>93</v>
      </c>
      <c r="K68" s="19" t="s">
        <v>92</v>
      </c>
      <c r="L68" s="18" t="s">
        <v>91</v>
      </c>
      <c r="M68" s="18">
        <v>1</v>
      </c>
      <c r="N68" s="17">
        <v>45033</v>
      </c>
      <c r="O68" s="17" t="s">
        <v>2</v>
      </c>
      <c r="P68" s="18" t="s">
        <v>21</v>
      </c>
      <c r="Q68" s="17">
        <v>45071</v>
      </c>
      <c r="R68" s="17"/>
      <c r="T68" s="16"/>
      <c r="V68" s="14"/>
      <c r="W68" s="15"/>
      <c r="X68" s="14"/>
      <c r="Y68" s="14"/>
      <c r="AA68" s="13" t="e">
        <f ca="1">IF(B68="","",IF(ISNA(VLOOKUP(G68&amp;H68&amp;J68,OFFSET([1]SMQD!$AQ$9,0,0,[1]SMQD!$I$2,2),2,)),"",VLOOKUP(G68&amp;H68&amp;J68,OFFSET([1]SMQD!$AQ$9,0,0,[1]SMQD!$I$2,2),2,)))</f>
        <v>#REF!</v>
      </c>
      <c r="AC68" s="13" t="e">
        <f t="shared" ca="1" si="9"/>
        <v>#REF!</v>
      </c>
      <c r="AD68" s="13" t="e">
        <f t="shared" ca="1" si="10"/>
        <v>#REF!</v>
      </c>
      <c r="AE68" s="12" t="str">
        <f t="shared" si="11"/>
        <v>LW-Q-23-065D33H61404-BZ160-00</v>
      </c>
    </row>
    <row r="69" spans="2:31" ht="11.25" customHeight="1" x14ac:dyDescent="0.15">
      <c r="B69" s="13" t="e">
        <f t="shared" si="8"/>
        <v>#REF!</v>
      </c>
      <c r="C69" s="13"/>
      <c r="D69" s="20"/>
      <c r="E69" s="20" t="s">
        <v>291</v>
      </c>
      <c r="F69" s="16">
        <v>45021</v>
      </c>
      <c r="G69" s="18" t="s">
        <v>90</v>
      </c>
      <c r="H69" s="18" t="s">
        <v>80</v>
      </c>
      <c r="I69" s="18" t="s">
        <v>30</v>
      </c>
      <c r="J69" s="18" t="s">
        <v>89</v>
      </c>
      <c r="K69" s="19" t="s">
        <v>88</v>
      </c>
      <c r="L69" s="18" t="s">
        <v>78</v>
      </c>
      <c r="M69" s="18">
        <v>1</v>
      </c>
      <c r="N69" s="17">
        <v>45033</v>
      </c>
      <c r="O69" s="17" t="s">
        <v>2</v>
      </c>
      <c r="P69" s="18" t="s">
        <v>21</v>
      </c>
      <c r="Q69" s="17">
        <v>45071</v>
      </c>
      <c r="R69" s="17"/>
      <c r="T69" s="16"/>
      <c r="V69" s="14"/>
      <c r="W69" s="15"/>
      <c r="X69" s="14"/>
      <c r="Y69" s="14"/>
      <c r="AA69" s="13" t="e">
        <f ca="1">IF(B69="","",IF(ISNA(VLOOKUP(G69&amp;H69&amp;J69,OFFSET([1]SMQD!$AQ$9,0,0,[1]SMQD!$I$2,2),2,)),"",VLOOKUP(G69&amp;H69&amp;J69,OFFSET([1]SMQD!$AQ$9,0,0,[1]SMQD!$I$2,2),2,)))</f>
        <v>#REF!</v>
      </c>
      <c r="AC69" s="13" t="e">
        <f t="shared" ca="1" si="9"/>
        <v>#REF!</v>
      </c>
      <c r="AD69" s="13" t="e">
        <f t="shared" ca="1" si="10"/>
        <v>#REF!</v>
      </c>
      <c r="AE69" s="12" t="str">
        <f t="shared" si="11"/>
        <v>LW-Q-23-054889W61236-KK010-00</v>
      </c>
    </row>
    <row r="70" spans="2:31" ht="11.25" customHeight="1" x14ac:dyDescent="0.15">
      <c r="B70" s="13" t="e">
        <f t="shared" si="8"/>
        <v>#REF!</v>
      </c>
      <c r="C70" s="13"/>
      <c r="D70" s="20"/>
      <c r="E70" s="20" t="s">
        <v>291</v>
      </c>
      <c r="F70" s="16">
        <v>45027</v>
      </c>
      <c r="G70" s="18" t="s">
        <v>87</v>
      </c>
      <c r="H70" s="18" t="s">
        <v>80</v>
      </c>
      <c r="I70" s="18" t="s">
        <v>30</v>
      </c>
      <c r="J70" s="18" t="s">
        <v>86</v>
      </c>
      <c r="K70" s="19" t="s">
        <v>85</v>
      </c>
      <c r="L70" s="18" t="s">
        <v>78</v>
      </c>
      <c r="M70" s="18">
        <v>1</v>
      </c>
      <c r="N70" s="17">
        <v>45033</v>
      </c>
      <c r="O70" s="17" t="s">
        <v>2</v>
      </c>
      <c r="P70" s="18" t="s">
        <v>21</v>
      </c>
      <c r="Q70" s="17">
        <v>45071</v>
      </c>
      <c r="R70" s="17"/>
      <c r="T70" s="16"/>
      <c r="V70" s="14"/>
      <c r="W70" s="15"/>
      <c r="X70" s="14"/>
      <c r="Y70" s="14"/>
      <c r="AA70" s="13" t="e">
        <f ca="1">IF(B70="","",IF(ISNA(VLOOKUP(G70&amp;H70&amp;J70,OFFSET([1]SMQD!$AQ$9,0,0,[1]SMQD!$I$2,2),2,)),"",VLOOKUP(G70&amp;H70&amp;J70,OFFSET([1]SMQD!$AQ$9,0,0,[1]SMQD!$I$2,2),2,)))</f>
        <v>#REF!</v>
      </c>
      <c r="AC70" s="13" t="e">
        <f t="shared" ca="1" si="9"/>
        <v>#REF!</v>
      </c>
      <c r="AD70" s="13" t="e">
        <f t="shared" ca="1" si="10"/>
        <v>#REF!</v>
      </c>
      <c r="AE70" s="12" t="str">
        <f t="shared" si="11"/>
        <v>LW-Q-23-060889W61705-KK010-00</v>
      </c>
    </row>
    <row r="71" spans="2:31" ht="11.25" customHeight="1" x14ac:dyDescent="0.15">
      <c r="B71" s="13" t="e">
        <f t="shared" si="8"/>
        <v>#REF!</v>
      </c>
      <c r="C71" s="13"/>
      <c r="D71" s="20"/>
      <c r="E71" s="20" t="s">
        <v>291</v>
      </c>
      <c r="F71" s="16">
        <v>45028</v>
      </c>
      <c r="G71" s="18" t="s">
        <v>84</v>
      </c>
      <c r="H71" s="18" t="s">
        <v>80</v>
      </c>
      <c r="I71" s="18" t="s">
        <v>30</v>
      </c>
      <c r="J71" s="18" t="s">
        <v>83</v>
      </c>
      <c r="K71" s="19" t="s">
        <v>82</v>
      </c>
      <c r="L71" s="18" t="s">
        <v>78</v>
      </c>
      <c r="M71" s="18">
        <v>1</v>
      </c>
      <c r="N71" s="17">
        <v>45033</v>
      </c>
      <c r="O71" s="17" t="s">
        <v>2</v>
      </c>
      <c r="P71" s="18" t="s">
        <v>23</v>
      </c>
      <c r="Q71" s="17">
        <v>45071</v>
      </c>
      <c r="R71" s="17"/>
      <c r="T71" s="16"/>
      <c r="V71" s="14"/>
      <c r="W71" s="15"/>
      <c r="X71" s="14"/>
      <c r="Y71" s="14"/>
      <c r="AA71" s="13" t="e">
        <f ca="1">IF(B71="","",IF(ISNA(VLOOKUP(G71&amp;H71&amp;J71,OFFSET([1]SMQD!$AQ$9,0,0,[1]SMQD!$I$2,2),2,)),"",VLOOKUP(G71&amp;H71&amp;J71,OFFSET([1]SMQD!$AQ$9,0,0,[1]SMQD!$I$2,2),2,)))</f>
        <v>#REF!</v>
      </c>
      <c r="AC71" s="13" t="e">
        <f t="shared" ca="1" si="9"/>
        <v>#REF!</v>
      </c>
      <c r="AD71" s="13" t="e">
        <f t="shared" ca="1" si="10"/>
        <v>#REF!</v>
      </c>
      <c r="AE71" s="12" t="str">
        <f t="shared" si="11"/>
        <v>TF-D-23-011889W67001-KK010-00</v>
      </c>
    </row>
    <row r="72" spans="2:31" ht="11.25" customHeight="1" x14ac:dyDescent="0.15">
      <c r="B72" s="13" t="e">
        <f t="shared" si="8"/>
        <v>#REF!</v>
      </c>
      <c r="C72" s="13"/>
      <c r="D72" s="20"/>
      <c r="E72" s="20" t="s">
        <v>291</v>
      </c>
      <c r="F72" s="16">
        <v>45028</v>
      </c>
      <c r="G72" s="18" t="s">
        <v>81</v>
      </c>
      <c r="H72" s="18" t="s">
        <v>80</v>
      </c>
      <c r="I72" s="18" t="s">
        <v>30</v>
      </c>
      <c r="J72" s="18" t="s">
        <v>79</v>
      </c>
      <c r="K72" s="19" t="s">
        <v>47</v>
      </c>
      <c r="L72" s="18" t="s">
        <v>78</v>
      </c>
      <c r="M72" s="18">
        <v>1</v>
      </c>
      <c r="N72" s="17">
        <v>45033</v>
      </c>
      <c r="O72" s="17" t="s">
        <v>2</v>
      </c>
      <c r="P72" s="18" t="s">
        <v>23</v>
      </c>
      <c r="Q72" s="17">
        <v>45071</v>
      </c>
      <c r="R72" s="17"/>
      <c r="T72" s="16"/>
      <c r="V72" s="14"/>
      <c r="W72" s="15"/>
      <c r="X72" s="14"/>
      <c r="Y72" s="14"/>
      <c r="AA72" s="13" t="e">
        <f ca="1">IF(B72="","",IF(ISNA(VLOOKUP(G72&amp;H72&amp;J72,OFFSET([1]SMQD!$AQ$9,0,0,[1]SMQD!$I$2,2),2,)),"",VLOOKUP(G72&amp;H72&amp;J72,OFFSET([1]SMQD!$AQ$9,0,0,[1]SMQD!$I$2,2),2,)))</f>
        <v>#REF!</v>
      </c>
      <c r="AC72" s="13" t="e">
        <f t="shared" ca="1" si="9"/>
        <v>#REF!</v>
      </c>
      <c r="AD72" s="13" t="e">
        <f t="shared" ca="1" si="10"/>
        <v>#REF!</v>
      </c>
      <c r="AE72" s="12" t="str">
        <f t="shared" si="11"/>
        <v>TF-D-23-012889W67003-KK030-00</v>
      </c>
    </row>
    <row r="73" spans="2:31" ht="11.25" customHeight="1" x14ac:dyDescent="0.15">
      <c r="B73" s="13" t="e">
        <f t="shared" si="8"/>
        <v>#REF!</v>
      </c>
      <c r="C73" s="13"/>
      <c r="D73" s="20"/>
      <c r="E73" s="20" t="s">
        <v>292</v>
      </c>
      <c r="F73" s="16">
        <v>45028</v>
      </c>
      <c r="G73" s="18" t="s">
        <v>77</v>
      </c>
      <c r="H73" s="18" t="s">
        <v>45</v>
      </c>
      <c r="I73" s="18" t="s">
        <v>30</v>
      </c>
      <c r="J73" s="18" t="s">
        <v>54</v>
      </c>
      <c r="K73" s="19" t="s">
        <v>53</v>
      </c>
      <c r="L73" s="18" t="s">
        <v>75</v>
      </c>
      <c r="M73" s="18">
        <v>1</v>
      </c>
      <c r="N73" s="17">
        <v>45033</v>
      </c>
      <c r="O73" s="17" t="s">
        <v>2</v>
      </c>
      <c r="P73" s="18" t="s">
        <v>21</v>
      </c>
      <c r="Q73" s="17">
        <v>45071</v>
      </c>
      <c r="R73" s="17"/>
      <c r="T73" s="16"/>
      <c r="V73" s="14"/>
      <c r="W73" s="15"/>
      <c r="X73" s="14"/>
      <c r="Y73" s="14"/>
      <c r="AA73" s="13" t="e">
        <f ca="1">IF(B73="","",IF(ISNA(VLOOKUP(G73&amp;H73&amp;J73,OFFSET([1]SMQD!$AQ$9,0,0,[1]SMQD!$I$2,2),2,)),"",VLOOKUP(G73&amp;H73&amp;J73,OFFSET([1]SMQD!$AQ$9,0,0,[1]SMQD!$I$2,2),2,)))</f>
        <v>#REF!</v>
      </c>
      <c r="AC73" s="13" t="e">
        <f t="shared" ca="1" si="9"/>
        <v>#REF!</v>
      </c>
      <c r="AD73" s="13" t="e">
        <f t="shared" ca="1" si="10"/>
        <v>#REF!</v>
      </c>
      <c r="AE73" s="12" t="str">
        <f t="shared" si="11"/>
        <v>AF2-Q-23-007758W67881-0K031-00</v>
      </c>
    </row>
    <row r="74" spans="2:31" ht="11.25" customHeight="1" x14ac:dyDescent="0.15">
      <c r="B74" s="13" t="e">
        <f t="shared" si="8"/>
        <v>#REF!</v>
      </c>
      <c r="C74" s="13"/>
      <c r="D74" s="20"/>
      <c r="E74" s="20" t="s">
        <v>292</v>
      </c>
      <c r="F74" s="16">
        <v>45028</v>
      </c>
      <c r="G74" s="18" t="s">
        <v>76</v>
      </c>
      <c r="H74" s="18" t="s">
        <v>45</v>
      </c>
      <c r="I74" s="18" t="s">
        <v>30</v>
      </c>
      <c r="J74" s="18" t="s">
        <v>54</v>
      </c>
      <c r="K74" s="19" t="s">
        <v>53</v>
      </c>
      <c r="L74" s="18" t="s">
        <v>75</v>
      </c>
      <c r="M74" s="18">
        <v>1</v>
      </c>
      <c r="N74" s="17">
        <v>45033</v>
      </c>
      <c r="O74" s="17" t="s">
        <v>2</v>
      </c>
      <c r="P74" s="18" t="s">
        <v>21</v>
      </c>
      <c r="Q74" s="17">
        <v>45071</v>
      </c>
      <c r="R74" s="17"/>
      <c r="T74" s="16"/>
      <c r="V74" s="14"/>
      <c r="W74" s="15"/>
      <c r="X74" s="14"/>
      <c r="Y74" s="14"/>
      <c r="AA74" s="13" t="e">
        <f ca="1">IF(B74="","",IF(ISNA(VLOOKUP(G74&amp;H74&amp;J74,OFFSET([1]SMQD!$AQ$9,0,0,[1]SMQD!$I$2,2),2,)),"",VLOOKUP(G74&amp;H74&amp;J74,OFFSET([1]SMQD!$AQ$9,0,0,[1]SMQD!$I$2,2),2,)))</f>
        <v>#REF!</v>
      </c>
      <c r="AC74" s="13" t="e">
        <f t="shared" ca="1" si="9"/>
        <v>#REF!</v>
      </c>
      <c r="AD74" s="13" t="e">
        <f t="shared" ca="1" si="10"/>
        <v>#REF!</v>
      </c>
      <c r="AE74" s="12" t="str">
        <f t="shared" si="11"/>
        <v>AF2-Q-23-008758W67881-0K031-00</v>
      </c>
    </row>
    <row r="75" spans="2:31" ht="11.25" customHeight="1" x14ac:dyDescent="0.15">
      <c r="B75" s="13" t="e">
        <f t="shared" si="8"/>
        <v>#REF!</v>
      </c>
      <c r="C75" s="13"/>
      <c r="D75" s="20"/>
      <c r="E75" s="20" t="s">
        <v>292</v>
      </c>
      <c r="F75" s="16">
        <v>45027</v>
      </c>
      <c r="G75" s="18" t="s">
        <v>74</v>
      </c>
      <c r="H75" s="18" t="s">
        <v>7</v>
      </c>
      <c r="I75" s="18" t="s">
        <v>6</v>
      </c>
      <c r="J75" s="18" t="s">
        <v>73</v>
      </c>
      <c r="K75" s="19" t="s">
        <v>72</v>
      </c>
      <c r="L75" s="18" t="s">
        <v>56</v>
      </c>
      <c r="M75" s="18">
        <v>2</v>
      </c>
      <c r="N75" s="17">
        <v>45033</v>
      </c>
      <c r="O75" s="17" t="s">
        <v>2</v>
      </c>
      <c r="P75" s="18" t="s">
        <v>1</v>
      </c>
      <c r="Q75" s="17">
        <v>45055</v>
      </c>
      <c r="R75" s="17"/>
      <c r="T75" s="16">
        <v>45065</v>
      </c>
      <c r="V75" s="14"/>
      <c r="W75" s="15"/>
      <c r="X75" s="14"/>
      <c r="Y75" s="14"/>
      <c r="AA75" s="13" t="e">
        <f ca="1">IF(B75="","",IF(ISNA(VLOOKUP(G75&amp;H75&amp;J75,OFFSET([1]SMQD!$AQ$9,0,0,[1]SMQD!$I$2,2),2,)),"",VLOOKUP(G75&amp;H75&amp;J75,OFFSET([1]SMQD!$AQ$9,0,0,[1]SMQD!$I$2,2),2,)))</f>
        <v>#REF!</v>
      </c>
      <c r="AC75" s="13" t="e">
        <f t="shared" ca="1" si="9"/>
        <v>#REF!</v>
      </c>
      <c r="AD75" s="13" t="e">
        <f t="shared" ca="1" si="10"/>
        <v>#REF!</v>
      </c>
      <c r="AE75" s="12" t="str">
        <f t="shared" si="11"/>
        <v>AF1-L-23-001938W55409-0D030-C0</v>
      </c>
    </row>
    <row r="76" spans="2:31" ht="11.25" customHeight="1" x14ac:dyDescent="0.15">
      <c r="B76" s="13" t="e">
        <f t="shared" si="8"/>
        <v>#REF!</v>
      </c>
      <c r="C76" s="13"/>
      <c r="D76" s="20"/>
      <c r="E76" s="20" t="s">
        <v>292</v>
      </c>
      <c r="F76" s="16">
        <v>45027</v>
      </c>
      <c r="G76" s="18" t="s">
        <v>71</v>
      </c>
      <c r="H76" s="18" t="s">
        <v>7</v>
      </c>
      <c r="I76" s="18" t="s">
        <v>6</v>
      </c>
      <c r="J76" s="18" t="s">
        <v>70</v>
      </c>
      <c r="K76" s="19" t="s">
        <v>69</v>
      </c>
      <c r="L76" s="18" t="s">
        <v>56</v>
      </c>
      <c r="M76" s="18">
        <v>3</v>
      </c>
      <c r="N76" s="17">
        <v>45033</v>
      </c>
      <c r="O76" s="17" t="s">
        <v>2</v>
      </c>
      <c r="P76" s="18" t="s">
        <v>1</v>
      </c>
      <c r="Q76" s="17">
        <v>45055</v>
      </c>
      <c r="R76" s="17"/>
      <c r="T76" s="16">
        <v>45065</v>
      </c>
      <c r="V76" s="14"/>
      <c r="W76" s="15"/>
      <c r="X76" s="14"/>
      <c r="Y76" s="14"/>
      <c r="AA76" s="13" t="e">
        <f ca="1">IF(B76="","",IF(ISNA(VLOOKUP(G76&amp;H76&amp;J76,OFFSET([1]SMQD!$AQ$9,0,0,[1]SMQD!$I$2,2),2,)),"",VLOOKUP(G76&amp;H76&amp;J76,OFFSET([1]SMQD!$AQ$9,0,0,[1]SMQD!$I$2,2),2,)))</f>
        <v>#REF!</v>
      </c>
      <c r="AC76" s="13" t="e">
        <f t="shared" ca="1" si="9"/>
        <v>#REF!</v>
      </c>
      <c r="AD76" s="13" t="e">
        <f t="shared" ca="1" si="10"/>
        <v>#REF!</v>
      </c>
      <c r="AE76" s="12" t="str">
        <f t="shared" si="11"/>
        <v>AF1-L-23-002938W55408-0D010-C0</v>
      </c>
    </row>
    <row r="77" spans="2:31" ht="11.25" customHeight="1" x14ac:dyDescent="0.15">
      <c r="B77" s="13" t="e">
        <f t="shared" si="8"/>
        <v>#REF!</v>
      </c>
      <c r="C77" s="13"/>
      <c r="D77" s="20"/>
      <c r="E77" s="20" t="s">
        <v>292</v>
      </c>
      <c r="F77" s="16">
        <v>45027</v>
      </c>
      <c r="G77" s="18" t="s">
        <v>68</v>
      </c>
      <c r="H77" s="18" t="s">
        <v>7</v>
      </c>
      <c r="I77" s="18" t="s">
        <v>6</v>
      </c>
      <c r="J77" s="18" t="s">
        <v>67</v>
      </c>
      <c r="K77" s="19" t="s">
        <v>66</v>
      </c>
      <c r="L77" s="18" t="s">
        <v>56</v>
      </c>
      <c r="M77" s="18">
        <v>1</v>
      </c>
      <c r="N77" s="17">
        <v>45033</v>
      </c>
      <c r="O77" s="17" t="s">
        <v>2</v>
      </c>
      <c r="P77" s="18" t="s">
        <v>1</v>
      </c>
      <c r="Q77" s="17">
        <v>45055</v>
      </c>
      <c r="R77" s="17"/>
      <c r="T77" s="16">
        <v>45065</v>
      </c>
      <c r="V77" s="14"/>
      <c r="W77" s="15"/>
      <c r="X77" s="14"/>
      <c r="Y77" s="14"/>
      <c r="AA77" s="13" t="e">
        <f ca="1">IF(B77="","",IF(ISNA(VLOOKUP(G77&amp;H77&amp;J77,OFFSET([1]SMQD!$AQ$9,0,0,[1]SMQD!$I$2,2),2,)),"",VLOOKUP(G77&amp;H77&amp;J77,OFFSET([1]SMQD!$AQ$9,0,0,[1]SMQD!$I$2,2),2,)))</f>
        <v>#REF!</v>
      </c>
      <c r="AC77" s="13" t="e">
        <f t="shared" ca="1" si="9"/>
        <v>#REF!</v>
      </c>
      <c r="AD77" s="13" t="e">
        <f t="shared" ca="1" si="10"/>
        <v>#REF!</v>
      </c>
      <c r="AE77" s="12" t="str">
        <f t="shared" si="11"/>
        <v>AF1-L-23-003938W72630-0D080-00</v>
      </c>
    </row>
    <row r="78" spans="2:31" ht="11.25" customHeight="1" x14ac:dyDescent="0.15">
      <c r="B78" s="13" t="e">
        <f t="shared" si="8"/>
        <v>#REF!</v>
      </c>
      <c r="C78" s="13"/>
      <c r="D78" s="20"/>
      <c r="E78" s="20" t="s">
        <v>292</v>
      </c>
      <c r="F78" s="16">
        <v>45027</v>
      </c>
      <c r="G78" s="18" t="s">
        <v>65</v>
      </c>
      <c r="H78" s="18" t="s">
        <v>7</v>
      </c>
      <c r="I78" s="18" t="s">
        <v>6</v>
      </c>
      <c r="J78" s="18" t="s">
        <v>64</v>
      </c>
      <c r="K78" s="19" t="s">
        <v>63</v>
      </c>
      <c r="L78" s="18" t="s">
        <v>56</v>
      </c>
      <c r="M78" s="18">
        <v>2</v>
      </c>
      <c r="N78" s="17">
        <v>45033</v>
      </c>
      <c r="O78" s="17" t="s">
        <v>2</v>
      </c>
      <c r="P78" s="18" t="s">
        <v>1</v>
      </c>
      <c r="Q78" s="17">
        <v>45055</v>
      </c>
      <c r="R78" s="17"/>
      <c r="T78" s="16">
        <v>45065</v>
      </c>
      <c r="V78" s="14"/>
      <c r="W78" s="15"/>
      <c r="X78" s="14"/>
      <c r="Y78" s="14"/>
      <c r="AA78" s="13" t="e">
        <f ca="1">IF(B78="","",IF(ISNA(VLOOKUP(G78&amp;H78&amp;J78,OFFSET([1]SMQD!$AQ$9,0,0,[1]SMQD!$I$2,2),2,)),"",VLOOKUP(G78&amp;H78&amp;J78,OFFSET([1]SMQD!$AQ$9,0,0,[1]SMQD!$I$2,2),2,)))</f>
        <v>#REF!</v>
      </c>
      <c r="AC78" s="13" t="e">
        <f t="shared" ca="1" si="9"/>
        <v>#REF!</v>
      </c>
      <c r="AD78" s="13" t="e">
        <f t="shared" ca="1" si="10"/>
        <v>#REF!</v>
      </c>
      <c r="AE78" s="12" t="str">
        <f t="shared" si="11"/>
        <v>AF1-L-23-004938W60118-0D230-00</v>
      </c>
    </row>
    <row r="79" spans="2:31" ht="11.25" customHeight="1" x14ac:dyDescent="0.15">
      <c r="B79" s="13" t="e">
        <f t="shared" si="8"/>
        <v>#REF!</v>
      </c>
      <c r="C79" s="13"/>
      <c r="D79" s="20"/>
      <c r="E79" s="20" t="s">
        <v>292</v>
      </c>
      <c r="F79" s="16">
        <v>45027</v>
      </c>
      <c r="G79" s="18" t="s">
        <v>62</v>
      </c>
      <c r="H79" s="18" t="s">
        <v>7</v>
      </c>
      <c r="I79" s="18" t="s">
        <v>6</v>
      </c>
      <c r="J79" s="18" t="s">
        <v>61</v>
      </c>
      <c r="K79" s="19" t="s">
        <v>60</v>
      </c>
      <c r="L79" s="18" t="s">
        <v>56</v>
      </c>
      <c r="M79" s="18">
        <v>1</v>
      </c>
      <c r="N79" s="17">
        <v>45033</v>
      </c>
      <c r="O79" s="17" t="s">
        <v>2</v>
      </c>
      <c r="P79" s="18" t="s">
        <v>1</v>
      </c>
      <c r="Q79" s="17">
        <v>45055</v>
      </c>
      <c r="R79" s="17"/>
      <c r="T79" s="16">
        <v>45065</v>
      </c>
      <c r="V79" s="14"/>
      <c r="W79" s="15"/>
      <c r="X79" s="14"/>
      <c r="Y79" s="14"/>
      <c r="AA79" s="13" t="e">
        <f ca="1">IF(B79="","",IF(ISNA(VLOOKUP(G79&amp;H79&amp;J79,OFFSET([1]SMQD!$AQ$9,0,0,[1]SMQD!$I$2,2),2,)),"",VLOOKUP(G79&amp;H79&amp;J79,OFFSET([1]SMQD!$AQ$9,0,0,[1]SMQD!$I$2,2),2,)))</f>
        <v>#REF!</v>
      </c>
      <c r="AC79" s="13" t="e">
        <f t="shared" ca="1" si="9"/>
        <v>#REF!</v>
      </c>
      <c r="AD79" s="13" t="e">
        <f t="shared" ca="1" si="10"/>
        <v>#REF!</v>
      </c>
      <c r="AE79" s="12" t="str">
        <f t="shared" si="11"/>
        <v>AF1-L-23-005938W62332-0D130-00</v>
      </c>
    </row>
    <row r="80" spans="2:31" ht="11.25" customHeight="1" x14ac:dyDescent="0.15">
      <c r="B80" s="13" t="e">
        <f t="shared" si="8"/>
        <v>#REF!</v>
      </c>
      <c r="C80" s="13"/>
      <c r="D80" s="20"/>
      <c r="E80" s="20" t="s">
        <v>291</v>
      </c>
      <c r="F80" s="16">
        <v>45027</v>
      </c>
      <c r="G80" s="18" t="s">
        <v>59</v>
      </c>
      <c r="H80" s="18" t="s">
        <v>7</v>
      </c>
      <c r="I80" s="18" t="s">
        <v>6</v>
      </c>
      <c r="J80" s="18" t="s">
        <v>58</v>
      </c>
      <c r="K80" s="19" t="s">
        <v>57</v>
      </c>
      <c r="L80" s="18" t="s">
        <v>56</v>
      </c>
      <c r="M80" s="18">
        <v>1</v>
      </c>
      <c r="N80" s="17">
        <v>45033</v>
      </c>
      <c r="O80" s="17" t="s">
        <v>2</v>
      </c>
      <c r="P80" s="18" t="s">
        <v>21</v>
      </c>
      <c r="Q80" s="17">
        <v>45055</v>
      </c>
      <c r="R80" s="17"/>
      <c r="T80" s="16">
        <v>45065</v>
      </c>
      <c r="V80" s="14"/>
      <c r="W80" s="15"/>
      <c r="X80" s="14"/>
      <c r="Y80" s="14"/>
      <c r="AA80" s="13" t="e">
        <f ca="1">IF(B80="","",IF(ISNA(VLOOKUP(G80&amp;H80&amp;J80,OFFSET([1]SMQD!$AQ$9,0,0,[1]SMQD!$I$2,2),2,)),"",VLOOKUP(G80&amp;H80&amp;J80,OFFSET([1]SMQD!$AQ$9,0,0,[1]SMQD!$I$2,2),2,)))</f>
        <v>#REF!</v>
      </c>
      <c r="AC80" s="13" t="e">
        <f t="shared" ca="1" si="9"/>
        <v>#REF!</v>
      </c>
      <c r="AD80" s="13" t="e">
        <f t="shared" ca="1" si="10"/>
        <v>#REF!</v>
      </c>
      <c r="AE80" s="12" t="str">
        <f t="shared" si="11"/>
        <v>LW-Q-23-067938W61622-K0040-00</v>
      </c>
    </row>
    <row r="81" spans="2:31" ht="11.25" customHeight="1" x14ac:dyDescent="0.15">
      <c r="B81" s="13" t="e">
        <f t="shared" si="8"/>
        <v>#REF!</v>
      </c>
      <c r="C81" s="13"/>
      <c r="D81" s="20"/>
      <c r="E81" s="20" t="s">
        <v>292</v>
      </c>
      <c r="F81" s="16">
        <v>45030</v>
      </c>
      <c r="G81" s="18" t="s">
        <v>55</v>
      </c>
      <c r="H81" s="18" t="s">
        <v>45</v>
      </c>
      <c r="I81" s="18" t="s">
        <v>30</v>
      </c>
      <c r="J81" s="18" t="s">
        <v>54</v>
      </c>
      <c r="K81" s="19" t="s">
        <v>53</v>
      </c>
      <c r="L81" s="18" t="s">
        <v>42</v>
      </c>
      <c r="M81" s="18">
        <v>3</v>
      </c>
      <c r="N81" s="17">
        <v>45054</v>
      </c>
      <c r="O81" s="17" t="s">
        <v>2</v>
      </c>
      <c r="P81" s="18" t="s">
        <v>21</v>
      </c>
      <c r="Q81" s="17">
        <v>45092</v>
      </c>
      <c r="R81" s="17"/>
      <c r="T81" s="16"/>
      <c r="V81" s="14"/>
      <c r="W81" s="15"/>
      <c r="X81" s="14"/>
      <c r="Y81" s="14"/>
      <c r="AA81" s="13" t="e">
        <f ca="1">IF(B81="","",IF(ISNA(VLOOKUP(G81&amp;H81&amp;J81,OFFSET([1]SMQD!$AQ$9,0,0,[1]SMQD!$I$2,2),2,)),"",VLOOKUP(G81&amp;H81&amp;J81,OFFSET([1]SMQD!$AQ$9,0,0,[1]SMQD!$I$2,2),2,)))</f>
        <v>#REF!</v>
      </c>
      <c r="AC81" s="13" t="e">
        <f t="shared" ca="1" si="9"/>
        <v>#REF!</v>
      </c>
      <c r="AD81" s="13" t="e">
        <f t="shared" ca="1" si="10"/>
        <v>#REF!</v>
      </c>
      <c r="AE81" s="12" t="str">
        <f t="shared" si="11"/>
        <v>LA2-Q-23-003758W67881-0K031-00</v>
      </c>
    </row>
    <row r="82" spans="2:31" ht="11.25" customHeight="1" x14ac:dyDescent="0.15">
      <c r="B82" s="13" t="e">
        <f t="shared" si="8"/>
        <v>#REF!</v>
      </c>
      <c r="C82" s="13"/>
      <c r="D82" s="20"/>
      <c r="E82" s="20" t="s">
        <v>292</v>
      </c>
      <c r="F82" s="16">
        <v>45036</v>
      </c>
      <c r="G82" s="18" t="s">
        <v>52</v>
      </c>
      <c r="H82" s="18" t="s">
        <v>45</v>
      </c>
      <c r="I82" s="18" t="s">
        <v>30</v>
      </c>
      <c r="J82" s="18" t="s">
        <v>51</v>
      </c>
      <c r="K82" s="19" t="s">
        <v>50</v>
      </c>
      <c r="L82" s="18" t="s">
        <v>42</v>
      </c>
      <c r="M82" s="18">
        <v>1</v>
      </c>
      <c r="N82" s="17">
        <v>45054</v>
      </c>
      <c r="O82" s="17" t="s">
        <v>2</v>
      </c>
      <c r="P82" s="18" t="s">
        <v>21</v>
      </c>
      <c r="Q82" s="17">
        <v>45092</v>
      </c>
      <c r="R82" s="17"/>
      <c r="T82" s="16"/>
      <c r="V82" s="14"/>
      <c r="W82" s="15"/>
      <c r="X82" s="14"/>
      <c r="Y82" s="14"/>
      <c r="AA82" s="13" t="e">
        <f ca="1">IF(B82="","",IF(ISNA(VLOOKUP(G82&amp;H82&amp;J82,OFFSET([1]SMQD!$AQ$9,0,0,[1]SMQD!$I$2,2),2,)),"",VLOOKUP(G82&amp;H82&amp;J82,OFFSET([1]SMQD!$AQ$9,0,0,[1]SMQD!$I$2,2),2,)))</f>
        <v>#REF!</v>
      </c>
      <c r="AC82" s="13" t="e">
        <f t="shared" ca="1" si="9"/>
        <v>#REF!</v>
      </c>
      <c r="AD82" s="13" t="e">
        <f t="shared" ca="1" si="10"/>
        <v>#REF!</v>
      </c>
      <c r="AE82" s="12" t="str">
        <f t="shared" si="11"/>
        <v>AT2-Q-23-005758W67862-0K090-00</v>
      </c>
    </row>
    <row r="83" spans="2:31" ht="11.25" customHeight="1" x14ac:dyDescent="0.15">
      <c r="B83" s="13" t="e">
        <f t="shared" si="8"/>
        <v>#REF!</v>
      </c>
      <c r="C83" s="13"/>
      <c r="D83" s="20"/>
      <c r="E83" s="20" t="s">
        <v>291</v>
      </c>
      <c r="F83" s="16">
        <v>45043</v>
      </c>
      <c r="G83" s="18" t="s">
        <v>49</v>
      </c>
      <c r="H83" s="18" t="s">
        <v>45</v>
      </c>
      <c r="I83" s="18" t="s">
        <v>30</v>
      </c>
      <c r="J83" s="18" t="s">
        <v>48</v>
      </c>
      <c r="K83" s="19" t="s">
        <v>47</v>
      </c>
      <c r="L83" s="18" t="s">
        <v>42</v>
      </c>
      <c r="M83" s="18">
        <v>2</v>
      </c>
      <c r="N83" s="17">
        <v>45054</v>
      </c>
      <c r="O83" s="17" t="s">
        <v>2</v>
      </c>
      <c r="P83" s="18" t="s">
        <v>21</v>
      </c>
      <c r="Q83" s="17">
        <v>45092</v>
      </c>
      <c r="R83" s="17"/>
      <c r="T83" s="16"/>
      <c r="V83" s="14"/>
      <c r="W83" s="15"/>
      <c r="X83" s="14"/>
      <c r="Y83" s="14"/>
      <c r="AA83" s="13" t="e">
        <f ca="1">IF(B83="","",IF(ISNA(VLOOKUP(G83&amp;H83&amp;J83,OFFSET([1]SMQD!$AQ$9,0,0,[1]SMQD!$I$2,2),2,)),"",VLOOKUP(G83&amp;H83&amp;J83,OFFSET([1]SMQD!$AQ$9,0,0,[1]SMQD!$I$2,2),2,)))</f>
        <v>#REF!</v>
      </c>
      <c r="AC83" s="13" t="e">
        <f t="shared" ca="1" si="9"/>
        <v>#REF!</v>
      </c>
      <c r="AD83" s="13" t="e">
        <f t="shared" ca="1" si="10"/>
        <v>#REF!</v>
      </c>
      <c r="AE83" s="12" t="str">
        <f t="shared" si="11"/>
        <v>LW-Q-23-071758W67003-0K130-00</v>
      </c>
    </row>
    <row r="84" spans="2:31" ht="11.25" customHeight="1" x14ac:dyDescent="0.15">
      <c r="B84" s="13" t="e">
        <f t="shared" si="8"/>
        <v>#REF!</v>
      </c>
      <c r="C84" s="13"/>
      <c r="D84" s="20"/>
      <c r="E84" s="20" t="s">
        <v>291</v>
      </c>
      <c r="F84" s="16">
        <v>45050</v>
      </c>
      <c r="G84" s="18" t="s">
        <v>46</v>
      </c>
      <c r="H84" s="18" t="s">
        <v>45</v>
      </c>
      <c r="I84" s="18" t="s">
        <v>30</v>
      </c>
      <c r="J84" s="18" t="s">
        <v>44</v>
      </c>
      <c r="K84" s="19" t="s">
        <v>43</v>
      </c>
      <c r="L84" s="18" t="s">
        <v>42</v>
      </c>
      <c r="M84" s="18">
        <v>20</v>
      </c>
      <c r="N84" s="17">
        <v>45054</v>
      </c>
      <c r="O84" s="17" t="s">
        <v>2</v>
      </c>
      <c r="P84" s="18" t="s">
        <v>1</v>
      </c>
      <c r="Q84" s="17">
        <v>45092</v>
      </c>
      <c r="R84" s="17"/>
      <c r="T84" s="16"/>
      <c r="V84" s="14"/>
      <c r="W84" s="15"/>
      <c r="X84" s="14"/>
      <c r="Y84" s="14"/>
      <c r="AA84" s="13" t="e">
        <f ca="1">IF(B84="","",IF(ISNA(VLOOKUP(G84&amp;H84&amp;J84,OFFSET([1]SMQD!$AQ$9,0,0,[1]SMQD!$I$2,2),2,)),"",VLOOKUP(G84&amp;H84&amp;J84,OFFSET([1]SMQD!$AQ$9,0,0,[1]SMQD!$I$2,2),2,)))</f>
        <v>#REF!</v>
      </c>
      <c r="AC84" s="13" t="e">
        <f t="shared" ca="1" si="9"/>
        <v>#REF!</v>
      </c>
      <c r="AD84" s="13" t="e">
        <f t="shared" ca="1" si="10"/>
        <v>#REF!</v>
      </c>
      <c r="AE84" s="12" t="str">
        <f t="shared" si="11"/>
        <v>PRLW-L-23-013758W63341-0K090-00</v>
      </c>
    </row>
    <row r="85" spans="2:31" ht="11.25" customHeight="1" x14ac:dyDescent="0.15">
      <c r="B85" s="13" t="e">
        <f t="shared" si="8"/>
        <v>#REF!</v>
      </c>
      <c r="C85" s="13"/>
      <c r="D85" s="20"/>
      <c r="E85" s="20" t="s">
        <v>292</v>
      </c>
      <c r="F85" s="16">
        <v>45033</v>
      </c>
      <c r="G85" s="18" t="s">
        <v>41</v>
      </c>
      <c r="H85" s="18" t="s">
        <v>31</v>
      </c>
      <c r="I85" s="18" t="s">
        <v>30</v>
      </c>
      <c r="J85" s="18" t="s">
        <v>40</v>
      </c>
      <c r="K85" s="19" t="s">
        <v>39</v>
      </c>
      <c r="L85" s="18" t="s">
        <v>27</v>
      </c>
      <c r="M85" s="18">
        <v>1</v>
      </c>
      <c r="N85" s="17">
        <v>45054</v>
      </c>
      <c r="O85" s="17" t="s">
        <v>2</v>
      </c>
      <c r="P85" s="18" t="s">
        <v>23</v>
      </c>
      <c r="Q85" s="17">
        <v>45092</v>
      </c>
      <c r="R85" s="17"/>
      <c r="T85" s="16"/>
      <c r="V85" s="14"/>
      <c r="W85" s="15"/>
      <c r="X85" s="14"/>
      <c r="Y85" s="14"/>
      <c r="AA85" s="13" t="e">
        <f ca="1">IF(B85="","",IF(ISNA(VLOOKUP(G85&amp;H85&amp;J85,OFFSET([1]SMQD!$AQ$9,0,0,[1]SMQD!$I$2,2),2,)),"",VLOOKUP(G85&amp;H85&amp;J85,OFFSET([1]SMQD!$AQ$9,0,0,[1]SMQD!$I$2,2),2,)))</f>
        <v>#REF!</v>
      </c>
      <c r="AC85" s="13" t="e">
        <f t="shared" ca="1" si="9"/>
        <v>#REF!</v>
      </c>
      <c r="AD85" s="13" t="e">
        <f t="shared" ca="1" si="10"/>
        <v>#REF!</v>
      </c>
      <c r="AE85" s="12" t="str">
        <f t="shared" si="11"/>
        <v>AT1-D-23-030D33H17750-BZ040-00</v>
      </c>
    </row>
    <row r="86" spans="2:31" ht="11.25" customHeight="1" x14ac:dyDescent="0.15">
      <c r="B86" s="13" t="e">
        <f t="shared" ref="B86:B97" si="12">IF(J86=0,"",B85+1)</f>
        <v>#REF!</v>
      </c>
      <c r="C86" s="13"/>
      <c r="D86" s="20"/>
      <c r="E86" s="20" t="s">
        <v>292</v>
      </c>
      <c r="F86" s="16">
        <v>45034</v>
      </c>
      <c r="G86" s="18" t="s">
        <v>38</v>
      </c>
      <c r="H86" s="18" t="s">
        <v>31</v>
      </c>
      <c r="I86" s="18" t="s">
        <v>30</v>
      </c>
      <c r="J86" s="18" t="s">
        <v>37</v>
      </c>
      <c r="K86" s="19" t="s">
        <v>36</v>
      </c>
      <c r="L86" s="18" t="s">
        <v>27</v>
      </c>
      <c r="M86" s="18">
        <v>1</v>
      </c>
      <c r="N86" s="17">
        <v>45054</v>
      </c>
      <c r="O86" s="17" t="s">
        <v>2</v>
      </c>
      <c r="P86" s="18" t="s">
        <v>21</v>
      </c>
      <c r="Q86" s="17">
        <v>45092</v>
      </c>
      <c r="R86" s="17"/>
      <c r="T86" s="16"/>
      <c r="V86" s="14"/>
      <c r="W86" s="15"/>
      <c r="X86" s="14"/>
      <c r="Y86" s="14"/>
      <c r="AA86" s="13" t="e">
        <f ca="1">IF(B86="","",IF(ISNA(VLOOKUP(G86&amp;H86&amp;J86,OFFSET([1]SMQD!$AQ$9,0,0,[1]SMQD!$I$2,2),2,)),"",VLOOKUP(G86&amp;H86&amp;J86,OFFSET([1]SMQD!$AQ$9,0,0,[1]SMQD!$I$2,2),2,)))</f>
        <v>#REF!</v>
      </c>
      <c r="AC86" s="13" t="e">
        <f t="shared" ref="AC86:AC97" ca="1" si="13">IF(B86="","",SUMIF(OFFSET($C$9,0,0,$A$5,1),C86,OFFSET($M$9,0,0,$A$5,1)))</f>
        <v>#REF!</v>
      </c>
      <c r="AD86" s="13" t="e">
        <f t="shared" ref="AD86:AD97" ca="1" si="14">IF(B86="","",SUMIF(OFFSET($C$9,0,0,$A$5,1),C86,OFFSET($X$9,0,0,$A$5,1)))</f>
        <v>#REF!</v>
      </c>
      <c r="AE86" s="12" t="str">
        <f t="shared" ref="AE86:AE97" si="15">+G86&amp;H86&amp;J86</f>
        <v>QCE-Q-23-112D33H69820-BZ330-00</v>
      </c>
    </row>
    <row r="87" spans="2:31" ht="11.25" customHeight="1" x14ac:dyDescent="0.15">
      <c r="B87" s="13" t="e">
        <f t="shared" si="12"/>
        <v>#REF!</v>
      </c>
      <c r="C87" s="13"/>
      <c r="D87" s="20"/>
      <c r="E87" s="20" t="s">
        <v>292</v>
      </c>
      <c r="F87" s="16">
        <v>45035</v>
      </c>
      <c r="G87" s="18" t="s">
        <v>35</v>
      </c>
      <c r="H87" s="18" t="s">
        <v>31</v>
      </c>
      <c r="I87" s="18" t="s">
        <v>30</v>
      </c>
      <c r="J87" s="18" t="s">
        <v>34</v>
      </c>
      <c r="K87" s="19" t="s">
        <v>33</v>
      </c>
      <c r="L87" s="18" t="s">
        <v>27</v>
      </c>
      <c r="M87" s="18">
        <v>1</v>
      </c>
      <c r="N87" s="17">
        <v>45054</v>
      </c>
      <c r="O87" s="17" t="s">
        <v>2</v>
      </c>
      <c r="P87" s="18" t="s">
        <v>21</v>
      </c>
      <c r="Q87" s="17">
        <v>45092</v>
      </c>
      <c r="R87" s="17"/>
      <c r="T87" s="16"/>
      <c r="V87" s="14"/>
      <c r="W87" s="15"/>
      <c r="X87" s="14"/>
      <c r="Y87" s="14"/>
      <c r="AA87" s="13" t="e">
        <f ca="1">IF(B87="","",IF(ISNA(VLOOKUP(G87&amp;H87&amp;J87,OFFSET([1]SMQD!$AQ$9,0,0,[1]SMQD!$I$2,2),2,)),"",VLOOKUP(G87&amp;H87&amp;J87,OFFSET([1]SMQD!$AQ$9,0,0,[1]SMQD!$I$2,2),2,)))</f>
        <v>#REF!</v>
      </c>
      <c r="AC87" s="13" t="e">
        <f t="shared" ca="1" si="13"/>
        <v>#REF!</v>
      </c>
      <c r="AD87" s="13" t="e">
        <f t="shared" ca="1" si="14"/>
        <v>#REF!</v>
      </c>
      <c r="AE87" s="12" t="str">
        <f t="shared" si="15"/>
        <v>AT1-Q-23-033D33H69330-BZ280-00</v>
      </c>
    </row>
    <row r="88" spans="2:31" ht="11.25" customHeight="1" x14ac:dyDescent="0.15">
      <c r="B88" s="13" t="e">
        <f t="shared" si="12"/>
        <v>#REF!</v>
      </c>
      <c r="C88" s="13"/>
      <c r="D88" s="20"/>
      <c r="E88" s="20" t="s">
        <v>291</v>
      </c>
      <c r="F88" s="16">
        <v>45043</v>
      </c>
      <c r="G88" s="18" t="s">
        <v>32</v>
      </c>
      <c r="H88" s="18" t="s">
        <v>31</v>
      </c>
      <c r="I88" s="18" t="s">
        <v>30</v>
      </c>
      <c r="J88" s="18" t="s">
        <v>29</v>
      </c>
      <c r="K88" s="19" t="s">
        <v>28</v>
      </c>
      <c r="L88" s="18" t="s">
        <v>27</v>
      </c>
      <c r="M88" s="18">
        <v>1</v>
      </c>
      <c r="N88" s="17">
        <v>45054</v>
      </c>
      <c r="O88" s="17" t="s">
        <v>2</v>
      </c>
      <c r="P88" s="18" t="s">
        <v>21</v>
      </c>
      <c r="Q88" s="17">
        <v>45092</v>
      </c>
      <c r="R88" s="17"/>
      <c r="T88" s="16"/>
      <c r="V88" s="14"/>
      <c r="W88" s="15"/>
      <c r="X88" s="14"/>
      <c r="Y88" s="14"/>
      <c r="AA88" s="13" t="e">
        <f ca="1">IF(B88="","",IF(ISNA(VLOOKUP(G88&amp;H88&amp;J88,OFFSET([1]SMQD!$AQ$9,0,0,[1]SMQD!$I$2,2),2,)),"",VLOOKUP(G88&amp;H88&amp;J88,OFFSET([1]SMQD!$AQ$9,0,0,[1]SMQD!$I$2,2),2,)))</f>
        <v>#REF!</v>
      </c>
      <c r="AC88" s="13" t="e">
        <f t="shared" ca="1" si="13"/>
        <v>#REF!</v>
      </c>
      <c r="AD88" s="13" t="e">
        <f t="shared" ca="1" si="14"/>
        <v>#REF!</v>
      </c>
      <c r="AE88" s="12" t="str">
        <f t="shared" si="15"/>
        <v>LW-Q-23-072D33H61023-BZ430-00</v>
      </c>
    </row>
    <row r="89" spans="2:31" ht="11.25" customHeight="1" x14ac:dyDescent="0.15">
      <c r="B89" s="13" t="e">
        <f t="shared" si="12"/>
        <v>#REF!</v>
      </c>
      <c r="C89" s="13"/>
      <c r="D89" s="20"/>
      <c r="E89" s="20" t="s">
        <v>292</v>
      </c>
      <c r="F89" s="16">
        <v>45033</v>
      </c>
      <c r="G89" s="18" t="s">
        <v>26</v>
      </c>
      <c r="H89" s="18" t="s">
        <v>7</v>
      </c>
      <c r="I89" s="18" t="s">
        <v>6</v>
      </c>
      <c r="J89" s="18" t="s">
        <v>25</v>
      </c>
      <c r="K89" s="19" t="s">
        <v>24</v>
      </c>
      <c r="L89" s="18" t="s">
        <v>3</v>
      </c>
      <c r="M89" s="18">
        <v>1</v>
      </c>
      <c r="N89" s="17">
        <v>45054</v>
      </c>
      <c r="O89" s="17" t="s">
        <v>2</v>
      </c>
      <c r="P89" s="18" t="s">
        <v>23</v>
      </c>
      <c r="Q89" s="17">
        <v>45076</v>
      </c>
      <c r="R89" s="17"/>
      <c r="T89" s="16"/>
      <c r="V89" s="14"/>
      <c r="W89" s="15"/>
      <c r="X89" s="14"/>
      <c r="Y89" s="14"/>
      <c r="AA89" s="13" t="e">
        <f ca="1">IF(B89="","",IF(ISNA(VLOOKUP(G89&amp;H89&amp;J89,OFFSET([1]SMQD!$AQ$9,0,0,[1]SMQD!$I$2,2),2,)),"",VLOOKUP(G89&amp;H89&amp;J89,OFFSET([1]SMQD!$AQ$9,0,0,[1]SMQD!$I$2,2),2,)))</f>
        <v>#REF!</v>
      </c>
      <c r="AC89" s="13" t="e">
        <f t="shared" ca="1" si="13"/>
        <v>#REF!</v>
      </c>
      <c r="AD89" s="13" t="e">
        <f t="shared" ca="1" si="14"/>
        <v>#REF!</v>
      </c>
      <c r="AE89" s="12" t="str">
        <f t="shared" si="15"/>
        <v>AF1-D-23-038938W17700-0Y190-00</v>
      </c>
    </row>
    <row r="90" spans="2:31" ht="11.25" customHeight="1" x14ac:dyDescent="0.15">
      <c r="B90" s="13" t="e">
        <f t="shared" si="12"/>
        <v>#REF!</v>
      </c>
      <c r="C90" s="13"/>
      <c r="D90" s="20"/>
      <c r="E90" s="20" t="s">
        <v>292</v>
      </c>
      <c r="F90" s="16">
        <v>45041</v>
      </c>
      <c r="G90" s="18" t="s">
        <v>22</v>
      </c>
      <c r="H90" s="18" t="s">
        <v>7</v>
      </c>
      <c r="I90" s="18" t="s">
        <v>6</v>
      </c>
      <c r="J90" s="18" t="s">
        <v>13</v>
      </c>
      <c r="K90" s="19" t="s">
        <v>12</v>
      </c>
      <c r="L90" s="18" t="s">
        <v>3</v>
      </c>
      <c r="M90" s="18">
        <v>1</v>
      </c>
      <c r="N90" s="17">
        <v>45054</v>
      </c>
      <c r="O90" s="17" t="s">
        <v>2</v>
      </c>
      <c r="P90" s="18" t="s">
        <v>21</v>
      </c>
      <c r="Q90" s="17">
        <v>45076</v>
      </c>
      <c r="R90" s="17"/>
      <c r="T90" s="16"/>
      <c r="V90" s="14"/>
      <c r="W90" s="15"/>
      <c r="X90" s="14"/>
      <c r="Y90" s="14"/>
      <c r="AA90" s="13" t="e">
        <f ca="1">IF(B90="","",IF(ISNA(VLOOKUP(G90&amp;H90&amp;J90,OFFSET([1]SMQD!$AQ$9,0,0,[1]SMQD!$I$2,2),2,)),"",VLOOKUP(G90&amp;H90&amp;J90,OFFSET([1]SMQD!$AQ$9,0,0,[1]SMQD!$I$2,2),2,)))</f>
        <v>#REF!</v>
      </c>
      <c r="AC90" s="13" t="e">
        <f t="shared" ca="1" si="13"/>
        <v>#REF!</v>
      </c>
      <c r="AD90" s="13" t="e">
        <f t="shared" ca="1" si="14"/>
        <v>#REF!</v>
      </c>
      <c r="AE90" s="12" t="str">
        <f t="shared" si="15"/>
        <v>AF1-Q-23-017938W62331-0D150-00</v>
      </c>
    </row>
    <row r="91" spans="2:31" ht="11.25" customHeight="1" x14ac:dyDescent="0.15">
      <c r="B91" s="13" t="e">
        <f t="shared" si="12"/>
        <v>#REF!</v>
      </c>
      <c r="C91" s="13"/>
      <c r="D91" s="20"/>
      <c r="E91" s="20" t="s">
        <v>292</v>
      </c>
      <c r="F91" s="16">
        <v>45041</v>
      </c>
      <c r="G91" s="18" t="s">
        <v>20</v>
      </c>
      <c r="H91" s="18" t="s">
        <v>7</v>
      </c>
      <c r="I91" s="18" t="s">
        <v>6</v>
      </c>
      <c r="J91" s="18" t="s">
        <v>19</v>
      </c>
      <c r="K91" s="19" t="s">
        <v>18</v>
      </c>
      <c r="L91" s="18" t="s">
        <v>3</v>
      </c>
      <c r="M91" s="18">
        <v>3</v>
      </c>
      <c r="N91" s="17">
        <v>45054</v>
      </c>
      <c r="O91" s="17" t="s">
        <v>2</v>
      </c>
      <c r="P91" s="18" t="s">
        <v>1</v>
      </c>
      <c r="Q91" s="17">
        <v>45076</v>
      </c>
      <c r="R91" s="17"/>
      <c r="T91" s="16"/>
      <c r="V91" s="14"/>
      <c r="W91" s="15"/>
      <c r="X91" s="14"/>
      <c r="Y91" s="14"/>
      <c r="AA91" s="13" t="e">
        <f ca="1">IF(B91="","",IF(ISNA(VLOOKUP(G91&amp;H91&amp;J91,OFFSET([1]SMQD!$AQ$9,0,0,[1]SMQD!$I$2,2),2,)),"",VLOOKUP(G91&amp;H91&amp;J91,OFFSET([1]SMQD!$AQ$9,0,0,[1]SMQD!$I$2,2),2,)))</f>
        <v>#REF!</v>
      </c>
      <c r="AC91" s="13" t="e">
        <f t="shared" ca="1" si="13"/>
        <v>#REF!</v>
      </c>
      <c r="AD91" s="13" t="e">
        <f t="shared" ca="1" si="14"/>
        <v>#REF!</v>
      </c>
      <c r="AE91" s="12" t="str">
        <f t="shared" si="15"/>
        <v>AF1-L-23-006938W77300-0K010-00</v>
      </c>
    </row>
    <row r="92" spans="2:31" ht="11.25" customHeight="1" x14ac:dyDescent="0.15">
      <c r="B92" s="13" t="e">
        <f t="shared" si="12"/>
        <v>#REF!</v>
      </c>
      <c r="C92" s="13"/>
      <c r="D92" s="20"/>
      <c r="E92" s="20" t="s">
        <v>292</v>
      </c>
      <c r="F92" s="16">
        <v>45041</v>
      </c>
      <c r="G92" s="18" t="s">
        <v>17</v>
      </c>
      <c r="H92" s="18" t="s">
        <v>7</v>
      </c>
      <c r="I92" s="18" t="s">
        <v>6</v>
      </c>
      <c r="J92" s="18" t="s">
        <v>16</v>
      </c>
      <c r="K92" s="19" t="s">
        <v>15</v>
      </c>
      <c r="L92" s="18" t="s">
        <v>3</v>
      </c>
      <c r="M92" s="18">
        <v>2</v>
      </c>
      <c r="N92" s="17">
        <v>45054</v>
      </c>
      <c r="O92" s="17" t="s">
        <v>2</v>
      </c>
      <c r="P92" s="18" t="s">
        <v>1</v>
      </c>
      <c r="Q92" s="17">
        <v>45076</v>
      </c>
      <c r="R92" s="17"/>
      <c r="T92" s="16"/>
      <c r="V92" s="14"/>
      <c r="W92" s="15"/>
      <c r="X92" s="14"/>
      <c r="Y92" s="14"/>
      <c r="AA92" s="13" t="e">
        <f ca="1">IF(B92="","",IF(ISNA(VLOOKUP(G92&amp;H92&amp;J92,OFFSET([1]SMQD!$AQ$9,0,0,[1]SMQD!$I$2,2),2,)),"",VLOOKUP(G92&amp;H92&amp;J92,OFFSET([1]SMQD!$AQ$9,0,0,[1]SMQD!$I$2,2),2,)))</f>
        <v>#REF!</v>
      </c>
      <c r="AC92" s="13" t="e">
        <f t="shared" ca="1" si="13"/>
        <v>#REF!</v>
      </c>
      <c r="AD92" s="13" t="e">
        <f t="shared" ca="1" si="14"/>
        <v>#REF!</v>
      </c>
      <c r="AE92" s="12" t="str">
        <f t="shared" si="15"/>
        <v>AF1-L-23-007938W55046-0D160-00</v>
      </c>
    </row>
    <row r="93" spans="2:31" ht="11.25" customHeight="1" x14ac:dyDescent="0.15">
      <c r="B93" s="13" t="e">
        <f t="shared" si="12"/>
        <v>#REF!</v>
      </c>
      <c r="C93" s="13"/>
      <c r="D93" s="20"/>
      <c r="E93" s="20" t="s">
        <v>292</v>
      </c>
      <c r="F93" s="16">
        <v>45041</v>
      </c>
      <c r="G93" s="18" t="s">
        <v>14</v>
      </c>
      <c r="H93" s="18" t="s">
        <v>7</v>
      </c>
      <c r="I93" s="18" t="s">
        <v>6</v>
      </c>
      <c r="J93" s="18" t="s">
        <v>13</v>
      </c>
      <c r="K93" s="19" t="s">
        <v>12</v>
      </c>
      <c r="L93" s="18" t="s">
        <v>3</v>
      </c>
      <c r="M93" s="18">
        <v>1</v>
      </c>
      <c r="N93" s="17">
        <v>45054</v>
      </c>
      <c r="O93" s="17" t="s">
        <v>2</v>
      </c>
      <c r="P93" s="18" t="s">
        <v>1</v>
      </c>
      <c r="Q93" s="17">
        <v>45076</v>
      </c>
      <c r="R93" s="17"/>
      <c r="T93" s="16"/>
      <c r="V93" s="14"/>
      <c r="W93" s="15"/>
      <c r="X93" s="14"/>
      <c r="Y93" s="14"/>
      <c r="AA93" s="13" t="e">
        <f ca="1">IF(B93="","",IF(ISNA(VLOOKUP(G93&amp;H93&amp;J93,OFFSET([1]SMQD!$AQ$9,0,0,[1]SMQD!$I$2,2),2,)),"",VLOOKUP(G93&amp;H93&amp;J93,OFFSET([1]SMQD!$AQ$9,0,0,[1]SMQD!$I$2,2),2,)))</f>
        <v>#REF!</v>
      </c>
      <c r="AC93" s="13" t="e">
        <f t="shared" ca="1" si="13"/>
        <v>#REF!</v>
      </c>
      <c r="AD93" s="13" t="e">
        <f t="shared" ca="1" si="14"/>
        <v>#REF!</v>
      </c>
      <c r="AE93" s="12" t="str">
        <f t="shared" si="15"/>
        <v>AF1-L-23-008938W62331-0D150-00</v>
      </c>
    </row>
    <row r="94" spans="2:31" ht="11.25" customHeight="1" x14ac:dyDescent="0.15">
      <c r="B94" s="13" t="e">
        <f t="shared" si="12"/>
        <v>#REF!</v>
      </c>
      <c r="C94" s="13"/>
      <c r="D94" s="20"/>
      <c r="E94" s="20" t="s">
        <v>292</v>
      </c>
      <c r="F94" s="16">
        <v>45041</v>
      </c>
      <c r="G94" s="18" t="s">
        <v>11</v>
      </c>
      <c r="H94" s="18" t="s">
        <v>7</v>
      </c>
      <c r="I94" s="18" t="s">
        <v>6</v>
      </c>
      <c r="J94" s="18" t="s">
        <v>10</v>
      </c>
      <c r="K94" s="19" t="s">
        <v>9</v>
      </c>
      <c r="L94" s="18" t="s">
        <v>3</v>
      </c>
      <c r="M94" s="18">
        <v>2</v>
      </c>
      <c r="N94" s="17">
        <v>45054</v>
      </c>
      <c r="O94" s="17" t="s">
        <v>2</v>
      </c>
      <c r="P94" s="18" t="s">
        <v>1</v>
      </c>
      <c r="Q94" s="17">
        <v>45076</v>
      </c>
      <c r="R94" s="17"/>
      <c r="T94" s="16"/>
      <c r="V94" s="14"/>
      <c r="W94" s="15"/>
      <c r="X94" s="14"/>
      <c r="Y94" s="14"/>
      <c r="AA94" s="13" t="e">
        <f ca="1">IF(B94="","",IF(ISNA(VLOOKUP(G94&amp;H94&amp;J94,OFFSET([1]SMQD!$AQ$9,0,0,[1]SMQD!$I$2,2),2,)),"",VLOOKUP(G94&amp;H94&amp;J94,OFFSET([1]SMQD!$AQ$9,0,0,[1]SMQD!$I$2,2),2,)))</f>
        <v>#REF!</v>
      </c>
      <c r="AC94" s="13" t="e">
        <f t="shared" ca="1" si="13"/>
        <v>#REF!</v>
      </c>
      <c r="AD94" s="13" t="e">
        <f t="shared" ca="1" si="14"/>
        <v>#REF!</v>
      </c>
      <c r="AE94" s="12" t="str">
        <f t="shared" si="15"/>
        <v>AF1-L-23-009938W53853-0D020-00</v>
      </c>
    </row>
    <row r="95" spans="2:31" ht="11.25" customHeight="1" x14ac:dyDescent="0.15">
      <c r="B95" s="13" t="e">
        <f t="shared" si="12"/>
        <v>#REF!</v>
      </c>
      <c r="C95" s="13"/>
      <c r="D95" s="20"/>
      <c r="E95" s="20" t="s">
        <v>292</v>
      </c>
      <c r="F95" s="16">
        <v>45041</v>
      </c>
      <c r="G95" s="18" t="s">
        <v>8</v>
      </c>
      <c r="H95" s="18" t="s">
        <v>7</v>
      </c>
      <c r="I95" s="18" t="s">
        <v>6</v>
      </c>
      <c r="J95" s="18" t="s">
        <v>5</v>
      </c>
      <c r="K95" s="19" t="s">
        <v>4</v>
      </c>
      <c r="L95" s="18" t="s">
        <v>3</v>
      </c>
      <c r="M95" s="18">
        <v>2</v>
      </c>
      <c r="N95" s="17">
        <v>45054</v>
      </c>
      <c r="O95" s="17" t="s">
        <v>2</v>
      </c>
      <c r="P95" s="18" t="s">
        <v>1</v>
      </c>
      <c r="Q95" s="17">
        <v>45076</v>
      </c>
      <c r="R95" s="17"/>
      <c r="T95" s="16"/>
      <c r="V95" s="14"/>
      <c r="W95" s="15"/>
      <c r="X95" s="14"/>
      <c r="Y95" s="14"/>
      <c r="AA95" s="13" t="e">
        <f ca="1">IF(B95="","",IF(ISNA(VLOOKUP(G95&amp;H95&amp;J95,OFFSET([1]SMQD!$AQ$9,0,0,[1]SMQD!$I$2,2),2,)),"",VLOOKUP(G95&amp;H95&amp;J95,OFFSET([1]SMQD!$AQ$9,0,0,[1]SMQD!$I$2,2),2,)))</f>
        <v>#REF!</v>
      </c>
      <c r="AC95" s="13" t="e">
        <f t="shared" ca="1" si="13"/>
        <v>#REF!</v>
      </c>
      <c r="AD95" s="13" t="e">
        <f t="shared" ca="1" si="14"/>
        <v>#REF!</v>
      </c>
      <c r="AE95" s="12" t="str">
        <f t="shared" si="15"/>
        <v>AF1-L-23-010938W62505-0D110-00</v>
      </c>
    </row>
    <row r="96" spans="2:31" ht="11.25" customHeight="1" x14ac:dyDescent="0.15">
      <c r="B96" s="13" t="str">
        <f t="shared" si="12"/>
        <v/>
      </c>
      <c r="C96" s="13" t="str">
        <f t="shared" ref="C96:C97" si="16">IF(L96=0,"",G96&amp;H96&amp;J96&amp;I96)</f>
        <v/>
      </c>
      <c r="D96" s="20"/>
      <c r="E96" s="20"/>
      <c r="F96" s="16"/>
      <c r="G96" s="18"/>
      <c r="H96" s="18"/>
      <c r="I96" s="18"/>
      <c r="J96" s="18"/>
      <c r="K96" s="19"/>
      <c r="L96" s="18"/>
      <c r="M96" s="18"/>
      <c r="N96" s="17"/>
      <c r="O96" s="17"/>
      <c r="P96" s="18"/>
      <c r="Q96" s="17"/>
      <c r="R96" s="17"/>
      <c r="T96" s="16"/>
      <c r="V96" s="14"/>
      <c r="W96" s="15"/>
      <c r="X96" s="14"/>
      <c r="Y96" s="14"/>
      <c r="AA96" s="13" t="str">
        <f ca="1">IF(B96="","",IF(ISNA(VLOOKUP(G96&amp;H96&amp;J96,OFFSET([1]SMQD!$AQ$9,0,0,[1]SMQD!$I$2,2),2,)),"",VLOOKUP(G96&amp;H96&amp;J96,OFFSET([1]SMQD!$AQ$9,0,0,[1]SMQD!$I$2,2),2,)))</f>
        <v/>
      </c>
      <c r="AC96" s="13" t="str">
        <f t="shared" ca="1" si="13"/>
        <v/>
      </c>
      <c r="AD96" s="13" t="str">
        <f t="shared" ca="1" si="14"/>
        <v/>
      </c>
      <c r="AE96" s="12" t="str">
        <f t="shared" si="15"/>
        <v/>
      </c>
    </row>
    <row r="97" spans="2:31" ht="11.25" customHeight="1" x14ac:dyDescent="0.15">
      <c r="B97" s="40" t="str">
        <f t="shared" si="12"/>
        <v/>
      </c>
      <c r="C97" s="40" t="str">
        <f t="shared" si="16"/>
        <v/>
      </c>
      <c r="D97" s="41"/>
      <c r="E97" s="41"/>
      <c r="F97" s="42"/>
      <c r="G97" s="43"/>
      <c r="H97" s="43"/>
      <c r="I97" s="43"/>
      <c r="J97" s="43"/>
      <c r="K97" s="44"/>
      <c r="L97" s="43"/>
      <c r="M97" s="43"/>
      <c r="N97" s="45"/>
      <c r="O97" s="45"/>
      <c r="P97" s="43"/>
      <c r="Q97" s="45"/>
      <c r="R97" s="45"/>
      <c r="T97" s="16"/>
      <c r="V97" s="14"/>
      <c r="W97" s="15"/>
      <c r="X97" s="14"/>
      <c r="Y97" s="14"/>
      <c r="AA97" s="13" t="str">
        <f ca="1">IF(B97="","",IF(ISNA(VLOOKUP(G97&amp;H97&amp;J97,OFFSET([1]SMQD!$AQ$9,0,0,[1]SMQD!$I$2,2),2,)),"",VLOOKUP(G97&amp;H97&amp;J97,OFFSET([1]SMQD!$AQ$9,0,0,[1]SMQD!$I$2,2),2,)))</f>
        <v/>
      </c>
      <c r="AC97" s="13" t="str">
        <f t="shared" ca="1" si="13"/>
        <v/>
      </c>
      <c r="AD97" s="13" t="str">
        <f t="shared" ca="1" si="14"/>
        <v/>
      </c>
      <c r="AE97" s="12" t="str">
        <f t="shared" si="15"/>
        <v/>
      </c>
    </row>
    <row r="98" spans="2:31" ht="11.25" customHeight="1" x14ac:dyDescent="0.15">
      <c r="H98" s="7" t="s">
        <v>0</v>
      </c>
    </row>
    <row r="103" spans="2:31" x14ac:dyDescent="0.15">
      <c r="L103" s="11"/>
      <c r="M103" s="10"/>
    </row>
    <row r="104" spans="2:31" x14ac:dyDescent="0.15">
      <c r="M104" s="10"/>
    </row>
    <row r="105" spans="2:31" x14ac:dyDescent="0.15">
      <c r="J105" s="7" t="s">
        <v>0</v>
      </c>
    </row>
    <row r="106" spans="2:31" x14ac:dyDescent="0.15">
      <c r="J106" s="8"/>
      <c r="M106" s="10"/>
    </row>
    <row r="107" spans="2:31" x14ac:dyDescent="0.15">
      <c r="R107" s="6" t="s">
        <v>0</v>
      </c>
    </row>
    <row r="108" spans="2:31" x14ac:dyDescent="0.15">
      <c r="K108" s="7"/>
    </row>
    <row r="109" spans="2:31" x14ac:dyDescent="0.15">
      <c r="J109" s="7" t="s">
        <v>0</v>
      </c>
    </row>
    <row r="113" spans="17:17" x14ac:dyDescent="0.15">
      <c r="Q113" s="9"/>
    </row>
  </sheetData>
  <autoFilter ref="A8:AE98" xr:uid="{00000000-0009-0000-0000-000000000000}"/>
  <mergeCells count="1">
    <mergeCell ref="F6:R6"/>
  </mergeCells>
  <conditionalFormatting sqref="G9:G97">
    <cfRule type="duplicateValues" dxfId="0" priority="21"/>
  </conditionalFormatting>
  <pageMargins left="0.45" right="0.2" top="0.75" bottom="0.75" header="0.3" footer="0.3"/>
  <pageSetup paperSize="8" scale="8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N.Order</vt:lpstr>
      <vt:lpstr>N.Order!Print_Area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QuangTrung</dc:creator>
  <cp:lastModifiedBy>admin</cp:lastModifiedBy>
  <dcterms:created xsi:type="dcterms:W3CDTF">2023-07-24T12:00:09Z</dcterms:created>
  <dcterms:modified xsi:type="dcterms:W3CDTF">2023-07-24T12:25:48Z</dcterms:modified>
</cp:coreProperties>
</file>