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13_ncr:1_{20B0CB96-6703-4E5E-8012-A9B9E32E1F39}" xr6:coauthVersionLast="36" xr6:coauthVersionMax="36" xr10:uidLastSave="{00000000-0000-0000-0000-000000000000}"/>
  <bookViews>
    <workbookView xWindow="0" yWindow="0" windowWidth="14370" windowHeight="7800" activeTab="3" xr2:uid="{D5835EC2-4AFB-486A-91E3-74C2F8270105}"/>
  </bookViews>
  <sheets>
    <sheet name="W1 IN" sheetId="3" r:id="rId1"/>
    <sheet name="W2 IN" sheetId="4" r:id="rId2"/>
    <sheet name="W3 IN" sheetId="6" r:id="rId3"/>
    <sheet name="ED IN" sheetId="7" r:id="rId4"/>
  </sheets>
  <definedNames>
    <definedName name="_xlnm._FilterDatabase" localSheetId="0" hidden="1">'W1 IN'!$A$1:$Y$54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0" i="6" l="1"/>
  <c r="A89" i="6"/>
  <c r="I103" i="6"/>
  <c r="H103" i="6"/>
  <c r="G103" i="6"/>
  <c r="F103" i="6"/>
  <c r="E103" i="6"/>
  <c r="D103" i="6"/>
  <c r="C103" i="6"/>
  <c r="I102" i="6"/>
  <c r="H102" i="6"/>
  <c r="G102" i="6"/>
  <c r="F102" i="6"/>
  <c r="E102" i="6"/>
  <c r="D102" i="6"/>
  <c r="C102" i="6"/>
  <c r="I101" i="6"/>
  <c r="H101" i="6"/>
  <c r="G101" i="6"/>
  <c r="C101" i="6" s="1"/>
  <c r="F101" i="6"/>
  <c r="E101" i="6"/>
  <c r="D101" i="6"/>
  <c r="I100" i="6"/>
  <c r="H100" i="6"/>
  <c r="G100" i="6"/>
  <c r="C100" i="6" s="1"/>
  <c r="F100" i="6"/>
  <c r="E100" i="6"/>
  <c r="D100" i="6"/>
  <c r="I99" i="6"/>
  <c r="H99" i="6"/>
  <c r="G99" i="6"/>
  <c r="C99" i="6" s="1"/>
  <c r="F99" i="6"/>
  <c r="E99" i="6"/>
  <c r="D99" i="6"/>
  <c r="E45" i="6"/>
  <c r="F45" i="6"/>
  <c r="G45" i="6"/>
  <c r="C45" i="6" s="1"/>
  <c r="H45" i="6"/>
  <c r="I45" i="6"/>
  <c r="E46" i="6"/>
  <c r="F46" i="6"/>
  <c r="G46" i="6"/>
  <c r="H46" i="6"/>
  <c r="I46" i="6"/>
  <c r="D45" i="6"/>
  <c r="I124" i="6" l="1"/>
  <c r="G124" i="6"/>
  <c r="F124" i="6"/>
  <c r="D124" i="6"/>
  <c r="X124" i="6" s="1"/>
  <c r="Y117" i="6"/>
  <c r="X117" i="6"/>
  <c r="S117" i="6"/>
  <c r="Q117" i="6"/>
  <c r="M117" i="6" s="1"/>
  <c r="P117" i="6"/>
  <c r="O117" i="6"/>
  <c r="N117" i="6"/>
  <c r="I117" i="6"/>
  <c r="G117" i="6"/>
  <c r="C117" i="6" s="1"/>
  <c r="F117" i="6"/>
  <c r="E117" i="6"/>
  <c r="D117" i="6"/>
  <c r="A117" i="6" s="1"/>
  <c r="Y116" i="6"/>
  <c r="X116" i="6"/>
  <c r="S116" i="6"/>
  <c r="Q116" i="6"/>
  <c r="P116" i="6"/>
  <c r="O116" i="6"/>
  <c r="N116" i="6"/>
  <c r="M116" i="6"/>
  <c r="I116" i="6"/>
  <c r="G116" i="6"/>
  <c r="F116" i="6"/>
  <c r="E116" i="6"/>
  <c r="D116" i="6"/>
  <c r="A116" i="6" s="1"/>
  <c r="C116" i="6"/>
  <c r="X115" i="6"/>
  <c r="I115" i="6"/>
  <c r="G115" i="6"/>
  <c r="F115" i="6"/>
  <c r="D115" i="6"/>
  <c r="A115" i="6"/>
  <c r="A65" i="6"/>
  <c r="A64" i="6"/>
  <c r="Y46" i="6"/>
  <c r="X46" i="6"/>
  <c r="S46" i="6"/>
  <c r="Q46" i="6"/>
  <c r="P46" i="6"/>
  <c r="O46" i="6"/>
  <c r="N46" i="6"/>
  <c r="M46" i="6"/>
  <c r="C46" i="6"/>
  <c r="D46" i="6"/>
  <c r="A46" i="6" s="1"/>
  <c r="Y47" i="6"/>
  <c r="X47" i="6"/>
  <c r="S47" i="6"/>
  <c r="Q47" i="6"/>
  <c r="M47" i="6" s="1"/>
  <c r="P47" i="6"/>
  <c r="O47" i="6"/>
  <c r="N47" i="6"/>
  <c r="I47" i="6"/>
  <c r="G47" i="6"/>
  <c r="C47" i="6" s="1"/>
  <c r="F47" i="6"/>
  <c r="E47" i="6"/>
  <c r="D47" i="6"/>
  <c r="I93" i="4"/>
  <c r="G93" i="4"/>
  <c r="F93" i="4"/>
  <c r="D93" i="4"/>
  <c r="X93" i="4" s="1"/>
  <c r="Y85" i="4"/>
  <c r="X85" i="4"/>
  <c r="S85" i="4"/>
  <c r="Q85" i="4"/>
  <c r="M85" i="4" s="1"/>
  <c r="P85" i="4"/>
  <c r="O85" i="4"/>
  <c r="N85" i="4"/>
  <c r="I85" i="4"/>
  <c r="G85" i="4"/>
  <c r="C85" i="4" s="1"/>
  <c r="F85" i="4"/>
  <c r="E85" i="4"/>
  <c r="A85" i="4" s="1"/>
  <c r="D85" i="4"/>
  <c r="I84" i="4"/>
  <c r="G84" i="4"/>
  <c r="F84" i="4"/>
  <c r="D84" i="4"/>
  <c r="A84" i="4" s="1"/>
  <c r="A67" i="4"/>
  <c r="A27" i="4"/>
  <c r="I53" i="3"/>
  <c r="G53" i="3"/>
  <c r="F53" i="3"/>
  <c r="D53" i="3"/>
  <c r="X53" i="3" s="1"/>
  <c r="I51" i="3"/>
  <c r="G51" i="3"/>
  <c r="F51" i="3"/>
  <c r="D51" i="3"/>
  <c r="A51" i="3" s="1"/>
  <c r="Y44" i="3"/>
  <c r="X44" i="3"/>
  <c r="S44" i="3"/>
  <c r="Q44" i="3"/>
  <c r="M44" i="3" s="1"/>
  <c r="P44" i="3"/>
  <c r="O44" i="3"/>
  <c r="N44" i="3"/>
  <c r="I44" i="3"/>
  <c r="G44" i="3"/>
  <c r="C44" i="3" s="1"/>
  <c r="F44" i="3"/>
  <c r="E44" i="3"/>
  <c r="D44" i="3"/>
  <c r="A44" i="3" s="1"/>
  <c r="Y26" i="3"/>
  <c r="X26" i="3"/>
  <c r="S26" i="3"/>
  <c r="Q26" i="3"/>
  <c r="M26" i="3" s="1"/>
  <c r="P26" i="3"/>
  <c r="O26" i="3"/>
  <c r="N26" i="3"/>
  <c r="A26" i="3"/>
  <c r="A47" i="6" l="1"/>
  <c r="X51" i="3"/>
  <c r="A124" i="6"/>
  <c r="X84" i="4"/>
  <c r="A93" i="4"/>
  <c r="A53" i="3"/>
  <c r="A125" i="6"/>
  <c r="K114" i="6"/>
  <c r="J114" i="6"/>
  <c r="A114" i="6"/>
  <c r="A113" i="6"/>
  <c r="P112" i="6"/>
  <c r="A112" i="6"/>
  <c r="A111" i="6"/>
  <c r="A110" i="6"/>
  <c r="A109" i="6"/>
  <c r="A108" i="6"/>
  <c r="A107" i="6"/>
  <c r="I106" i="6"/>
  <c r="G106" i="6"/>
  <c r="F106" i="6"/>
  <c r="D106" i="6"/>
  <c r="X106" i="6" s="1"/>
  <c r="A106" i="6"/>
  <c r="A63" i="6"/>
  <c r="K62" i="6"/>
  <c r="J62" i="6"/>
  <c r="P60" i="6"/>
  <c r="A55" i="6"/>
  <c r="Y54" i="6"/>
  <c r="X54" i="6"/>
  <c r="S54" i="6"/>
  <c r="Q54" i="6"/>
  <c r="M54" i="6" s="1"/>
  <c r="P54" i="6"/>
  <c r="O54" i="6"/>
  <c r="N54" i="6"/>
  <c r="I54" i="6"/>
  <c r="G54" i="6"/>
  <c r="C54" i="6" s="1"/>
  <c r="F54" i="6"/>
  <c r="E54" i="6"/>
  <c r="D54" i="6"/>
  <c r="A54" i="6" s="1"/>
  <c r="A8" i="6"/>
  <c r="A94" i="4"/>
  <c r="K83" i="4"/>
  <c r="J83" i="4"/>
  <c r="A83" i="4"/>
  <c r="A82" i="4"/>
  <c r="P81" i="4"/>
  <c r="A81" i="4"/>
  <c r="A80" i="4"/>
  <c r="A79" i="4"/>
  <c r="A78" i="4"/>
  <c r="A77" i="4"/>
  <c r="A76" i="4"/>
  <c r="I75" i="4"/>
  <c r="G75" i="4"/>
  <c r="F75" i="4"/>
  <c r="D75" i="4"/>
  <c r="X75" i="4" s="1"/>
  <c r="A44" i="4"/>
  <c r="K43" i="4"/>
  <c r="J43" i="4"/>
  <c r="P41" i="4"/>
  <c r="A36" i="4"/>
  <c r="Y35" i="4"/>
  <c r="X35" i="4"/>
  <c r="S35" i="4"/>
  <c r="Q35" i="4"/>
  <c r="M35" i="4" s="1"/>
  <c r="P35" i="4"/>
  <c r="O35" i="4"/>
  <c r="N35" i="4"/>
  <c r="I35" i="4"/>
  <c r="G35" i="4"/>
  <c r="F35" i="4"/>
  <c r="E35" i="4"/>
  <c r="D35" i="4"/>
  <c r="C35" i="4"/>
  <c r="A35" i="4"/>
  <c r="Y8" i="4"/>
  <c r="X8" i="4"/>
  <c r="S8" i="4"/>
  <c r="Q8" i="4"/>
  <c r="M8" i="4" s="1"/>
  <c r="P8" i="4"/>
  <c r="O8" i="4"/>
  <c r="N8" i="4"/>
  <c r="A8" i="4"/>
  <c r="A37" i="3"/>
  <c r="X44" i="4" l="1"/>
  <c r="A75" i="4"/>
  <c r="X63" i="6"/>
  <c r="X35" i="3"/>
  <c r="D17" i="3"/>
  <c r="E17" i="3"/>
  <c r="F17" i="3"/>
  <c r="G17" i="3"/>
  <c r="C17" i="3" s="1"/>
  <c r="I17" i="3"/>
  <c r="N17" i="3"/>
  <c r="O17" i="3"/>
  <c r="P17" i="3"/>
  <c r="Q17" i="3"/>
  <c r="M17" i="3" s="1"/>
  <c r="S17" i="3"/>
  <c r="X17" i="3"/>
  <c r="Y17" i="3"/>
  <c r="A54" i="3" l="1"/>
  <c r="K43" i="3"/>
  <c r="J43" i="3"/>
  <c r="A43" i="3"/>
  <c r="A42" i="3"/>
  <c r="P41" i="3"/>
  <c r="A41" i="3"/>
  <c r="A40" i="3"/>
  <c r="A39" i="3"/>
  <c r="A38" i="3"/>
  <c r="A36" i="3"/>
  <c r="K25" i="3"/>
  <c r="J25" i="3"/>
  <c r="P23" i="3"/>
  <c r="H20" i="3"/>
  <c r="H37" i="3" s="1"/>
  <c r="A18" i="3"/>
  <c r="A8" i="3" l="1"/>
  <c r="A35" i="3" l="1"/>
  <c r="X33" i="3"/>
  <c r="A33" i="3"/>
  <c r="A17" i="3" l="1"/>
</calcChain>
</file>

<file path=xl/sharedStrings.xml><?xml version="1.0" encoding="utf-8"?>
<sst xmlns="http://schemas.openxmlformats.org/spreadsheetml/2006/main" count="1844" uniqueCount="397">
  <si>
    <t>W1 S/L UR &amp; S/L SM IN PLAN</t>
  </si>
  <si>
    <r>
      <t xml:space="preserve">Shift: </t>
    </r>
    <r>
      <rPr>
        <sz val="20"/>
        <color theme="1"/>
        <rFont val="Calibri"/>
        <family val="2"/>
        <scheme val="minor"/>
      </rPr>
      <t>1st</t>
    </r>
  </si>
  <si>
    <t>Date:</t>
  </si>
  <si>
    <t>Takt time:</t>
  </si>
  <si>
    <t>Invent STD: 5 units</t>
  </si>
  <si>
    <t>Print:</t>
  </si>
  <si>
    <t>No</t>
  </si>
  <si>
    <t>Plan</t>
  </si>
  <si>
    <t>Actual</t>
  </si>
  <si>
    <t>Thời gian chậm cộng dồn</t>
  </si>
  <si>
    <t>Chủ
 quan</t>
  </si>
  <si>
    <t>Khách quan</t>
  </si>
  <si>
    <t>Lỗi dừng dây chuyền</t>
  </si>
  <si>
    <t>TPM CHECK</t>
  </si>
  <si>
    <t>Remark</t>
  </si>
  <si>
    <t>Model</t>
  </si>
  <si>
    <t>Lot no</t>
  </si>
  <si>
    <t>No in Lot</t>
  </si>
  <si>
    <t>Grade</t>
  </si>
  <si>
    <t>Body</t>
  </si>
  <si>
    <t>Color</t>
  </si>
  <si>
    <t>Vin no</t>
  </si>
  <si>
    <t>Finish time
Eff: 100%</t>
  </si>
  <si>
    <t xml:space="preserve">Time
Eff: </t>
  </si>
  <si>
    <t xml:space="preserve">Body </t>
  </si>
  <si>
    <t>Time</t>
  </si>
  <si>
    <t>BS</t>
  </si>
  <si>
    <t>BF</t>
  </si>
  <si>
    <t>PS</t>
  </si>
  <si>
    <t>PD</t>
  </si>
  <si>
    <t>EQ</t>
  </si>
  <si>
    <t>PC</t>
  </si>
  <si>
    <t>NO</t>
  </si>
  <si>
    <t>Ghi chú - Chậm do khách quan : BS - Body shortage, BF - Body fullde, PS - Partshortage, PD - Part damage, EQ - Equipment, PC - Power cut off, NO - Non operation</t>
  </si>
  <si>
    <t>1st</t>
  </si>
  <si>
    <t>2nd</t>
  </si>
  <si>
    <t>3rd</t>
  </si>
  <si>
    <r>
      <t xml:space="preserve">Shift: </t>
    </r>
    <r>
      <rPr>
        <sz val="20"/>
        <color theme="1"/>
        <rFont val="Calibri"/>
        <family val="2"/>
        <scheme val="minor"/>
      </rPr>
      <t>2nd</t>
    </r>
  </si>
  <si>
    <r>
      <t>Shift:</t>
    </r>
    <r>
      <rPr>
        <sz val="20"/>
        <color theme="1"/>
        <rFont val="Calibri"/>
        <family val="2"/>
        <scheme val="minor"/>
      </rPr>
      <t xml:space="preserve"> 3rd</t>
    </r>
  </si>
  <si>
    <t>Chủ quan</t>
  </si>
  <si>
    <r>
      <t xml:space="preserve">Shift: </t>
    </r>
    <r>
      <rPr>
        <sz val="16"/>
        <color theme="1"/>
        <rFont val="Calibri"/>
        <family val="2"/>
        <scheme val="minor"/>
      </rPr>
      <t>3rd</t>
    </r>
  </si>
  <si>
    <t>W3 S/L UR &amp; S/L SM IN PLAN</t>
  </si>
  <si>
    <t>A</t>
  </si>
  <si>
    <t>T- ED LOADING PLAN</t>
  </si>
  <si>
    <r>
      <t xml:space="preserve">Shift: </t>
    </r>
    <r>
      <rPr>
        <sz val="18"/>
        <color theme="1"/>
        <rFont val="Calibri"/>
        <family val="2"/>
        <scheme val="minor"/>
      </rPr>
      <t>1st</t>
    </r>
  </si>
  <si>
    <t>Printer:</t>
  </si>
  <si>
    <t>TPM Check</t>
  </si>
  <si>
    <t>F</t>
  </si>
  <si>
    <t>LS-98</t>
  </si>
  <si>
    <t>LS</t>
  </si>
  <si>
    <t>F96</t>
  </si>
  <si>
    <t>RL4AB3GS</t>
  </si>
  <si>
    <t/>
  </si>
  <si>
    <t>LJ-7</t>
  </si>
  <si>
    <t>LJ</t>
  </si>
  <si>
    <t>A83</t>
  </si>
  <si>
    <t>RL4AB1BB3N6700068</t>
  </si>
  <si>
    <t>LH-13</t>
  </si>
  <si>
    <t>LH</t>
  </si>
  <si>
    <t>A84</t>
  </si>
  <si>
    <t>RL4AB1BB6N6600126</t>
  </si>
  <si>
    <t>I</t>
  </si>
  <si>
    <t>JL-223</t>
  </si>
  <si>
    <t>JL</t>
  </si>
  <si>
    <t>I39</t>
  </si>
  <si>
    <t>RL4AW3EM</t>
  </si>
  <si>
    <t>LG-14</t>
  </si>
  <si>
    <t>LG</t>
  </si>
  <si>
    <t>A85</t>
  </si>
  <si>
    <t>RL4AB1BB3N6300138</t>
  </si>
  <si>
    <t>A86</t>
  </si>
  <si>
    <t>RL4AB1BB8N6600127</t>
  </si>
  <si>
    <t>LG-15</t>
  </si>
  <si>
    <t>LH-14</t>
  </si>
  <si>
    <r>
      <t xml:space="preserve">Shift: </t>
    </r>
    <r>
      <rPr>
        <sz val="12"/>
        <color theme="1"/>
        <rFont val="Calibri"/>
        <family val="2"/>
        <scheme val="minor"/>
      </rPr>
      <t>2nd</t>
    </r>
  </si>
  <si>
    <t>I48</t>
  </si>
  <si>
    <t>A20</t>
  </si>
  <si>
    <t>RL4AB1BB8N6300149</t>
  </si>
  <si>
    <t>A21</t>
  </si>
  <si>
    <t>RL4AB1BB4N6600139</t>
  </si>
  <si>
    <t>W2 S/L UR &amp; S/L SM IN PLAN</t>
  </si>
  <si>
    <t>V</t>
  </si>
  <si>
    <t>LB-354</t>
  </si>
  <si>
    <t>LB</t>
  </si>
  <si>
    <t>V24</t>
  </si>
  <si>
    <t>RL4B28F34N5173454</t>
  </si>
  <si>
    <t>KU-349</t>
  </si>
  <si>
    <t>KU</t>
  </si>
  <si>
    <t>V25</t>
  </si>
  <si>
    <t>RL4B28F36N5173455</t>
  </si>
  <si>
    <t>V26</t>
  </si>
  <si>
    <t>RL4B28F38N5173456</t>
  </si>
  <si>
    <t>V27</t>
  </si>
  <si>
    <t>RL4B28F3XN5173457</t>
  </si>
  <si>
    <t>V28</t>
  </si>
  <si>
    <t>RL4B28F31N5173458</t>
  </si>
  <si>
    <t>V29</t>
  </si>
  <si>
    <t>RL4B28F33N5173459</t>
  </si>
  <si>
    <t>V30</t>
  </si>
  <si>
    <t>RL4B28F3XN5173460</t>
  </si>
  <si>
    <t>V31</t>
  </si>
  <si>
    <t>RL4B28F31N5173461</t>
  </si>
  <si>
    <t>V32</t>
  </si>
  <si>
    <t>RL4B28F33N5173462</t>
  </si>
  <si>
    <t>V33</t>
  </si>
  <si>
    <t>RL4B28F35N5173463</t>
  </si>
  <si>
    <t>V34</t>
  </si>
  <si>
    <t>RL4B28F37N5173464</t>
  </si>
  <si>
    <t>V35</t>
  </si>
  <si>
    <t>RL4B28F39N5173465</t>
  </si>
  <si>
    <t>V36</t>
  </si>
  <si>
    <t>RL4B28F30N5173466</t>
  </si>
  <si>
    <t>V37</t>
  </si>
  <si>
    <t>RL4B28F32N5173467</t>
  </si>
  <si>
    <t>V38</t>
  </si>
  <si>
    <t>RL4B28F34N5173468</t>
  </si>
  <si>
    <t>LB-355</t>
  </si>
  <si>
    <t>V39</t>
  </si>
  <si>
    <t>RL4B28F36N5173469</t>
  </si>
  <si>
    <t>V40</t>
  </si>
  <si>
    <t>RL4B28F32N5173470</t>
  </si>
  <si>
    <t>V41</t>
  </si>
  <si>
    <t>RL4B28F34N5173471</t>
  </si>
  <si>
    <t>V42</t>
  </si>
  <si>
    <t>RL4B28F36N5173472</t>
  </si>
  <si>
    <t>LT-125</t>
  </si>
  <si>
    <t>LT</t>
  </si>
  <si>
    <t>F2</t>
  </si>
  <si>
    <t>RL4JB3GS</t>
  </si>
  <si>
    <t>LP-60</t>
  </si>
  <si>
    <t>LP</t>
  </si>
  <si>
    <t>F3</t>
  </si>
  <si>
    <t>RL4CB3GS</t>
  </si>
  <si>
    <t>JH-487</t>
  </si>
  <si>
    <t>JH</t>
  </si>
  <si>
    <t>I43</t>
  </si>
  <si>
    <t>RL4JW3EM</t>
  </si>
  <si>
    <t>LS-99</t>
  </si>
  <si>
    <t>F4</t>
  </si>
  <si>
    <t>LN-16</t>
  </si>
  <si>
    <t>LN</t>
  </si>
  <si>
    <t>F5</t>
  </si>
  <si>
    <t>RL4BA3FS</t>
  </si>
  <si>
    <t>I44</t>
  </si>
  <si>
    <t>LT-126</t>
  </si>
  <si>
    <t>F6</t>
  </si>
  <si>
    <t>F7</t>
  </si>
  <si>
    <t>I45</t>
  </si>
  <si>
    <t>F8</t>
  </si>
  <si>
    <t>F9</t>
  </si>
  <si>
    <t>I46</t>
  </si>
  <si>
    <t>F10</t>
  </si>
  <si>
    <t>F11</t>
  </si>
  <si>
    <t>AA-66</t>
  </si>
  <si>
    <t>AA</t>
  </si>
  <si>
    <t>I47</t>
  </si>
  <si>
    <t>F12</t>
  </si>
  <si>
    <t>F13</t>
  </si>
  <si>
    <t>F14</t>
  </si>
  <si>
    <t>I49</t>
  </si>
  <si>
    <t>F15</t>
  </si>
  <si>
    <t>F16</t>
  </si>
  <si>
    <t>I50</t>
  </si>
  <si>
    <t>F17</t>
  </si>
  <si>
    <t>F18</t>
  </si>
  <si>
    <t>I51</t>
  </si>
  <si>
    <t>F19</t>
  </si>
  <si>
    <t>F20</t>
  </si>
  <si>
    <t>I52</t>
  </si>
  <si>
    <t>LS-100</t>
  </si>
  <si>
    <t>F21</t>
  </si>
  <si>
    <t>F22</t>
  </si>
  <si>
    <t>I53</t>
  </si>
  <si>
    <t>F23</t>
  </si>
  <si>
    <t>F24</t>
  </si>
  <si>
    <t>I54</t>
  </si>
  <si>
    <t>F25</t>
  </si>
  <si>
    <t>F26</t>
  </si>
  <si>
    <t>JH-488</t>
  </si>
  <si>
    <t>I55</t>
  </si>
  <si>
    <t>F27</t>
  </si>
  <si>
    <t>I56</t>
  </si>
  <si>
    <t>F28</t>
  </si>
  <si>
    <t>F29</t>
  </si>
  <si>
    <t>I57</t>
  </si>
  <si>
    <t>F30</t>
  </si>
  <si>
    <t>I58</t>
  </si>
  <si>
    <t>I59</t>
  </si>
  <si>
    <t>LP-61</t>
  </si>
  <si>
    <t>F31</t>
  </si>
  <si>
    <t>I60</t>
  </si>
  <si>
    <t>I61</t>
  </si>
  <si>
    <t>F32</t>
  </si>
  <si>
    <t>I62</t>
  </si>
  <si>
    <t>I63</t>
  </si>
  <si>
    <t>A3</t>
  </si>
  <si>
    <t>RL4AB1BB3N6600133</t>
  </si>
  <si>
    <t>A4</t>
  </si>
  <si>
    <t>RL4AB1BB9N6300144</t>
  </si>
  <si>
    <t>A5</t>
  </si>
  <si>
    <t>RL4AB1BB5N6600134</t>
  </si>
  <si>
    <t>LF-6</t>
  </si>
  <si>
    <t>LF</t>
  </si>
  <si>
    <t>A6</t>
  </si>
  <si>
    <t>RL4AB1BB4N6000057</t>
  </si>
  <si>
    <t>LJ-8</t>
  </si>
  <si>
    <t>A7</t>
  </si>
  <si>
    <t>RL4AB1BB5N6700072</t>
  </si>
  <si>
    <t>A8</t>
  </si>
  <si>
    <t>RL4AB1BB0N6300145</t>
  </si>
  <si>
    <t>A9</t>
  </si>
  <si>
    <t>RL4AB1BB7N6600135</t>
  </si>
  <si>
    <t>A10</t>
  </si>
  <si>
    <t>RL4AB1BB2N6300146</t>
  </si>
  <si>
    <t>A11</t>
  </si>
  <si>
    <t>RL4AB1BB9N6600136</t>
  </si>
  <si>
    <t>A12</t>
  </si>
  <si>
    <t>RL4AB1BB6N6000058</t>
  </si>
  <si>
    <t>A13</t>
  </si>
  <si>
    <t>RL4AB1BB7N6700073</t>
  </si>
  <si>
    <t>A14</t>
  </si>
  <si>
    <t>RL4AB1BB4N6300147</t>
  </si>
  <si>
    <t>A15</t>
  </si>
  <si>
    <t>RL4AB1BB0N6600137</t>
  </si>
  <si>
    <t>A16</t>
  </si>
  <si>
    <t>RL4AB1BB6N6300148</t>
  </si>
  <si>
    <t>A17</t>
  </si>
  <si>
    <t>RL4AB1BB2N6600138</t>
  </si>
  <si>
    <t>A18</t>
  </si>
  <si>
    <t>RL4AB1BB8N6000059</t>
  </si>
  <si>
    <t>A19</t>
  </si>
  <si>
    <t>RL4AB1BB9N6700074</t>
  </si>
  <si>
    <t>A22</t>
  </si>
  <si>
    <t>RL4AB1BB4N6300150</t>
  </si>
  <si>
    <t>A23</t>
  </si>
  <si>
    <t>RL4AB1BB0N6600140</t>
  </si>
  <si>
    <t>A24</t>
  </si>
  <si>
    <t>RL4AB1BB4N6000060</t>
  </si>
  <si>
    <t>A25</t>
  </si>
  <si>
    <t>RL4AB1BB0N6700075</t>
  </si>
  <si>
    <t>LG-16</t>
  </si>
  <si>
    <t>A26</t>
  </si>
  <si>
    <t>RL4AB1BB6N6300151</t>
  </si>
  <si>
    <t>LH-15</t>
  </si>
  <si>
    <t>A27</t>
  </si>
  <si>
    <t>RL4AB1BB2N6600141</t>
  </si>
  <si>
    <t>LF-7</t>
  </si>
  <si>
    <t>A28</t>
  </si>
  <si>
    <t>RL4AB1BB6N6000061</t>
  </si>
  <si>
    <t>A29</t>
  </si>
  <si>
    <t>RL4AB1BB2N6700076</t>
  </si>
  <si>
    <t>A30</t>
  </si>
  <si>
    <t>RL4AB1BB8N6300152</t>
  </si>
  <si>
    <t>A31</t>
  </si>
  <si>
    <t>RL4AB1BB4N6600142</t>
  </si>
  <si>
    <t>A32</t>
  </si>
  <si>
    <t>RL4AB1BBXN6300153</t>
  </si>
  <si>
    <t>A33</t>
  </si>
  <si>
    <t>RL4AB1BB8N6000062</t>
  </si>
  <si>
    <t>A34</t>
  </si>
  <si>
    <t>RL4AB1BB6N6600143</t>
  </si>
  <si>
    <t>A35</t>
  </si>
  <si>
    <t>RL4AB1BBXN6000063</t>
  </si>
  <si>
    <t>A36</t>
  </si>
  <si>
    <t>RL4AB1BB4N6700077</t>
  </si>
  <si>
    <t>A37</t>
  </si>
  <si>
    <t>RL4AB1BB1N6300154</t>
  </si>
  <si>
    <t>A38</t>
  </si>
  <si>
    <t>RL4AB1BB8N6600144</t>
  </si>
  <si>
    <t>A39</t>
  </si>
  <si>
    <t>RL4AB1BB3N6300155</t>
  </si>
  <si>
    <t>A40</t>
  </si>
  <si>
    <t>RL4AB1BBXN6600145</t>
  </si>
  <si>
    <t>A41</t>
  </si>
  <si>
    <t>RL4AB1BB1N6000064</t>
  </si>
  <si>
    <t>A42</t>
  </si>
  <si>
    <t>RL4AB1BB6N6700078</t>
  </si>
  <si>
    <t>A43</t>
  </si>
  <si>
    <t>RL4AB1BB5N6300156</t>
  </si>
  <si>
    <t>A44</t>
  </si>
  <si>
    <t>RL4AB1BB1N6600146</t>
  </si>
  <si>
    <t>A45</t>
  </si>
  <si>
    <t>RL4AB1BB7N6300157</t>
  </si>
  <si>
    <t>A46</t>
  </si>
  <si>
    <t>RL4AB1BB3N6600147</t>
  </si>
  <si>
    <t>A47</t>
  </si>
  <si>
    <t>RL4AB1BB3N6000065</t>
  </si>
  <si>
    <t>A48</t>
  </si>
  <si>
    <t>RL4AB1BB8N6700079</t>
  </si>
  <si>
    <t>A49</t>
  </si>
  <si>
    <t>RL4AB1BB9N6300158</t>
  </si>
  <si>
    <t>A50</t>
  </si>
  <si>
    <t>RL4AB1BB5N6600148</t>
  </si>
  <si>
    <t>A51</t>
  </si>
  <si>
    <t>RL4AB1BB0N6300159</t>
  </si>
  <si>
    <t>A52</t>
  </si>
  <si>
    <t>RL4AB1BB7N6600149</t>
  </si>
  <si>
    <t>A53</t>
  </si>
  <si>
    <t>RL4AB1BB5N6000066</t>
  </si>
  <si>
    <t>A54</t>
  </si>
  <si>
    <t>RL4AB1BB4N6700080</t>
  </si>
  <si>
    <t>A55</t>
  </si>
  <si>
    <t>RL4AB1BB7N6300160</t>
  </si>
  <si>
    <t>A56</t>
  </si>
  <si>
    <t>RL4AB1BB3N6600150</t>
  </si>
  <si>
    <t>LH-16</t>
  </si>
  <si>
    <t>A57</t>
  </si>
  <si>
    <t>RL4AB1BB5N6600151</t>
  </si>
  <si>
    <t>LG-17</t>
  </si>
  <si>
    <t>A58</t>
  </si>
  <si>
    <t>RL4AB1BB9N6300161</t>
  </si>
  <si>
    <t>A59</t>
  </si>
  <si>
    <t>RL4AB1BB7N6600152</t>
  </si>
  <si>
    <t>LJ-9</t>
  </si>
  <si>
    <t>A60</t>
  </si>
  <si>
    <t>RL4AB1BB6N6700081</t>
  </si>
  <si>
    <t>A61</t>
  </si>
  <si>
    <t>RL4AB1BB7N6000067</t>
  </si>
  <si>
    <t>A62</t>
  </si>
  <si>
    <t>RL4AB1BB0N6300162</t>
  </si>
  <si>
    <t>A63</t>
  </si>
  <si>
    <t>RL4AB1BB9N6600153</t>
  </si>
  <si>
    <t>A64</t>
  </si>
  <si>
    <t>RL4AB1BB0N6600154</t>
  </si>
  <si>
    <t>A65</t>
  </si>
  <si>
    <t>RL4AB1BB8N6700082</t>
  </si>
  <si>
    <t>A66</t>
  </si>
  <si>
    <t>RL4AB1BB2N6300163</t>
  </si>
  <si>
    <t>A67</t>
  </si>
  <si>
    <t>RL4AB1BB9N6000068</t>
  </si>
  <si>
    <t>A68</t>
  </si>
  <si>
    <t>RL4AB1BB2N6600155</t>
  </si>
  <si>
    <t>A69</t>
  </si>
  <si>
    <t>RL4AB1BB4N6300164</t>
  </si>
  <si>
    <t>A70</t>
  </si>
  <si>
    <t>RL4AB1BB4N6600156</t>
  </si>
  <si>
    <t>A71</t>
  </si>
  <si>
    <t>RL4AB1BBXN6700083</t>
  </si>
  <si>
    <t>A72</t>
  </si>
  <si>
    <t>RL4AB1BB6N6600157</t>
  </si>
  <si>
    <t>A73</t>
  </si>
  <si>
    <t>RL4AB1BB6N6300165</t>
  </si>
  <si>
    <t>A74</t>
  </si>
  <si>
    <t>RL4AB1BB0N6000069</t>
  </si>
  <si>
    <t>A75</t>
  </si>
  <si>
    <t>RL4AB1BB8N6600158</t>
  </si>
  <si>
    <t>F97</t>
  </si>
  <si>
    <t>LB-353</t>
  </si>
  <si>
    <t>V19</t>
  </si>
  <si>
    <t>RL4B28F30N5173449</t>
  </si>
  <si>
    <t>A87</t>
  </si>
  <si>
    <t>RL4AB1BB9N6000054</t>
  </si>
  <si>
    <t>F98</t>
  </si>
  <si>
    <t>A88</t>
  </si>
  <si>
    <t>RL4AB1BB5N6700069</t>
  </si>
  <si>
    <t>A89</t>
  </si>
  <si>
    <t>RL4AB1BBXN6600128</t>
  </si>
  <si>
    <t>A90</t>
  </si>
  <si>
    <t>RL4AB1BB5N6300139</t>
  </si>
  <si>
    <t>I40</t>
  </si>
  <si>
    <t>V20</t>
  </si>
  <si>
    <t>RL4B28F37N5173450</t>
  </si>
  <si>
    <t>A91</t>
  </si>
  <si>
    <t>RL4AB1BB1N6600129</t>
  </si>
  <si>
    <t>F99</t>
  </si>
  <si>
    <t>A92</t>
  </si>
  <si>
    <t>RL4AB1BB0N6000055</t>
  </si>
  <si>
    <t>A93</t>
  </si>
  <si>
    <t>RL4AB1BB1N6700070</t>
  </si>
  <si>
    <t>F100</t>
  </si>
  <si>
    <t>A94</t>
  </si>
  <si>
    <t>RL4AB1BB1N6300140</t>
  </si>
  <si>
    <t>V21</t>
  </si>
  <si>
    <t>RL4B28F39N5173451</t>
  </si>
  <si>
    <t>I41</t>
  </si>
  <si>
    <t>A95</t>
  </si>
  <si>
    <t>RL4AB1BB8N6600130</t>
  </si>
  <si>
    <t>A96</t>
  </si>
  <si>
    <t>RL4AB1BB3N6300141</t>
  </si>
  <si>
    <t>F1</t>
  </si>
  <si>
    <t>A97</t>
  </si>
  <si>
    <t>RL4AB1BBXN6600131</t>
  </si>
  <si>
    <t>A98</t>
  </si>
  <si>
    <t>RL4AB1BB5N6300142</t>
  </si>
  <si>
    <t>V22</t>
  </si>
  <si>
    <t>RL4B28F30N5173452</t>
  </si>
  <si>
    <t>I42</t>
  </si>
  <si>
    <t>A99</t>
  </si>
  <si>
    <t>RL4AB1BB1N6600132</t>
  </si>
  <si>
    <t>A100</t>
  </si>
  <si>
    <t>RL4AB1BB2N6000056</t>
  </si>
  <si>
    <t>A1</t>
  </si>
  <si>
    <t>RL4AB1BB3N6700071</t>
  </si>
  <si>
    <t>A2</t>
  </si>
  <si>
    <t>RL4AB1BB7N6300143</t>
  </si>
  <si>
    <t>V23</t>
  </si>
  <si>
    <t>RL4B28F32N5173453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</si>
</sst>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0.0"/>
    <numFmt numFmtId="166" formatCode="h:mm;@"/>
    <numFmt numFmtId="167" formatCode="[$-409]d\-mmm;@"/>
  </numFmts>
  <fonts count="2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36"/>
      <color rgb="FF0066FF"/>
      <name val="Arial"/>
      <family val="2"/>
    </font>
    <font>
      <b/>
      <sz val="48"/>
      <color rgb="FF0066FF"/>
      <name val="Arial"/>
      <family val="2"/>
    </font>
    <font>
      <sz val="11"/>
      <name val="Arial"/>
      <family val="2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Arial"/>
      <family val="2"/>
    </font>
    <font>
      <b/>
      <sz val="28"/>
      <color rgb="FF0066FF"/>
      <name val="Arial"/>
      <family val="2"/>
    </font>
    <font>
      <b/>
      <sz val="12"/>
      <color rgb="FF0066FF"/>
      <name val="Arial"/>
      <family val="2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6"/>
      <color rgb="FF0066FF"/>
      <name val="Arial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4"/>
      <color rgb="FF0066FF"/>
      <name val="Arial"/>
      <family val="2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145">
    <xf numFmtId="0" fontId="0" fillId="0" borderId="0" xfId="0"/>
    <xf numFmtId="0" fontId="3" fillId="0" borderId="0" xfId="0" applyFont="1"/>
    <xf numFmtId="0" fontId="5" fillId="0" borderId="0" xfId="1" applyFont="1" applyBorder="1" applyAlignment="1" applyProtection="1">
      <alignment horizontal="center"/>
      <protection locked="0"/>
    </xf>
    <xf numFmtId="0" fontId="7" fillId="0" borderId="0" xfId="2" applyFont="1" applyAlignment="1" applyProtection="1">
      <alignment vertical="center"/>
    </xf>
    <xf numFmtId="0" fontId="8" fillId="0" borderId="0" xfId="0" applyFont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11" fillId="0" borderId="0" xfId="0" applyFont="1"/>
    <xf numFmtId="0" fontId="1" fillId="0" borderId="0" xfId="0" applyFont="1"/>
    <xf numFmtId="0" fontId="3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12" fillId="0" borderId="2" xfId="0" applyFont="1" applyBorder="1" applyAlignment="1">
      <alignment horizontal="center" vertical="center"/>
    </xf>
    <xf numFmtId="0" fontId="0" fillId="0" borderId="3" xfId="0" applyBorder="1" applyAlignment="1">
      <alignment vertical="center"/>
    </xf>
    <xf numFmtId="165" fontId="1" fillId="0" borderId="4" xfId="0" applyNumberFormat="1" applyFont="1" applyBorder="1" applyAlignment="1">
      <alignment horizontal="left" vertical="center"/>
    </xf>
    <xf numFmtId="0" fontId="0" fillId="0" borderId="5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164" fontId="14" fillId="0" borderId="3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1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16" fillId="0" borderId="5" xfId="0" applyFont="1" applyBorder="1" applyAlignment="1">
      <alignment horizontal="center"/>
    </xf>
    <xf numFmtId="0" fontId="17" fillId="0" borderId="8" xfId="0" applyFont="1" applyBorder="1" applyAlignment="1">
      <alignment horizontal="center"/>
    </xf>
    <xf numFmtId="166" fontId="17" fillId="0" borderId="8" xfId="0" applyNumberFormat="1" applyFon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0" fontId="0" fillId="0" borderId="8" xfId="0" applyBorder="1"/>
    <xf numFmtId="0" fontId="11" fillId="0" borderId="8" xfId="0" applyFont="1" applyBorder="1"/>
    <xf numFmtId="0" fontId="1" fillId="0" borderId="8" xfId="0" applyFont="1" applyBorder="1"/>
    <xf numFmtId="166" fontId="0" fillId="0" borderId="9" xfId="0" applyNumberFormat="1" applyBorder="1" applyAlignment="1">
      <alignment horizontal="center"/>
    </xf>
    <xf numFmtId="0" fontId="0" fillId="0" borderId="9" xfId="0" applyBorder="1"/>
    <xf numFmtId="0" fontId="3" fillId="0" borderId="0" xfId="0" applyFont="1" applyBorder="1"/>
    <xf numFmtId="0" fontId="19" fillId="0" borderId="10" xfId="2" applyFont="1" applyBorder="1" applyAlignment="1" applyProtection="1">
      <alignment vertical="top"/>
    </xf>
    <xf numFmtId="0" fontId="0" fillId="0" borderId="1" xfId="0" applyBorder="1"/>
    <xf numFmtId="0" fontId="11" fillId="0" borderId="1" xfId="0" applyFont="1" applyBorder="1"/>
    <xf numFmtId="0" fontId="0" fillId="0" borderId="10" xfId="0" applyBorder="1"/>
    <xf numFmtId="0" fontId="0" fillId="0" borderId="11" xfId="0" applyBorder="1"/>
    <xf numFmtId="0" fontId="1" fillId="0" borderId="11" xfId="0" applyFont="1" applyBorder="1"/>
    <xf numFmtId="0" fontId="0" fillId="0" borderId="12" xfId="0" applyBorder="1"/>
    <xf numFmtId="0" fontId="16" fillId="0" borderId="0" xfId="0" applyFont="1"/>
    <xf numFmtId="0" fontId="2" fillId="0" borderId="5" xfId="0" applyFont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Border="1"/>
    <xf numFmtId="0" fontId="7" fillId="0" borderId="13" xfId="2" applyFont="1" applyBorder="1" applyAlignment="1" applyProtection="1">
      <alignment vertical="center"/>
    </xf>
    <xf numFmtId="0" fontId="21" fillId="0" borderId="13" xfId="2" applyFont="1" applyBorder="1" applyAlignment="1" applyProtection="1">
      <alignment vertical="center"/>
    </xf>
    <xf numFmtId="0" fontId="18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top" wrapText="1"/>
    </xf>
    <xf numFmtId="0" fontId="15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2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5" fillId="0" borderId="0" xfId="1" applyFont="1" applyAlignment="1" applyProtection="1">
      <alignment horizontal="center"/>
      <protection locked="0"/>
    </xf>
    <xf numFmtId="0" fontId="8" fillId="0" borderId="0" xfId="0" applyFont="1" applyAlignment="1">
      <alignment horizontal="center" vertical="center"/>
    </xf>
    <xf numFmtId="166" fontId="0" fillId="0" borderId="0" xfId="0" applyNumberFormat="1" applyAlignment="1">
      <alignment horizontal="center"/>
    </xf>
    <xf numFmtId="0" fontId="15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11" fillId="0" borderId="6" xfId="0" applyFont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vertical="center"/>
    </xf>
    <xf numFmtId="0" fontId="14" fillId="0" borderId="3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0" fillId="0" borderId="5" xfId="0" applyBorder="1" applyAlignment="1">
      <alignment horizontal="center" vertical="center" wrapText="1"/>
    </xf>
    <xf numFmtId="0" fontId="26" fillId="0" borderId="5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top" wrapText="1"/>
    </xf>
    <xf numFmtId="0" fontId="16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166" fontId="14" fillId="0" borderId="8" xfId="0" applyNumberFormat="1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166" fontId="14" fillId="0" borderId="9" xfId="0" applyNumberFormat="1" applyFont="1" applyBorder="1" applyAlignment="1">
      <alignment horizontal="center" vertical="center"/>
    </xf>
    <xf numFmtId="0" fontId="8" fillId="0" borderId="10" xfId="2" applyFont="1" applyBorder="1" applyAlignment="1">
      <alignment vertical="top"/>
    </xf>
    <xf numFmtId="166" fontId="0" fillId="0" borderId="1" xfId="0" applyNumberForma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0" fontId="6" fillId="0" borderId="0" xfId="2" applyFont="1" applyAlignment="1">
      <alignment vertical="center"/>
    </xf>
    <xf numFmtId="0" fontId="14" fillId="0" borderId="0" xfId="0" applyFont="1" applyAlignment="1">
      <alignment horizontal="left"/>
    </xf>
    <xf numFmtId="0" fontId="6" fillId="0" borderId="13" xfId="2" applyFont="1" applyBorder="1" applyAlignment="1">
      <alignment vertical="center"/>
    </xf>
    <xf numFmtId="0" fontId="0" fillId="0" borderId="2" xfId="0" applyBorder="1" applyAlignment="1">
      <alignment horizontal="center" vertical="top" wrapText="1"/>
    </xf>
    <xf numFmtId="166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vertical="center"/>
    </xf>
    <xf numFmtId="166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17" fillId="0" borderId="2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1" fillId="0" borderId="7" xfId="0" applyFont="1" applyBorder="1" applyAlignment="1">
      <alignment horizontal="center" vertical="top" wrapText="1"/>
    </xf>
    <xf numFmtId="0" fontId="15" fillId="0" borderId="7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/>
    </xf>
    <xf numFmtId="166" fontId="17" fillId="0" borderId="14" xfId="0" applyNumberFormat="1" applyFon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0" fontId="0" fillId="0" borderId="14" xfId="0" applyBorder="1"/>
    <xf numFmtId="0" fontId="19" fillId="0" borderId="0" xfId="2" applyFont="1" applyBorder="1" applyAlignment="1" applyProtection="1">
      <alignment vertical="top"/>
    </xf>
    <xf numFmtId="0" fontId="17" fillId="0" borderId="5" xfId="0" applyFon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8" fillId="0" borderId="0" xfId="2" applyFont="1" applyBorder="1" applyAlignment="1">
      <alignment vertical="top"/>
    </xf>
    <xf numFmtId="166" fontId="17" fillId="0" borderId="5" xfId="0" applyNumberFormat="1" applyFon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0" fontId="0" fillId="0" borderId="5" xfId="0" applyBorder="1"/>
    <xf numFmtId="0" fontId="11" fillId="0" borderId="5" xfId="0" applyFont="1" applyBorder="1"/>
    <xf numFmtId="0" fontId="1" fillId="0" borderId="5" xfId="0" applyFont="1" applyBorder="1"/>
    <xf numFmtId="0" fontId="20" fillId="0" borderId="0" xfId="2" applyFont="1" applyAlignment="1" applyProtection="1">
      <alignment horizontal="center" vertical="center"/>
    </xf>
    <xf numFmtId="164" fontId="9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0" borderId="1" xfId="0" applyFont="1" applyBorder="1" applyAlignment="1">
      <alignment horizontal="center" vertical="top" wrapText="1"/>
    </xf>
    <xf numFmtId="0" fontId="11" fillId="0" borderId="7" xfId="0" applyFont="1" applyBorder="1" applyAlignment="1">
      <alignment horizontal="center" vertical="top" wrapText="1"/>
    </xf>
    <xf numFmtId="0" fontId="15" fillId="0" borderId="1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4" fillId="0" borderId="0" xfId="2" applyFont="1" applyAlignment="1">
      <alignment horizontal="center" vertical="center"/>
    </xf>
    <xf numFmtId="167" fontId="13" fillId="0" borderId="3" xfId="0" applyNumberFormat="1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7" xfId="0" applyFont="1" applyBorder="1" applyAlignment="1">
      <alignment horizontal="center" vertical="center" wrapText="1"/>
    </xf>
    <xf numFmtId="0" fontId="27" fillId="0" borderId="0" xfId="2" applyFont="1" applyAlignment="1">
      <alignment horizontal="center" vertical="center"/>
    </xf>
    <xf numFmtId="167" fontId="17" fillId="0" borderId="3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/>
    </xf>
    <xf numFmtId="166" fontId="17" fillId="0" borderId="9" xfId="0" applyNumberFormat="1" applyFont="1" applyBorder="1" applyAlignment="1">
      <alignment horizontal="center"/>
    </xf>
    <xf numFmtId="0" fontId="17" fillId="2" borderId="9" xfId="0" applyFont="1" applyFill="1" applyBorder="1" applyAlignment="1">
      <alignment horizontal="center"/>
    </xf>
    <xf numFmtId="166" fontId="17" fillId="2" borderId="9" xfId="0" applyNumberFormat="1" applyFont="1" applyFill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0" fontId="0" fillId="0" borderId="15" xfId="0" applyBorder="1"/>
    <xf numFmtId="0" fontId="28" fillId="2" borderId="9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</cellXfs>
  <cellStyles count="3">
    <cellStyle name="%" xfId="1" xr:uid="{95CB1E4A-3909-4D06-A95C-7CE83C7B89B3}"/>
    <cellStyle name="Normal" xfId="0" builtinId="0"/>
    <cellStyle name="Normal_Prod daily report (2 shift separated)" xfId="2" xr:uid="{C9EB2C30-D045-479B-AFEF-2BFE6E44F1A1}"/>
  </cellStyles>
  <dxfs count="3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CONTROL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0</xdr:row>
      <xdr:rowOff>28574</xdr:rowOff>
    </xdr:from>
    <xdr:to>
      <xdr:col>5</xdr:col>
      <xdr:colOff>28575</xdr:colOff>
      <xdr:row>3</xdr:row>
      <xdr:rowOff>122464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5C41527-35DA-447D-A9F3-D889A95223C2}"/>
            </a:ext>
          </a:extLst>
        </xdr:cNvPr>
        <xdr:cNvSpPr txBox="1"/>
      </xdr:nvSpPr>
      <xdr:spPr>
        <a:xfrm>
          <a:off x="133349" y="28574"/>
          <a:ext cx="2343151" cy="10654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Toyota Motor Vietnam</a:t>
          </a:r>
        </a:p>
        <a:p>
          <a:r>
            <a:rPr lang="en-US" sz="1200"/>
            <a:t>PCD/CCR</a:t>
          </a:r>
        </a:p>
        <a:p>
          <a:r>
            <a:rPr lang="en-US" sz="1200"/>
            <a:t>Document no: PC-S-CCR-001</a:t>
          </a:r>
        </a:p>
      </xdr:txBody>
    </xdr:sp>
    <xdr:clientData/>
  </xdr:twoCellAnchor>
  <xdr:twoCellAnchor>
    <xdr:from>
      <xdr:col>1</xdr:col>
      <xdr:colOff>28574</xdr:colOff>
      <xdr:row>19</xdr:row>
      <xdr:rowOff>40822</xdr:rowOff>
    </xdr:from>
    <xdr:to>
      <xdr:col>5</xdr:col>
      <xdr:colOff>81643</xdr:colOff>
      <xdr:row>21</xdr:row>
      <xdr:rowOff>95251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F4EF3FC-4C69-4BC0-8D69-D7DD6287CC47}"/>
            </a:ext>
          </a:extLst>
        </xdr:cNvPr>
        <xdr:cNvSpPr txBox="1"/>
      </xdr:nvSpPr>
      <xdr:spPr>
        <a:xfrm>
          <a:off x="133349" y="21424447"/>
          <a:ext cx="2396219" cy="5783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Toyota Motor Vietnam</a:t>
          </a:r>
        </a:p>
        <a:p>
          <a:r>
            <a:rPr lang="en-US" sz="1400"/>
            <a:t>PCD/CCR</a:t>
          </a:r>
        </a:p>
        <a:p>
          <a:r>
            <a:rPr lang="en-US" sz="1400"/>
            <a:t>Document no: PC-S-CCR-001</a:t>
          </a:r>
        </a:p>
      </xdr:txBody>
    </xdr:sp>
    <xdr:clientData/>
  </xdr:twoCellAnchor>
  <xdr:twoCellAnchor>
    <xdr:from>
      <xdr:col>1</xdr:col>
      <xdr:colOff>28573</xdr:colOff>
      <xdr:row>36</xdr:row>
      <xdr:rowOff>285749</xdr:rowOff>
    </xdr:from>
    <xdr:to>
      <xdr:col>5</xdr:col>
      <xdr:colOff>163285</xdr:colOff>
      <xdr:row>38</xdr:row>
      <xdr:rowOff>367392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C6DAAB5-749D-4DCE-BB1C-B91D71C86AA8}"/>
            </a:ext>
          </a:extLst>
        </xdr:cNvPr>
        <xdr:cNvSpPr txBox="1"/>
      </xdr:nvSpPr>
      <xdr:spPr>
        <a:xfrm>
          <a:off x="133348" y="42910124"/>
          <a:ext cx="2477862" cy="9388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Toyota Motor Vietnam</a:t>
          </a:r>
        </a:p>
        <a:p>
          <a:r>
            <a:rPr lang="en-US" sz="1400"/>
            <a:t>PCD/CCR</a:t>
          </a:r>
        </a:p>
        <a:p>
          <a:r>
            <a:rPr lang="en-US" sz="1400"/>
            <a:t>Document no: PC-S-CCR-001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0</xdr:row>
      <xdr:rowOff>28574</xdr:rowOff>
    </xdr:from>
    <xdr:to>
      <xdr:col>5</xdr:col>
      <xdr:colOff>28575</xdr:colOff>
      <xdr:row>3</xdr:row>
      <xdr:rowOff>122464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545DF81-56CA-406C-AA74-B98069FAC938}"/>
            </a:ext>
          </a:extLst>
        </xdr:cNvPr>
        <xdr:cNvSpPr txBox="1"/>
      </xdr:nvSpPr>
      <xdr:spPr>
        <a:xfrm>
          <a:off x="133349" y="28574"/>
          <a:ext cx="2343151" cy="10654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Toyota Motor Vietnam</a:t>
          </a:r>
        </a:p>
        <a:p>
          <a:r>
            <a:rPr lang="en-US" sz="1200"/>
            <a:t>PCD/CCR</a:t>
          </a:r>
        </a:p>
        <a:p>
          <a:r>
            <a:rPr lang="en-US" sz="1200"/>
            <a:t>Document no: PC-S-CCR-001</a:t>
          </a:r>
        </a:p>
      </xdr:txBody>
    </xdr:sp>
    <xdr:clientData/>
  </xdr:twoCellAnchor>
  <xdr:twoCellAnchor>
    <xdr:from>
      <xdr:col>1</xdr:col>
      <xdr:colOff>28574</xdr:colOff>
      <xdr:row>37</xdr:row>
      <xdr:rowOff>40822</xdr:rowOff>
    </xdr:from>
    <xdr:to>
      <xdr:col>5</xdr:col>
      <xdr:colOff>81643</xdr:colOff>
      <xdr:row>39</xdr:row>
      <xdr:rowOff>95251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E54AD20-7FF9-4B61-9262-3B04C7B9957A}"/>
            </a:ext>
          </a:extLst>
        </xdr:cNvPr>
        <xdr:cNvSpPr txBox="1"/>
      </xdr:nvSpPr>
      <xdr:spPr>
        <a:xfrm>
          <a:off x="133349" y="3374572"/>
          <a:ext cx="2396219" cy="8926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Toyota Motor Vietnam</a:t>
          </a:r>
        </a:p>
        <a:p>
          <a:r>
            <a:rPr lang="en-US" sz="1400"/>
            <a:t>PCD/CCR</a:t>
          </a:r>
        </a:p>
        <a:p>
          <a:r>
            <a:rPr lang="en-US" sz="1400"/>
            <a:t>Document no: PC-S-CCR-001</a:t>
          </a:r>
        </a:p>
      </xdr:txBody>
    </xdr:sp>
    <xdr:clientData/>
  </xdr:twoCellAnchor>
  <xdr:twoCellAnchor>
    <xdr:from>
      <xdr:col>1</xdr:col>
      <xdr:colOff>28573</xdr:colOff>
      <xdr:row>76</xdr:row>
      <xdr:rowOff>285749</xdr:rowOff>
    </xdr:from>
    <xdr:to>
      <xdr:col>5</xdr:col>
      <xdr:colOff>163285</xdr:colOff>
      <xdr:row>78</xdr:row>
      <xdr:rowOff>367392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796275B-EB4B-44A6-9693-60BAF93FE0D0}"/>
            </a:ext>
          </a:extLst>
        </xdr:cNvPr>
        <xdr:cNvSpPr txBox="1"/>
      </xdr:nvSpPr>
      <xdr:spPr>
        <a:xfrm>
          <a:off x="133348" y="6677024"/>
          <a:ext cx="2477862" cy="7674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Toyota Motor Vietnam</a:t>
          </a:r>
        </a:p>
        <a:p>
          <a:r>
            <a:rPr lang="en-US" sz="1400"/>
            <a:t>PCD/CCR</a:t>
          </a:r>
        </a:p>
        <a:p>
          <a:r>
            <a:rPr lang="en-US" sz="1400"/>
            <a:t>Document no: PC-S-CCR-001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0</xdr:row>
      <xdr:rowOff>28574</xdr:rowOff>
    </xdr:from>
    <xdr:to>
      <xdr:col>5</xdr:col>
      <xdr:colOff>28575</xdr:colOff>
      <xdr:row>3</xdr:row>
      <xdr:rowOff>122464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B23172B-7B03-4422-89C1-12A3F722D101}"/>
            </a:ext>
          </a:extLst>
        </xdr:cNvPr>
        <xdr:cNvSpPr txBox="1"/>
      </xdr:nvSpPr>
      <xdr:spPr>
        <a:xfrm>
          <a:off x="133349" y="28574"/>
          <a:ext cx="2343151" cy="10654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Toyota Motor Vietnam</a:t>
          </a:r>
        </a:p>
        <a:p>
          <a:r>
            <a:rPr lang="en-US" sz="1200"/>
            <a:t>PCD/CCR</a:t>
          </a:r>
        </a:p>
        <a:p>
          <a:r>
            <a:rPr lang="en-US" sz="1200"/>
            <a:t>Document no: PC-S-CCR-001</a:t>
          </a:r>
        </a:p>
      </xdr:txBody>
    </xdr:sp>
    <xdr:clientData/>
  </xdr:twoCellAnchor>
  <xdr:twoCellAnchor>
    <xdr:from>
      <xdr:col>1</xdr:col>
      <xdr:colOff>28574</xdr:colOff>
      <xdr:row>56</xdr:row>
      <xdr:rowOff>40822</xdr:rowOff>
    </xdr:from>
    <xdr:to>
      <xdr:col>5</xdr:col>
      <xdr:colOff>81643</xdr:colOff>
      <xdr:row>58</xdr:row>
      <xdr:rowOff>95251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B6416B4-9835-46C6-BC9F-2068DC6E1E0F}"/>
            </a:ext>
          </a:extLst>
        </xdr:cNvPr>
        <xdr:cNvSpPr txBox="1"/>
      </xdr:nvSpPr>
      <xdr:spPr>
        <a:xfrm>
          <a:off x="133349" y="3374572"/>
          <a:ext cx="2396219" cy="8926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Toyota Motor Vietnam</a:t>
          </a:r>
        </a:p>
        <a:p>
          <a:r>
            <a:rPr lang="en-US" sz="1400"/>
            <a:t>PCD/CCR</a:t>
          </a:r>
        </a:p>
        <a:p>
          <a:r>
            <a:rPr lang="en-US" sz="1400"/>
            <a:t>Document no: PC-S-CCR-001</a:t>
          </a:r>
        </a:p>
      </xdr:txBody>
    </xdr:sp>
    <xdr:clientData/>
  </xdr:twoCellAnchor>
  <xdr:twoCellAnchor>
    <xdr:from>
      <xdr:col>1</xdr:col>
      <xdr:colOff>28573</xdr:colOff>
      <xdr:row>107</xdr:row>
      <xdr:rowOff>285749</xdr:rowOff>
    </xdr:from>
    <xdr:to>
      <xdr:col>5</xdr:col>
      <xdr:colOff>163285</xdr:colOff>
      <xdr:row>109</xdr:row>
      <xdr:rowOff>367392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F8BE456-E40D-425B-A4F7-16786A2E8A4D}"/>
            </a:ext>
          </a:extLst>
        </xdr:cNvPr>
        <xdr:cNvSpPr txBox="1"/>
      </xdr:nvSpPr>
      <xdr:spPr>
        <a:xfrm>
          <a:off x="133348" y="6677024"/>
          <a:ext cx="2477862" cy="7674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Toyota Motor Vietnam</a:t>
          </a:r>
        </a:p>
        <a:p>
          <a:r>
            <a:rPr lang="en-US" sz="1400"/>
            <a:t>PCD/CCR</a:t>
          </a:r>
        </a:p>
        <a:p>
          <a:r>
            <a:rPr lang="en-US" sz="1400"/>
            <a:t>Document no: PC-S-CCR-001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171449</xdr:colOff>
      <xdr:row>3</xdr:row>
      <xdr:rowOff>123824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47F65CD-F119-472C-BE62-C6B5F3682A49}"/>
            </a:ext>
          </a:extLst>
        </xdr:cNvPr>
        <xdr:cNvSpPr txBox="1"/>
      </xdr:nvSpPr>
      <xdr:spPr>
        <a:xfrm>
          <a:off x="0" y="0"/>
          <a:ext cx="1990724" cy="6572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Toyota Motor Vietnam</a:t>
          </a:r>
        </a:p>
        <a:p>
          <a:r>
            <a:rPr lang="en-US" sz="1000"/>
            <a:t>PCD/CCR</a:t>
          </a:r>
        </a:p>
        <a:p>
          <a:r>
            <a:rPr lang="en-US" sz="1000"/>
            <a:t>Document no: PC-S-CCR-004</a:t>
          </a:r>
        </a:p>
      </xdr:txBody>
    </xdr:sp>
    <xdr:clientData/>
  </xdr:twoCellAnchor>
  <xdr:twoCellAnchor>
    <xdr:from>
      <xdr:col>0</xdr:col>
      <xdr:colOff>0</xdr:colOff>
      <xdr:row>87</xdr:row>
      <xdr:rowOff>17369</xdr:rowOff>
    </xdr:from>
    <xdr:to>
      <xdr:col>6</xdr:col>
      <xdr:colOff>19049</xdr:colOff>
      <xdr:row>89</xdr:row>
      <xdr:rowOff>33617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87B5707-3594-457B-B712-5B75087CEBDB}"/>
            </a:ext>
          </a:extLst>
        </xdr:cNvPr>
        <xdr:cNvSpPr txBox="1"/>
      </xdr:nvSpPr>
      <xdr:spPr>
        <a:xfrm>
          <a:off x="0" y="17676719"/>
          <a:ext cx="1838324" cy="5972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Toyota Motor Vietnam</a:t>
          </a:r>
        </a:p>
        <a:p>
          <a:r>
            <a:rPr lang="en-US" sz="1000"/>
            <a:t>PCD/CCR</a:t>
          </a:r>
        </a:p>
        <a:p>
          <a:r>
            <a:rPr lang="en-US" sz="1000"/>
            <a:t>Document no: PC-S-CCR-004</a:t>
          </a:r>
        </a:p>
      </xdr:txBody>
    </xdr:sp>
    <xdr:clientData/>
  </xdr:twoCellAnchor>
  <xdr:twoCellAnchor>
    <xdr:from>
      <xdr:col>1</xdr:col>
      <xdr:colOff>28574</xdr:colOff>
      <xdr:row>180</xdr:row>
      <xdr:rowOff>28575</xdr:rowOff>
    </xdr:from>
    <xdr:to>
      <xdr:col>5</xdr:col>
      <xdr:colOff>28575</xdr:colOff>
      <xdr:row>183</xdr:row>
      <xdr:rowOff>9525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189A8A8-3265-4BAC-B81C-214BDD5C002F}"/>
            </a:ext>
          </a:extLst>
        </xdr:cNvPr>
        <xdr:cNvSpPr txBox="1"/>
      </xdr:nvSpPr>
      <xdr:spPr>
        <a:xfrm>
          <a:off x="123824" y="35347275"/>
          <a:ext cx="1381126" cy="619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Toyota Motor Vietnam</a:t>
          </a:r>
        </a:p>
        <a:p>
          <a:r>
            <a:rPr lang="en-US" sz="1000"/>
            <a:t>PCD/CCR</a:t>
          </a:r>
        </a:p>
        <a:p>
          <a:r>
            <a:rPr lang="en-US" sz="1000"/>
            <a:t>Document no: PC-S-CCR-004</a:t>
          </a:r>
        </a:p>
      </xdr:txBody>
    </xdr:sp>
    <xdr:clientData/>
  </xdr:twoCellAnchor>
  <xdr:twoCellAnchor>
    <xdr:from>
      <xdr:col>25</xdr:col>
      <xdr:colOff>201706</xdr:colOff>
      <xdr:row>0</xdr:row>
      <xdr:rowOff>67236</xdr:rowOff>
    </xdr:from>
    <xdr:to>
      <xdr:col>26</xdr:col>
      <xdr:colOff>571500</xdr:colOff>
      <xdr:row>1</xdr:row>
      <xdr:rowOff>179296</xdr:rowOff>
    </xdr:to>
    <xdr:sp macro="" textlink="">
      <xdr:nvSpPr>
        <xdr:cNvPr id="5" name="Pentagon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81721C-04C8-4667-9361-215ED0C0F25C}"/>
            </a:ext>
          </a:extLst>
        </xdr:cNvPr>
        <xdr:cNvSpPr/>
      </xdr:nvSpPr>
      <xdr:spPr>
        <a:xfrm flipH="1">
          <a:off x="11060206" y="67236"/>
          <a:ext cx="979394" cy="216835"/>
        </a:xfrm>
        <a:prstGeom prst="homePlate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rgbClr val="FF0000"/>
              </a:solidFill>
            </a:rPr>
            <a:t>Home page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9EEEE-7453-484D-BB17-1BDE0505BDE6}">
  <dimension ref="A1:AB54"/>
  <sheetViews>
    <sheetView topLeftCell="A40" zoomScale="82" zoomScaleNormal="82" workbookViewId="0">
      <selection activeCell="J41" sqref="J41"/>
    </sheetView>
  </sheetViews>
  <sheetFormatPr defaultRowHeight="15.75" x14ac:dyDescent="0.25"/>
  <cols>
    <col min="1" max="1" width="1.5703125" style="1" customWidth="1"/>
    <col min="2" max="2" width="9.42578125" style="42" customWidth="1"/>
    <col min="3" max="3" width="6.85546875" customWidth="1"/>
    <col min="4" max="7" width="9.42578125" customWidth="1"/>
    <col min="8" max="8" width="0.28515625" customWidth="1"/>
    <col min="9" max="9" width="28.85546875" customWidth="1"/>
    <col min="10" max="10" width="11.140625" customWidth="1"/>
    <col min="11" max="11" width="7.42578125" customWidth="1"/>
    <col min="12" max="13" width="11.42578125" customWidth="1"/>
    <col min="14" max="14" width="6.42578125" style="6" customWidth="1"/>
    <col min="15" max="15" width="5.140625" customWidth="1"/>
    <col min="16" max="21" width="3.5703125" customWidth="1"/>
    <col min="22" max="22" width="3.5703125" style="7" customWidth="1"/>
    <col min="23" max="23" width="7.5703125" style="7" customWidth="1"/>
    <col min="24" max="24" width="10.42578125" style="7" customWidth="1"/>
    <col min="25" max="25" width="19.7109375" customWidth="1"/>
    <col min="28" max="28" width="28.28515625" style="39" customWidth="1"/>
  </cols>
  <sheetData>
    <row r="1" spans="1:28" ht="25.5" customHeight="1" x14ac:dyDescent="0.25">
      <c r="B1" s="2"/>
      <c r="H1" s="108" t="s">
        <v>0</v>
      </c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AB1"/>
    </row>
    <row r="2" spans="1:28" ht="25.5" customHeight="1" x14ac:dyDescent="0.25">
      <c r="B2" s="2"/>
      <c r="G2" s="3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AB2"/>
    </row>
    <row r="3" spans="1:28" ht="25.5" customHeight="1" x14ac:dyDescent="0.25">
      <c r="B3" s="4"/>
      <c r="G3" s="3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AB3"/>
    </row>
    <row r="4" spans="1:28" ht="25.5" customHeight="1" x14ac:dyDescent="0.4">
      <c r="B4" s="5" t="s">
        <v>1</v>
      </c>
      <c r="AB4"/>
    </row>
    <row r="5" spans="1:28" s="41" customFormat="1" ht="25.5" customHeight="1" x14ac:dyDescent="0.25">
      <c r="A5" s="8"/>
      <c r="B5" s="115" t="s">
        <v>6</v>
      </c>
      <c r="C5" s="10" t="s">
        <v>2</v>
      </c>
      <c r="D5" s="109">
        <v>44909</v>
      </c>
      <c r="E5" s="109"/>
      <c r="F5" s="109"/>
      <c r="G5" s="11"/>
      <c r="H5" s="11"/>
      <c r="I5" s="11"/>
      <c r="J5" s="11"/>
      <c r="K5" s="11"/>
      <c r="L5" s="110"/>
      <c r="M5" s="111"/>
      <c r="N5" s="112" t="s">
        <v>3</v>
      </c>
      <c r="O5" s="113"/>
      <c r="P5" s="114">
        <v>6.6</v>
      </c>
      <c r="Q5" s="114"/>
      <c r="R5" s="114"/>
      <c r="S5" s="114"/>
      <c r="T5" s="114"/>
      <c r="U5" s="114"/>
      <c r="V5" s="12"/>
      <c r="W5" s="13" t="s">
        <v>4</v>
      </c>
      <c r="X5" s="12"/>
      <c r="Y5" s="13" t="s">
        <v>5</v>
      </c>
    </row>
    <row r="6" spans="1:28" s="41" customFormat="1" ht="25.5" customHeight="1" x14ac:dyDescent="0.25">
      <c r="A6" s="8"/>
      <c r="B6" s="127"/>
      <c r="C6" s="14"/>
      <c r="D6" s="15"/>
      <c r="E6" s="11"/>
      <c r="F6" s="11"/>
      <c r="G6" s="11" t="s">
        <v>7</v>
      </c>
      <c r="H6" s="11"/>
      <c r="I6" s="11"/>
      <c r="J6" s="11"/>
      <c r="K6" s="11"/>
      <c r="L6" s="119" t="s">
        <v>8</v>
      </c>
      <c r="M6" s="111"/>
      <c r="N6" s="120" t="s">
        <v>9</v>
      </c>
      <c r="O6" s="122" t="s">
        <v>10</v>
      </c>
      <c r="P6" s="119" t="s">
        <v>11</v>
      </c>
      <c r="Q6" s="110"/>
      <c r="R6" s="110"/>
      <c r="S6" s="110"/>
      <c r="T6" s="110"/>
      <c r="U6" s="110"/>
      <c r="V6" s="111"/>
      <c r="W6" s="122" t="s">
        <v>12</v>
      </c>
      <c r="X6" s="124" t="s">
        <v>13</v>
      </c>
      <c r="Y6" s="115" t="s">
        <v>14</v>
      </c>
    </row>
    <row r="7" spans="1:28" s="42" customFormat="1" ht="27.75" customHeight="1" x14ac:dyDescent="0.25">
      <c r="A7" s="16"/>
      <c r="B7" s="116"/>
      <c r="C7" s="17" t="s">
        <v>15</v>
      </c>
      <c r="D7" s="17" t="s">
        <v>16</v>
      </c>
      <c r="E7" s="18" t="s">
        <v>17</v>
      </c>
      <c r="F7" s="17" t="s">
        <v>18</v>
      </c>
      <c r="G7" s="17" t="s">
        <v>19</v>
      </c>
      <c r="H7" s="19" t="s">
        <v>20</v>
      </c>
      <c r="I7" s="19" t="s">
        <v>21</v>
      </c>
      <c r="J7" s="20" t="s">
        <v>22</v>
      </c>
      <c r="K7" s="21" t="s">
        <v>23</v>
      </c>
      <c r="L7" s="17" t="s">
        <v>24</v>
      </c>
      <c r="M7" s="17" t="s">
        <v>25</v>
      </c>
      <c r="N7" s="121"/>
      <c r="O7" s="123"/>
      <c r="P7" s="17" t="s">
        <v>26</v>
      </c>
      <c r="Q7" s="17" t="s">
        <v>27</v>
      </c>
      <c r="R7" s="17" t="s">
        <v>28</v>
      </c>
      <c r="S7" s="17" t="s">
        <v>29</v>
      </c>
      <c r="T7" s="17" t="s">
        <v>30</v>
      </c>
      <c r="U7" s="17" t="s">
        <v>31</v>
      </c>
      <c r="V7" s="22" t="s">
        <v>32</v>
      </c>
      <c r="W7" s="123"/>
      <c r="X7" s="125"/>
      <c r="Y7" s="116"/>
    </row>
    <row r="8" spans="1:28" ht="15.95" customHeight="1" x14ac:dyDescent="0.3">
      <c r="A8" s="1" t="str">
        <f>D8&amp;E8</f>
        <v>LB-3541</v>
      </c>
      <c r="B8" s="23">
        <v>1</v>
      </c>
      <c r="C8" s="23" t="s">
        <v>81</v>
      </c>
      <c r="D8" s="23" t="s">
        <v>82</v>
      </c>
      <c r="E8" s="23">
        <v>1</v>
      </c>
      <c r="F8" s="23" t="s">
        <v>83</v>
      </c>
      <c r="G8" s="23" t="s">
        <v>84</v>
      </c>
      <c r="H8" s="23"/>
      <c r="I8" s="23" t="s">
        <v>85</v>
      </c>
      <c r="J8" s="24">
        <v>0.31402777777777779</v>
      </c>
      <c r="K8" s="25"/>
      <c r="L8" s="23"/>
      <c r="M8" s="23"/>
      <c r="N8" s="23"/>
      <c r="O8" s="23"/>
      <c r="P8" s="23"/>
      <c r="Q8" s="23"/>
      <c r="R8" s="23"/>
      <c r="S8" s="23"/>
      <c r="T8" s="24"/>
      <c r="U8" s="25"/>
      <c r="V8" s="23"/>
      <c r="W8" s="23"/>
      <c r="X8" s="23"/>
      <c r="Y8" s="23"/>
      <c r="AB8"/>
    </row>
    <row r="9" spans="1:28" ht="15.95" customHeight="1" x14ac:dyDescent="0.3">
      <c r="B9" s="137">
        <v>2</v>
      </c>
      <c r="C9" s="137" t="s">
        <v>81</v>
      </c>
      <c r="D9" s="137" t="s">
        <v>86</v>
      </c>
      <c r="E9" s="137">
        <v>4</v>
      </c>
      <c r="F9" s="137" t="s">
        <v>87</v>
      </c>
      <c r="G9" s="137" t="s">
        <v>88</v>
      </c>
      <c r="H9" s="137"/>
      <c r="I9" s="137" t="s">
        <v>89</v>
      </c>
      <c r="J9" s="138">
        <v>0.32944444444444448</v>
      </c>
      <c r="K9" s="25"/>
      <c r="L9" s="23"/>
      <c r="M9" s="23"/>
      <c r="N9" s="23"/>
      <c r="O9" s="23"/>
      <c r="P9" s="23"/>
      <c r="Q9" s="23"/>
      <c r="R9" s="23"/>
      <c r="S9" s="23"/>
      <c r="T9" s="24"/>
      <c r="U9" s="25"/>
      <c r="V9" s="23"/>
      <c r="W9" s="23"/>
      <c r="X9" s="23"/>
      <c r="Y9" s="23"/>
      <c r="AB9"/>
    </row>
    <row r="10" spans="1:28" ht="15.95" customHeight="1" x14ac:dyDescent="0.3">
      <c r="B10" s="137">
        <v>3</v>
      </c>
      <c r="C10" s="137" t="s">
        <v>81</v>
      </c>
      <c r="D10" s="137" t="s">
        <v>82</v>
      </c>
      <c r="E10" s="137">
        <v>2</v>
      </c>
      <c r="F10" s="137" t="s">
        <v>83</v>
      </c>
      <c r="G10" s="137" t="s">
        <v>90</v>
      </c>
      <c r="H10" s="137"/>
      <c r="I10" s="137" t="s">
        <v>91</v>
      </c>
      <c r="J10" s="138">
        <v>0.34486111111111117</v>
      </c>
      <c r="K10" s="25"/>
      <c r="L10" s="23"/>
      <c r="M10" s="23"/>
      <c r="N10" s="23"/>
      <c r="O10" s="23"/>
      <c r="P10" s="23"/>
      <c r="Q10" s="23"/>
      <c r="R10" s="23"/>
      <c r="S10" s="23"/>
      <c r="T10" s="24"/>
      <c r="U10" s="25"/>
      <c r="V10" s="23"/>
      <c r="W10" s="23"/>
      <c r="X10" s="23"/>
      <c r="Y10" s="23"/>
      <c r="AB10"/>
    </row>
    <row r="11" spans="1:28" ht="15.95" customHeight="1" x14ac:dyDescent="0.3">
      <c r="B11" s="137">
        <v>4</v>
      </c>
      <c r="C11" s="137" t="s">
        <v>81</v>
      </c>
      <c r="D11" s="137" t="s">
        <v>82</v>
      </c>
      <c r="E11" s="137">
        <v>3</v>
      </c>
      <c r="F11" s="137" t="s">
        <v>83</v>
      </c>
      <c r="G11" s="137" t="s">
        <v>92</v>
      </c>
      <c r="H11" s="137"/>
      <c r="I11" s="137" t="s">
        <v>93</v>
      </c>
      <c r="J11" s="138">
        <v>0.36027777777777786</v>
      </c>
      <c r="K11" s="25"/>
      <c r="L11" s="23"/>
      <c r="M11" s="23"/>
      <c r="N11" s="23"/>
      <c r="O11" s="23"/>
      <c r="P11" s="23"/>
      <c r="Q11" s="23"/>
      <c r="R11" s="23"/>
      <c r="S11" s="23"/>
      <c r="T11" s="24"/>
      <c r="U11" s="25"/>
      <c r="V11" s="23"/>
      <c r="W11" s="23"/>
      <c r="X11" s="23"/>
      <c r="Y11" s="23"/>
      <c r="AB11"/>
    </row>
    <row r="12" spans="1:28" ht="15.95" customHeight="1" x14ac:dyDescent="0.3">
      <c r="B12" s="137">
        <v>5</v>
      </c>
      <c r="C12" s="137" t="s">
        <v>81</v>
      </c>
      <c r="D12" s="137" t="s">
        <v>86</v>
      </c>
      <c r="E12" s="137">
        <v>5</v>
      </c>
      <c r="F12" s="137" t="s">
        <v>87</v>
      </c>
      <c r="G12" s="137" t="s">
        <v>94</v>
      </c>
      <c r="H12" s="137"/>
      <c r="I12" s="137" t="s">
        <v>95</v>
      </c>
      <c r="J12" s="138">
        <v>0.38263888888888897</v>
      </c>
      <c r="K12" s="25"/>
      <c r="L12" s="23"/>
      <c r="M12" s="23"/>
      <c r="N12" s="23"/>
      <c r="O12" s="23"/>
      <c r="P12" s="23"/>
      <c r="Q12" s="23"/>
      <c r="R12" s="23"/>
      <c r="S12" s="23"/>
      <c r="T12" s="24"/>
      <c r="U12" s="25"/>
      <c r="V12" s="23"/>
      <c r="W12" s="23"/>
      <c r="X12" s="23"/>
      <c r="Y12" s="23"/>
      <c r="AB12"/>
    </row>
    <row r="13" spans="1:28" ht="15.95" customHeight="1" x14ac:dyDescent="0.3">
      <c r="B13" s="137">
        <v>6</v>
      </c>
      <c r="C13" s="137" t="s">
        <v>81</v>
      </c>
      <c r="D13" s="137" t="s">
        <v>82</v>
      </c>
      <c r="E13" s="137">
        <v>4</v>
      </c>
      <c r="F13" s="137" t="s">
        <v>83</v>
      </c>
      <c r="G13" s="137" t="s">
        <v>96</v>
      </c>
      <c r="H13" s="137"/>
      <c r="I13" s="137" t="s">
        <v>97</v>
      </c>
      <c r="J13" s="138">
        <v>0.39805555555555566</v>
      </c>
      <c r="K13" s="25"/>
      <c r="L13" s="23"/>
      <c r="M13" s="23"/>
      <c r="N13" s="23"/>
      <c r="O13" s="23"/>
      <c r="P13" s="23"/>
      <c r="Q13" s="23"/>
      <c r="R13" s="23"/>
      <c r="S13" s="23"/>
      <c r="T13" s="24"/>
      <c r="U13" s="25"/>
      <c r="V13" s="23"/>
      <c r="W13" s="23"/>
      <c r="X13" s="23"/>
      <c r="Y13" s="23"/>
      <c r="AB13"/>
    </row>
    <row r="14" spans="1:28" ht="15.95" customHeight="1" x14ac:dyDescent="0.3">
      <c r="B14" s="137">
        <v>7</v>
      </c>
      <c r="C14" s="137" t="s">
        <v>81</v>
      </c>
      <c r="D14" s="137" t="s">
        <v>82</v>
      </c>
      <c r="E14" s="137">
        <v>5</v>
      </c>
      <c r="F14" s="137" t="s">
        <v>83</v>
      </c>
      <c r="G14" s="137" t="s">
        <v>98</v>
      </c>
      <c r="H14" s="137"/>
      <c r="I14" s="137" t="s">
        <v>99</v>
      </c>
      <c r="J14" s="138">
        <v>0.41347222222222235</v>
      </c>
      <c r="K14" s="25"/>
      <c r="L14" s="23"/>
      <c r="M14" s="23"/>
      <c r="N14" s="23"/>
      <c r="O14" s="23"/>
      <c r="P14" s="23"/>
      <c r="Q14" s="23"/>
      <c r="R14" s="23"/>
      <c r="S14" s="23"/>
      <c r="T14" s="24"/>
      <c r="U14" s="25"/>
      <c r="V14" s="23"/>
      <c r="W14" s="23"/>
      <c r="X14" s="23"/>
      <c r="Y14" s="23"/>
      <c r="AB14"/>
    </row>
    <row r="15" spans="1:28" ht="15.95" customHeight="1" x14ac:dyDescent="0.3">
      <c r="B15" s="137">
        <v>8</v>
      </c>
      <c r="C15" s="137" t="s">
        <v>81</v>
      </c>
      <c r="D15" s="137" t="s">
        <v>86</v>
      </c>
      <c r="E15" s="137">
        <v>6</v>
      </c>
      <c r="F15" s="137" t="s">
        <v>87</v>
      </c>
      <c r="G15" s="137" t="s">
        <v>100</v>
      </c>
      <c r="H15" s="137"/>
      <c r="I15" s="137" t="s">
        <v>101</v>
      </c>
      <c r="J15" s="138">
        <v>0.42888888888888904</v>
      </c>
      <c r="K15" s="25"/>
      <c r="L15" s="23"/>
      <c r="M15" s="23"/>
      <c r="N15" s="23"/>
      <c r="O15" s="23"/>
      <c r="P15" s="23"/>
      <c r="Q15" s="23"/>
      <c r="R15" s="23"/>
      <c r="S15" s="23"/>
      <c r="T15" s="24"/>
      <c r="U15" s="25"/>
      <c r="V15" s="23"/>
      <c r="W15" s="23"/>
      <c r="X15" s="23"/>
      <c r="Y15" s="23"/>
      <c r="AB15"/>
    </row>
    <row r="16" spans="1:28" ht="15.95" customHeight="1" x14ac:dyDescent="0.3">
      <c r="B16" s="139">
        <v>9</v>
      </c>
      <c r="C16" s="139" t="s">
        <v>81</v>
      </c>
      <c r="D16" s="139" t="s">
        <v>82</v>
      </c>
      <c r="E16" s="139">
        <v>6</v>
      </c>
      <c r="F16" s="139" t="s">
        <v>83</v>
      </c>
      <c r="G16" s="139" t="s">
        <v>102</v>
      </c>
      <c r="H16" s="139"/>
      <c r="I16" s="139" t="s">
        <v>103</v>
      </c>
      <c r="J16" s="140">
        <v>0.44430555555555573</v>
      </c>
      <c r="K16" s="25"/>
      <c r="L16" s="23"/>
      <c r="M16" s="23"/>
      <c r="N16" s="23"/>
      <c r="O16" s="23"/>
      <c r="P16" s="23"/>
      <c r="Q16" s="23"/>
      <c r="R16" s="23"/>
      <c r="S16" s="23"/>
      <c r="T16" s="24"/>
      <c r="U16" s="25"/>
      <c r="V16" s="23"/>
      <c r="W16" s="23"/>
      <c r="X16" s="23"/>
      <c r="Y16" s="23"/>
      <c r="AB16"/>
    </row>
    <row r="17" spans="1:28" ht="15.95" customHeight="1" x14ac:dyDescent="0.3">
      <c r="A17" s="1" t="str">
        <f t="shared" ref="A17" si="0">D17&amp;E17</f>
        <v/>
      </c>
      <c r="B17" s="23"/>
      <c r="C17" s="23" t="str">
        <f t="shared" ref="C17" si="1">+LEFT(G17,1)</f>
        <v/>
      </c>
      <c r="D17" s="23" t="str">
        <f>IF($B17="","",INDEX(#REF!,MATCH($B17,#REF!,0),1))</f>
        <v/>
      </c>
      <c r="E17" s="23" t="str">
        <f>IF($B17="","",INDEX(#REF!,MATCH($B17,#REF!,0),2))</f>
        <v/>
      </c>
      <c r="F17" s="23" t="str">
        <f>IF($B17="","",INDEX(#REF!,MATCH($B17,#REF!,0),3))</f>
        <v/>
      </c>
      <c r="G17" s="23" t="str">
        <f>IF($B17="","",INDEX(#REF!,MATCH($B17,#REF!,0),4))</f>
        <v/>
      </c>
      <c r="H17" s="23"/>
      <c r="I17" s="23" t="str">
        <f>IF($B17="","",INDEX(#REF!,MATCH($B17,#REF!,0),7))</f>
        <v/>
      </c>
      <c r="J17" s="24"/>
      <c r="K17" s="25"/>
      <c r="L17" s="23"/>
      <c r="M17" s="23" t="str">
        <f t="shared" ref="M17" si="2">+LEFT(Q17,1)</f>
        <v/>
      </c>
      <c r="N17" s="23" t="str">
        <f>IF($B17="","",INDEX(#REF!,MATCH($B17,#REF!,0),1))</f>
        <v/>
      </c>
      <c r="O17" s="23" t="str">
        <f>IF($B17="","",INDEX(#REF!,MATCH($B17,#REF!,0),2))</f>
        <v/>
      </c>
      <c r="P17" s="23" t="str">
        <f>IF($B17="","",INDEX(#REF!,MATCH($B17,#REF!,0),3))</f>
        <v/>
      </c>
      <c r="Q17" s="23" t="str">
        <f>IF($B17="","",INDEX(#REF!,MATCH($B17,#REF!,0),4))</f>
        <v/>
      </c>
      <c r="R17" s="23"/>
      <c r="S17" s="23" t="str">
        <f>IF($B17="","",INDEX(#REF!,MATCH($B17,#REF!,0),7))</f>
        <v/>
      </c>
      <c r="T17" s="24"/>
      <c r="U17" s="25"/>
      <c r="V17" s="23"/>
      <c r="W17" s="23"/>
      <c r="X17" s="23" t="str">
        <f>IF($B17="","",INDEX(#REF!,MATCH($B17,#REF!,0),1))</f>
        <v/>
      </c>
      <c r="Y17" s="23" t="str">
        <f>IF($B17="","",INDEX(#REF!,MATCH($B17,#REF!,0),2))</f>
        <v/>
      </c>
      <c r="AB17"/>
    </row>
    <row r="18" spans="1:28" s="43" customFormat="1" ht="15" customHeight="1" x14ac:dyDescent="0.25">
      <c r="A18" s="31" t="str">
        <f t="shared" ref="A18" si="3">D18&amp;E18</f>
        <v/>
      </c>
      <c r="B18" s="32" t="s">
        <v>33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4"/>
      <c r="O18" s="33"/>
      <c r="P18" s="33"/>
      <c r="Q18" s="33"/>
      <c r="R18" s="33"/>
      <c r="S18" s="33"/>
      <c r="T18" s="35"/>
      <c r="U18" s="36"/>
      <c r="V18" s="37"/>
      <c r="W18" s="37"/>
      <c r="X18" s="37"/>
      <c r="Y18" s="38"/>
    </row>
    <row r="19" spans="1:28" ht="19.5" customHeight="1" x14ac:dyDescent="0.25">
      <c r="B19" s="2"/>
      <c r="AB19"/>
    </row>
    <row r="20" spans="1:28" ht="32.25" customHeight="1" x14ac:dyDescent="0.25">
      <c r="B20" s="2"/>
      <c r="H20" s="108" t="str">
        <f>'W1 IN'!$H$1</f>
        <v>W1 S/L UR &amp; S/L SM IN PLAN</v>
      </c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3"/>
      <c r="AB20"/>
    </row>
    <row r="21" spans="1:28" ht="33.75" customHeight="1" x14ac:dyDescent="0.25">
      <c r="B21" s="4"/>
      <c r="G21" s="3"/>
      <c r="H21" s="108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3"/>
      <c r="AB21"/>
    </row>
    <row r="22" spans="1:28" ht="22.5" customHeight="1" x14ac:dyDescent="0.4">
      <c r="B22" s="5" t="s">
        <v>37</v>
      </c>
      <c r="G22" s="44"/>
      <c r="H22" s="44"/>
      <c r="I22" s="44"/>
      <c r="J22" s="44"/>
      <c r="K22" s="44"/>
      <c r="L22" s="44"/>
      <c r="M22" s="44"/>
      <c r="N22" s="45"/>
      <c r="O22" s="44"/>
      <c r="P22" s="44"/>
      <c r="Q22" s="44"/>
      <c r="R22" s="44"/>
      <c r="S22" s="44"/>
      <c r="T22" s="44"/>
      <c r="U22" s="44"/>
      <c r="V22" s="44"/>
      <c r="W22" s="44"/>
      <c r="X22" s="44"/>
      <c r="AB22"/>
    </row>
    <row r="23" spans="1:28" ht="27" customHeight="1" x14ac:dyDescent="0.25">
      <c r="B23" s="115" t="s">
        <v>6</v>
      </c>
      <c r="C23" s="46" t="s">
        <v>2</v>
      </c>
      <c r="D23" s="109">
        <v>44909</v>
      </c>
      <c r="E23" s="109"/>
      <c r="F23" s="109"/>
      <c r="G23" s="11"/>
      <c r="H23" s="11"/>
      <c r="I23" s="11"/>
      <c r="J23" s="11"/>
      <c r="K23" s="11"/>
      <c r="L23" s="110"/>
      <c r="M23" s="111"/>
      <c r="N23" s="117" t="s">
        <v>3</v>
      </c>
      <c r="O23" s="118"/>
      <c r="P23" s="114">
        <f>P5</f>
        <v>6.6</v>
      </c>
      <c r="Q23" s="114"/>
      <c r="R23" s="114"/>
      <c r="S23" s="114"/>
      <c r="T23" s="114"/>
      <c r="U23" s="114"/>
      <c r="V23" s="12"/>
      <c r="W23" s="13" t="s">
        <v>4</v>
      </c>
      <c r="X23" s="12"/>
      <c r="Y23" s="13" t="s">
        <v>5</v>
      </c>
      <c r="AB23"/>
    </row>
    <row r="24" spans="1:28" ht="24.75" customHeight="1" x14ac:dyDescent="0.25">
      <c r="B24" s="127"/>
      <c r="C24" s="14"/>
      <c r="D24" s="15"/>
      <c r="E24" s="11"/>
      <c r="F24" s="11"/>
      <c r="G24" s="11" t="s">
        <v>7</v>
      </c>
      <c r="H24" s="11"/>
      <c r="I24" s="11"/>
      <c r="J24" s="11"/>
      <c r="K24" s="11"/>
      <c r="L24" s="119" t="s">
        <v>8</v>
      </c>
      <c r="M24" s="111"/>
      <c r="N24" s="47"/>
      <c r="O24" s="48"/>
      <c r="P24" s="119" t="s">
        <v>11</v>
      </c>
      <c r="Q24" s="110"/>
      <c r="R24" s="110"/>
      <c r="S24" s="110"/>
      <c r="T24" s="110"/>
      <c r="U24" s="110"/>
      <c r="V24" s="111"/>
      <c r="W24" s="124" t="s">
        <v>12</v>
      </c>
      <c r="X24" s="124" t="s">
        <v>13</v>
      </c>
      <c r="Y24" s="115" t="s">
        <v>14</v>
      </c>
      <c r="AB24"/>
    </row>
    <row r="25" spans="1:28" ht="22.5" customHeight="1" x14ac:dyDescent="0.25">
      <c r="B25" s="116"/>
      <c r="C25" s="17" t="s">
        <v>15</v>
      </c>
      <c r="D25" s="17" t="s">
        <v>16</v>
      </c>
      <c r="E25" s="17" t="s">
        <v>17</v>
      </c>
      <c r="F25" s="17" t="s">
        <v>18</v>
      </c>
      <c r="G25" s="17" t="s">
        <v>19</v>
      </c>
      <c r="H25" s="19" t="s">
        <v>20</v>
      </c>
      <c r="I25" s="19" t="s">
        <v>21</v>
      </c>
      <c r="J25" s="49" t="str">
        <f>J7</f>
        <v>Finish time
Eff: 100%</v>
      </c>
      <c r="K25" s="21" t="str">
        <f>K7</f>
        <v xml:space="preserve">Time
Eff: </v>
      </c>
      <c r="L25" s="17" t="s">
        <v>24</v>
      </c>
      <c r="M25" s="17" t="s">
        <v>25</v>
      </c>
      <c r="N25" s="50" t="s">
        <v>9</v>
      </c>
      <c r="O25" s="51" t="s">
        <v>10</v>
      </c>
      <c r="P25" s="17" t="s">
        <v>26</v>
      </c>
      <c r="Q25" s="17" t="s">
        <v>27</v>
      </c>
      <c r="R25" s="17" t="s">
        <v>28</v>
      </c>
      <c r="S25" s="17" t="s">
        <v>29</v>
      </c>
      <c r="T25" s="17" t="s">
        <v>30</v>
      </c>
      <c r="U25" s="17" t="s">
        <v>31</v>
      </c>
      <c r="V25" s="22" t="s">
        <v>32</v>
      </c>
      <c r="W25" s="125"/>
      <c r="X25" s="125"/>
      <c r="Y25" s="116"/>
      <c r="AB25"/>
    </row>
    <row r="26" spans="1:28" ht="15.95" customHeight="1" x14ac:dyDescent="0.3">
      <c r="A26" s="1" t="str">
        <f>D26&amp;E26</f>
        <v>LB-3547</v>
      </c>
      <c r="B26" s="23">
        <v>1</v>
      </c>
      <c r="C26" s="23" t="s">
        <v>81</v>
      </c>
      <c r="D26" s="23" t="s">
        <v>82</v>
      </c>
      <c r="E26" s="23">
        <v>7</v>
      </c>
      <c r="F26" s="23" t="s">
        <v>83</v>
      </c>
      <c r="G26" s="23" t="s">
        <v>104</v>
      </c>
      <c r="H26" s="23"/>
      <c r="I26" s="23" t="s">
        <v>105</v>
      </c>
      <c r="J26" s="24">
        <v>0.77583333333333326</v>
      </c>
      <c r="K26" s="25"/>
      <c r="L26" s="23"/>
      <c r="M26" s="23" t="e">
        <f t="shared" ref="M26" si="4">+LEFT(Q26,1)</f>
        <v>#REF!</v>
      </c>
      <c r="N26" s="23" t="e">
        <f>IF($B26="","",INDEX(#REF!,MATCH($B26,#REF!,0),1))</f>
        <v>#REF!</v>
      </c>
      <c r="O26" s="23" t="e">
        <f>IF($B26="","",INDEX(#REF!,MATCH($B26,#REF!,0),2))</f>
        <v>#REF!</v>
      </c>
      <c r="P26" s="23" t="e">
        <f>IF($B26="","",INDEX(#REF!,MATCH($B26,#REF!,0),3))</f>
        <v>#REF!</v>
      </c>
      <c r="Q26" s="23" t="e">
        <f>IF($B26="","",INDEX(#REF!,MATCH($B26,#REF!,0),4))</f>
        <v>#REF!</v>
      </c>
      <c r="R26" s="23"/>
      <c r="S26" s="23" t="e">
        <f>IF($B26="","",INDEX(#REF!,MATCH($B26,#REF!,0),7))</f>
        <v>#REF!</v>
      </c>
      <c r="T26" s="24"/>
      <c r="U26" s="25"/>
      <c r="V26" s="23"/>
      <c r="W26" s="23"/>
      <c r="X26" s="23" t="e">
        <f>IF($B26="","",INDEX(#REF!,MATCH($B26,#REF!,0),1))</f>
        <v>#REF!</v>
      </c>
      <c r="Y26" s="23" t="e">
        <f>IF($B26="","",INDEX(#REF!,MATCH($B26,#REF!,0),2))</f>
        <v>#REF!</v>
      </c>
      <c r="AB26"/>
    </row>
    <row r="27" spans="1:28" ht="15.95" customHeight="1" x14ac:dyDescent="0.3">
      <c r="B27" s="137">
        <v>2</v>
      </c>
      <c r="C27" s="137" t="s">
        <v>81</v>
      </c>
      <c r="D27" s="137" t="s">
        <v>86</v>
      </c>
      <c r="E27" s="137">
        <v>7</v>
      </c>
      <c r="F27" s="137" t="s">
        <v>87</v>
      </c>
      <c r="G27" s="137" t="s">
        <v>106</v>
      </c>
      <c r="H27" s="137"/>
      <c r="I27" s="137" t="s">
        <v>107</v>
      </c>
      <c r="J27" s="138">
        <v>0.7912499999999999</v>
      </c>
      <c r="K27" s="25"/>
      <c r="L27" s="23"/>
      <c r="M27" s="23"/>
      <c r="N27" s="23"/>
      <c r="O27" s="23"/>
      <c r="P27" s="23"/>
      <c r="Q27" s="23"/>
      <c r="R27" s="23"/>
      <c r="S27" s="23"/>
      <c r="T27" s="24"/>
      <c r="U27" s="25"/>
      <c r="V27" s="23"/>
      <c r="W27" s="23"/>
      <c r="X27" s="23"/>
      <c r="Y27" s="23"/>
      <c r="AB27"/>
    </row>
    <row r="28" spans="1:28" ht="15.95" customHeight="1" x14ac:dyDescent="0.3">
      <c r="B28" s="137">
        <v>3</v>
      </c>
      <c r="C28" s="137" t="s">
        <v>81</v>
      </c>
      <c r="D28" s="137" t="s">
        <v>82</v>
      </c>
      <c r="E28" s="137">
        <v>8</v>
      </c>
      <c r="F28" s="137" t="s">
        <v>83</v>
      </c>
      <c r="G28" s="137" t="s">
        <v>108</v>
      </c>
      <c r="H28" s="137"/>
      <c r="I28" s="137" t="s">
        <v>109</v>
      </c>
      <c r="J28" s="138">
        <v>0.80666666666666653</v>
      </c>
      <c r="K28" s="25"/>
      <c r="L28" s="23"/>
      <c r="M28" s="23"/>
      <c r="N28" s="23"/>
      <c r="O28" s="23"/>
      <c r="P28" s="23"/>
      <c r="Q28" s="23"/>
      <c r="R28" s="23"/>
      <c r="S28" s="23"/>
      <c r="T28" s="24"/>
      <c r="U28" s="25"/>
      <c r="V28" s="23"/>
      <c r="W28" s="23"/>
      <c r="X28" s="23"/>
      <c r="Y28" s="23"/>
      <c r="AB28"/>
    </row>
    <row r="29" spans="1:28" ht="15.95" customHeight="1" x14ac:dyDescent="0.3">
      <c r="B29" s="137">
        <v>4</v>
      </c>
      <c r="C29" s="137" t="s">
        <v>81</v>
      </c>
      <c r="D29" s="137" t="s">
        <v>82</v>
      </c>
      <c r="E29" s="137">
        <v>9</v>
      </c>
      <c r="F29" s="137" t="s">
        <v>83</v>
      </c>
      <c r="G29" s="137" t="s">
        <v>110</v>
      </c>
      <c r="H29" s="137"/>
      <c r="I29" s="137" t="s">
        <v>111</v>
      </c>
      <c r="J29" s="138">
        <v>0.82208333333333317</v>
      </c>
      <c r="K29" s="25"/>
      <c r="L29" s="23"/>
      <c r="M29" s="23"/>
      <c r="N29" s="23"/>
      <c r="O29" s="23"/>
      <c r="P29" s="23"/>
      <c r="Q29" s="23"/>
      <c r="R29" s="23"/>
      <c r="S29" s="23"/>
      <c r="T29" s="24"/>
      <c r="U29" s="25"/>
      <c r="V29" s="23"/>
      <c r="W29" s="23"/>
      <c r="X29" s="23"/>
      <c r="Y29" s="23"/>
      <c r="AB29"/>
    </row>
    <row r="30" spans="1:28" ht="15.95" customHeight="1" x14ac:dyDescent="0.3">
      <c r="B30" s="137">
        <v>5</v>
      </c>
      <c r="C30" s="137" t="s">
        <v>81</v>
      </c>
      <c r="D30" s="137" t="s">
        <v>86</v>
      </c>
      <c r="E30" s="137">
        <v>8</v>
      </c>
      <c r="F30" s="137" t="s">
        <v>87</v>
      </c>
      <c r="G30" s="137" t="s">
        <v>112</v>
      </c>
      <c r="H30" s="137"/>
      <c r="I30" s="137" t="s">
        <v>113</v>
      </c>
      <c r="J30" s="138">
        <v>0.84791666666666643</v>
      </c>
      <c r="K30" s="25"/>
      <c r="L30" s="23"/>
      <c r="M30" s="23"/>
      <c r="N30" s="23"/>
      <c r="O30" s="23"/>
      <c r="P30" s="23"/>
      <c r="Q30" s="23"/>
      <c r="R30" s="23"/>
      <c r="S30" s="23"/>
      <c r="T30" s="24"/>
      <c r="U30" s="25"/>
      <c r="V30" s="23"/>
      <c r="W30" s="23"/>
      <c r="X30" s="23"/>
      <c r="Y30" s="23"/>
      <c r="AB30"/>
    </row>
    <row r="31" spans="1:28" ht="15.75" customHeight="1" x14ac:dyDescent="0.3">
      <c r="B31" s="137">
        <v>6</v>
      </c>
      <c r="C31" s="137" t="s">
        <v>81</v>
      </c>
      <c r="D31" s="137" t="s">
        <v>82</v>
      </c>
      <c r="E31" s="137">
        <v>10</v>
      </c>
      <c r="F31" s="137" t="s">
        <v>83</v>
      </c>
      <c r="G31" s="137" t="s">
        <v>114</v>
      </c>
      <c r="H31" s="137"/>
      <c r="I31" s="137" t="s">
        <v>115</v>
      </c>
      <c r="J31" s="138">
        <v>0.86333333333333306</v>
      </c>
      <c r="K31" s="25"/>
      <c r="L31" s="23"/>
      <c r="M31" s="23"/>
      <c r="N31" s="23"/>
      <c r="O31" s="23"/>
      <c r="P31" s="23"/>
      <c r="Q31" s="23"/>
      <c r="R31" s="23"/>
      <c r="S31" s="23"/>
      <c r="T31" s="24"/>
      <c r="U31" s="25"/>
      <c r="V31" s="23"/>
      <c r="W31" s="23"/>
      <c r="X31" s="23"/>
      <c r="Y31" s="23"/>
      <c r="AB31"/>
    </row>
    <row r="32" spans="1:28" ht="15.95" customHeight="1" x14ac:dyDescent="0.3">
      <c r="B32" s="137">
        <v>7</v>
      </c>
      <c r="C32" s="137" t="s">
        <v>81</v>
      </c>
      <c r="D32" s="137" t="s">
        <v>116</v>
      </c>
      <c r="E32" s="137">
        <v>1</v>
      </c>
      <c r="F32" s="137" t="s">
        <v>83</v>
      </c>
      <c r="G32" s="137" t="s">
        <v>117</v>
      </c>
      <c r="H32" s="137"/>
      <c r="I32" s="137" t="s">
        <v>118</v>
      </c>
      <c r="J32" s="138">
        <v>0.8787499999999997</v>
      </c>
      <c r="K32" s="25"/>
      <c r="L32" s="23"/>
      <c r="M32" s="23"/>
      <c r="N32" s="23"/>
      <c r="O32" s="23"/>
      <c r="P32" s="23"/>
      <c r="Q32" s="23"/>
      <c r="R32" s="23"/>
      <c r="S32" s="23"/>
      <c r="T32" s="24"/>
      <c r="U32" s="25"/>
      <c r="V32" s="23"/>
      <c r="W32" s="23"/>
      <c r="X32" s="23"/>
      <c r="Y32" s="23"/>
      <c r="AB32"/>
    </row>
    <row r="33" spans="1:28" ht="15.95" customHeight="1" x14ac:dyDescent="0.3">
      <c r="A33" s="1" t="str">
        <f>D33&amp;E33</f>
        <v>KU-3499</v>
      </c>
      <c r="B33" s="137">
        <v>8</v>
      </c>
      <c r="C33" s="137" t="s">
        <v>81</v>
      </c>
      <c r="D33" s="137" t="s">
        <v>86</v>
      </c>
      <c r="E33" s="137">
        <v>9</v>
      </c>
      <c r="F33" s="137" t="s">
        <v>87</v>
      </c>
      <c r="G33" s="137" t="s">
        <v>119</v>
      </c>
      <c r="H33" s="137"/>
      <c r="I33" s="137" t="s">
        <v>120</v>
      </c>
      <c r="J33" s="138">
        <v>0.89416666666666633</v>
      </c>
      <c r="K33" s="25"/>
      <c r="L33" s="26"/>
      <c r="M33" s="26"/>
      <c r="N33" s="27"/>
      <c r="O33" s="26"/>
      <c r="P33" s="26"/>
      <c r="Q33" s="26"/>
      <c r="R33" s="26"/>
      <c r="S33" s="26"/>
      <c r="T33" s="26"/>
      <c r="U33" s="26"/>
      <c r="V33" s="28"/>
      <c r="W33" s="28"/>
      <c r="X33" s="28" t="str">
        <f>IFERROR(VLOOKUP(D33&amp;E33,#REF!,4,),"")</f>
        <v/>
      </c>
      <c r="Y33" s="26"/>
      <c r="AB33"/>
    </row>
    <row r="34" spans="1:28" ht="15.95" customHeight="1" x14ac:dyDescent="0.3">
      <c r="B34" s="137">
        <v>9</v>
      </c>
      <c r="C34" s="137" t="s">
        <v>81</v>
      </c>
      <c r="D34" s="137" t="s">
        <v>116</v>
      </c>
      <c r="E34" s="137">
        <v>2</v>
      </c>
      <c r="F34" s="137" t="s">
        <v>83</v>
      </c>
      <c r="G34" s="137" t="s">
        <v>121</v>
      </c>
      <c r="H34" s="137"/>
      <c r="I34" s="137" t="s">
        <v>122</v>
      </c>
      <c r="J34" s="138">
        <v>0.90958333333333297</v>
      </c>
      <c r="K34" s="25"/>
      <c r="L34" s="26"/>
      <c r="M34" s="26"/>
      <c r="N34" s="27"/>
      <c r="O34" s="26"/>
      <c r="P34" s="26"/>
      <c r="Q34" s="26"/>
      <c r="R34" s="26"/>
      <c r="S34" s="26"/>
      <c r="T34" s="26"/>
      <c r="U34" s="26"/>
      <c r="V34" s="28"/>
      <c r="W34" s="28"/>
      <c r="X34" s="28"/>
      <c r="Y34" s="26"/>
      <c r="AB34"/>
    </row>
    <row r="35" spans="1:28" ht="15.95" customHeight="1" x14ac:dyDescent="0.3">
      <c r="A35" s="1" t="str">
        <f t="shared" ref="A35" si="5">D35&amp;E35</f>
        <v>LB-3553</v>
      </c>
      <c r="B35" s="137">
        <v>10</v>
      </c>
      <c r="C35" s="137" t="s">
        <v>81</v>
      </c>
      <c r="D35" s="137" t="s">
        <v>116</v>
      </c>
      <c r="E35" s="137">
        <v>3</v>
      </c>
      <c r="F35" s="137" t="s">
        <v>83</v>
      </c>
      <c r="G35" s="137" t="s">
        <v>123</v>
      </c>
      <c r="H35" s="137"/>
      <c r="I35" s="137" t="s">
        <v>124</v>
      </c>
      <c r="J35" s="138">
        <v>0.95972222222222181</v>
      </c>
      <c r="K35" s="25"/>
      <c r="L35" s="26"/>
      <c r="M35" s="26"/>
      <c r="N35" s="27"/>
      <c r="O35" s="26"/>
      <c r="P35" s="26"/>
      <c r="Q35" s="26"/>
      <c r="R35" s="26"/>
      <c r="S35" s="26"/>
      <c r="T35" s="26"/>
      <c r="U35" s="26"/>
      <c r="V35" s="28"/>
      <c r="W35" s="28"/>
      <c r="X35" s="28" t="str">
        <f>IFERROR(VLOOKUP(D35&amp;E35,#REF!,4,),"")</f>
        <v/>
      </c>
      <c r="Y35" s="26"/>
      <c r="AB35"/>
    </row>
    <row r="36" spans="1:28" s="43" customFormat="1" ht="34.5" customHeight="1" x14ac:dyDescent="0.25">
      <c r="A36" s="31" t="str">
        <f t="shared" ref="A36" si="6">D36&amp;E36</f>
        <v/>
      </c>
      <c r="B36" s="99" t="s">
        <v>33</v>
      </c>
      <c r="C36" s="38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4"/>
      <c r="O36" s="33"/>
      <c r="P36" s="33"/>
      <c r="Q36" s="33"/>
      <c r="R36" s="33"/>
      <c r="S36" s="33"/>
      <c r="T36" s="35"/>
      <c r="U36" s="36"/>
      <c r="V36" s="37"/>
      <c r="W36" s="37"/>
      <c r="X36" s="37"/>
      <c r="Y36" s="38"/>
    </row>
    <row r="37" spans="1:28" ht="18.75" customHeight="1" x14ac:dyDescent="0.25">
      <c r="A37" s="1" t="str">
        <f t="shared" ref="A37:A43" si="7">D37&amp;E37</f>
        <v/>
      </c>
      <c r="B37" s="2"/>
      <c r="H37" s="108" t="str">
        <f>'W1 IN'!$H$20</f>
        <v>W1 S/L UR &amp; S/L SM IN PLAN</v>
      </c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3"/>
    </row>
    <row r="38" spans="1:28" ht="34.5" customHeight="1" x14ac:dyDescent="0.25">
      <c r="A38" s="1" t="str">
        <f t="shared" si="7"/>
        <v/>
      </c>
      <c r="B38" s="2"/>
      <c r="G38" s="3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3"/>
    </row>
    <row r="39" spans="1:28" ht="26.25" customHeight="1" x14ac:dyDescent="0.25">
      <c r="A39" s="1" t="str">
        <f t="shared" si="7"/>
        <v/>
      </c>
      <c r="B39" s="4"/>
      <c r="G39" s="3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3"/>
    </row>
    <row r="40" spans="1:28" ht="26.25" customHeight="1" x14ac:dyDescent="0.4">
      <c r="A40" s="1" t="str">
        <f t="shared" si="7"/>
        <v/>
      </c>
      <c r="B40" s="5" t="s">
        <v>38</v>
      </c>
    </row>
    <row r="41" spans="1:28" ht="26.25" x14ac:dyDescent="0.25">
      <c r="A41" s="1" t="str">
        <f t="shared" si="7"/>
        <v>44909</v>
      </c>
      <c r="B41" s="127" t="s">
        <v>6</v>
      </c>
      <c r="C41" s="46" t="s">
        <v>2</v>
      </c>
      <c r="D41" s="109">
        <v>44909</v>
      </c>
      <c r="E41" s="109"/>
      <c r="F41" s="109"/>
      <c r="G41" s="11"/>
      <c r="H41" s="11"/>
      <c r="I41" s="11"/>
      <c r="J41" s="11"/>
      <c r="K41" s="11"/>
      <c r="L41" s="110"/>
      <c r="M41" s="111"/>
      <c r="N41" s="126" t="s">
        <v>3</v>
      </c>
      <c r="O41" s="114"/>
      <c r="P41" s="114">
        <f>P5</f>
        <v>6.6</v>
      </c>
      <c r="Q41" s="114"/>
      <c r="R41" s="114"/>
      <c r="S41" s="114"/>
      <c r="T41" s="114"/>
      <c r="U41" s="114"/>
      <c r="V41" s="12"/>
      <c r="W41" s="13" t="s">
        <v>4</v>
      </c>
      <c r="X41" s="12"/>
      <c r="Y41" s="13" t="s">
        <v>5</v>
      </c>
    </row>
    <row r="42" spans="1:28" ht="24" customHeight="1" x14ac:dyDescent="0.25">
      <c r="A42" s="1" t="str">
        <f t="shared" si="7"/>
        <v/>
      </c>
      <c r="B42" s="127"/>
      <c r="C42" s="14"/>
      <c r="D42" s="15"/>
      <c r="E42" s="11"/>
      <c r="F42" s="11"/>
      <c r="G42" s="11" t="s">
        <v>7</v>
      </c>
      <c r="H42" s="11"/>
      <c r="I42" s="11"/>
      <c r="J42" s="11"/>
      <c r="K42" s="11"/>
      <c r="L42" s="119" t="s">
        <v>8</v>
      </c>
      <c r="M42" s="111"/>
      <c r="N42" s="47"/>
      <c r="O42" s="48"/>
      <c r="P42" s="119" t="s">
        <v>11</v>
      </c>
      <c r="Q42" s="110"/>
      <c r="R42" s="110"/>
      <c r="S42" s="110"/>
      <c r="T42" s="110"/>
      <c r="U42" s="110"/>
      <c r="V42" s="111"/>
      <c r="W42" s="124" t="s">
        <v>12</v>
      </c>
      <c r="X42" s="124" t="s">
        <v>13</v>
      </c>
      <c r="Y42" s="115" t="s">
        <v>14</v>
      </c>
    </row>
    <row r="43" spans="1:28" ht="30" customHeight="1" x14ac:dyDescent="0.25">
      <c r="A43" s="1" t="str">
        <f t="shared" si="7"/>
        <v>Lot noNo in Lot</v>
      </c>
      <c r="B43" s="116"/>
      <c r="C43" s="17" t="s">
        <v>15</v>
      </c>
      <c r="D43" s="17" t="s">
        <v>16</v>
      </c>
      <c r="E43" s="17" t="s">
        <v>17</v>
      </c>
      <c r="F43" s="17" t="s">
        <v>18</v>
      </c>
      <c r="G43" s="17" t="s">
        <v>19</v>
      </c>
      <c r="H43" s="19"/>
      <c r="I43" s="19" t="s">
        <v>21</v>
      </c>
      <c r="J43" s="20" t="str">
        <f>J7</f>
        <v>Finish time
Eff: 100%</v>
      </c>
      <c r="K43" s="21" t="str">
        <f>K7</f>
        <v xml:space="preserve">Time
Eff: </v>
      </c>
      <c r="L43" s="17" t="s">
        <v>24</v>
      </c>
      <c r="M43" s="17" t="s">
        <v>25</v>
      </c>
      <c r="N43" s="50" t="s">
        <v>9</v>
      </c>
      <c r="O43" s="52" t="s">
        <v>39</v>
      </c>
      <c r="P43" s="17" t="s">
        <v>26</v>
      </c>
      <c r="Q43" s="17" t="s">
        <v>27</v>
      </c>
      <c r="R43" s="17" t="s">
        <v>28</v>
      </c>
      <c r="S43" s="17" t="s">
        <v>29</v>
      </c>
      <c r="T43" s="17" t="s">
        <v>30</v>
      </c>
      <c r="U43" s="17" t="s">
        <v>31</v>
      </c>
      <c r="V43" s="22" t="s">
        <v>32</v>
      </c>
      <c r="W43" s="125"/>
      <c r="X43" s="125"/>
      <c r="Y43" s="116"/>
    </row>
    <row r="44" spans="1:28" ht="15.95" customHeight="1" x14ac:dyDescent="0.3">
      <c r="A44" s="1" t="str">
        <f>D44&amp;E44</f>
        <v/>
      </c>
      <c r="B44" s="23"/>
      <c r="C44" s="23" t="str">
        <f>+LEFT(G44,1)</f>
        <v/>
      </c>
      <c r="D44" s="23" t="str">
        <f>IF($B44="","",INDEX(#REF!,MATCH($B44,#REF!,0),1))</f>
        <v/>
      </c>
      <c r="E44" s="23" t="str">
        <f>IF($B44="","",INDEX(#REF!,MATCH($B44,#REF!,0),2))</f>
        <v/>
      </c>
      <c r="F44" s="23" t="str">
        <f>IF($B44="","",INDEX(#REF!,MATCH($B44,#REF!,0),3))</f>
        <v/>
      </c>
      <c r="G44" s="23" t="str">
        <f>IF($B44="","",INDEX(#REF!,MATCH($B44,#REF!,0),4))</f>
        <v/>
      </c>
      <c r="H44" s="23"/>
      <c r="I44" s="23" t="str">
        <f>IF($B44="","",INDEX(#REF!,MATCH($B44,#REF!,0),7))</f>
        <v/>
      </c>
      <c r="J44" s="24"/>
      <c r="K44" s="25"/>
      <c r="L44" s="23"/>
      <c r="M44" s="23" t="str">
        <f t="shared" ref="M44" si="8">+LEFT(Q44,1)</f>
        <v/>
      </c>
      <c r="N44" s="23" t="str">
        <f>IF($B44="","",INDEX(#REF!,MATCH($B44,#REF!,0),1))</f>
        <v/>
      </c>
      <c r="O44" s="23" t="str">
        <f>IF($B44="","",INDEX(#REF!,MATCH($B44,#REF!,0),2))</f>
        <v/>
      </c>
      <c r="P44" s="23" t="str">
        <f>IF($B44="","",INDEX(#REF!,MATCH($B44,#REF!,0),3))</f>
        <v/>
      </c>
      <c r="Q44" s="23" t="str">
        <f>IF($B44="","",INDEX(#REF!,MATCH($B44,#REF!,0),4))</f>
        <v/>
      </c>
      <c r="R44" s="23"/>
      <c r="S44" s="23" t="str">
        <f>IF($B44="","",INDEX(#REF!,MATCH($B44,#REF!,0),7))</f>
        <v/>
      </c>
      <c r="T44" s="24"/>
      <c r="U44" s="25"/>
      <c r="V44" s="23"/>
      <c r="W44" s="23"/>
      <c r="X44" s="23" t="str">
        <f>IF($B44="","",INDEX(#REF!,MATCH($B44,#REF!,0),1))</f>
        <v/>
      </c>
      <c r="Y44" s="23" t="str">
        <f>IF($B44="","",INDEX(#REF!,MATCH($B44,#REF!,0),2))</f>
        <v/>
      </c>
      <c r="AB44"/>
    </row>
    <row r="45" spans="1:28" ht="15.95" customHeight="1" x14ac:dyDescent="0.3">
      <c r="B45" s="23"/>
      <c r="C45" s="23"/>
      <c r="D45" s="23"/>
      <c r="E45" s="23"/>
      <c r="F45" s="23"/>
      <c r="G45" s="23"/>
      <c r="H45" s="23"/>
      <c r="I45" s="23"/>
      <c r="J45" s="24"/>
      <c r="K45" s="25"/>
      <c r="L45" s="23"/>
      <c r="M45" s="23"/>
      <c r="N45" s="23"/>
      <c r="O45" s="23"/>
      <c r="P45" s="23"/>
      <c r="Q45" s="23"/>
      <c r="R45" s="23"/>
      <c r="S45" s="23"/>
      <c r="T45" s="24"/>
      <c r="U45" s="25"/>
      <c r="V45" s="23"/>
      <c r="W45" s="23"/>
      <c r="X45" s="23"/>
      <c r="Y45" s="23"/>
      <c r="AB45"/>
    </row>
    <row r="46" spans="1:28" ht="15.95" customHeight="1" x14ac:dyDescent="0.3">
      <c r="B46" s="23"/>
      <c r="C46" s="23"/>
      <c r="D46" s="23"/>
      <c r="E46" s="23"/>
      <c r="F46" s="23"/>
      <c r="G46" s="23"/>
      <c r="H46" s="23"/>
      <c r="I46" s="23"/>
      <c r="J46" s="24"/>
      <c r="K46" s="25"/>
      <c r="L46" s="23"/>
      <c r="M46" s="23"/>
      <c r="N46" s="23"/>
      <c r="O46" s="23"/>
      <c r="P46" s="23"/>
      <c r="Q46" s="23"/>
      <c r="R46" s="23"/>
      <c r="S46" s="23"/>
      <c r="T46" s="24"/>
      <c r="U46" s="25"/>
      <c r="V46" s="23"/>
      <c r="W46" s="23"/>
      <c r="X46" s="23"/>
      <c r="Y46" s="23"/>
      <c r="AB46"/>
    </row>
    <row r="47" spans="1:28" ht="15.95" customHeight="1" x14ac:dyDescent="0.3">
      <c r="B47" s="23"/>
      <c r="C47" s="23"/>
      <c r="D47" s="23"/>
      <c r="E47" s="23"/>
      <c r="F47" s="23"/>
      <c r="G47" s="23"/>
      <c r="H47" s="23"/>
      <c r="I47" s="23"/>
      <c r="J47" s="24"/>
      <c r="K47" s="25"/>
      <c r="L47" s="23"/>
      <c r="M47" s="23"/>
      <c r="N47" s="23"/>
      <c r="O47" s="23"/>
      <c r="P47" s="23"/>
      <c r="Q47" s="23"/>
      <c r="R47" s="23"/>
      <c r="S47" s="23"/>
      <c r="T47" s="24"/>
      <c r="U47" s="25"/>
      <c r="V47" s="23"/>
      <c r="W47" s="23"/>
      <c r="X47" s="23"/>
      <c r="Y47" s="23"/>
      <c r="AB47"/>
    </row>
    <row r="48" spans="1:28" ht="15.95" customHeight="1" x14ac:dyDescent="0.3">
      <c r="B48" s="23"/>
      <c r="C48" s="23"/>
      <c r="D48" s="23"/>
      <c r="E48" s="23"/>
      <c r="F48" s="23"/>
      <c r="G48" s="23"/>
      <c r="H48" s="23"/>
      <c r="I48" s="23"/>
      <c r="J48" s="24"/>
      <c r="K48" s="25"/>
      <c r="L48" s="23"/>
      <c r="M48" s="23"/>
      <c r="N48" s="23"/>
      <c r="O48" s="23"/>
      <c r="P48" s="23"/>
      <c r="Q48" s="23"/>
      <c r="R48" s="23"/>
      <c r="S48" s="23"/>
      <c r="T48" s="24"/>
      <c r="U48" s="25"/>
      <c r="V48" s="23"/>
      <c r="W48" s="23"/>
      <c r="X48" s="23"/>
      <c r="Y48" s="23"/>
      <c r="AB48"/>
    </row>
    <row r="49" spans="1:28" ht="15.95" customHeight="1" x14ac:dyDescent="0.3">
      <c r="B49" s="23"/>
      <c r="C49" s="23"/>
      <c r="D49" s="23"/>
      <c r="E49" s="23"/>
      <c r="F49" s="23"/>
      <c r="G49" s="23"/>
      <c r="H49" s="23"/>
      <c r="I49" s="23"/>
      <c r="J49" s="24"/>
      <c r="K49" s="25"/>
      <c r="L49" s="23"/>
      <c r="M49" s="23"/>
      <c r="N49" s="23"/>
      <c r="O49" s="23"/>
      <c r="P49" s="23"/>
      <c r="Q49" s="23"/>
      <c r="R49" s="23"/>
      <c r="S49" s="23"/>
      <c r="T49" s="24"/>
      <c r="U49" s="25"/>
      <c r="V49" s="23"/>
      <c r="W49" s="23"/>
      <c r="X49" s="23"/>
      <c r="Y49" s="23"/>
      <c r="AB49"/>
    </row>
    <row r="50" spans="1:28" ht="15.95" customHeight="1" x14ac:dyDescent="0.3">
      <c r="B50" s="23"/>
      <c r="C50" s="23"/>
      <c r="D50" s="23"/>
      <c r="E50" s="23"/>
      <c r="F50" s="23"/>
      <c r="G50" s="23"/>
      <c r="H50" s="23"/>
      <c r="I50" s="23"/>
      <c r="J50" s="24"/>
      <c r="K50" s="25"/>
      <c r="L50" s="23"/>
      <c r="M50" s="23"/>
      <c r="N50" s="23"/>
      <c r="O50" s="23"/>
      <c r="P50" s="23"/>
      <c r="Q50" s="23"/>
      <c r="R50" s="23"/>
      <c r="S50" s="23"/>
      <c r="T50" s="24"/>
      <c r="U50" s="25"/>
      <c r="V50" s="23"/>
      <c r="W50" s="23"/>
      <c r="X50" s="23"/>
      <c r="Y50" s="23"/>
      <c r="AB50"/>
    </row>
    <row r="51" spans="1:28" ht="15.95" customHeight="1" x14ac:dyDescent="0.3">
      <c r="A51" s="1" t="str">
        <f>D51&amp;E51</f>
        <v/>
      </c>
      <c r="B51" s="23"/>
      <c r="C51" s="23"/>
      <c r="D51" s="23" t="str">
        <f>IF($B51="","",INDEX(#REF!,MATCH($B51+#REF!,#REF!,0),1))</f>
        <v/>
      </c>
      <c r="E51" s="23"/>
      <c r="F51" s="23" t="str">
        <f>IF($B51="","",INDEX(#REF!,MATCH($B51+#REF!,#REF!,0),3))</f>
        <v/>
      </c>
      <c r="G51" s="23" t="str">
        <f>IF($B51="","",INDEX(#REF!,MATCH($B51+#REF!,#REF!,0),4))</f>
        <v/>
      </c>
      <c r="H51" s="23"/>
      <c r="I51" s="23" t="str">
        <f>IF($B51="","",INDEX(#REF!,MATCH($B51+#REF!,#REF!,0),7))</f>
        <v/>
      </c>
      <c r="J51" s="24"/>
      <c r="K51" s="25"/>
      <c r="L51" s="26"/>
      <c r="M51" s="26"/>
      <c r="N51" s="27"/>
      <c r="O51" s="26"/>
      <c r="P51" s="26"/>
      <c r="Q51" s="26"/>
      <c r="R51" s="26"/>
      <c r="S51" s="26"/>
      <c r="T51" s="26"/>
      <c r="U51" s="26"/>
      <c r="V51" s="28"/>
      <c r="W51" s="28"/>
      <c r="X51" s="28" t="str">
        <f>IFERROR(VLOOKUP(D51&amp;E51,#REF!,4,),"")</f>
        <v/>
      </c>
      <c r="Y51" s="26"/>
      <c r="AB51"/>
    </row>
    <row r="52" spans="1:28" ht="15.95" customHeight="1" x14ac:dyDescent="0.3">
      <c r="B52" s="23"/>
      <c r="C52" s="23"/>
      <c r="D52" s="23"/>
      <c r="E52" s="23"/>
      <c r="F52" s="23"/>
      <c r="G52" s="23"/>
      <c r="H52" s="23"/>
      <c r="I52" s="23"/>
      <c r="J52" s="24"/>
      <c r="K52" s="25"/>
      <c r="L52" s="26"/>
      <c r="M52" s="26"/>
      <c r="N52" s="27"/>
      <c r="O52" s="26"/>
      <c r="P52" s="26"/>
      <c r="Q52" s="26"/>
      <c r="R52" s="26"/>
      <c r="S52" s="26"/>
      <c r="T52" s="26"/>
      <c r="U52" s="26"/>
      <c r="V52" s="28"/>
      <c r="W52" s="28"/>
      <c r="X52" s="28"/>
      <c r="Y52" s="26"/>
      <c r="AB52"/>
    </row>
    <row r="53" spans="1:28" ht="15.95" customHeight="1" x14ac:dyDescent="0.3">
      <c r="A53" s="1" t="str">
        <f t="shared" ref="A53" si="9">D53&amp;E53</f>
        <v/>
      </c>
      <c r="B53" s="100"/>
      <c r="C53" s="100"/>
      <c r="D53" s="100" t="str">
        <f>IF($B53="","",INDEX(#REF!,MATCH($B53+#REF!,#REF!,0),1))</f>
        <v/>
      </c>
      <c r="E53" s="100"/>
      <c r="F53" s="100" t="str">
        <f>IF($B53="","",INDEX(#REF!,MATCH($B53+#REF!,#REF!,0),3))</f>
        <v/>
      </c>
      <c r="G53" s="100" t="str">
        <f>IF($B53="","",INDEX(#REF!,MATCH($B53+#REF!,#REF!,0),4))</f>
        <v/>
      </c>
      <c r="H53" s="100"/>
      <c r="I53" s="100" t="str">
        <f>IF($B53="","",INDEX(#REF!,MATCH($B53+#REF!,#REF!,0),7))</f>
        <v/>
      </c>
      <c r="J53" s="103"/>
      <c r="K53" s="104"/>
      <c r="L53" s="105"/>
      <c r="M53" s="105"/>
      <c r="N53" s="106"/>
      <c r="O53" s="105"/>
      <c r="P53" s="105"/>
      <c r="Q53" s="105"/>
      <c r="R53" s="105"/>
      <c r="S53" s="105"/>
      <c r="T53" s="105"/>
      <c r="U53" s="105"/>
      <c r="V53" s="107"/>
      <c r="W53" s="107"/>
      <c r="X53" s="107" t="str">
        <f>IFERROR(VLOOKUP(D53&amp;E53,#REF!,4,),"")</f>
        <v/>
      </c>
      <c r="Y53" s="105"/>
      <c r="AB53"/>
    </row>
    <row r="54" spans="1:28" x14ac:dyDescent="0.25">
      <c r="A54" s="1" t="str">
        <f t="shared" ref="A54" si="10">D54&amp;E54</f>
        <v/>
      </c>
    </row>
  </sheetData>
  <mergeCells count="35">
    <mergeCell ref="B41:B43"/>
    <mergeCell ref="B23:B25"/>
    <mergeCell ref="B5:B7"/>
    <mergeCell ref="D41:F41"/>
    <mergeCell ref="L41:M41"/>
    <mergeCell ref="Y24:Y25"/>
    <mergeCell ref="W42:W43"/>
    <mergeCell ref="X42:X43"/>
    <mergeCell ref="Y42:Y43"/>
    <mergeCell ref="H37:W39"/>
    <mergeCell ref="L24:M24"/>
    <mergeCell ref="P24:V24"/>
    <mergeCell ref="W24:W25"/>
    <mergeCell ref="N41:O41"/>
    <mergeCell ref="P41:U41"/>
    <mergeCell ref="L42:M42"/>
    <mergeCell ref="P42:V42"/>
    <mergeCell ref="X24:X25"/>
    <mergeCell ref="Y6:Y7"/>
    <mergeCell ref="H20:W21"/>
    <mergeCell ref="D23:F23"/>
    <mergeCell ref="L23:M23"/>
    <mergeCell ref="N23:O23"/>
    <mergeCell ref="P23:U23"/>
    <mergeCell ref="L6:M6"/>
    <mergeCell ref="N6:N7"/>
    <mergeCell ref="O6:O7"/>
    <mergeCell ref="P6:V6"/>
    <mergeCell ref="W6:W7"/>
    <mergeCell ref="X6:X7"/>
    <mergeCell ref="H1:X3"/>
    <mergeCell ref="D5:F5"/>
    <mergeCell ref="L5:M5"/>
    <mergeCell ref="N5:O5"/>
    <mergeCell ref="P5:U5"/>
  </mergeCells>
  <conditionalFormatting sqref="C42:AB43 B37:AB41 B54:AB54">
    <cfRule type="expression" dxfId="38" priority="8">
      <formula>$AB37="NG"</formula>
    </cfRule>
  </conditionalFormatting>
  <conditionalFormatting sqref="B17:Y22 B36:Y36 C23:Y25 K8:Y16 K33:Y35">
    <cfRule type="expression" dxfId="37" priority="12">
      <formula>#REF!="NG"</formula>
    </cfRule>
  </conditionalFormatting>
  <conditionalFormatting sqref="B23">
    <cfRule type="expression" dxfId="36" priority="16">
      <formula>#REF!="NG"</formula>
    </cfRule>
  </conditionalFormatting>
  <conditionalFormatting sqref="K26:Y32">
    <cfRule type="expression" dxfId="35" priority="6">
      <formula>#REF!="NG"</formula>
    </cfRule>
  </conditionalFormatting>
  <conditionalFormatting sqref="B51:Y53">
    <cfRule type="expression" dxfId="34" priority="5">
      <formula>#REF!="NG"</formula>
    </cfRule>
  </conditionalFormatting>
  <conditionalFormatting sqref="B44:Y50">
    <cfRule type="expression" dxfId="33" priority="4">
      <formula>#REF!="NG"</formula>
    </cfRule>
  </conditionalFormatting>
  <conditionalFormatting sqref="B8:J16">
    <cfRule type="expression" dxfId="32" priority="3">
      <formula>$AB8="NG"</formula>
    </cfRule>
  </conditionalFormatting>
  <conditionalFormatting sqref="B26:J34">
    <cfRule type="expression" dxfId="31" priority="2">
      <formula>$AB26="NG"</formula>
    </cfRule>
  </conditionalFormatting>
  <conditionalFormatting sqref="B35:J35">
    <cfRule type="expression" dxfId="30" priority="1">
      <formula>$AB35="NG"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74D87-498F-428B-ACEE-760F4421EDD8}">
  <dimension ref="A1:AB94"/>
  <sheetViews>
    <sheetView topLeftCell="A61" zoomScale="83" zoomScaleNormal="83" workbookViewId="0">
      <selection activeCell="I75" sqref="I75"/>
    </sheetView>
  </sheetViews>
  <sheetFormatPr defaultRowHeight="15.75" x14ac:dyDescent="0.25"/>
  <cols>
    <col min="1" max="1" width="1.5703125" style="1" customWidth="1"/>
    <col min="2" max="2" width="9.42578125" style="42" customWidth="1"/>
    <col min="3" max="3" width="6.85546875" customWidth="1"/>
    <col min="4" max="7" width="9.42578125" customWidth="1"/>
    <col min="8" max="8" width="0.28515625" customWidth="1"/>
    <col min="9" max="9" width="28.85546875" customWidth="1"/>
    <col min="10" max="10" width="11.140625" customWidth="1"/>
    <col min="11" max="11" width="7.42578125" customWidth="1"/>
    <col min="12" max="13" width="11.42578125" customWidth="1"/>
    <col min="14" max="14" width="6.42578125" style="6" customWidth="1"/>
    <col min="15" max="15" width="5.140625" customWidth="1"/>
    <col min="16" max="21" width="3.5703125" customWidth="1"/>
    <col min="22" max="22" width="3.5703125" style="7" customWidth="1"/>
    <col min="23" max="23" width="7.5703125" style="7" customWidth="1"/>
    <col min="24" max="24" width="10.42578125" style="7" customWidth="1"/>
    <col min="25" max="25" width="19.7109375" customWidth="1"/>
    <col min="28" max="28" width="28.28515625" style="39" customWidth="1"/>
  </cols>
  <sheetData>
    <row r="1" spans="1:28" ht="25.5" customHeight="1" x14ac:dyDescent="0.25">
      <c r="B1" s="2"/>
      <c r="H1" s="108" t="s">
        <v>80</v>
      </c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AB1"/>
    </row>
    <row r="2" spans="1:28" ht="25.5" customHeight="1" x14ac:dyDescent="0.25">
      <c r="B2" s="2"/>
      <c r="G2" s="3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AB2"/>
    </row>
    <row r="3" spans="1:28" ht="25.5" customHeight="1" x14ac:dyDescent="0.25">
      <c r="B3" s="4"/>
      <c r="G3" s="3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AB3"/>
    </row>
    <row r="4" spans="1:28" ht="25.5" customHeight="1" x14ac:dyDescent="0.4">
      <c r="B4" s="5" t="s">
        <v>1</v>
      </c>
      <c r="AB4"/>
    </row>
    <row r="5" spans="1:28" s="41" customFormat="1" ht="25.5" customHeight="1" x14ac:dyDescent="0.25">
      <c r="A5" s="8"/>
      <c r="B5" s="115" t="s">
        <v>6</v>
      </c>
      <c r="C5" s="94" t="s">
        <v>2</v>
      </c>
      <c r="D5" s="109">
        <v>44909</v>
      </c>
      <c r="E5" s="109"/>
      <c r="F5" s="109"/>
      <c r="G5" s="11"/>
      <c r="H5" s="11"/>
      <c r="I5" s="11"/>
      <c r="J5" s="11"/>
      <c r="K5" s="11"/>
      <c r="L5" s="110"/>
      <c r="M5" s="111"/>
      <c r="N5" s="112" t="s">
        <v>3</v>
      </c>
      <c r="O5" s="113"/>
      <c r="P5" s="114">
        <v>6.6</v>
      </c>
      <c r="Q5" s="114"/>
      <c r="R5" s="114"/>
      <c r="S5" s="114"/>
      <c r="T5" s="114"/>
      <c r="U5" s="114"/>
      <c r="V5" s="12"/>
      <c r="W5" s="13" t="s">
        <v>4</v>
      </c>
      <c r="X5" s="12"/>
      <c r="Y5" s="13" t="s">
        <v>5</v>
      </c>
    </row>
    <row r="6" spans="1:28" s="41" customFormat="1" ht="25.5" customHeight="1" x14ac:dyDescent="0.25">
      <c r="A6" s="8"/>
      <c r="B6" s="127"/>
      <c r="C6" s="90"/>
      <c r="D6" s="15"/>
      <c r="E6" s="11"/>
      <c r="F6" s="11"/>
      <c r="G6" s="11" t="s">
        <v>7</v>
      </c>
      <c r="H6" s="11"/>
      <c r="I6" s="11"/>
      <c r="J6" s="11"/>
      <c r="K6" s="11"/>
      <c r="L6" s="119" t="s">
        <v>8</v>
      </c>
      <c r="M6" s="111"/>
      <c r="N6" s="120" t="s">
        <v>9</v>
      </c>
      <c r="O6" s="122" t="s">
        <v>10</v>
      </c>
      <c r="P6" s="119" t="s">
        <v>11</v>
      </c>
      <c r="Q6" s="110"/>
      <c r="R6" s="110"/>
      <c r="S6" s="110"/>
      <c r="T6" s="110"/>
      <c r="U6" s="110"/>
      <c r="V6" s="111"/>
      <c r="W6" s="122" t="s">
        <v>12</v>
      </c>
      <c r="X6" s="124" t="s">
        <v>13</v>
      </c>
      <c r="Y6" s="115" t="s">
        <v>14</v>
      </c>
    </row>
    <row r="7" spans="1:28" s="42" customFormat="1" ht="27.75" customHeight="1" x14ac:dyDescent="0.25">
      <c r="A7" s="16"/>
      <c r="B7" s="116"/>
      <c r="C7" s="17" t="s">
        <v>15</v>
      </c>
      <c r="D7" s="17" t="s">
        <v>16</v>
      </c>
      <c r="E7" s="18" t="s">
        <v>17</v>
      </c>
      <c r="F7" s="17" t="s">
        <v>18</v>
      </c>
      <c r="G7" s="17" t="s">
        <v>19</v>
      </c>
      <c r="H7" s="19" t="s">
        <v>20</v>
      </c>
      <c r="I7" s="19" t="s">
        <v>21</v>
      </c>
      <c r="J7" s="20" t="s">
        <v>22</v>
      </c>
      <c r="K7" s="21" t="s">
        <v>23</v>
      </c>
      <c r="L7" s="17" t="s">
        <v>24</v>
      </c>
      <c r="M7" s="17" t="s">
        <v>25</v>
      </c>
      <c r="N7" s="121"/>
      <c r="O7" s="123"/>
      <c r="P7" s="17" t="s">
        <v>26</v>
      </c>
      <c r="Q7" s="17" t="s">
        <v>27</v>
      </c>
      <c r="R7" s="17" t="s">
        <v>28</v>
      </c>
      <c r="S7" s="17" t="s">
        <v>29</v>
      </c>
      <c r="T7" s="17" t="s">
        <v>30</v>
      </c>
      <c r="U7" s="17" t="s">
        <v>31</v>
      </c>
      <c r="V7" s="22" t="s">
        <v>32</v>
      </c>
      <c r="W7" s="123"/>
      <c r="X7" s="125"/>
      <c r="Y7" s="116"/>
    </row>
    <row r="8" spans="1:28" ht="15.95" customHeight="1" x14ac:dyDescent="0.3">
      <c r="A8" s="1" t="str">
        <f>D8&amp;E8</f>
        <v>LT-12510</v>
      </c>
      <c r="B8" s="23">
        <v>1</v>
      </c>
      <c r="C8" s="23" t="s">
        <v>47</v>
      </c>
      <c r="D8" s="23" t="s">
        <v>125</v>
      </c>
      <c r="E8" s="23">
        <v>10</v>
      </c>
      <c r="F8" s="23" t="s">
        <v>126</v>
      </c>
      <c r="G8" s="23" t="s">
        <v>127</v>
      </c>
      <c r="H8" s="23"/>
      <c r="I8" s="23" t="s">
        <v>128</v>
      </c>
      <c r="J8" s="24">
        <v>0.30833333333333335</v>
      </c>
      <c r="K8" s="25"/>
      <c r="L8" s="23"/>
      <c r="M8" s="23" t="e">
        <f t="shared" ref="M8" si="0">+LEFT(Q8,1)</f>
        <v>#REF!</v>
      </c>
      <c r="N8" s="23" t="e">
        <f>IF($B8="","",INDEX(#REF!,MATCH($B8,#REF!,0),1))</f>
        <v>#REF!</v>
      </c>
      <c r="O8" s="23" t="e">
        <f>IF($B8="","",INDEX(#REF!,MATCH($B8,#REF!,0),2))</f>
        <v>#REF!</v>
      </c>
      <c r="P8" s="23" t="e">
        <f>IF($B8="","",INDEX(#REF!,MATCH($B8,#REF!,0),3))</f>
        <v>#REF!</v>
      </c>
      <c r="Q8" s="23" t="e">
        <f>IF($B8="","",INDEX(#REF!,MATCH($B8,#REF!,0),4))</f>
        <v>#REF!</v>
      </c>
      <c r="R8" s="23"/>
      <c r="S8" s="23" t="e">
        <f>IF($B8="","",INDEX(#REF!,MATCH($B8,#REF!,0),7))</f>
        <v>#REF!</v>
      </c>
      <c r="T8" s="24"/>
      <c r="U8" s="25"/>
      <c r="V8" s="23"/>
      <c r="W8" s="23"/>
      <c r="X8" s="23" t="e">
        <f>IF($B8="","",INDEX(#REF!,MATCH($B8,#REF!,0),1))</f>
        <v>#REF!</v>
      </c>
      <c r="Y8" s="23" t="e">
        <f>IF($B8="","",INDEX(#REF!,MATCH($B8,#REF!,0),2))</f>
        <v>#REF!</v>
      </c>
      <c r="AB8"/>
    </row>
    <row r="9" spans="1:28" ht="15.95" customHeight="1" x14ac:dyDescent="0.3">
      <c r="B9" s="137">
        <v>2</v>
      </c>
      <c r="C9" s="137" t="s">
        <v>47</v>
      </c>
      <c r="D9" s="137" t="s">
        <v>129</v>
      </c>
      <c r="E9" s="137">
        <v>8</v>
      </c>
      <c r="F9" s="137" t="s">
        <v>130</v>
      </c>
      <c r="G9" s="137" t="s">
        <v>131</v>
      </c>
      <c r="H9" s="137"/>
      <c r="I9" s="137" t="s">
        <v>132</v>
      </c>
      <c r="J9" s="138">
        <v>0.31805555555555559</v>
      </c>
      <c r="K9" s="25"/>
      <c r="L9" s="23"/>
      <c r="M9" s="23"/>
      <c r="N9" s="23"/>
      <c r="O9" s="23"/>
      <c r="P9" s="23"/>
      <c r="Q9" s="23"/>
      <c r="R9" s="23"/>
      <c r="S9" s="23"/>
      <c r="T9" s="24"/>
      <c r="U9" s="25"/>
      <c r="V9" s="23"/>
      <c r="W9" s="23"/>
      <c r="X9" s="23"/>
      <c r="Y9" s="23"/>
      <c r="AB9"/>
    </row>
    <row r="10" spans="1:28" ht="15.95" customHeight="1" x14ac:dyDescent="0.3">
      <c r="B10" s="137">
        <v>3</v>
      </c>
      <c r="C10" s="137" t="s">
        <v>61</v>
      </c>
      <c r="D10" s="137" t="s">
        <v>133</v>
      </c>
      <c r="E10" s="137">
        <v>4</v>
      </c>
      <c r="F10" s="137" t="s">
        <v>134</v>
      </c>
      <c r="G10" s="137" t="s">
        <v>135</v>
      </c>
      <c r="H10" s="137"/>
      <c r="I10" s="137" t="s">
        <v>136</v>
      </c>
      <c r="J10" s="138">
        <v>0.32777777777777783</v>
      </c>
      <c r="K10" s="25"/>
      <c r="L10" s="23"/>
      <c r="M10" s="23"/>
      <c r="N10" s="23"/>
      <c r="O10" s="23"/>
      <c r="P10" s="23"/>
      <c r="Q10" s="23"/>
      <c r="R10" s="23"/>
      <c r="S10" s="23"/>
      <c r="T10" s="24"/>
      <c r="U10" s="25"/>
      <c r="V10" s="23"/>
      <c r="W10" s="23"/>
      <c r="X10" s="23"/>
      <c r="Y10" s="23"/>
      <c r="AB10"/>
    </row>
    <row r="11" spans="1:28" ht="15.95" customHeight="1" x14ac:dyDescent="0.3">
      <c r="B11" s="137">
        <v>4</v>
      </c>
      <c r="C11" s="137" t="s">
        <v>47</v>
      </c>
      <c r="D11" s="137" t="s">
        <v>137</v>
      </c>
      <c r="E11" s="137">
        <v>2</v>
      </c>
      <c r="F11" s="137" t="s">
        <v>49</v>
      </c>
      <c r="G11" s="137" t="s">
        <v>138</v>
      </c>
      <c r="H11" s="137"/>
      <c r="I11" s="137" t="s">
        <v>51</v>
      </c>
      <c r="J11" s="138">
        <v>0.33750000000000008</v>
      </c>
      <c r="K11" s="25"/>
      <c r="L11" s="23"/>
      <c r="M11" s="23"/>
      <c r="N11" s="23"/>
      <c r="O11" s="23"/>
      <c r="P11" s="23"/>
      <c r="Q11" s="23"/>
      <c r="R11" s="23"/>
      <c r="S11" s="23"/>
      <c r="T11" s="24"/>
      <c r="U11" s="25"/>
      <c r="V11" s="23"/>
      <c r="W11" s="23"/>
      <c r="X11" s="23"/>
      <c r="Y11" s="23"/>
      <c r="AB11"/>
    </row>
    <row r="12" spans="1:28" ht="15.95" customHeight="1" x14ac:dyDescent="0.3">
      <c r="B12" s="137">
        <v>5</v>
      </c>
      <c r="C12" s="137" t="s">
        <v>47</v>
      </c>
      <c r="D12" s="137" t="s">
        <v>139</v>
      </c>
      <c r="E12" s="137">
        <v>5</v>
      </c>
      <c r="F12" s="137" t="s">
        <v>140</v>
      </c>
      <c r="G12" s="137" t="s">
        <v>141</v>
      </c>
      <c r="H12" s="137"/>
      <c r="I12" s="137" t="s">
        <v>142</v>
      </c>
      <c r="J12" s="138">
        <v>0.34722222222222232</v>
      </c>
      <c r="K12" s="25"/>
      <c r="L12" s="23"/>
      <c r="M12" s="23"/>
      <c r="N12" s="23"/>
      <c r="O12" s="23"/>
      <c r="P12" s="23"/>
      <c r="Q12" s="23"/>
      <c r="R12" s="23"/>
      <c r="S12" s="23"/>
      <c r="T12" s="24"/>
      <c r="U12" s="25"/>
      <c r="V12" s="23"/>
      <c r="W12" s="23"/>
      <c r="X12" s="23"/>
      <c r="Y12" s="23"/>
      <c r="AB12"/>
    </row>
    <row r="13" spans="1:28" ht="15.95" customHeight="1" x14ac:dyDescent="0.3">
      <c r="B13" s="137">
        <v>6</v>
      </c>
      <c r="C13" s="137" t="s">
        <v>61</v>
      </c>
      <c r="D13" s="137" t="s">
        <v>62</v>
      </c>
      <c r="E13" s="137">
        <v>4</v>
      </c>
      <c r="F13" s="137" t="s">
        <v>63</v>
      </c>
      <c r="G13" s="137" t="s">
        <v>143</v>
      </c>
      <c r="H13" s="137"/>
      <c r="I13" s="137" t="s">
        <v>65</v>
      </c>
      <c r="J13" s="138">
        <v>0.35694444444444456</v>
      </c>
      <c r="K13" s="25"/>
      <c r="L13" s="23"/>
      <c r="M13" s="23"/>
      <c r="N13" s="23"/>
      <c r="O13" s="23"/>
      <c r="P13" s="23"/>
      <c r="Q13" s="23"/>
      <c r="R13" s="23"/>
      <c r="S13" s="23"/>
      <c r="T13" s="24"/>
      <c r="U13" s="25"/>
      <c r="V13" s="23"/>
      <c r="W13" s="23"/>
      <c r="X13" s="23"/>
      <c r="Y13" s="23"/>
      <c r="AB13"/>
    </row>
    <row r="14" spans="1:28" ht="15.95" customHeight="1" x14ac:dyDescent="0.3">
      <c r="B14" s="137">
        <v>7</v>
      </c>
      <c r="C14" s="137" t="s">
        <v>47</v>
      </c>
      <c r="D14" s="137" t="s">
        <v>144</v>
      </c>
      <c r="E14" s="137">
        <v>1</v>
      </c>
      <c r="F14" s="137" t="s">
        <v>126</v>
      </c>
      <c r="G14" s="137" t="s">
        <v>145</v>
      </c>
      <c r="H14" s="137"/>
      <c r="I14" s="137" t="s">
        <v>128</v>
      </c>
      <c r="J14" s="138">
        <v>0.36666666666666681</v>
      </c>
      <c r="K14" s="25"/>
      <c r="L14" s="23"/>
      <c r="M14" s="23"/>
      <c r="N14" s="23"/>
      <c r="O14" s="23"/>
      <c r="P14" s="23"/>
      <c r="Q14" s="23"/>
      <c r="R14" s="23"/>
      <c r="S14" s="23"/>
      <c r="T14" s="24"/>
      <c r="U14" s="25"/>
      <c r="V14" s="23"/>
      <c r="W14" s="23"/>
      <c r="X14" s="23"/>
      <c r="Y14" s="23"/>
      <c r="AB14"/>
    </row>
    <row r="15" spans="1:28" ht="15.95" customHeight="1" x14ac:dyDescent="0.3">
      <c r="B15" s="137">
        <v>8</v>
      </c>
      <c r="C15" s="137" t="s">
        <v>47</v>
      </c>
      <c r="D15" s="137" t="s">
        <v>137</v>
      </c>
      <c r="E15" s="137">
        <v>3</v>
      </c>
      <c r="F15" s="137" t="s">
        <v>49</v>
      </c>
      <c r="G15" s="137" t="s">
        <v>146</v>
      </c>
      <c r="H15" s="137"/>
      <c r="I15" s="137" t="s">
        <v>51</v>
      </c>
      <c r="J15" s="138">
        <v>0.38333333333333347</v>
      </c>
      <c r="K15" s="25"/>
      <c r="L15" s="23"/>
      <c r="M15" s="23"/>
      <c r="N15" s="23"/>
      <c r="O15" s="23"/>
      <c r="P15" s="23"/>
      <c r="Q15" s="23"/>
      <c r="R15" s="23"/>
      <c r="S15" s="23"/>
      <c r="T15" s="24"/>
      <c r="U15" s="25"/>
      <c r="V15" s="23"/>
      <c r="W15" s="23"/>
      <c r="X15" s="23"/>
      <c r="Y15" s="23"/>
      <c r="AB15"/>
    </row>
    <row r="16" spans="1:28" ht="15.95" customHeight="1" x14ac:dyDescent="0.3">
      <c r="B16" s="137">
        <v>9</v>
      </c>
      <c r="C16" s="137" t="s">
        <v>61</v>
      </c>
      <c r="D16" s="137" t="s">
        <v>133</v>
      </c>
      <c r="E16" s="137">
        <v>5</v>
      </c>
      <c r="F16" s="137" t="s">
        <v>134</v>
      </c>
      <c r="G16" s="137" t="s">
        <v>147</v>
      </c>
      <c r="H16" s="137"/>
      <c r="I16" s="137" t="s">
        <v>136</v>
      </c>
      <c r="J16" s="138">
        <v>0.39305555555555571</v>
      </c>
      <c r="K16" s="25"/>
      <c r="L16" s="23"/>
      <c r="M16" s="23"/>
      <c r="N16" s="23"/>
      <c r="O16" s="23"/>
      <c r="P16" s="23"/>
      <c r="Q16" s="23"/>
      <c r="R16" s="23"/>
      <c r="S16" s="23"/>
      <c r="T16" s="24"/>
      <c r="U16" s="25"/>
      <c r="V16" s="23"/>
      <c r="W16" s="23"/>
      <c r="X16" s="23"/>
      <c r="Y16" s="23"/>
      <c r="AB16"/>
    </row>
    <row r="17" spans="1:28" ht="15.95" customHeight="1" x14ac:dyDescent="0.3">
      <c r="B17" s="137">
        <v>10</v>
      </c>
      <c r="C17" s="137" t="s">
        <v>47</v>
      </c>
      <c r="D17" s="137" t="s">
        <v>137</v>
      </c>
      <c r="E17" s="137">
        <v>4</v>
      </c>
      <c r="F17" s="137" t="s">
        <v>49</v>
      </c>
      <c r="G17" s="137" t="s">
        <v>148</v>
      </c>
      <c r="H17" s="137"/>
      <c r="I17" s="137" t="s">
        <v>51</v>
      </c>
      <c r="J17" s="138">
        <v>0.40277777777777796</v>
      </c>
      <c r="K17" s="25"/>
      <c r="L17" s="23"/>
      <c r="M17" s="23"/>
      <c r="N17" s="23"/>
      <c r="O17" s="23"/>
      <c r="P17" s="23"/>
      <c r="Q17" s="23"/>
      <c r="R17" s="23"/>
      <c r="S17" s="23"/>
      <c r="T17" s="24"/>
      <c r="U17" s="25"/>
      <c r="V17" s="23"/>
      <c r="W17" s="23"/>
      <c r="X17" s="23"/>
      <c r="Y17" s="23"/>
      <c r="AB17"/>
    </row>
    <row r="18" spans="1:28" ht="15.95" customHeight="1" x14ac:dyDescent="0.3">
      <c r="B18" s="137">
        <v>11</v>
      </c>
      <c r="C18" s="137" t="s">
        <v>47</v>
      </c>
      <c r="D18" s="137" t="s">
        <v>144</v>
      </c>
      <c r="E18" s="137">
        <v>2</v>
      </c>
      <c r="F18" s="137" t="s">
        <v>126</v>
      </c>
      <c r="G18" s="137" t="s">
        <v>149</v>
      </c>
      <c r="H18" s="137"/>
      <c r="I18" s="137" t="s">
        <v>128</v>
      </c>
      <c r="J18" s="138">
        <v>0.4125000000000002</v>
      </c>
      <c r="K18" s="25"/>
      <c r="L18" s="23"/>
      <c r="M18" s="23"/>
      <c r="N18" s="23"/>
      <c r="O18" s="23"/>
      <c r="P18" s="23"/>
      <c r="Q18" s="23"/>
      <c r="R18" s="23"/>
      <c r="S18" s="23"/>
      <c r="T18" s="24"/>
      <c r="U18" s="25"/>
      <c r="V18" s="23"/>
      <c r="W18" s="23"/>
      <c r="X18" s="23"/>
      <c r="Y18" s="23"/>
      <c r="AB18"/>
    </row>
    <row r="19" spans="1:28" ht="15.95" customHeight="1" x14ac:dyDescent="0.3">
      <c r="B19" s="137">
        <v>12</v>
      </c>
      <c r="C19" s="137" t="s">
        <v>61</v>
      </c>
      <c r="D19" s="137" t="s">
        <v>133</v>
      </c>
      <c r="E19" s="137">
        <v>6</v>
      </c>
      <c r="F19" s="137" t="s">
        <v>134</v>
      </c>
      <c r="G19" s="137" t="s">
        <v>150</v>
      </c>
      <c r="H19" s="137"/>
      <c r="I19" s="137" t="s">
        <v>136</v>
      </c>
      <c r="J19" s="138">
        <v>0.42222222222222244</v>
      </c>
      <c r="K19" s="25"/>
      <c r="L19" s="23"/>
      <c r="M19" s="23"/>
      <c r="N19" s="23"/>
      <c r="O19" s="23"/>
      <c r="P19" s="23"/>
      <c r="Q19" s="23"/>
      <c r="R19" s="23"/>
      <c r="S19" s="23"/>
      <c r="T19" s="24"/>
      <c r="U19" s="25"/>
      <c r="V19" s="23"/>
      <c r="W19" s="23"/>
      <c r="X19" s="23"/>
      <c r="Y19" s="23"/>
      <c r="AB19"/>
    </row>
    <row r="20" spans="1:28" ht="15.95" customHeight="1" x14ac:dyDescent="0.3">
      <c r="B20" s="137">
        <v>13</v>
      </c>
      <c r="C20" s="137" t="s">
        <v>47</v>
      </c>
      <c r="D20" s="137" t="s">
        <v>137</v>
      </c>
      <c r="E20" s="137">
        <v>5</v>
      </c>
      <c r="F20" s="137" t="s">
        <v>49</v>
      </c>
      <c r="G20" s="137" t="s">
        <v>151</v>
      </c>
      <c r="H20" s="137"/>
      <c r="I20" s="137" t="s">
        <v>51</v>
      </c>
      <c r="J20" s="138">
        <v>0.43194444444444469</v>
      </c>
      <c r="K20" s="25"/>
      <c r="L20" s="23"/>
      <c r="M20" s="23"/>
      <c r="N20" s="23"/>
      <c r="O20" s="23"/>
      <c r="P20" s="23"/>
      <c r="Q20" s="23"/>
      <c r="R20" s="23"/>
      <c r="S20" s="23"/>
      <c r="T20" s="24"/>
      <c r="U20" s="25"/>
      <c r="V20" s="23"/>
      <c r="W20" s="23"/>
      <c r="X20" s="23"/>
      <c r="Y20" s="23"/>
      <c r="AB20"/>
    </row>
    <row r="21" spans="1:28" ht="15.95" customHeight="1" x14ac:dyDescent="0.3">
      <c r="B21" s="137">
        <v>14</v>
      </c>
      <c r="C21" s="137" t="s">
        <v>47</v>
      </c>
      <c r="D21" s="137" t="s">
        <v>144</v>
      </c>
      <c r="E21" s="137">
        <v>3</v>
      </c>
      <c r="F21" s="137" t="s">
        <v>126</v>
      </c>
      <c r="G21" s="137" t="s">
        <v>152</v>
      </c>
      <c r="H21" s="137"/>
      <c r="I21" s="137" t="s">
        <v>128</v>
      </c>
      <c r="J21" s="138">
        <v>0.44166666666666693</v>
      </c>
      <c r="K21" s="25"/>
      <c r="L21" s="23"/>
      <c r="M21" s="23"/>
      <c r="N21" s="23"/>
      <c r="O21" s="23"/>
      <c r="P21" s="23"/>
      <c r="Q21" s="23"/>
      <c r="R21" s="23"/>
      <c r="S21" s="23"/>
      <c r="T21" s="24"/>
      <c r="U21" s="25"/>
      <c r="V21" s="23"/>
      <c r="W21" s="23"/>
      <c r="X21" s="23"/>
      <c r="Y21" s="23"/>
      <c r="AB21"/>
    </row>
    <row r="22" spans="1:28" ht="15.95" customHeight="1" x14ac:dyDescent="0.3">
      <c r="B22" s="137">
        <v>15</v>
      </c>
      <c r="C22" s="137" t="s">
        <v>61</v>
      </c>
      <c r="D22" s="137" t="s">
        <v>153</v>
      </c>
      <c r="E22" s="137">
        <v>7</v>
      </c>
      <c r="F22" s="137" t="s">
        <v>154</v>
      </c>
      <c r="G22" s="137" t="s">
        <v>155</v>
      </c>
      <c r="H22" s="137"/>
      <c r="I22" s="137" t="s">
        <v>65</v>
      </c>
      <c r="J22" s="138">
        <v>0.48611111111111138</v>
      </c>
      <c r="K22" s="25"/>
      <c r="L22" s="23"/>
      <c r="M22" s="23"/>
      <c r="N22" s="23"/>
      <c r="O22" s="23"/>
      <c r="P22" s="23"/>
      <c r="Q22" s="23"/>
      <c r="R22" s="23"/>
      <c r="S22" s="23"/>
      <c r="T22" s="24"/>
      <c r="U22" s="25"/>
      <c r="V22" s="23"/>
      <c r="W22" s="23"/>
      <c r="X22" s="23"/>
      <c r="Y22" s="23"/>
      <c r="AB22"/>
    </row>
    <row r="23" spans="1:28" ht="15.95" customHeight="1" x14ac:dyDescent="0.3">
      <c r="B23" s="137">
        <v>16</v>
      </c>
      <c r="C23" s="137" t="s">
        <v>47</v>
      </c>
      <c r="D23" s="137" t="s">
        <v>137</v>
      </c>
      <c r="E23" s="137">
        <v>6</v>
      </c>
      <c r="F23" s="137" t="s">
        <v>49</v>
      </c>
      <c r="G23" s="137" t="s">
        <v>156</v>
      </c>
      <c r="H23" s="137"/>
      <c r="I23" s="137" t="s">
        <v>51</v>
      </c>
      <c r="J23" s="138">
        <v>0.49583333333333363</v>
      </c>
      <c r="K23" s="25"/>
      <c r="L23" s="23"/>
      <c r="M23" s="23"/>
      <c r="N23" s="23"/>
      <c r="O23" s="23"/>
      <c r="P23" s="23"/>
      <c r="Q23" s="23"/>
      <c r="R23" s="23"/>
      <c r="S23" s="23"/>
      <c r="T23" s="24"/>
      <c r="U23" s="25"/>
      <c r="V23" s="23"/>
      <c r="W23" s="23"/>
      <c r="X23" s="23"/>
      <c r="Y23" s="23"/>
      <c r="AB23"/>
    </row>
    <row r="24" spans="1:28" ht="15.95" customHeight="1" x14ac:dyDescent="0.3">
      <c r="B24" s="137">
        <v>17</v>
      </c>
      <c r="C24" s="137" t="s">
        <v>47</v>
      </c>
      <c r="D24" s="137" t="s">
        <v>129</v>
      </c>
      <c r="E24" s="137">
        <v>9</v>
      </c>
      <c r="F24" s="137" t="s">
        <v>130</v>
      </c>
      <c r="G24" s="137" t="s">
        <v>157</v>
      </c>
      <c r="H24" s="137"/>
      <c r="I24" s="137" t="s">
        <v>132</v>
      </c>
      <c r="J24" s="138">
        <v>0.50555555555555587</v>
      </c>
      <c r="K24" s="25"/>
      <c r="L24" s="23"/>
      <c r="M24" s="23"/>
      <c r="N24" s="23"/>
      <c r="O24" s="23"/>
      <c r="P24" s="23"/>
      <c r="Q24" s="23"/>
      <c r="R24" s="23"/>
      <c r="S24" s="23"/>
      <c r="T24" s="24"/>
      <c r="U24" s="25"/>
      <c r="V24" s="23"/>
      <c r="W24" s="23"/>
      <c r="X24" s="23"/>
      <c r="Y24" s="23"/>
      <c r="AB24"/>
    </row>
    <row r="25" spans="1:28" ht="15.95" customHeight="1" x14ac:dyDescent="0.3">
      <c r="B25" s="137">
        <v>18</v>
      </c>
      <c r="C25" s="137" t="s">
        <v>61</v>
      </c>
      <c r="D25" s="137" t="s">
        <v>62</v>
      </c>
      <c r="E25" s="137">
        <v>5</v>
      </c>
      <c r="F25" s="137" t="s">
        <v>63</v>
      </c>
      <c r="G25" s="137" t="s">
        <v>75</v>
      </c>
      <c r="H25" s="137"/>
      <c r="I25" s="137" t="s">
        <v>65</v>
      </c>
      <c r="J25" s="138">
        <v>0.51527777777777806</v>
      </c>
      <c r="K25" s="25"/>
      <c r="L25" s="23"/>
      <c r="M25" s="23"/>
      <c r="N25" s="23"/>
      <c r="O25" s="23"/>
      <c r="P25" s="23"/>
      <c r="Q25" s="23"/>
      <c r="R25" s="23"/>
      <c r="S25" s="23"/>
      <c r="T25" s="24"/>
      <c r="U25" s="25"/>
      <c r="V25" s="23"/>
      <c r="W25" s="23"/>
      <c r="X25" s="23"/>
      <c r="Y25" s="23"/>
      <c r="AB25"/>
    </row>
    <row r="26" spans="1:28" ht="15.95" customHeight="1" x14ac:dyDescent="0.3">
      <c r="B26" s="137">
        <v>19</v>
      </c>
      <c r="C26" s="137" t="s">
        <v>47</v>
      </c>
      <c r="D26" s="137" t="s">
        <v>137</v>
      </c>
      <c r="E26" s="137">
        <v>7</v>
      </c>
      <c r="F26" s="137" t="s">
        <v>49</v>
      </c>
      <c r="G26" s="137" t="s">
        <v>158</v>
      </c>
      <c r="H26" s="137"/>
      <c r="I26" s="137" t="s">
        <v>51</v>
      </c>
      <c r="J26" s="138">
        <v>0.52500000000000024</v>
      </c>
      <c r="K26" s="25"/>
      <c r="L26" s="23"/>
      <c r="M26" s="23"/>
      <c r="N26" s="23"/>
      <c r="O26" s="23"/>
      <c r="P26" s="23"/>
      <c r="Q26" s="23"/>
      <c r="R26" s="23"/>
      <c r="S26" s="23"/>
      <c r="T26" s="24"/>
      <c r="U26" s="25"/>
      <c r="V26" s="23"/>
      <c r="W26" s="23"/>
      <c r="X26" s="23"/>
      <c r="Y26" s="23"/>
      <c r="AB26"/>
    </row>
    <row r="27" spans="1:28" ht="15.95" customHeight="1" x14ac:dyDescent="0.3">
      <c r="A27" s="1" t="str">
        <f>D27&amp;E27</f>
        <v>JH-4877</v>
      </c>
      <c r="B27" s="137">
        <v>20</v>
      </c>
      <c r="C27" s="137" t="s">
        <v>61</v>
      </c>
      <c r="D27" s="137" t="s">
        <v>133</v>
      </c>
      <c r="E27" s="137">
        <v>7</v>
      </c>
      <c r="F27" s="137" t="s">
        <v>134</v>
      </c>
      <c r="G27" s="137" t="s">
        <v>159</v>
      </c>
      <c r="H27" s="137"/>
      <c r="I27" s="137" t="s">
        <v>136</v>
      </c>
      <c r="J27" s="138">
        <v>0.53472222222222243</v>
      </c>
      <c r="K27" s="25"/>
      <c r="L27" s="23"/>
      <c r="M27" s="23"/>
      <c r="N27" s="23"/>
      <c r="O27" s="23"/>
      <c r="P27" s="23"/>
      <c r="Q27" s="23"/>
      <c r="R27" s="23"/>
      <c r="S27" s="23"/>
      <c r="T27" s="24"/>
      <c r="U27" s="25"/>
      <c r="V27" s="23"/>
      <c r="W27" s="23"/>
      <c r="X27" s="23"/>
      <c r="Y27" s="23"/>
      <c r="AB27"/>
    </row>
    <row r="28" spans="1:28" ht="15.95" customHeight="1" x14ac:dyDescent="0.3">
      <c r="B28" s="137">
        <v>21</v>
      </c>
      <c r="C28" s="137" t="s">
        <v>47</v>
      </c>
      <c r="D28" s="137" t="s">
        <v>144</v>
      </c>
      <c r="E28" s="137">
        <v>4</v>
      </c>
      <c r="F28" s="137" t="s">
        <v>126</v>
      </c>
      <c r="G28" s="137" t="s">
        <v>160</v>
      </c>
      <c r="H28" s="137"/>
      <c r="I28" s="137" t="s">
        <v>128</v>
      </c>
      <c r="J28" s="138">
        <v>0.54444444444444462</v>
      </c>
      <c r="K28" s="25"/>
      <c r="L28" s="23"/>
      <c r="M28" s="23"/>
      <c r="N28" s="23"/>
      <c r="O28" s="23"/>
      <c r="P28" s="23"/>
      <c r="Q28" s="23"/>
      <c r="R28" s="23"/>
      <c r="S28" s="23"/>
      <c r="T28" s="24"/>
      <c r="U28" s="25"/>
      <c r="V28" s="23"/>
      <c r="W28" s="23"/>
      <c r="X28" s="23"/>
      <c r="Y28" s="23"/>
      <c r="AB28"/>
    </row>
    <row r="29" spans="1:28" ht="15.95" customHeight="1" x14ac:dyDescent="0.3">
      <c r="B29" s="137">
        <v>22</v>
      </c>
      <c r="C29" s="137" t="s">
        <v>47</v>
      </c>
      <c r="D29" s="137" t="s">
        <v>137</v>
      </c>
      <c r="E29" s="137">
        <v>8</v>
      </c>
      <c r="F29" s="137" t="s">
        <v>49</v>
      </c>
      <c r="G29" s="137" t="s">
        <v>161</v>
      </c>
      <c r="H29" s="137"/>
      <c r="I29" s="137" t="s">
        <v>51</v>
      </c>
      <c r="J29" s="138">
        <v>0.55416666666666681</v>
      </c>
      <c r="K29" s="25"/>
      <c r="L29" s="23"/>
      <c r="M29" s="23"/>
      <c r="N29" s="23"/>
      <c r="O29" s="23"/>
      <c r="P29" s="23"/>
      <c r="Q29" s="23"/>
      <c r="R29" s="23"/>
      <c r="S29" s="23"/>
      <c r="T29" s="24"/>
      <c r="U29" s="25"/>
      <c r="V29" s="23"/>
      <c r="W29" s="23"/>
      <c r="X29" s="23"/>
      <c r="Y29" s="23"/>
      <c r="AB29"/>
    </row>
    <row r="30" spans="1:28" ht="15.95" customHeight="1" x14ac:dyDescent="0.3">
      <c r="B30" s="137">
        <v>23</v>
      </c>
      <c r="C30" s="137" t="s">
        <v>61</v>
      </c>
      <c r="D30" s="137" t="s">
        <v>133</v>
      </c>
      <c r="E30" s="137">
        <v>8</v>
      </c>
      <c r="F30" s="137" t="s">
        <v>134</v>
      </c>
      <c r="G30" s="137" t="s">
        <v>162</v>
      </c>
      <c r="H30" s="137"/>
      <c r="I30" s="137" t="s">
        <v>136</v>
      </c>
      <c r="J30" s="138">
        <v>0.56388888888888899</v>
      </c>
      <c r="K30" s="25"/>
      <c r="L30" s="23"/>
      <c r="M30" s="23"/>
      <c r="N30" s="23"/>
      <c r="O30" s="23"/>
      <c r="P30" s="23"/>
      <c r="Q30" s="23"/>
      <c r="R30" s="23"/>
      <c r="S30" s="23"/>
      <c r="T30" s="24"/>
      <c r="U30" s="25"/>
      <c r="V30" s="23"/>
      <c r="W30" s="23"/>
      <c r="X30" s="23"/>
      <c r="Y30" s="23"/>
      <c r="AB30"/>
    </row>
    <row r="31" spans="1:28" ht="15.95" customHeight="1" x14ac:dyDescent="0.3">
      <c r="B31" s="137">
        <v>24</v>
      </c>
      <c r="C31" s="137" t="s">
        <v>47</v>
      </c>
      <c r="D31" s="137" t="s">
        <v>144</v>
      </c>
      <c r="E31" s="137">
        <v>5</v>
      </c>
      <c r="F31" s="137" t="s">
        <v>126</v>
      </c>
      <c r="G31" s="137" t="s">
        <v>163</v>
      </c>
      <c r="H31" s="137"/>
      <c r="I31" s="137" t="s">
        <v>128</v>
      </c>
      <c r="J31" s="138">
        <v>0.57361111111111118</v>
      </c>
      <c r="K31" s="25"/>
      <c r="L31" s="23"/>
      <c r="M31" s="23"/>
      <c r="N31" s="23"/>
      <c r="O31" s="23"/>
      <c r="P31" s="23"/>
      <c r="Q31" s="23"/>
      <c r="R31" s="23"/>
      <c r="S31" s="23"/>
      <c r="T31" s="24"/>
      <c r="U31" s="25"/>
      <c r="V31" s="23"/>
      <c r="W31" s="23"/>
      <c r="X31" s="23"/>
      <c r="Y31" s="23"/>
      <c r="AB31"/>
    </row>
    <row r="32" spans="1:28" ht="15.95" customHeight="1" x14ac:dyDescent="0.3">
      <c r="B32" s="137">
        <v>25</v>
      </c>
      <c r="C32" s="137" t="s">
        <v>47</v>
      </c>
      <c r="D32" s="137" t="s">
        <v>137</v>
      </c>
      <c r="E32" s="137">
        <v>9</v>
      </c>
      <c r="F32" s="137" t="s">
        <v>49</v>
      </c>
      <c r="G32" s="137" t="s">
        <v>164</v>
      </c>
      <c r="H32" s="137"/>
      <c r="I32" s="137" t="s">
        <v>51</v>
      </c>
      <c r="J32" s="138">
        <v>0.59027777777777779</v>
      </c>
      <c r="K32" s="25"/>
      <c r="L32" s="23"/>
      <c r="M32" s="23"/>
      <c r="N32" s="23"/>
      <c r="O32" s="23"/>
      <c r="P32" s="23"/>
      <c r="Q32" s="23"/>
      <c r="R32" s="23"/>
      <c r="S32" s="23"/>
      <c r="T32" s="24"/>
      <c r="U32" s="25"/>
      <c r="V32" s="23"/>
      <c r="W32" s="23"/>
      <c r="X32" s="23"/>
      <c r="Y32" s="23"/>
      <c r="AB32"/>
    </row>
    <row r="33" spans="1:28" ht="15.95" customHeight="1" x14ac:dyDescent="0.3">
      <c r="B33" s="137">
        <v>26</v>
      </c>
      <c r="C33" s="137" t="s">
        <v>61</v>
      </c>
      <c r="D33" s="137" t="s">
        <v>62</v>
      </c>
      <c r="E33" s="137">
        <v>6</v>
      </c>
      <c r="F33" s="137" t="s">
        <v>63</v>
      </c>
      <c r="G33" s="137" t="s">
        <v>165</v>
      </c>
      <c r="H33" s="137"/>
      <c r="I33" s="137" t="s">
        <v>65</v>
      </c>
      <c r="J33" s="138">
        <v>0.6</v>
      </c>
      <c r="K33" s="25"/>
      <c r="L33" s="23"/>
      <c r="M33" s="23"/>
      <c r="N33" s="23"/>
      <c r="O33" s="23"/>
      <c r="P33" s="23"/>
      <c r="Q33" s="23"/>
      <c r="R33" s="23"/>
      <c r="S33" s="23"/>
      <c r="T33" s="24"/>
      <c r="U33" s="25"/>
      <c r="V33" s="23"/>
      <c r="W33" s="23"/>
      <c r="X33" s="23"/>
      <c r="Y33" s="23"/>
      <c r="AB33"/>
    </row>
    <row r="34" spans="1:28" ht="15" customHeight="1" x14ac:dyDescent="0.3">
      <c r="B34" s="137">
        <v>27</v>
      </c>
      <c r="C34" s="137" t="s">
        <v>47</v>
      </c>
      <c r="D34" s="137" t="s">
        <v>144</v>
      </c>
      <c r="E34" s="137">
        <v>6</v>
      </c>
      <c r="F34" s="137" t="s">
        <v>126</v>
      </c>
      <c r="G34" s="137" t="s">
        <v>166</v>
      </c>
      <c r="H34" s="137"/>
      <c r="I34" s="137" t="s">
        <v>128</v>
      </c>
      <c r="J34" s="138">
        <v>0.60972222222222217</v>
      </c>
      <c r="K34" s="25"/>
      <c r="L34" s="23"/>
      <c r="M34" s="23"/>
      <c r="N34" s="23"/>
      <c r="O34" s="23"/>
      <c r="P34" s="23"/>
      <c r="Q34" s="23"/>
      <c r="R34" s="23"/>
      <c r="S34" s="23"/>
      <c r="T34" s="24"/>
      <c r="U34" s="25"/>
      <c r="V34" s="23"/>
      <c r="W34" s="23"/>
      <c r="X34" s="23"/>
      <c r="Y34" s="23"/>
      <c r="AB34"/>
    </row>
    <row r="35" spans="1:28" ht="15.95" customHeight="1" x14ac:dyDescent="0.3">
      <c r="A35" s="1" t="str">
        <f t="shared" ref="A35:A36" si="1">D35&amp;E35</f>
        <v/>
      </c>
      <c r="B35" s="23"/>
      <c r="C35" s="23" t="str">
        <f t="shared" ref="C35" si="2">+LEFT(G35,1)</f>
        <v/>
      </c>
      <c r="D35" s="23" t="str">
        <f>IF($B35="","",INDEX(#REF!,MATCH($B35,#REF!,0),1))</f>
        <v/>
      </c>
      <c r="E35" s="23" t="str">
        <f>IF($B35="","",INDEX(#REF!,MATCH($B35,#REF!,0),2))</f>
        <v/>
      </c>
      <c r="F35" s="23" t="str">
        <f>IF($B35="","",INDEX(#REF!,MATCH($B35,#REF!,0),3))</f>
        <v/>
      </c>
      <c r="G35" s="23" t="str">
        <f>IF($B35="","",INDEX(#REF!,MATCH($B35,#REF!,0),4))</f>
        <v/>
      </c>
      <c r="H35" s="23"/>
      <c r="I35" s="23" t="str">
        <f>IF($B35="","",INDEX(#REF!,MATCH($B35,#REF!,0),7))</f>
        <v/>
      </c>
      <c r="J35" s="24"/>
      <c r="K35" s="25"/>
      <c r="L35" s="23"/>
      <c r="M35" s="23" t="str">
        <f t="shared" ref="M35" si="3">+LEFT(Q35,1)</f>
        <v/>
      </c>
      <c r="N35" s="23" t="str">
        <f>IF($B35="","",INDEX(#REF!,MATCH($B35,#REF!,0),1))</f>
        <v/>
      </c>
      <c r="O35" s="23" t="str">
        <f>IF($B35="","",INDEX(#REF!,MATCH($B35,#REF!,0),2))</f>
        <v/>
      </c>
      <c r="P35" s="23" t="str">
        <f>IF($B35="","",INDEX(#REF!,MATCH($B35,#REF!,0),3))</f>
        <v/>
      </c>
      <c r="Q35" s="23" t="str">
        <f>IF($B35="","",INDEX(#REF!,MATCH($B35,#REF!,0),4))</f>
        <v/>
      </c>
      <c r="R35" s="23"/>
      <c r="S35" s="23" t="str">
        <f>IF($B35="","",INDEX(#REF!,MATCH($B35,#REF!,0),7))</f>
        <v/>
      </c>
      <c r="T35" s="24"/>
      <c r="U35" s="25"/>
      <c r="V35" s="23"/>
      <c r="W35" s="23"/>
      <c r="X35" s="23" t="str">
        <f>IF($B35="","",INDEX(#REF!,MATCH($B35,#REF!,0),1))</f>
        <v/>
      </c>
      <c r="Y35" s="23" t="str">
        <f>IF($B35="","",INDEX(#REF!,MATCH($B35,#REF!,0),2))</f>
        <v/>
      </c>
      <c r="AB35"/>
    </row>
    <row r="36" spans="1:28" s="43" customFormat="1" ht="15" customHeight="1" x14ac:dyDescent="0.25">
      <c r="A36" s="31" t="str">
        <f t="shared" si="1"/>
        <v/>
      </c>
      <c r="B36" s="32" t="s">
        <v>33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4"/>
      <c r="O36" s="33"/>
      <c r="P36" s="33"/>
      <c r="Q36" s="33"/>
      <c r="R36" s="33"/>
      <c r="S36" s="33"/>
      <c r="T36" s="35"/>
      <c r="U36" s="36"/>
      <c r="V36" s="37"/>
      <c r="W36" s="37"/>
      <c r="X36" s="37"/>
      <c r="Y36" s="38"/>
    </row>
    <row r="37" spans="1:28" ht="19.5" customHeight="1" x14ac:dyDescent="0.25">
      <c r="B37" s="2"/>
      <c r="AB37"/>
    </row>
    <row r="38" spans="1:28" ht="32.25" customHeight="1" x14ac:dyDescent="0.25">
      <c r="B38" s="2"/>
      <c r="H38" s="108" t="s">
        <v>80</v>
      </c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3"/>
      <c r="AB38"/>
    </row>
    <row r="39" spans="1:28" ht="33.75" customHeight="1" x14ac:dyDescent="0.25">
      <c r="B39" s="4"/>
      <c r="G39" s="3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3"/>
      <c r="AB39"/>
    </row>
    <row r="40" spans="1:28" ht="22.5" customHeight="1" x14ac:dyDescent="0.4">
      <c r="B40" s="5" t="s">
        <v>37</v>
      </c>
      <c r="G40" s="44"/>
      <c r="H40" s="44"/>
      <c r="I40" s="44"/>
      <c r="J40" s="44"/>
      <c r="K40" s="44"/>
      <c r="L40" s="44"/>
      <c r="M40" s="44"/>
      <c r="N40" s="45"/>
      <c r="O40" s="44"/>
      <c r="P40" s="44"/>
      <c r="Q40" s="44"/>
      <c r="R40" s="44"/>
      <c r="S40" s="44"/>
      <c r="T40" s="44"/>
      <c r="U40" s="44"/>
      <c r="V40" s="44"/>
      <c r="W40" s="44"/>
      <c r="X40" s="44"/>
      <c r="AB40"/>
    </row>
    <row r="41" spans="1:28" ht="27" customHeight="1" x14ac:dyDescent="0.25">
      <c r="B41" s="115" t="s">
        <v>6</v>
      </c>
      <c r="C41" s="46" t="s">
        <v>2</v>
      </c>
      <c r="D41" s="109">
        <v>44909</v>
      </c>
      <c r="E41" s="109"/>
      <c r="F41" s="109"/>
      <c r="G41" s="11"/>
      <c r="H41" s="11"/>
      <c r="I41" s="11"/>
      <c r="J41" s="11"/>
      <c r="K41" s="11"/>
      <c r="L41" s="110"/>
      <c r="M41" s="111"/>
      <c r="N41" s="117" t="s">
        <v>3</v>
      </c>
      <c r="O41" s="118"/>
      <c r="P41" s="114">
        <f>P5</f>
        <v>6.6</v>
      </c>
      <c r="Q41" s="114"/>
      <c r="R41" s="114"/>
      <c r="S41" s="114"/>
      <c r="T41" s="114"/>
      <c r="U41" s="114"/>
      <c r="V41" s="12"/>
      <c r="W41" s="13" t="s">
        <v>4</v>
      </c>
      <c r="X41" s="12"/>
      <c r="Y41" s="13" t="s">
        <v>5</v>
      </c>
      <c r="AB41"/>
    </row>
    <row r="42" spans="1:28" ht="24.75" customHeight="1" x14ac:dyDescent="0.25">
      <c r="B42" s="127"/>
      <c r="C42" s="90"/>
      <c r="D42" s="15"/>
      <c r="E42" s="11"/>
      <c r="F42" s="11"/>
      <c r="G42" s="11" t="s">
        <v>7</v>
      </c>
      <c r="H42" s="11"/>
      <c r="I42" s="11"/>
      <c r="J42" s="11"/>
      <c r="K42" s="11"/>
      <c r="L42" s="119" t="s">
        <v>8</v>
      </c>
      <c r="M42" s="111"/>
      <c r="N42" s="47"/>
      <c r="O42" s="48"/>
      <c r="P42" s="119" t="s">
        <v>11</v>
      </c>
      <c r="Q42" s="110"/>
      <c r="R42" s="110"/>
      <c r="S42" s="110"/>
      <c r="T42" s="110"/>
      <c r="U42" s="110"/>
      <c r="V42" s="111"/>
      <c r="W42" s="124" t="s">
        <v>12</v>
      </c>
      <c r="X42" s="124" t="s">
        <v>13</v>
      </c>
      <c r="Y42" s="115" t="s">
        <v>14</v>
      </c>
      <c r="AB42"/>
    </row>
    <row r="43" spans="1:28" ht="22.5" customHeight="1" x14ac:dyDescent="0.25">
      <c r="B43" s="116"/>
      <c r="C43" s="17" t="s">
        <v>15</v>
      </c>
      <c r="D43" s="17" t="s">
        <v>16</v>
      </c>
      <c r="E43" s="17" t="s">
        <v>17</v>
      </c>
      <c r="F43" s="17" t="s">
        <v>18</v>
      </c>
      <c r="G43" s="17" t="s">
        <v>19</v>
      </c>
      <c r="H43" s="19" t="s">
        <v>20</v>
      </c>
      <c r="I43" s="19" t="s">
        <v>21</v>
      </c>
      <c r="J43" s="49" t="str">
        <f>J7</f>
        <v>Finish time
Eff: 100%</v>
      </c>
      <c r="K43" s="21" t="str">
        <f>K7</f>
        <v xml:space="preserve">Time
Eff: </v>
      </c>
      <c r="L43" s="17" t="s">
        <v>24</v>
      </c>
      <c r="M43" s="17" t="s">
        <v>25</v>
      </c>
      <c r="N43" s="92" t="s">
        <v>9</v>
      </c>
      <c r="O43" s="93" t="s">
        <v>10</v>
      </c>
      <c r="P43" s="17" t="s">
        <v>26</v>
      </c>
      <c r="Q43" s="17" t="s">
        <v>27</v>
      </c>
      <c r="R43" s="17" t="s">
        <v>28</v>
      </c>
      <c r="S43" s="17" t="s">
        <v>29</v>
      </c>
      <c r="T43" s="17" t="s">
        <v>30</v>
      </c>
      <c r="U43" s="17" t="s">
        <v>31</v>
      </c>
      <c r="V43" s="22" t="s">
        <v>32</v>
      </c>
      <c r="W43" s="125"/>
      <c r="X43" s="125"/>
      <c r="Y43" s="116"/>
      <c r="AB43"/>
    </row>
    <row r="44" spans="1:28" ht="15.95" customHeight="1" x14ac:dyDescent="0.3">
      <c r="A44" s="1" t="str">
        <f>D44&amp;E44</f>
        <v>LS-9910</v>
      </c>
      <c r="B44" s="23">
        <v>1</v>
      </c>
      <c r="C44" s="23" t="s">
        <v>47</v>
      </c>
      <c r="D44" s="23" t="s">
        <v>137</v>
      </c>
      <c r="E44" s="23">
        <v>10</v>
      </c>
      <c r="F44" s="23" t="s">
        <v>49</v>
      </c>
      <c r="G44" s="23" t="s">
        <v>167</v>
      </c>
      <c r="H44" s="23"/>
      <c r="I44" s="23" t="s">
        <v>51</v>
      </c>
      <c r="J44" s="24">
        <v>0.77013888888888882</v>
      </c>
      <c r="K44" s="25"/>
      <c r="L44" s="26"/>
      <c r="M44" s="26"/>
      <c r="N44" s="27"/>
      <c r="O44" s="26"/>
      <c r="P44" s="26"/>
      <c r="Q44" s="26"/>
      <c r="R44" s="26"/>
      <c r="S44" s="26"/>
      <c r="T44" s="26"/>
      <c r="U44" s="26"/>
      <c r="V44" s="28"/>
      <c r="W44" s="28"/>
      <c r="X44" s="28" t="str">
        <f>IFERROR(VLOOKUP(D44&amp;E44,#REF!,4,),"")</f>
        <v/>
      </c>
      <c r="Y44" s="26"/>
      <c r="AB44"/>
    </row>
    <row r="45" spans="1:28" ht="15.95" customHeight="1" x14ac:dyDescent="0.3">
      <c r="B45" s="137">
        <v>2</v>
      </c>
      <c r="C45" s="137" t="s">
        <v>61</v>
      </c>
      <c r="D45" s="137" t="s">
        <v>133</v>
      </c>
      <c r="E45" s="137">
        <v>9</v>
      </c>
      <c r="F45" s="137" t="s">
        <v>134</v>
      </c>
      <c r="G45" s="137" t="s">
        <v>168</v>
      </c>
      <c r="H45" s="137"/>
      <c r="I45" s="137" t="s">
        <v>136</v>
      </c>
      <c r="J45" s="138">
        <v>0.77986111111111101</v>
      </c>
      <c r="K45" s="25"/>
      <c r="L45" s="26"/>
      <c r="M45" s="26"/>
      <c r="N45" s="27"/>
      <c r="O45" s="26"/>
      <c r="P45" s="26"/>
      <c r="Q45" s="26"/>
      <c r="R45" s="26"/>
      <c r="S45" s="26"/>
      <c r="T45" s="26"/>
      <c r="U45" s="26"/>
      <c r="V45" s="28"/>
      <c r="W45" s="28"/>
      <c r="X45" s="28"/>
      <c r="Y45" s="26"/>
      <c r="AB45"/>
    </row>
    <row r="46" spans="1:28" ht="15.95" customHeight="1" x14ac:dyDescent="0.3">
      <c r="B46" s="137">
        <v>3</v>
      </c>
      <c r="C46" s="137" t="s">
        <v>47</v>
      </c>
      <c r="D46" s="137" t="s">
        <v>169</v>
      </c>
      <c r="E46" s="137">
        <v>1</v>
      </c>
      <c r="F46" s="137" t="s">
        <v>49</v>
      </c>
      <c r="G46" s="137" t="s">
        <v>170</v>
      </c>
      <c r="H46" s="137"/>
      <c r="I46" s="137" t="s">
        <v>51</v>
      </c>
      <c r="J46" s="138">
        <v>0.78958333333333319</v>
      </c>
      <c r="K46" s="25"/>
      <c r="L46" s="26"/>
      <c r="M46" s="26"/>
      <c r="N46" s="27"/>
      <c r="O46" s="26"/>
      <c r="P46" s="26"/>
      <c r="Q46" s="26"/>
      <c r="R46" s="26"/>
      <c r="S46" s="26"/>
      <c r="T46" s="26"/>
      <c r="U46" s="26"/>
      <c r="V46" s="28"/>
      <c r="W46" s="28"/>
      <c r="X46" s="28"/>
      <c r="Y46" s="26"/>
      <c r="AB46"/>
    </row>
    <row r="47" spans="1:28" ht="15.95" customHeight="1" x14ac:dyDescent="0.3">
      <c r="B47" s="137">
        <v>4</v>
      </c>
      <c r="C47" s="137" t="s">
        <v>47</v>
      </c>
      <c r="D47" s="137" t="s">
        <v>144</v>
      </c>
      <c r="E47" s="137">
        <v>7</v>
      </c>
      <c r="F47" s="137" t="s">
        <v>126</v>
      </c>
      <c r="G47" s="137" t="s">
        <v>171</v>
      </c>
      <c r="H47" s="137"/>
      <c r="I47" s="137" t="s">
        <v>128</v>
      </c>
      <c r="J47" s="138">
        <v>0.79930555555555538</v>
      </c>
      <c r="K47" s="25"/>
      <c r="L47" s="26"/>
      <c r="M47" s="26"/>
      <c r="N47" s="27"/>
      <c r="O47" s="26"/>
      <c r="P47" s="26"/>
      <c r="Q47" s="26"/>
      <c r="R47" s="26"/>
      <c r="S47" s="26"/>
      <c r="T47" s="26"/>
      <c r="U47" s="26"/>
      <c r="V47" s="28"/>
      <c r="W47" s="28"/>
      <c r="X47" s="28"/>
      <c r="Y47" s="26"/>
      <c r="AB47"/>
    </row>
    <row r="48" spans="1:28" ht="15.95" customHeight="1" x14ac:dyDescent="0.3">
      <c r="B48" s="137">
        <v>5</v>
      </c>
      <c r="C48" s="137" t="s">
        <v>61</v>
      </c>
      <c r="D48" s="137" t="s">
        <v>133</v>
      </c>
      <c r="E48" s="137">
        <v>10</v>
      </c>
      <c r="F48" s="137" t="s">
        <v>134</v>
      </c>
      <c r="G48" s="137" t="s">
        <v>172</v>
      </c>
      <c r="H48" s="137"/>
      <c r="I48" s="137" t="s">
        <v>136</v>
      </c>
      <c r="J48" s="138">
        <v>0.80902777777777757</v>
      </c>
      <c r="K48" s="25"/>
      <c r="L48" s="26"/>
      <c r="M48" s="26"/>
      <c r="N48" s="27"/>
      <c r="O48" s="26"/>
      <c r="P48" s="26"/>
      <c r="Q48" s="26"/>
      <c r="R48" s="26"/>
      <c r="S48" s="26"/>
      <c r="T48" s="26"/>
      <c r="U48" s="26"/>
      <c r="V48" s="28"/>
      <c r="W48" s="28"/>
      <c r="X48" s="28"/>
      <c r="Y48" s="26"/>
      <c r="AB48"/>
    </row>
    <row r="49" spans="2:28" ht="15.95" customHeight="1" x14ac:dyDescent="0.3">
      <c r="B49" s="137">
        <v>6</v>
      </c>
      <c r="C49" s="137" t="s">
        <v>47</v>
      </c>
      <c r="D49" s="137" t="s">
        <v>139</v>
      </c>
      <c r="E49" s="137">
        <v>6</v>
      </c>
      <c r="F49" s="137" t="s">
        <v>140</v>
      </c>
      <c r="G49" s="137" t="s">
        <v>173</v>
      </c>
      <c r="H49" s="137"/>
      <c r="I49" s="137" t="s">
        <v>142</v>
      </c>
      <c r="J49" s="138">
        <v>0.81874999999999976</v>
      </c>
      <c r="K49" s="25"/>
      <c r="L49" s="26"/>
      <c r="M49" s="26"/>
      <c r="N49" s="27"/>
      <c r="O49" s="26"/>
      <c r="P49" s="26"/>
      <c r="Q49" s="26"/>
      <c r="R49" s="26"/>
      <c r="S49" s="26"/>
      <c r="T49" s="26"/>
      <c r="U49" s="26"/>
      <c r="V49" s="28"/>
      <c r="W49" s="28"/>
      <c r="X49" s="28"/>
      <c r="Y49" s="26"/>
      <c r="AB49"/>
    </row>
    <row r="50" spans="2:28" ht="15.95" customHeight="1" x14ac:dyDescent="0.3">
      <c r="B50" s="137">
        <v>7</v>
      </c>
      <c r="C50" s="137" t="s">
        <v>47</v>
      </c>
      <c r="D50" s="137" t="s">
        <v>129</v>
      </c>
      <c r="E50" s="137">
        <v>10</v>
      </c>
      <c r="F50" s="137" t="s">
        <v>130</v>
      </c>
      <c r="G50" s="137" t="s">
        <v>174</v>
      </c>
      <c r="H50" s="137"/>
      <c r="I50" s="137" t="s">
        <v>132</v>
      </c>
      <c r="J50" s="138">
        <v>0.82847222222222194</v>
      </c>
      <c r="K50" s="25"/>
      <c r="L50" s="26"/>
      <c r="M50" s="26"/>
      <c r="N50" s="27"/>
      <c r="O50" s="26"/>
      <c r="P50" s="26"/>
      <c r="Q50" s="26"/>
      <c r="R50" s="26"/>
      <c r="S50" s="26"/>
      <c r="T50" s="26"/>
      <c r="U50" s="26"/>
      <c r="V50" s="28"/>
      <c r="W50" s="28"/>
      <c r="X50" s="28"/>
      <c r="Y50" s="26"/>
      <c r="AB50"/>
    </row>
    <row r="51" spans="2:28" ht="15.95" customHeight="1" x14ac:dyDescent="0.3">
      <c r="B51" s="137">
        <v>8</v>
      </c>
      <c r="C51" s="137" t="s">
        <v>61</v>
      </c>
      <c r="D51" s="137" t="s">
        <v>62</v>
      </c>
      <c r="E51" s="137">
        <v>7</v>
      </c>
      <c r="F51" s="137" t="s">
        <v>63</v>
      </c>
      <c r="G51" s="137" t="s">
        <v>175</v>
      </c>
      <c r="H51" s="137"/>
      <c r="I51" s="137" t="s">
        <v>65</v>
      </c>
      <c r="J51" s="138">
        <v>0.84861111111111076</v>
      </c>
      <c r="K51" s="25"/>
      <c r="L51" s="26"/>
      <c r="M51" s="26"/>
      <c r="N51" s="27"/>
      <c r="O51" s="26"/>
      <c r="P51" s="26"/>
      <c r="Q51" s="26"/>
      <c r="R51" s="26"/>
      <c r="S51" s="26"/>
      <c r="T51" s="26"/>
      <c r="U51" s="26"/>
      <c r="V51" s="28"/>
      <c r="W51" s="28"/>
      <c r="X51" s="28"/>
      <c r="Y51" s="26"/>
      <c r="AB51"/>
    </row>
    <row r="52" spans="2:28" ht="15.95" customHeight="1" x14ac:dyDescent="0.3">
      <c r="B52" s="137">
        <v>9</v>
      </c>
      <c r="C52" s="137" t="s">
        <v>47</v>
      </c>
      <c r="D52" s="137" t="s">
        <v>169</v>
      </c>
      <c r="E52" s="137">
        <v>2</v>
      </c>
      <c r="F52" s="137" t="s">
        <v>49</v>
      </c>
      <c r="G52" s="137" t="s">
        <v>176</v>
      </c>
      <c r="H52" s="137"/>
      <c r="I52" s="137" t="s">
        <v>51</v>
      </c>
      <c r="J52" s="138">
        <v>0.85833333333333295</v>
      </c>
      <c r="K52" s="25"/>
      <c r="L52" s="26"/>
      <c r="M52" s="26"/>
      <c r="N52" s="27"/>
      <c r="O52" s="26"/>
      <c r="P52" s="26"/>
      <c r="Q52" s="26"/>
      <c r="R52" s="26"/>
      <c r="S52" s="26"/>
      <c r="T52" s="26"/>
      <c r="U52" s="26"/>
      <c r="V52" s="28"/>
      <c r="W52" s="28"/>
      <c r="X52" s="28"/>
      <c r="Y52" s="26"/>
      <c r="AB52"/>
    </row>
    <row r="53" spans="2:28" ht="15.95" customHeight="1" x14ac:dyDescent="0.3">
      <c r="B53" s="137">
        <v>10</v>
      </c>
      <c r="C53" s="137" t="s">
        <v>47</v>
      </c>
      <c r="D53" s="137" t="s">
        <v>144</v>
      </c>
      <c r="E53" s="137">
        <v>8</v>
      </c>
      <c r="F53" s="137" t="s">
        <v>126</v>
      </c>
      <c r="G53" s="137" t="s">
        <v>177</v>
      </c>
      <c r="H53" s="137"/>
      <c r="I53" s="137" t="s">
        <v>128</v>
      </c>
      <c r="J53" s="138">
        <v>0.86805555555555514</v>
      </c>
      <c r="K53" s="25"/>
      <c r="L53" s="26"/>
      <c r="M53" s="26"/>
      <c r="N53" s="27"/>
      <c r="O53" s="26"/>
      <c r="P53" s="26"/>
      <c r="Q53" s="26"/>
      <c r="R53" s="26"/>
      <c r="S53" s="26"/>
      <c r="T53" s="26"/>
      <c r="U53" s="26"/>
      <c r="V53" s="28"/>
      <c r="W53" s="28"/>
      <c r="X53" s="28"/>
      <c r="Y53" s="26"/>
      <c r="AB53"/>
    </row>
    <row r="54" spans="2:28" ht="15.95" customHeight="1" x14ac:dyDescent="0.3">
      <c r="B54" s="137">
        <v>11</v>
      </c>
      <c r="C54" s="137" t="s">
        <v>61</v>
      </c>
      <c r="D54" s="137" t="s">
        <v>178</v>
      </c>
      <c r="E54" s="137">
        <v>1</v>
      </c>
      <c r="F54" s="137" t="s">
        <v>134</v>
      </c>
      <c r="G54" s="137" t="s">
        <v>179</v>
      </c>
      <c r="H54" s="137"/>
      <c r="I54" s="137" t="s">
        <v>136</v>
      </c>
      <c r="J54" s="138">
        <v>0.87777777777777732</v>
      </c>
      <c r="K54" s="25"/>
      <c r="L54" s="26"/>
      <c r="M54" s="26"/>
      <c r="N54" s="27"/>
      <c r="O54" s="26"/>
      <c r="P54" s="26"/>
      <c r="Q54" s="26"/>
      <c r="R54" s="26"/>
      <c r="S54" s="26"/>
      <c r="T54" s="26"/>
      <c r="U54" s="26"/>
      <c r="V54" s="28"/>
      <c r="W54" s="28"/>
      <c r="X54" s="28"/>
      <c r="Y54" s="26"/>
      <c r="AB54"/>
    </row>
    <row r="55" spans="2:28" ht="15.95" customHeight="1" x14ac:dyDescent="0.3">
      <c r="B55" s="137">
        <v>12</v>
      </c>
      <c r="C55" s="137" t="s">
        <v>47</v>
      </c>
      <c r="D55" s="137" t="s">
        <v>169</v>
      </c>
      <c r="E55" s="137">
        <v>3</v>
      </c>
      <c r="F55" s="137" t="s">
        <v>49</v>
      </c>
      <c r="G55" s="137" t="s">
        <v>180</v>
      </c>
      <c r="H55" s="137"/>
      <c r="I55" s="137" t="s">
        <v>51</v>
      </c>
      <c r="J55" s="138">
        <v>0.88749999999999951</v>
      </c>
      <c r="K55" s="25"/>
      <c r="L55" s="26"/>
      <c r="M55" s="26"/>
      <c r="N55" s="27"/>
      <c r="O55" s="26"/>
      <c r="P55" s="26"/>
      <c r="Q55" s="26"/>
      <c r="R55" s="26"/>
      <c r="S55" s="26"/>
      <c r="T55" s="26"/>
      <c r="U55" s="26"/>
      <c r="V55" s="28"/>
      <c r="W55" s="28"/>
      <c r="X55" s="28"/>
      <c r="Y55" s="26"/>
      <c r="AB55"/>
    </row>
    <row r="56" spans="2:28" ht="15.95" customHeight="1" x14ac:dyDescent="0.3">
      <c r="B56" s="137">
        <v>13</v>
      </c>
      <c r="C56" s="137" t="s">
        <v>61</v>
      </c>
      <c r="D56" s="137" t="s">
        <v>178</v>
      </c>
      <c r="E56" s="137">
        <v>2</v>
      </c>
      <c r="F56" s="137" t="s">
        <v>134</v>
      </c>
      <c r="G56" s="137" t="s">
        <v>181</v>
      </c>
      <c r="H56" s="137"/>
      <c r="I56" s="137" t="s">
        <v>136</v>
      </c>
      <c r="J56" s="138">
        <v>0.8972222222222217</v>
      </c>
      <c r="K56" s="25"/>
      <c r="L56" s="26"/>
      <c r="M56" s="26"/>
      <c r="N56" s="27"/>
      <c r="O56" s="26"/>
      <c r="P56" s="26"/>
      <c r="Q56" s="26"/>
      <c r="R56" s="26"/>
      <c r="S56" s="26"/>
      <c r="T56" s="26"/>
      <c r="U56" s="26"/>
      <c r="V56" s="28"/>
      <c r="W56" s="28"/>
      <c r="X56" s="28"/>
      <c r="Y56" s="26"/>
      <c r="AB56"/>
    </row>
    <row r="57" spans="2:28" ht="15.95" customHeight="1" x14ac:dyDescent="0.3">
      <c r="B57" s="137">
        <v>14</v>
      </c>
      <c r="C57" s="137" t="s">
        <v>47</v>
      </c>
      <c r="D57" s="137" t="s">
        <v>169</v>
      </c>
      <c r="E57" s="137">
        <v>4</v>
      </c>
      <c r="F57" s="137" t="s">
        <v>49</v>
      </c>
      <c r="G57" s="137" t="s">
        <v>182</v>
      </c>
      <c r="H57" s="137"/>
      <c r="I57" s="137" t="s">
        <v>51</v>
      </c>
      <c r="J57" s="138">
        <v>0.90694444444444389</v>
      </c>
      <c r="K57" s="25"/>
      <c r="L57" s="26"/>
      <c r="M57" s="26"/>
      <c r="N57" s="27"/>
      <c r="O57" s="26"/>
      <c r="P57" s="26"/>
      <c r="Q57" s="26"/>
      <c r="R57" s="26"/>
      <c r="S57" s="26"/>
      <c r="T57" s="26"/>
      <c r="U57" s="26"/>
      <c r="V57" s="28"/>
      <c r="W57" s="28"/>
      <c r="X57" s="28"/>
      <c r="Y57" s="26"/>
      <c r="AB57"/>
    </row>
    <row r="58" spans="2:28" ht="15.95" customHeight="1" x14ac:dyDescent="0.3">
      <c r="B58" s="137">
        <v>15</v>
      </c>
      <c r="C58" s="137" t="s">
        <v>47</v>
      </c>
      <c r="D58" s="137" t="s">
        <v>144</v>
      </c>
      <c r="E58" s="137">
        <v>9</v>
      </c>
      <c r="F58" s="137" t="s">
        <v>126</v>
      </c>
      <c r="G58" s="137" t="s">
        <v>183</v>
      </c>
      <c r="H58" s="137"/>
      <c r="I58" s="137" t="s">
        <v>128</v>
      </c>
      <c r="J58" s="138">
        <v>0.91666666666666607</v>
      </c>
      <c r="K58" s="25"/>
      <c r="L58" s="26"/>
      <c r="M58" s="26"/>
      <c r="N58" s="27"/>
      <c r="O58" s="26"/>
      <c r="P58" s="26"/>
      <c r="Q58" s="26"/>
      <c r="R58" s="26"/>
      <c r="S58" s="26"/>
      <c r="T58" s="26"/>
      <c r="U58" s="26"/>
      <c r="V58" s="28"/>
      <c r="W58" s="28"/>
      <c r="X58" s="28"/>
      <c r="Y58" s="26"/>
      <c r="AB58"/>
    </row>
    <row r="59" spans="2:28" ht="15.95" customHeight="1" x14ac:dyDescent="0.3">
      <c r="B59" s="137">
        <v>16</v>
      </c>
      <c r="C59" s="137" t="s">
        <v>61</v>
      </c>
      <c r="D59" s="137" t="s">
        <v>62</v>
      </c>
      <c r="E59" s="137">
        <v>8</v>
      </c>
      <c r="F59" s="137" t="s">
        <v>63</v>
      </c>
      <c r="G59" s="137" t="s">
        <v>184</v>
      </c>
      <c r="H59" s="137"/>
      <c r="I59" s="137" t="s">
        <v>65</v>
      </c>
      <c r="J59" s="138">
        <v>0.96111111111111047</v>
      </c>
      <c r="K59" s="25"/>
      <c r="L59" s="26"/>
      <c r="M59" s="26"/>
      <c r="N59" s="27"/>
      <c r="O59" s="26"/>
      <c r="P59" s="26"/>
      <c r="Q59" s="26"/>
      <c r="R59" s="26"/>
      <c r="S59" s="26"/>
      <c r="T59" s="26"/>
      <c r="U59" s="26"/>
      <c r="V59" s="28"/>
      <c r="W59" s="28"/>
      <c r="X59" s="28"/>
      <c r="Y59" s="26"/>
      <c r="AB59"/>
    </row>
    <row r="60" spans="2:28" ht="15.95" customHeight="1" x14ac:dyDescent="0.3">
      <c r="B60" s="137">
        <v>17</v>
      </c>
      <c r="C60" s="137" t="s">
        <v>47</v>
      </c>
      <c r="D60" s="137" t="s">
        <v>169</v>
      </c>
      <c r="E60" s="137">
        <v>5</v>
      </c>
      <c r="F60" s="137" t="s">
        <v>49</v>
      </c>
      <c r="G60" s="137" t="s">
        <v>185</v>
      </c>
      <c r="H60" s="137"/>
      <c r="I60" s="137" t="s">
        <v>51</v>
      </c>
      <c r="J60" s="138">
        <v>0.97083333333333266</v>
      </c>
      <c r="K60" s="25"/>
      <c r="L60" s="26"/>
      <c r="M60" s="26"/>
      <c r="N60" s="27"/>
      <c r="O60" s="26"/>
      <c r="P60" s="26"/>
      <c r="Q60" s="26"/>
      <c r="R60" s="26"/>
      <c r="S60" s="26"/>
      <c r="T60" s="26"/>
      <c r="U60" s="26"/>
      <c r="V60" s="28"/>
      <c r="W60" s="28"/>
      <c r="X60" s="28"/>
      <c r="Y60" s="26"/>
      <c r="AB60"/>
    </row>
    <row r="61" spans="2:28" ht="15.95" customHeight="1" x14ac:dyDescent="0.3">
      <c r="B61" s="137">
        <v>18</v>
      </c>
      <c r="C61" s="137" t="s">
        <v>61</v>
      </c>
      <c r="D61" s="137" t="s">
        <v>178</v>
      </c>
      <c r="E61" s="137">
        <v>3</v>
      </c>
      <c r="F61" s="137" t="s">
        <v>134</v>
      </c>
      <c r="G61" s="137" t="s">
        <v>186</v>
      </c>
      <c r="H61" s="137"/>
      <c r="I61" s="137" t="s">
        <v>136</v>
      </c>
      <c r="J61" s="138">
        <v>0.98055555555555485</v>
      </c>
      <c r="K61" s="25"/>
      <c r="L61" s="26"/>
      <c r="M61" s="26"/>
      <c r="N61" s="27"/>
      <c r="O61" s="26"/>
      <c r="P61" s="26"/>
      <c r="Q61" s="26"/>
      <c r="R61" s="26"/>
      <c r="S61" s="26"/>
      <c r="T61" s="26"/>
      <c r="U61" s="26"/>
      <c r="V61" s="28"/>
      <c r="W61" s="28"/>
      <c r="X61" s="28"/>
      <c r="Y61" s="26"/>
      <c r="AB61"/>
    </row>
    <row r="62" spans="2:28" ht="15.95" customHeight="1" x14ac:dyDescent="0.3">
      <c r="B62" s="137">
        <v>19</v>
      </c>
      <c r="C62" s="137" t="s">
        <v>61</v>
      </c>
      <c r="D62" s="137" t="s">
        <v>178</v>
      </c>
      <c r="E62" s="137">
        <v>4</v>
      </c>
      <c r="F62" s="137" t="s">
        <v>134</v>
      </c>
      <c r="G62" s="137" t="s">
        <v>187</v>
      </c>
      <c r="H62" s="137"/>
      <c r="I62" s="137" t="s">
        <v>136</v>
      </c>
      <c r="J62" s="138">
        <v>0.99027777777777704</v>
      </c>
      <c r="K62" s="25"/>
      <c r="L62" s="26"/>
      <c r="M62" s="26"/>
      <c r="N62" s="27"/>
      <c r="O62" s="26"/>
      <c r="P62" s="26"/>
      <c r="Q62" s="26"/>
      <c r="R62" s="26"/>
      <c r="S62" s="26"/>
      <c r="T62" s="26"/>
      <c r="U62" s="26"/>
      <c r="V62" s="28"/>
      <c r="W62" s="28"/>
      <c r="X62" s="28"/>
      <c r="Y62" s="26"/>
      <c r="AB62"/>
    </row>
    <row r="63" spans="2:28" ht="15.95" customHeight="1" x14ac:dyDescent="0.3">
      <c r="B63" s="137">
        <v>20</v>
      </c>
      <c r="C63" s="137" t="s">
        <v>47</v>
      </c>
      <c r="D63" s="137" t="s">
        <v>188</v>
      </c>
      <c r="E63" s="137">
        <v>1</v>
      </c>
      <c r="F63" s="137" t="s">
        <v>130</v>
      </c>
      <c r="G63" s="137" t="s">
        <v>189</v>
      </c>
      <c r="H63" s="137"/>
      <c r="I63" s="137" t="s">
        <v>132</v>
      </c>
      <c r="J63" s="138">
        <v>0.99999999999999922</v>
      </c>
      <c r="K63" s="25"/>
      <c r="L63" s="26"/>
      <c r="M63" s="26"/>
      <c r="N63" s="27"/>
      <c r="O63" s="26"/>
      <c r="P63" s="26"/>
      <c r="Q63" s="26"/>
      <c r="R63" s="26"/>
      <c r="S63" s="26"/>
      <c r="T63" s="26"/>
      <c r="U63" s="26"/>
      <c r="V63" s="28"/>
      <c r="W63" s="28"/>
      <c r="X63" s="28"/>
      <c r="Y63" s="26"/>
      <c r="AB63"/>
    </row>
    <row r="64" spans="2:28" ht="15.95" customHeight="1" x14ac:dyDescent="0.3">
      <c r="B64" s="137">
        <v>21</v>
      </c>
      <c r="C64" s="137" t="s">
        <v>61</v>
      </c>
      <c r="D64" s="137" t="s">
        <v>62</v>
      </c>
      <c r="E64" s="137">
        <v>9</v>
      </c>
      <c r="F64" s="137" t="s">
        <v>63</v>
      </c>
      <c r="G64" s="137" t="s">
        <v>190</v>
      </c>
      <c r="H64" s="137"/>
      <c r="I64" s="137" t="s">
        <v>65</v>
      </c>
      <c r="J64" s="138">
        <v>1.0097222222222215</v>
      </c>
      <c r="K64" s="25"/>
      <c r="L64" s="26"/>
      <c r="M64" s="26"/>
      <c r="N64" s="27"/>
      <c r="O64" s="26"/>
      <c r="P64" s="26"/>
      <c r="Q64" s="26"/>
      <c r="R64" s="26"/>
      <c r="S64" s="26"/>
      <c r="T64" s="26"/>
      <c r="U64" s="26"/>
      <c r="V64" s="28"/>
      <c r="W64" s="28"/>
      <c r="X64" s="28"/>
      <c r="Y64" s="26"/>
      <c r="AB64"/>
    </row>
    <row r="65" spans="1:28" ht="15.95" customHeight="1" x14ac:dyDescent="0.3">
      <c r="B65" s="137">
        <v>22</v>
      </c>
      <c r="C65" s="137" t="s">
        <v>61</v>
      </c>
      <c r="D65" s="137" t="s">
        <v>178</v>
      </c>
      <c r="E65" s="137">
        <v>5</v>
      </c>
      <c r="F65" s="137" t="s">
        <v>134</v>
      </c>
      <c r="G65" s="137" t="s">
        <v>191</v>
      </c>
      <c r="H65" s="137"/>
      <c r="I65" s="137" t="s">
        <v>136</v>
      </c>
      <c r="J65" s="138">
        <v>1.0194444444444437</v>
      </c>
      <c r="K65" s="25"/>
      <c r="L65" s="26"/>
      <c r="M65" s="26"/>
      <c r="N65" s="27"/>
      <c r="O65" s="26"/>
      <c r="P65" s="26"/>
      <c r="Q65" s="26"/>
      <c r="R65" s="26"/>
      <c r="S65" s="26"/>
      <c r="T65" s="26"/>
      <c r="U65" s="26"/>
      <c r="V65" s="28"/>
      <c r="W65" s="28"/>
      <c r="X65" s="28"/>
      <c r="Y65" s="26"/>
      <c r="AB65"/>
    </row>
    <row r="66" spans="1:28" ht="15.95" customHeight="1" x14ac:dyDescent="0.3">
      <c r="B66" s="137">
        <v>23</v>
      </c>
      <c r="C66" s="137" t="s">
        <v>47</v>
      </c>
      <c r="D66" s="137" t="s">
        <v>188</v>
      </c>
      <c r="E66" s="137">
        <v>2</v>
      </c>
      <c r="F66" s="137" t="s">
        <v>130</v>
      </c>
      <c r="G66" s="137" t="s">
        <v>192</v>
      </c>
      <c r="H66" s="137"/>
      <c r="I66" s="137" t="s">
        <v>132</v>
      </c>
      <c r="J66" s="138">
        <v>1.0291666666666659</v>
      </c>
      <c r="K66" s="25"/>
      <c r="L66" s="26"/>
      <c r="M66" s="26"/>
      <c r="N66" s="27"/>
      <c r="O66" s="26"/>
      <c r="P66" s="26"/>
      <c r="Q66" s="26"/>
      <c r="R66" s="26"/>
      <c r="S66" s="26"/>
      <c r="T66" s="26"/>
      <c r="U66" s="26"/>
      <c r="V66" s="28"/>
      <c r="W66" s="28"/>
      <c r="X66" s="28"/>
      <c r="Y66" s="26"/>
      <c r="AB66"/>
    </row>
    <row r="67" spans="1:28" ht="15.95" customHeight="1" x14ac:dyDescent="0.3">
      <c r="A67" s="1" t="str">
        <f>D67&amp;E67</f>
        <v>AA-668</v>
      </c>
      <c r="B67" s="137">
        <v>24</v>
      </c>
      <c r="C67" s="137" t="s">
        <v>61</v>
      </c>
      <c r="D67" s="137" t="s">
        <v>153</v>
      </c>
      <c r="E67" s="137">
        <v>8</v>
      </c>
      <c r="F67" s="137" t="s">
        <v>154</v>
      </c>
      <c r="G67" s="137" t="s">
        <v>193</v>
      </c>
      <c r="H67" s="137"/>
      <c r="I67" s="137" t="s">
        <v>65</v>
      </c>
      <c r="J67" s="138">
        <v>1.0388888888888881</v>
      </c>
      <c r="K67" s="25"/>
      <c r="L67" s="23"/>
      <c r="M67" s="23"/>
      <c r="N67" s="23"/>
      <c r="O67" s="23"/>
      <c r="P67" s="23"/>
      <c r="Q67" s="23"/>
      <c r="R67" s="23"/>
      <c r="S67" s="23"/>
      <c r="T67" s="24"/>
      <c r="U67" s="25"/>
      <c r="V67" s="23"/>
      <c r="W67" s="23"/>
      <c r="X67" s="23"/>
      <c r="Y67" s="23"/>
      <c r="AB67"/>
    </row>
    <row r="68" spans="1:28" ht="15.95" customHeight="1" x14ac:dyDescent="0.3">
      <c r="B68" s="137">
        <v>25</v>
      </c>
      <c r="C68" s="137" t="s">
        <v>61</v>
      </c>
      <c r="D68" s="137" t="s">
        <v>178</v>
      </c>
      <c r="E68" s="137">
        <v>6</v>
      </c>
      <c r="F68" s="137" t="s">
        <v>134</v>
      </c>
      <c r="G68" s="137" t="s">
        <v>194</v>
      </c>
      <c r="H68" s="137"/>
      <c r="I68" s="137" t="s">
        <v>136</v>
      </c>
      <c r="J68" s="138">
        <v>1.059027777777777</v>
      </c>
      <c r="K68" s="25"/>
      <c r="L68" s="23"/>
      <c r="M68" s="23"/>
      <c r="N68" s="23"/>
      <c r="O68" s="23"/>
      <c r="P68" s="23"/>
      <c r="Q68" s="23"/>
      <c r="R68" s="23"/>
      <c r="S68" s="23"/>
      <c r="T68" s="24"/>
      <c r="U68" s="25"/>
      <c r="V68" s="23"/>
      <c r="W68" s="23"/>
      <c r="X68" s="23"/>
      <c r="Y68" s="23"/>
      <c r="AB68"/>
    </row>
    <row r="69" spans="1:28" ht="15.95" customHeight="1" x14ac:dyDescent="0.3">
      <c r="B69" s="23"/>
      <c r="C69" s="23"/>
      <c r="D69" s="23"/>
      <c r="E69" s="23"/>
      <c r="F69" s="23"/>
      <c r="G69" s="23"/>
      <c r="H69" s="23"/>
      <c r="I69" s="23"/>
      <c r="J69" s="24"/>
      <c r="K69" s="25"/>
      <c r="L69" s="23"/>
      <c r="M69" s="23"/>
      <c r="N69" s="23"/>
      <c r="O69" s="23"/>
      <c r="P69" s="23"/>
      <c r="Q69" s="23"/>
      <c r="R69" s="23"/>
      <c r="S69" s="23"/>
      <c r="T69" s="24"/>
      <c r="U69" s="25"/>
      <c r="V69" s="23"/>
      <c r="W69" s="23"/>
      <c r="X69" s="23"/>
      <c r="Y69" s="23"/>
      <c r="AB69"/>
    </row>
    <row r="70" spans="1:28" ht="15.95" customHeight="1" x14ac:dyDescent="0.3">
      <c r="B70" s="23"/>
      <c r="C70" s="23"/>
      <c r="D70" s="23"/>
      <c r="E70" s="23"/>
      <c r="F70" s="23"/>
      <c r="G70" s="23"/>
      <c r="H70" s="23"/>
      <c r="I70" s="23"/>
      <c r="J70" s="24"/>
      <c r="K70" s="25"/>
      <c r="L70" s="23"/>
      <c r="M70" s="23"/>
      <c r="N70" s="23"/>
      <c r="O70" s="23"/>
      <c r="P70" s="23"/>
      <c r="Q70" s="23"/>
      <c r="R70" s="23"/>
      <c r="S70" s="23"/>
      <c r="T70" s="24"/>
      <c r="U70" s="25"/>
      <c r="V70" s="23"/>
      <c r="W70" s="23"/>
      <c r="X70" s="23"/>
      <c r="Y70" s="23"/>
      <c r="AB70"/>
    </row>
    <row r="71" spans="1:28" ht="15.95" customHeight="1" x14ac:dyDescent="0.3">
      <c r="B71" s="23"/>
      <c r="C71" s="23"/>
      <c r="D71" s="23"/>
      <c r="E71" s="23"/>
      <c r="F71" s="23"/>
      <c r="G71" s="23"/>
      <c r="H71" s="23"/>
      <c r="I71" s="23"/>
      <c r="J71" s="24"/>
      <c r="K71" s="25"/>
      <c r="L71" s="23"/>
      <c r="M71" s="23"/>
      <c r="N71" s="23"/>
      <c r="O71" s="23"/>
      <c r="P71" s="23"/>
      <c r="Q71" s="23"/>
      <c r="R71" s="23"/>
      <c r="S71" s="23"/>
      <c r="T71" s="24"/>
      <c r="U71" s="25"/>
      <c r="V71" s="23"/>
      <c r="W71" s="23"/>
      <c r="X71" s="23"/>
      <c r="Y71" s="23"/>
      <c r="AB71"/>
    </row>
    <row r="72" spans="1:28" ht="15.95" customHeight="1" x14ac:dyDescent="0.3">
      <c r="B72" s="23"/>
      <c r="C72" s="23"/>
      <c r="D72" s="23"/>
      <c r="E72" s="23"/>
      <c r="F72" s="23"/>
      <c r="G72" s="23"/>
      <c r="H72" s="23"/>
      <c r="I72" s="23"/>
      <c r="J72" s="24"/>
      <c r="K72" s="25"/>
      <c r="L72" s="23"/>
      <c r="M72" s="23"/>
      <c r="N72" s="23"/>
      <c r="O72" s="23"/>
      <c r="P72" s="23"/>
      <c r="Q72" s="23"/>
      <c r="R72" s="23"/>
      <c r="S72" s="23"/>
      <c r="T72" s="24"/>
      <c r="U72" s="25"/>
      <c r="V72" s="23"/>
      <c r="W72" s="23"/>
      <c r="X72" s="23"/>
      <c r="Y72" s="23"/>
      <c r="AB72"/>
    </row>
    <row r="73" spans="1:28" ht="15.95" customHeight="1" x14ac:dyDescent="0.3">
      <c r="B73" s="23"/>
      <c r="C73" s="23"/>
      <c r="D73" s="23"/>
      <c r="E73" s="23"/>
      <c r="F73" s="23"/>
      <c r="G73" s="23"/>
      <c r="H73" s="23"/>
      <c r="I73" s="23"/>
      <c r="J73" s="24"/>
      <c r="K73" s="25"/>
      <c r="L73" s="23"/>
      <c r="M73" s="23"/>
      <c r="N73" s="23"/>
      <c r="O73" s="23"/>
      <c r="P73" s="23"/>
      <c r="Q73" s="23"/>
      <c r="R73" s="23"/>
      <c r="S73" s="23"/>
      <c r="T73" s="24"/>
      <c r="U73" s="25"/>
      <c r="V73" s="23"/>
      <c r="W73" s="23"/>
      <c r="X73" s="23"/>
      <c r="Y73" s="23"/>
      <c r="AB73"/>
    </row>
    <row r="74" spans="1:28" ht="15.75" customHeight="1" x14ac:dyDescent="0.3">
      <c r="B74" s="23"/>
      <c r="C74" s="23"/>
      <c r="D74" s="23"/>
      <c r="E74" s="23"/>
      <c r="F74" s="23"/>
      <c r="G74" s="23"/>
      <c r="H74" s="23"/>
      <c r="I74" s="23"/>
      <c r="J74" s="24"/>
      <c r="K74" s="25"/>
      <c r="L74" s="26"/>
      <c r="M74" s="26"/>
      <c r="N74" s="27"/>
      <c r="O74" s="26"/>
      <c r="P74" s="26"/>
      <c r="Q74" s="26"/>
      <c r="R74" s="26"/>
      <c r="S74" s="26"/>
      <c r="T74" s="26"/>
      <c r="U74" s="26"/>
      <c r="V74" s="28"/>
      <c r="W74" s="28"/>
      <c r="X74" s="28"/>
      <c r="Y74" s="26"/>
      <c r="AB74"/>
    </row>
    <row r="75" spans="1:28" ht="15.95" customHeight="1" x14ac:dyDescent="0.3">
      <c r="A75" s="1" t="str">
        <f t="shared" ref="A75:A94" si="4">D75&amp;E75</f>
        <v/>
      </c>
      <c r="B75" s="100"/>
      <c r="C75" s="23"/>
      <c r="D75" s="23" t="str">
        <f>IF($B75="","",INDEX(#REF!,MATCH($B75+#REF!,#REF!,0),1))</f>
        <v/>
      </c>
      <c r="E75" s="23"/>
      <c r="F75" s="23" t="str">
        <f>IF($B75="","",INDEX(#REF!,MATCH($B75+#REF!,#REF!,0),3))</f>
        <v/>
      </c>
      <c r="G75" s="23" t="str">
        <f>IF($B75="","",INDEX(#REF!,MATCH($B75+#REF!,#REF!,0),4))</f>
        <v/>
      </c>
      <c r="H75" s="23"/>
      <c r="I75" s="23" t="str">
        <f>IF($B75="","",INDEX(#REF!,MATCH($B75+#REF!,#REF!,0),7))</f>
        <v/>
      </c>
      <c r="J75" s="24"/>
      <c r="K75" s="25"/>
      <c r="L75" s="26"/>
      <c r="M75" s="26"/>
      <c r="N75" s="27"/>
      <c r="O75" s="26"/>
      <c r="P75" s="26"/>
      <c r="Q75" s="26"/>
      <c r="R75" s="26"/>
      <c r="S75" s="26"/>
      <c r="T75" s="26"/>
      <c r="U75" s="26"/>
      <c r="V75" s="28"/>
      <c r="W75" s="28"/>
      <c r="X75" s="28" t="str">
        <f>IFERROR(VLOOKUP(D75&amp;E75,#REF!,4,),"")</f>
        <v/>
      </c>
      <c r="Y75" s="26"/>
      <c r="AB75"/>
    </row>
    <row r="76" spans="1:28" s="43" customFormat="1" ht="34.5" customHeight="1" x14ac:dyDescent="0.25">
      <c r="A76" s="31" t="str">
        <f t="shared" si="4"/>
        <v/>
      </c>
      <c r="B76" s="99" t="s">
        <v>33</v>
      </c>
      <c r="C76" s="38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4"/>
      <c r="O76" s="33"/>
      <c r="P76" s="33"/>
      <c r="Q76" s="33"/>
      <c r="R76" s="33"/>
      <c r="S76" s="33"/>
      <c r="T76" s="35"/>
      <c r="U76" s="36"/>
      <c r="V76" s="37"/>
      <c r="W76" s="37"/>
      <c r="X76" s="37"/>
      <c r="Y76" s="38"/>
    </row>
    <row r="77" spans="1:28" ht="18.75" customHeight="1" x14ac:dyDescent="0.25">
      <c r="A77" s="1" t="str">
        <f t="shared" si="4"/>
        <v/>
      </c>
      <c r="B77" s="2"/>
      <c r="H77" s="108" t="s">
        <v>80</v>
      </c>
      <c r="I77" s="108"/>
      <c r="J77" s="108"/>
      <c r="K77" s="108"/>
      <c r="L77" s="108"/>
      <c r="M77" s="108"/>
      <c r="N77" s="108"/>
      <c r="O77" s="108"/>
      <c r="P77" s="108"/>
      <c r="Q77" s="108"/>
      <c r="R77" s="108"/>
      <c r="S77" s="108"/>
      <c r="T77" s="108"/>
      <c r="U77" s="108"/>
      <c r="V77" s="108"/>
      <c r="W77" s="108"/>
      <c r="X77" s="3"/>
    </row>
    <row r="78" spans="1:28" ht="34.5" customHeight="1" x14ac:dyDescent="0.25">
      <c r="A78" s="1" t="str">
        <f t="shared" si="4"/>
        <v/>
      </c>
      <c r="B78" s="2"/>
      <c r="G78" s="3"/>
      <c r="H78" s="108"/>
      <c r="I78" s="108"/>
      <c r="J78" s="108"/>
      <c r="K78" s="108"/>
      <c r="L78" s="108"/>
      <c r="M78" s="108"/>
      <c r="N78" s="108"/>
      <c r="O78" s="108"/>
      <c r="P78" s="108"/>
      <c r="Q78" s="108"/>
      <c r="R78" s="108"/>
      <c r="S78" s="108"/>
      <c r="T78" s="108"/>
      <c r="U78" s="108"/>
      <c r="V78" s="108"/>
      <c r="W78" s="108"/>
      <c r="X78" s="3"/>
    </row>
    <row r="79" spans="1:28" ht="26.25" customHeight="1" x14ac:dyDescent="0.25">
      <c r="A79" s="1" t="str">
        <f t="shared" si="4"/>
        <v/>
      </c>
      <c r="B79" s="4"/>
      <c r="G79" s="3"/>
      <c r="H79" s="108"/>
      <c r="I79" s="108"/>
      <c r="J79" s="108"/>
      <c r="K79" s="108"/>
      <c r="L79" s="108"/>
      <c r="M79" s="108"/>
      <c r="N79" s="108"/>
      <c r="O79" s="108"/>
      <c r="P79" s="108"/>
      <c r="Q79" s="108"/>
      <c r="R79" s="108"/>
      <c r="S79" s="108"/>
      <c r="T79" s="108"/>
      <c r="U79" s="108"/>
      <c r="V79" s="108"/>
      <c r="W79" s="108"/>
      <c r="X79" s="3"/>
    </row>
    <row r="80" spans="1:28" ht="26.25" customHeight="1" x14ac:dyDescent="0.4">
      <c r="A80" s="1" t="str">
        <f t="shared" si="4"/>
        <v/>
      </c>
      <c r="B80" s="5" t="s">
        <v>38</v>
      </c>
    </row>
    <row r="81" spans="1:28" ht="26.25" x14ac:dyDescent="0.25">
      <c r="A81" s="1" t="str">
        <f t="shared" si="4"/>
        <v>44909</v>
      </c>
      <c r="B81" s="127" t="s">
        <v>6</v>
      </c>
      <c r="C81" s="46" t="s">
        <v>2</v>
      </c>
      <c r="D81" s="109">
        <v>44909</v>
      </c>
      <c r="E81" s="109"/>
      <c r="F81" s="109"/>
      <c r="G81" s="11"/>
      <c r="H81" s="11"/>
      <c r="I81" s="11"/>
      <c r="J81" s="11"/>
      <c r="K81" s="11"/>
      <c r="L81" s="110"/>
      <c r="M81" s="111"/>
      <c r="N81" s="126" t="s">
        <v>3</v>
      </c>
      <c r="O81" s="114"/>
      <c r="P81" s="114">
        <f>P5</f>
        <v>6.6</v>
      </c>
      <c r="Q81" s="114"/>
      <c r="R81" s="114"/>
      <c r="S81" s="114"/>
      <c r="T81" s="114"/>
      <c r="U81" s="114"/>
      <c r="V81" s="12"/>
      <c r="W81" s="13" t="s">
        <v>4</v>
      </c>
      <c r="X81" s="12"/>
      <c r="Y81" s="13" t="s">
        <v>5</v>
      </c>
    </row>
    <row r="82" spans="1:28" ht="24" customHeight="1" x14ac:dyDescent="0.25">
      <c r="A82" s="1" t="str">
        <f t="shared" si="4"/>
        <v/>
      </c>
      <c r="B82" s="127"/>
      <c r="C82" s="90"/>
      <c r="D82" s="15"/>
      <c r="E82" s="11"/>
      <c r="F82" s="11"/>
      <c r="G82" s="11" t="s">
        <v>7</v>
      </c>
      <c r="H82" s="11"/>
      <c r="I82" s="11"/>
      <c r="J82" s="11"/>
      <c r="K82" s="11"/>
      <c r="L82" s="119" t="s">
        <v>8</v>
      </c>
      <c r="M82" s="111"/>
      <c r="N82" s="47"/>
      <c r="O82" s="48"/>
      <c r="P82" s="119" t="s">
        <v>11</v>
      </c>
      <c r="Q82" s="110"/>
      <c r="R82" s="110"/>
      <c r="S82" s="110"/>
      <c r="T82" s="110"/>
      <c r="U82" s="110"/>
      <c r="V82" s="111"/>
      <c r="W82" s="124" t="s">
        <v>12</v>
      </c>
      <c r="X82" s="124" t="s">
        <v>13</v>
      </c>
      <c r="Y82" s="115" t="s">
        <v>14</v>
      </c>
    </row>
    <row r="83" spans="1:28" ht="30" customHeight="1" x14ac:dyDescent="0.25">
      <c r="A83" s="1" t="str">
        <f t="shared" si="4"/>
        <v>Lot noNo in Lot</v>
      </c>
      <c r="B83" s="116"/>
      <c r="C83" s="17" t="s">
        <v>15</v>
      </c>
      <c r="D83" s="17" t="s">
        <v>16</v>
      </c>
      <c r="E83" s="17" t="s">
        <v>17</v>
      </c>
      <c r="F83" s="17" t="s">
        <v>18</v>
      </c>
      <c r="G83" s="17" t="s">
        <v>19</v>
      </c>
      <c r="H83" s="19"/>
      <c r="I83" s="19" t="s">
        <v>21</v>
      </c>
      <c r="J83" s="20" t="str">
        <f>J7</f>
        <v>Finish time
Eff: 100%</v>
      </c>
      <c r="K83" s="21" t="str">
        <f>K7</f>
        <v xml:space="preserve">Time
Eff: </v>
      </c>
      <c r="L83" s="17" t="s">
        <v>24</v>
      </c>
      <c r="M83" s="17" t="s">
        <v>25</v>
      </c>
      <c r="N83" s="92" t="s">
        <v>9</v>
      </c>
      <c r="O83" s="91" t="s">
        <v>39</v>
      </c>
      <c r="P83" s="17" t="s">
        <v>26</v>
      </c>
      <c r="Q83" s="17" t="s">
        <v>27</v>
      </c>
      <c r="R83" s="17" t="s">
        <v>28</v>
      </c>
      <c r="S83" s="17" t="s">
        <v>29</v>
      </c>
      <c r="T83" s="17" t="s">
        <v>30</v>
      </c>
      <c r="U83" s="17" t="s">
        <v>31</v>
      </c>
      <c r="V83" s="22" t="s">
        <v>32</v>
      </c>
      <c r="W83" s="125"/>
      <c r="X83" s="125"/>
      <c r="Y83" s="116"/>
    </row>
    <row r="84" spans="1:28" ht="15.95" customHeight="1" x14ac:dyDescent="0.3">
      <c r="A84" s="1" t="str">
        <f>D84&amp;E84</f>
        <v/>
      </c>
      <c r="B84" s="23"/>
      <c r="C84" s="23"/>
      <c r="D84" s="23" t="str">
        <f>IF($B84="","",INDEX(#REF!,MATCH($B84+#REF!,#REF!,0),1))</f>
        <v/>
      </c>
      <c r="E84" s="23"/>
      <c r="F84" s="23" t="str">
        <f>IF($B84="","",INDEX(#REF!,MATCH($B84+#REF!,#REF!,0),3))</f>
        <v/>
      </c>
      <c r="G84" s="23" t="str">
        <f>IF($B84="","",INDEX(#REF!,MATCH($B84+#REF!,#REF!,0),4))</f>
        <v/>
      </c>
      <c r="H84" s="23"/>
      <c r="I84" s="23" t="str">
        <f>IF($B84="","",INDEX(#REF!,MATCH($B84+#REF!,#REF!,0),7))</f>
        <v/>
      </c>
      <c r="J84" s="24"/>
      <c r="K84" s="25"/>
      <c r="L84" s="26"/>
      <c r="M84" s="26"/>
      <c r="N84" s="27"/>
      <c r="O84" s="26"/>
      <c r="P84" s="26"/>
      <c r="Q84" s="26"/>
      <c r="R84" s="26"/>
      <c r="S84" s="26"/>
      <c r="T84" s="26"/>
      <c r="U84" s="26"/>
      <c r="V84" s="28"/>
      <c r="W84" s="28"/>
      <c r="X84" s="28" t="str">
        <f>IFERROR(VLOOKUP(D84&amp;E84,#REF!,4,),"")</f>
        <v/>
      </c>
      <c r="Y84" s="26"/>
      <c r="AB84"/>
    </row>
    <row r="85" spans="1:28" ht="15.95" customHeight="1" x14ac:dyDescent="0.3">
      <c r="A85" s="1" t="str">
        <f>D85&amp;E85</f>
        <v/>
      </c>
      <c r="B85" s="23"/>
      <c r="C85" s="23" t="str">
        <f>+LEFT(G85,1)</f>
        <v/>
      </c>
      <c r="D85" s="23" t="str">
        <f>IF($B85="","",INDEX(#REF!,MATCH($B85,#REF!,0),1))</f>
        <v/>
      </c>
      <c r="E85" s="23" t="str">
        <f>IF($B85="","",INDEX(#REF!,MATCH($B85,#REF!,0),2))</f>
        <v/>
      </c>
      <c r="F85" s="23" t="str">
        <f>IF($B85="","",INDEX(#REF!,MATCH($B85,#REF!,0),3))</f>
        <v/>
      </c>
      <c r="G85" s="23" t="str">
        <f>IF($B85="","",INDEX(#REF!,MATCH($B85,#REF!,0),4))</f>
        <v/>
      </c>
      <c r="H85" s="23"/>
      <c r="I85" s="23" t="str">
        <f>IF($B85="","",INDEX(#REF!,MATCH($B85,#REF!,0),7))</f>
        <v/>
      </c>
      <c r="J85" s="24"/>
      <c r="K85" s="25"/>
      <c r="L85" s="23"/>
      <c r="M85" s="23" t="str">
        <f t="shared" ref="M85" si="5">+LEFT(Q85,1)</f>
        <v/>
      </c>
      <c r="N85" s="23" t="str">
        <f>IF($B85="","",INDEX(#REF!,MATCH($B85,#REF!,0),1))</f>
        <v/>
      </c>
      <c r="O85" s="23" t="str">
        <f>IF($B85="","",INDEX(#REF!,MATCH($B85,#REF!,0),2))</f>
        <v/>
      </c>
      <c r="P85" s="23" t="str">
        <f>IF($B85="","",INDEX(#REF!,MATCH($B85,#REF!,0),3))</f>
        <v/>
      </c>
      <c r="Q85" s="23" t="str">
        <f>IF($B85="","",INDEX(#REF!,MATCH($B85,#REF!,0),4))</f>
        <v/>
      </c>
      <c r="R85" s="23"/>
      <c r="S85" s="23" t="str">
        <f>IF($B85="","",INDEX(#REF!,MATCH($B85,#REF!,0),7))</f>
        <v/>
      </c>
      <c r="T85" s="24"/>
      <c r="U85" s="25"/>
      <c r="V85" s="23"/>
      <c r="W85" s="23"/>
      <c r="X85" s="23" t="str">
        <f>IF($B85="","",INDEX(#REF!,MATCH($B85,#REF!,0),1))</f>
        <v/>
      </c>
      <c r="Y85" s="23" t="str">
        <f>IF($B85="","",INDEX(#REF!,MATCH($B85,#REF!,0),2))</f>
        <v/>
      </c>
      <c r="AB85"/>
    </row>
    <row r="86" spans="1:28" ht="15.95" customHeight="1" x14ac:dyDescent="0.3">
      <c r="B86" s="23"/>
      <c r="C86" s="23"/>
      <c r="D86" s="23"/>
      <c r="E86" s="23"/>
      <c r="F86" s="23"/>
      <c r="G86" s="23"/>
      <c r="H86" s="23"/>
      <c r="I86" s="23"/>
      <c r="J86" s="24"/>
      <c r="K86" s="25"/>
      <c r="L86" s="23"/>
      <c r="M86" s="23"/>
      <c r="N86" s="23"/>
      <c r="O86" s="23"/>
      <c r="P86" s="23"/>
      <c r="Q86" s="23"/>
      <c r="R86" s="23"/>
      <c r="S86" s="23"/>
      <c r="T86" s="24"/>
      <c r="U86" s="25"/>
      <c r="V86" s="23"/>
      <c r="W86" s="23"/>
      <c r="X86" s="23"/>
      <c r="Y86" s="23"/>
      <c r="AB86"/>
    </row>
    <row r="87" spans="1:28" ht="15.95" customHeight="1" x14ac:dyDescent="0.3">
      <c r="B87" s="23"/>
      <c r="C87" s="23"/>
      <c r="D87" s="23"/>
      <c r="E87" s="23"/>
      <c r="F87" s="23"/>
      <c r="G87" s="23"/>
      <c r="H87" s="23"/>
      <c r="I87" s="23"/>
      <c r="J87" s="24"/>
      <c r="K87" s="25"/>
      <c r="L87" s="23"/>
      <c r="M87" s="23"/>
      <c r="N87" s="23"/>
      <c r="O87" s="23"/>
      <c r="P87" s="23"/>
      <c r="Q87" s="23"/>
      <c r="R87" s="23"/>
      <c r="S87" s="23"/>
      <c r="T87" s="24"/>
      <c r="U87" s="25"/>
      <c r="V87" s="23"/>
      <c r="W87" s="23"/>
      <c r="X87" s="23"/>
      <c r="Y87" s="23"/>
      <c r="AB87"/>
    </row>
    <row r="88" spans="1:28" ht="15.95" customHeight="1" x14ac:dyDescent="0.3">
      <c r="B88" s="23"/>
      <c r="C88" s="23"/>
      <c r="D88" s="23"/>
      <c r="E88" s="23"/>
      <c r="F88" s="23"/>
      <c r="G88" s="23"/>
      <c r="H88" s="23"/>
      <c r="I88" s="23"/>
      <c r="J88" s="24"/>
      <c r="K88" s="25"/>
      <c r="L88" s="23"/>
      <c r="M88" s="23"/>
      <c r="N88" s="23"/>
      <c r="O88" s="23"/>
      <c r="P88" s="23"/>
      <c r="Q88" s="23"/>
      <c r="R88" s="23"/>
      <c r="S88" s="23"/>
      <c r="T88" s="24"/>
      <c r="U88" s="25"/>
      <c r="V88" s="23"/>
      <c r="W88" s="23"/>
      <c r="X88" s="23"/>
      <c r="Y88" s="23"/>
      <c r="AB88"/>
    </row>
    <row r="89" spans="1:28" ht="15.95" customHeight="1" x14ac:dyDescent="0.3">
      <c r="B89" s="23"/>
      <c r="C89" s="23"/>
      <c r="D89" s="23"/>
      <c r="E89" s="23"/>
      <c r="F89" s="23"/>
      <c r="G89" s="23"/>
      <c r="H89" s="23"/>
      <c r="I89" s="23"/>
      <c r="J89" s="24"/>
      <c r="K89" s="25"/>
      <c r="L89" s="23"/>
      <c r="M89" s="23"/>
      <c r="N89" s="23"/>
      <c r="O89" s="23"/>
      <c r="P89" s="23"/>
      <c r="Q89" s="23"/>
      <c r="R89" s="23"/>
      <c r="S89" s="23"/>
      <c r="T89" s="24"/>
      <c r="U89" s="25"/>
      <c r="V89" s="23"/>
      <c r="W89" s="23"/>
      <c r="X89" s="23"/>
      <c r="Y89" s="23"/>
      <c r="AB89"/>
    </row>
    <row r="90" spans="1:28" ht="15.95" customHeight="1" x14ac:dyDescent="0.3">
      <c r="B90" s="23"/>
      <c r="C90" s="23"/>
      <c r="D90" s="23"/>
      <c r="E90" s="23"/>
      <c r="F90" s="23"/>
      <c r="G90" s="23"/>
      <c r="H90" s="23"/>
      <c r="I90" s="23"/>
      <c r="J90" s="24"/>
      <c r="K90" s="25"/>
      <c r="L90" s="23"/>
      <c r="M90" s="23"/>
      <c r="N90" s="23"/>
      <c r="O90" s="23"/>
      <c r="P90" s="23"/>
      <c r="Q90" s="23"/>
      <c r="R90" s="23"/>
      <c r="S90" s="23"/>
      <c r="T90" s="24"/>
      <c r="U90" s="25"/>
      <c r="V90" s="23"/>
      <c r="W90" s="23"/>
      <c r="X90" s="23"/>
      <c r="Y90" s="23"/>
      <c r="AB90"/>
    </row>
    <row r="91" spans="1:28" ht="15.95" customHeight="1" x14ac:dyDescent="0.3">
      <c r="B91" s="23"/>
      <c r="C91" s="23"/>
      <c r="D91" s="23"/>
      <c r="E91" s="23"/>
      <c r="F91" s="23"/>
      <c r="G91" s="23"/>
      <c r="H91" s="23"/>
      <c r="I91" s="23"/>
      <c r="J91" s="24"/>
      <c r="K91" s="25"/>
      <c r="L91" s="23"/>
      <c r="M91" s="23"/>
      <c r="N91" s="23"/>
      <c r="O91" s="23"/>
      <c r="P91" s="23"/>
      <c r="Q91" s="23"/>
      <c r="R91" s="23"/>
      <c r="S91" s="23"/>
      <c r="T91" s="24"/>
      <c r="U91" s="25"/>
      <c r="V91" s="23"/>
      <c r="W91" s="23"/>
      <c r="X91" s="23"/>
      <c r="Y91" s="23"/>
      <c r="AB91"/>
    </row>
    <row r="92" spans="1:28" ht="15.75" customHeight="1" x14ac:dyDescent="0.3">
      <c r="B92" s="23"/>
      <c r="C92" s="23"/>
      <c r="D92" s="23"/>
      <c r="E92" s="23"/>
      <c r="F92" s="23"/>
      <c r="G92" s="23"/>
      <c r="H92" s="23"/>
      <c r="I92" s="23"/>
      <c r="J92" s="24"/>
      <c r="K92" s="25"/>
      <c r="L92" s="26"/>
      <c r="M92" s="26"/>
      <c r="N92" s="27"/>
      <c r="O92" s="26"/>
      <c r="P92" s="26"/>
      <c r="Q92" s="26"/>
      <c r="R92" s="26"/>
      <c r="S92" s="26"/>
      <c r="T92" s="26"/>
      <c r="U92" s="26"/>
      <c r="V92" s="28"/>
      <c r="W92" s="28"/>
      <c r="X92" s="28"/>
      <c r="Y92" s="26"/>
      <c r="AB92"/>
    </row>
    <row r="93" spans="1:28" ht="15.95" customHeight="1" x14ac:dyDescent="0.3">
      <c r="A93" s="1" t="str">
        <f t="shared" ref="A93" si="6">D93&amp;E93</f>
        <v/>
      </c>
      <c r="B93" s="100"/>
      <c r="C93" s="100"/>
      <c r="D93" s="100" t="str">
        <f>IF($B93="","",INDEX(#REF!,MATCH($B93+#REF!,#REF!,0),1))</f>
        <v/>
      </c>
      <c r="E93" s="100"/>
      <c r="F93" s="100" t="str">
        <f>IF($B93="","",INDEX(#REF!,MATCH($B93+#REF!,#REF!,0),3))</f>
        <v/>
      </c>
      <c r="G93" s="100" t="str">
        <f>IF($B93="","",INDEX(#REF!,MATCH($B93+#REF!,#REF!,0),4))</f>
        <v/>
      </c>
      <c r="H93" s="100"/>
      <c r="I93" s="100" t="str">
        <f>IF($B93="","",INDEX(#REF!,MATCH($B93+#REF!,#REF!,0),7))</f>
        <v/>
      </c>
      <c r="J93" s="103"/>
      <c r="K93" s="104"/>
      <c r="L93" s="105"/>
      <c r="M93" s="105"/>
      <c r="N93" s="106"/>
      <c r="O93" s="105"/>
      <c r="P93" s="105"/>
      <c r="Q93" s="105"/>
      <c r="R93" s="105"/>
      <c r="S93" s="105"/>
      <c r="T93" s="105"/>
      <c r="U93" s="105"/>
      <c r="V93" s="107"/>
      <c r="W93" s="107"/>
      <c r="X93" s="107" t="str">
        <f>IFERROR(VLOOKUP(D93&amp;E93,#REF!,4,),"")</f>
        <v/>
      </c>
      <c r="Y93" s="105"/>
      <c r="AB93"/>
    </row>
    <row r="94" spans="1:28" x14ac:dyDescent="0.25">
      <c r="A94" s="1" t="str">
        <f t="shared" si="4"/>
        <v/>
      </c>
    </row>
  </sheetData>
  <mergeCells count="35">
    <mergeCell ref="B81:B83"/>
    <mergeCell ref="D81:F81"/>
    <mergeCell ref="L81:M81"/>
    <mergeCell ref="N81:O81"/>
    <mergeCell ref="P81:U81"/>
    <mergeCell ref="L82:M82"/>
    <mergeCell ref="P82:V82"/>
    <mergeCell ref="B5:B7"/>
    <mergeCell ref="N6:N7"/>
    <mergeCell ref="O6:O7"/>
    <mergeCell ref="H38:W39"/>
    <mergeCell ref="B41:B43"/>
    <mergeCell ref="D41:F41"/>
    <mergeCell ref="L41:M41"/>
    <mergeCell ref="N41:O41"/>
    <mergeCell ref="P41:U41"/>
    <mergeCell ref="L42:M42"/>
    <mergeCell ref="P42:V42"/>
    <mergeCell ref="W42:W43"/>
    <mergeCell ref="W6:W7"/>
    <mergeCell ref="H1:X3"/>
    <mergeCell ref="W82:W83"/>
    <mergeCell ref="X82:X83"/>
    <mergeCell ref="Y82:Y83"/>
    <mergeCell ref="D5:F5"/>
    <mergeCell ref="L5:M5"/>
    <mergeCell ref="N5:O5"/>
    <mergeCell ref="P5:U5"/>
    <mergeCell ref="L6:M6"/>
    <mergeCell ref="P6:V6"/>
    <mergeCell ref="X6:X7"/>
    <mergeCell ref="Y6:Y7"/>
    <mergeCell ref="X42:X43"/>
    <mergeCell ref="Y42:Y43"/>
    <mergeCell ref="H77:W79"/>
  </mergeCells>
  <conditionalFormatting sqref="C82:AB83 B77:AB81 B94:AB94">
    <cfRule type="expression" dxfId="29" priority="5">
      <formula>$AB77="NG"</formula>
    </cfRule>
  </conditionalFormatting>
  <conditionalFormatting sqref="B8:Y26 B44:Y66 C41:Y43 B34:Y40 B74:Y76">
    <cfRule type="expression" dxfId="28" priority="6">
      <formula>#REF!="NG"</formula>
    </cfRule>
  </conditionalFormatting>
  <conditionalFormatting sqref="B41">
    <cfRule type="expression" dxfId="27" priority="7">
      <formula>#REF!="NG"</formula>
    </cfRule>
  </conditionalFormatting>
  <conditionalFormatting sqref="B84:Y84 B92:Y93">
    <cfRule type="expression" dxfId="26" priority="2">
      <formula>#REF!="NG"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550C3FF1-7F79-42E3-BD2D-8897CFBD47A7}">
            <xm:f>'W1 IN'!#REF!="NG"</xm:f>
            <x14:dxf>
              <fill>
                <patternFill>
                  <bgColor rgb="FFFF0000"/>
                </patternFill>
              </fill>
            </x14:dxf>
          </x14:cfRule>
          <xm:sqref>B27:Y33</xm:sqref>
        </x14:conditionalFormatting>
        <x14:conditionalFormatting xmlns:xm="http://schemas.microsoft.com/office/excel/2006/main">
          <x14:cfRule type="expression" priority="3" id="{01A98AB3-A29F-4351-83C2-7CBE682D942B}">
            <xm:f>'W1 IN'!#REF!="NG"</xm:f>
            <x14:dxf>
              <fill>
                <patternFill>
                  <bgColor rgb="FFFF0000"/>
                </patternFill>
              </fill>
            </x14:dxf>
          </x14:cfRule>
          <xm:sqref>B67:Y73</xm:sqref>
        </x14:conditionalFormatting>
        <x14:conditionalFormatting xmlns:xm="http://schemas.microsoft.com/office/excel/2006/main">
          <x14:cfRule type="expression" priority="1" id="{B766A34F-E586-4463-A90F-DB392429A534}">
            <xm:f>'W1 IN'!#REF!="NG"</xm:f>
            <x14:dxf>
              <fill>
                <patternFill>
                  <bgColor rgb="FFFF0000"/>
                </patternFill>
              </fill>
            </x14:dxf>
          </x14:cfRule>
          <xm:sqref>B85:Y91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33F4A-9F27-41D2-9F4E-341ACA07C182}">
  <dimension ref="A1:AB125"/>
  <sheetViews>
    <sheetView topLeftCell="A98" workbookViewId="0">
      <selection activeCell="I104" sqref="I104"/>
    </sheetView>
  </sheetViews>
  <sheetFormatPr defaultRowHeight="15.75" x14ac:dyDescent="0.25"/>
  <cols>
    <col min="1" max="1" width="1.5703125" style="1" customWidth="1"/>
    <col min="2" max="2" width="9.42578125" style="42" customWidth="1"/>
    <col min="3" max="3" width="6.85546875" customWidth="1"/>
    <col min="4" max="7" width="9.42578125" customWidth="1"/>
    <col min="8" max="8" width="0.28515625" customWidth="1"/>
    <col min="9" max="9" width="28.85546875" customWidth="1"/>
    <col min="10" max="10" width="11.140625" customWidth="1"/>
    <col min="11" max="11" width="7.42578125" customWidth="1"/>
    <col min="12" max="13" width="11.42578125" customWidth="1"/>
    <col min="14" max="14" width="6.42578125" style="6" customWidth="1"/>
    <col min="15" max="15" width="5.140625" customWidth="1"/>
    <col min="16" max="21" width="3.5703125" customWidth="1"/>
    <col min="22" max="22" width="3.5703125" style="7" customWidth="1"/>
    <col min="23" max="23" width="7.5703125" style="7" customWidth="1"/>
    <col min="24" max="24" width="10.42578125" style="7" customWidth="1"/>
    <col min="25" max="25" width="19.7109375" customWidth="1"/>
    <col min="28" max="28" width="28.28515625" style="39" customWidth="1"/>
  </cols>
  <sheetData>
    <row r="1" spans="1:28" ht="25.5" customHeight="1" x14ac:dyDescent="0.25">
      <c r="B1" s="2"/>
      <c r="H1" s="108" t="s">
        <v>41</v>
      </c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AB1"/>
    </row>
    <row r="2" spans="1:28" ht="25.5" customHeight="1" x14ac:dyDescent="0.25">
      <c r="B2" s="2"/>
      <c r="G2" s="3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AB2"/>
    </row>
    <row r="3" spans="1:28" ht="25.5" customHeight="1" x14ac:dyDescent="0.25">
      <c r="B3" s="4"/>
      <c r="G3" s="3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AB3"/>
    </row>
    <row r="4" spans="1:28" ht="25.5" customHeight="1" x14ac:dyDescent="0.4">
      <c r="B4" s="5" t="s">
        <v>1</v>
      </c>
      <c r="AB4"/>
    </row>
    <row r="5" spans="1:28" s="41" customFormat="1" ht="25.5" customHeight="1" x14ac:dyDescent="0.25">
      <c r="A5" s="8"/>
      <c r="B5" s="115" t="s">
        <v>6</v>
      </c>
      <c r="C5" s="94" t="s">
        <v>2</v>
      </c>
      <c r="D5" s="109">
        <v>44909</v>
      </c>
      <c r="E5" s="109"/>
      <c r="F5" s="109"/>
      <c r="G5" s="11"/>
      <c r="H5" s="11"/>
      <c r="I5" s="11"/>
      <c r="J5" s="11"/>
      <c r="K5" s="11"/>
      <c r="L5" s="110"/>
      <c r="M5" s="111"/>
      <c r="N5" s="112" t="s">
        <v>3</v>
      </c>
      <c r="O5" s="113"/>
      <c r="P5" s="114">
        <v>6.6</v>
      </c>
      <c r="Q5" s="114"/>
      <c r="R5" s="114"/>
      <c r="S5" s="114"/>
      <c r="T5" s="114"/>
      <c r="U5" s="114"/>
      <c r="V5" s="12"/>
      <c r="W5" s="13" t="s">
        <v>4</v>
      </c>
      <c r="X5" s="12"/>
      <c r="Y5" s="13" t="s">
        <v>5</v>
      </c>
    </row>
    <row r="6" spans="1:28" s="41" customFormat="1" ht="25.5" customHeight="1" x14ac:dyDescent="0.25">
      <c r="A6" s="8"/>
      <c r="B6" s="127"/>
      <c r="C6" s="90"/>
      <c r="D6" s="15"/>
      <c r="E6" s="11"/>
      <c r="F6" s="11"/>
      <c r="G6" s="11" t="s">
        <v>7</v>
      </c>
      <c r="H6" s="11"/>
      <c r="I6" s="11"/>
      <c r="J6" s="11"/>
      <c r="K6" s="11"/>
      <c r="L6" s="119" t="s">
        <v>8</v>
      </c>
      <c r="M6" s="111"/>
      <c r="N6" s="120" t="s">
        <v>9</v>
      </c>
      <c r="O6" s="122" t="s">
        <v>10</v>
      </c>
      <c r="P6" s="119" t="s">
        <v>11</v>
      </c>
      <c r="Q6" s="110"/>
      <c r="R6" s="110"/>
      <c r="S6" s="110"/>
      <c r="T6" s="110"/>
      <c r="U6" s="110"/>
      <c r="V6" s="111"/>
      <c r="W6" s="122" t="s">
        <v>12</v>
      </c>
      <c r="X6" s="124" t="s">
        <v>13</v>
      </c>
      <c r="Y6" s="115" t="s">
        <v>14</v>
      </c>
    </row>
    <row r="7" spans="1:28" s="42" customFormat="1" ht="27.75" customHeight="1" x14ac:dyDescent="0.25">
      <c r="A7" s="16"/>
      <c r="B7" s="116"/>
      <c r="C7" s="17" t="s">
        <v>15</v>
      </c>
      <c r="D7" s="17" t="s">
        <v>16</v>
      </c>
      <c r="E7" s="18" t="s">
        <v>17</v>
      </c>
      <c r="F7" s="17" t="s">
        <v>18</v>
      </c>
      <c r="G7" s="17" t="s">
        <v>19</v>
      </c>
      <c r="H7" s="19" t="s">
        <v>20</v>
      </c>
      <c r="I7" s="19" t="s">
        <v>21</v>
      </c>
      <c r="J7" s="20" t="s">
        <v>22</v>
      </c>
      <c r="K7" s="21" t="s">
        <v>23</v>
      </c>
      <c r="L7" s="17" t="s">
        <v>24</v>
      </c>
      <c r="M7" s="17" t="s">
        <v>25</v>
      </c>
      <c r="N7" s="121"/>
      <c r="O7" s="123"/>
      <c r="P7" s="17" t="s">
        <v>26</v>
      </c>
      <c r="Q7" s="17" t="s">
        <v>27</v>
      </c>
      <c r="R7" s="17" t="s">
        <v>28</v>
      </c>
      <c r="S7" s="17" t="s">
        <v>29</v>
      </c>
      <c r="T7" s="17" t="s">
        <v>30</v>
      </c>
      <c r="U7" s="17" t="s">
        <v>31</v>
      </c>
      <c r="V7" s="22" t="s">
        <v>32</v>
      </c>
      <c r="W7" s="123"/>
      <c r="X7" s="125"/>
      <c r="Y7" s="116"/>
    </row>
    <row r="8" spans="1:28" ht="15.95" customHeight="1" x14ac:dyDescent="0.3">
      <c r="A8" s="1" t="str">
        <f>D8&amp;E8</f>
        <v>LH-143</v>
      </c>
      <c r="B8" s="23">
        <v>1</v>
      </c>
      <c r="C8" s="23" t="s">
        <v>42</v>
      </c>
      <c r="D8" s="23" t="s">
        <v>73</v>
      </c>
      <c r="E8" s="23">
        <v>3</v>
      </c>
      <c r="F8" s="23" t="s">
        <v>58</v>
      </c>
      <c r="G8" s="23" t="s">
        <v>195</v>
      </c>
      <c r="H8" s="23"/>
      <c r="I8" s="23" t="s">
        <v>196</v>
      </c>
      <c r="J8" s="24">
        <v>0.2986111111111111</v>
      </c>
      <c r="K8" s="25"/>
      <c r="L8" s="23"/>
      <c r="M8" s="23"/>
      <c r="N8" s="23"/>
      <c r="O8" s="23"/>
      <c r="P8" s="23"/>
      <c r="Q8" s="23"/>
      <c r="R8" s="23"/>
      <c r="S8" s="23"/>
      <c r="T8" s="24"/>
      <c r="U8" s="25"/>
      <c r="V8" s="23"/>
      <c r="W8" s="23"/>
      <c r="X8" s="23"/>
      <c r="Y8" s="23"/>
      <c r="AB8"/>
    </row>
    <row r="9" spans="1:28" ht="15.95" customHeight="1" x14ac:dyDescent="0.3">
      <c r="B9" s="137">
        <v>2</v>
      </c>
      <c r="C9" s="137" t="s">
        <v>42</v>
      </c>
      <c r="D9" s="137" t="s">
        <v>72</v>
      </c>
      <c r="E9" s="137">
        <v>4</v>
      </c>
      <c r="F9" s="137" t="s">
        <v>67</v>
      </c>
      <c r="G9" s="137" t="s">
        <v>197</v>
      </c>
      <c r="H9" s="137"/>
      <c r="I9" s="137" t="s">
        <v>198</v>
      </c>
      <c r="J9" s="138">
        <v>0.30486111111111108</v>
      </c>
      <c r="K9" s="25"/>
      <c r="L9" s="23"/>
      <c r="M9" s="23"/>
      <c r="N9" s="23"/>
      <c r="O9" s="23"/>
      <c r="P9" s="23"/>
      <c r="Q9" s="23"/>
      <c r="R9" s="23"/>
      <c r="S9" s="23"/>
      <c r="T9" s="24"/>
      <c r="U9" s="25"/>
      <c r="V9" s="23"/>
      <c r="W9" s="23"/>
      <c r="X9" s="23"/>
      <c r="Y9" s="23"/>
      <c r="AB9"/>
    </row>
    <row r="10" spans="1:28" ht="15.95" customHeight="1" x14ac:dyDescent="0.3">
      <c r="B10" s="23">
        <v>3</v>
      </c>
      <c r="C10" s="137" t="s">
        <v>42</v>
      </c>
      <c r="D10" s="137" t="s">
        <v>73</v>
      </c>
      <c r="E10" s="137">
        <v>4</v>
      </c>
      <c r="F10" s="137" t="s">
        <v>58</v>
      </c>
      <c r="G10" s="137" t="s">
        <v>199</v>
      </c>
      <c r="H10" s="137"/>
      <c r="I10" s="137" t="s">
        <v>200</v>
      </c>
      <c r="J10" s="138">
        <v>0.31111111111111106</v>
      </c>
      <c r="K10" s="25"/>
      <c r="L10" s="23"/>
      <c r="M10" s="23"/>
      <c r="N10" s="23"/>
      <c r="O10" s="23"/>
      <c r="P10" s="23"/>
      <c r="Q10" s="23"/>
      <c r="R10" s="23"/>
      <c r="S10" s="23"/>
      <c r="T10" s="24"/>
      <c r="U10" s="25"/>
      <c r="V10" s="23"/>
      <c r="W10" s="23"/>
      <c r="X10" s="23"/>
      <c r="Y10" s="23"/>
      <c r="AB10"/>
    </row>
    <row r="11" spans="1:28" ht="15.95" customHeight="1" x14ac:dyDescent="0.3">
      <c r="B11" s="137">
        <v>4</v>
      </c>
      <c r="C11" s="137" t="s">
        <v>42</v>
      </c>
      <c r="D11" s="137" t="s">
        <v>201</v>
      </c>
      <c r="E11" s="137">
        <v>7</v>
      </c>
      <c r="F11" s="137" t="s">
        <v>202</v>
      </c>
      <c r="G11" s="137" t="s">
        <v>203</v>
      </c>
      <c r="H11" s="137"/>
      <c r="I11" s="137" t="s">
        <v>204</v>
      </c>
      <c r="J11" s="138">
        <v>0.31736111111111104</v>
      </c>
      <c r="K11" s="25"/>
      <c r="L11" s="23"/>
      <c r="M11" s="23"/>
      <c r="N11" s="23"/>
      <c r="O11" s="23"/>
      <c r="P11" s="23"/>
      <c r="Q11" s="23"/>
      <c r="R11" s="23"/>
      <c r="S11" s="23"/>
      <c r="T11" s="24"/>
      <c r="U11" s="25"/>
      <c r="V11" s="23"/>
      <c r="W11" s="23"/>
      <c r="X11" s="23"/>
      <c r="Y11" s="23"/>
      <c r="AB11"/>
    </row>
    <row r="12" spans="1:28" ht="15.95" customHeight="1" x14ac:dyDescent="0.3">
      <c r="B12" s="23">
        <v>5</v>
      </c>
      <c r="C12" s="137" t="s">
        <v>42</v>
      </c>
      <c r="D12" s="137" t="s">
        <v>205</v>
      </c>
      <c r="E12" s="137">
        <v>2</v>
      </c>
      <c r="F12" s="137" t="s">
        <v>54</v>
      </c>
      <c r="G12" s="137" t="s">
        <v>206</v>
      </c>
      <c r="H12" s="137"/>
      <c r="I12" s="137" t="s">
        <v>207</v>
      </c>
      <c r="J12" s="138">
        <v>0.32361111111111102</v>
      </c>
      <c r="K12" s="25"/>
      <c r="L12" s="23"/>
      <c r="M12" s="23"/>
      <c r="N12" s="23"/>
      <c r="O12" s="23"/>
      <c r="P12" s="23"/>
      <c r="Q12" s="23"/>
      <c r="R12" s="23"/>
      <c r="S12" s="23"/>
      <c r="T12" s="24"/>
      <c r="U12" s="25"/>
      <c r="V12" s="23"/>
      <c r="W12" s="23"/>
      <c r="X12" s="23"/>
      <c r="Y12" s="23"/>
      <c r="AB12"/>
    </row>
    <row r="13" spans="1:28" ht="15.95" customHeight="1" x14ac:dyDescent="0.3">
      <c r="B13" s="137">
        <v>6</v>
      </c>
      <c r="C13" s="137" t="s">
        <v>42</v>
      </c>
      <c r="D13" s="137" t="s">
        <v>72</v>
      </c>
      <c r="E13" s="137">
        <v>5</v>
      </c>
      <c r="F13" s="137" t="s">
        <v>67</v>
      </c>
      <c r="G13" s="137" t="s">
        <v>208</v>
      </c>
      <c r="H13" s="137"/>
      <c r="I13" s="137" t="s">
        <v>209</v>
      </c>
      <c r="J13" s="138">
        <v>0.32986111111111099</v>
      </c>
      <c r="K13" s="25"/>
      <c r="L13" s="23"/>
      <c r="M13" s="23"/>
      <c r="N13" s="23"/>
      <c r="O13" s="23"/>
      <c r="P13" s="23"/>
      <c r="Q13" s="23"/>
      <c r="R13" s="23"/>
      <c r="S13" s="23"/>
      <c r="T13" s="24"/>
      <c r="U13" s="25"/>
      <c r="V13" s="23"/>
      <c r="W13" s="23"/>
      <c r="X13" s="23"/>
      <c r="Y13" s="23"/>
      <c r="AB13"/>
    </row>
    <row r="14" spans="1:28" ht="15.95" customHeight="1" x14ac:dyDescent="0.3">
      <c r="B14" s="23">
        <v>7</v>
      </c>
      <c r="C14" s="137" t="s">
        <v>42</v>
      </c>
      <c r="D14" s="137" t="s">
        <v>73</v>
      </c>
      <c r="E14" s="137">
        <v>5</v>
      </c>
      <c r="F14" s="137" t="s">
        <v>58</v>
      </c>
      <c r="G14" s="137" t="s">
        <v>210</v>
      </c>
      <c r="H14" s="137"/>
      <c r="I14" s="137" t="s">
        <v>211</v>
      </c>
      <c r="J14" s="138">
        <v>0.33611111111111097</v>
      </c>
      <c r="K14" s="25"/>
      <c r="L14" s="23"/>
      <c r="M14" s="23"/>
      <c r="N14" s="23"/>
      <c r="O14" s="23"/>
      <c r="P14" s="23"/>
      <c r="Q14" s="23"/>
      <c r="R14" s="23"/>
      <c r="S14" s="23"/>
      <c r="T14" s="24"/>
      <c r="U14" s="25"/>
      <c r="V14" s="23"/>
      <c r="W14" s="23"/>
      <c r="X14" s="23"/>
      <c r="Y14" s="23"/>
      <c r="AB14"/>
    </row>
    <row r="15" spans="1:28" ht="15.95" customHeight="1" x14ac:dyDescent="0.3">
      <c r="B15" s="137">
        <v>8</v>
      </c>
      <c r="C15" s="137" t="s">
        <v>42</v>
      </c>
      <c r="D15" s="137" t="s">
        <v>72</v>
      </c>
      <c r="E15" s="137">
        <v>6</v>
      </c>
      <c r="F15" s="137" t="s">
        <v>67</v>
      </c>
      <c r="G15" s="137" t="s">
        <v>212</v>
      </c>
      <c r="H15" s="137"/>
      <c r="I15" s="137" t="s">
        <v>213</v>
      </c>
      <c r="J15" s="138">
        <v>0.34236111111111095</v>
      </c>
      <c r="K15" s="25"/>
      <c r="L15" s="23"/>
      <c r="M15" s="23"/>
      <c r="N15" s="23"/>
      <c r="O15" s="23"/>
      <c r="P15" s="23"/>
      <c r="Q15" s="23"/>
      <c r="R15" s="23"/>
      <c r="S15" s="23"/>
      <c r="T15" s="24"/>
      <c r="U15" s="25"/>
      <c r="V15" s="23"/>
      <c r="W15" s="23"/>
      <c r="X15" s="23"/>
      <c r="Y15" s="23"/>
      <c r="AB15"/>
    </row>
    <row r="16" spans="1:28" ht="15.95" customHeight="1" x14ac:dyDescent="0.3">
      <c r="B16" s="23">
        <v>9</v>
      </c>
      <c r="C16" s="137" t="s">
        <v>42</v>
      </c>
      <c r="D16" s="137" t="s">
        <v>73</v>
      </c>
      <c r="E16" s="137">
        <v>6</v>
      </c>
      <c r="F16" s="137" t="s">
        <v>58</v>
      </c>
      <c r="G16" s="137" t="s">
        <v>214</v>
      </c>
      <c r="H16" s="137"/>
      <c r="I16" s="137" t="s">
        <v>215</v>
      </c>
      <c r="J16" s="138">
        <v>0.34861111111111093</v>
      </c>
      <c r="K16" s="25"/>
      <c r="L16" s="23"/>
      <c r="M16" s="23"/>
      <c r="N16" s="23"/>
      <c r="O16" s="23"/>
      <c r="P16" s="23"/>
      <c r="Q16" s="23"/>
      <c r="R16" s="23"/>
      <c r="S16" s="23"/>
      <c r="T16" s="24"/>
      <c r="U16" s="25"/>
      <c r="V16" s="23"/>
      <c r="W16" s="23"/>
      <c r="X16" s="23"/>
      <c r="Y16" s="23"/>
      <c r="AB16"/>
    </row>
    <row r="17" spans="2:28" ht="15.95" customHeight="1" x14ac:dyDescent="0.3">
      <c r="B17" s="137">
        <v>10</v>
      </c>
      <c r="C17" s="137" t="s">
        <v>42</v>
      </c>
      <c r="D17" s="137" t="s">
        <v>201</v>
      </c>
      <c r="E17" s="137">
        <v>8</v>
      </c>
      <c r="F17" s="137" t="s">
        <v>202</v>
      </c>
      <c r="G17" s="137" t="s">
        <v>216</v>
      </c>
      <c r="H17" s="137"/>
      <c r="I17" s="137" t="s">
        <v>217</v>
      </c>
      <c r="J17" s="138">
        <v>0.35486111111111091</v>
      </c>
      <c r="K17" s="25"/>
      <c r="L17" s="23"/>
      <c r="M17" s="23"/>
      <c r="N17" s="23"/>
      <c r="O17" s="23"/>
      <c r="P17" s="23"/>
      <c r="Q17" s="23"/>
      <c r="R17" s="23"/>
      <c r="S17" s="23"/>
      <c r="T17" s="24"/>
      <c r="U17" s="25"/>
      <c r="V17" s="23"/>
      <c r="W17" s="23"/>
      <c r="X17" s="23"/>
      <c r="Y17" s="23"/>
      <c r="AB17"/>
    </row>
    <row r="18" spans="2:28" ht="15.95" customHeight="1" x14ac:dyDescent="0.3">
      <c r="B18" s="23">
        <v>11</v>
      </c>
      <c r="C18" s="137" t="s">
        <v>42</v>
      </c>
      <c r="D18" s="137" t="s">
        <v>205</v>
      </c>
      <c r="E18" s="137">
        <v>3</v>
      </c>
      <c r="F18" s="137" t="s">
        <v>54</v>
      </c>
      <c r="G18" s="137" t="s">
        <v>218</v>
      </c>
      <c r="H18" s="137"/>
      <c r="I18" s="137" t="s">
        <v>219</v>
      </c>
      <c r="J18" s="138">
        <v>0.36111111111111088</v>
      </c>
      <c r="K18" s="25"/>
      <c r="L18" s="23"/>
      <c r="M18" s="23"/>
      <c r="N18" s="23"/>
      <c r="O18" s="23"/>
      <c r="P18" s="23"/>
      <c r="Q18" s="23"/>
      <c r="R18" s="23"/>
      <c r="S18" s="23"/>
      <c r="T18" s="24"/>
      <c r="U18" s="25"/>
      <c r="V18" s="23"/>
      <c r="W18" s="23"/>
      <c r="X18" s="23"/>
      <c r="Y18" s="23"/>
      <c r="AB18"/>
    </row>
    <row r="19" spans="2:28" ht="15.95" customHeight="1" x14ac:dyDescent="0.3">
      <c r="B19" s="137">
        <v>12</v>
      </c>
      <c r="C19" s="137" t="s">
        <v>42</v>
      </c>
      <c r="D19" s="137" t="s">
        <v>72</v>
      </c>
      <c r="E19" s="137">
        <v>7</v>
      </c>
      <c r="F19" s="137" t="s">
        <v>67</v>
      </c>
      <c r="G19" s="137" t="s">
        <v>220</v>
      </c>
      <c r="H19" s="137"/>
      <c r="I19" s="137" t="s">
        <v>221</v>
      </c>
      <c r="J19" s="138">
        <v>0.36736111111111086</v>
      </c>
      <c r="K19" s="25"/>
      <c r="L19" s="23"/>
      <c r="M19" s="23"/>
      <c r="N19" s="23"/>
      <c r="O19" s="23"/>
      <c r="P19" s="23"/>
      <c r="Q19" s="23"/>
      <c r="R19" s="23"/>
      <c r="S19" s="23"/>
      <c r="T19" s="24"/>
      <c r="U19" s="25"/>
      <c r="V19" s="23"/>
      <c r="W19" s="23"/>
      <c r="X19" s="23"/>
      <c r="Y19" s="23"/>
      <c r="AB19"/>
    </row>
    <row r="20" spans="2:28" ht="15.95" customHeight="1" x14ac:dyDescent="0.3">
      <c r="B20" s="23">
        <v>13</v>
      </c>
      <c r="C20" s="137" t="s">
        <v>42</v>
      </c>
      <c r="D20" s="137" t="s">
        <v>73</v>
      </c>
      <c r="E20" s="137">
        <v>7</v>
      </c>
      <c r="F20" s="137" t="s">
        <v>58</v>
      </c>
      <c r="G20" s="137" t="s">
        <v>222</v>
      </c>
      <c r="H20" s="137"/>
      <c r="I20" s="137" t="s">
        <v>223</v>
      </c>
      <c r="J20" s="138">
        <v>0.37361111111111084</v>
      </c>
      <c r="K20" s="25"/>
      <c r="L20" s="23"/>
      <c r="M20" s="23"/>
      <c r="N20" s="23"/>
      <c r="O20" s="23"/>
      <c r="P20" s="23"/>
      <c r="Q20" s="23"/>
      <c r="R20" s="23"/>
      <c r="S20" s="23"/>
      <c r="T20" s="24"/>
      <c r="U20" s="25"/>
      <c r="V20" s="23"/>
      <c r="W20" s="23"/>
      <c r="X20" s="23"/>
      <c r="Y20" s="23"/>
      <c r="AB20"/>
    </row>
    <row r="21" spans="2:28" ht="15.95" customHeight="1" x14ac:dyDescent="0.3">
      <c r="B21" s="137">
        <v>14</v>
      </c>
      <c r="C21" s="137" t="s">
        <v>42</v>
      </c>
      <c r="D21" s="137" t="s">
        <v>72</v>
      </c>
      <c r="E21" s="137">
        <v>8</v>
      </c>
      <c r="F21" s="137" t="s">
        <v>67</v>
      </c>
      <c r="G21" s="137" t="s">
        <v>224</v>
      </c>
      <c r="H21" s="137"/>
      <c r="I21" s="137" t="s">
        <v>225</v>
      </c>
      <c r="J21" s="138">
        <v>0.38680555555555524</v>
      </c>
      <c r="K21" s="25"/>
      <c r="L21" s="23"/>
      <c r="M21" s="23"/>
      <c r="N21" s="23"/>
      <c r="O21" s="23"/>
      <c r="P21" s="23"/>
      <c r="Q21" s="23"/>
      <c r="R21" s="23"/>
      <c r="S21" s="23"/>
      <c r="T21" s="24"/>
      <c r="U21" s="25"/>
      <c r="V21" s="23"/>
      <c r="W21" s="23"/>
      <c r="X21" s="23"/>
      <c r="Y21" s="23"/>
      <c r="AB21"/>
    </row>
    <row r="22" spans="2:28" ht="15.95" customHeight="1" x14ac:dyDescent="0.3">
      <c r="B22" s="23">
        <v>15</v>
      </c>
      <c r="C22" s="137" t="s">
        <v>42</v>
      </c>
      <c r="D22" s="137" t="s">
        <v>73</v>
      </c>
      <c r="E22" s="137">
        <v>8</v>
      </c>
      <c r="F22" s="137" t="s">
        <v>58</v>
      </c>
      <c r="G22" s="137" t="s">
        <v>226</v>
      </c>
      <c r="H22" s="137"/>
      <c r="I22" s="137" t="s">
        <v>227</v>
      </c>
      <c r="J22" s="138">
        <v>0.39305555555555521</v>
      </c>
      <c r="K22" s="25"/>
      <c r="L22" s="23"/>
      <c r="M22" s="23"/>
      <c r="N22" s="23"/>
      <c r="O22" s="23"/>
      <c r="P22" s="23"/>
      <c r="Q22" s="23"/>
      <c r="R22" s="23"/>
      <c r="S22" s="23"/>
      <c r="T22" s="24"/>
      <c r="U22" s="25"/>
      <c r="V22" s="23"/>
      <c r="W22" s="23"/>
      <c r="X22" s="23"/>
      <c r="Y22" s="23"/>
      <c r="AB22"/>
    </row>
    <row r="23" spans="2:28" ht="15.95" customHeight="1" x14ac:dyDescent="0.3">
      <c r="B23" s="137">
        <v>16</v>
      </c>
      <c r="C23" s="137" t="s">
        <v>42</v>
      </c>
      <c r="D23" s="137" t="s">
        <v>201</v>
      </c>
      <c r="E23" s="137">
        <v>9</v>
      </c>
      <c r="F23" s="137" t="s">
        <v>202</v>
      </c>
      <c r="G23" s="137" t="s">
        <v>228</v>
      </c>
      <c r="H23" s="137"/>
      <c r="I23" s="137" t="s">
        <v>229</v>
      </c>
      <c r="J23" s="138">
        <v>0.39930555555555519</v>
      </c>
      <c r="K23" s="25"/>
      <c r="L23" s="23"/>
      <c r="M23" s="23"/>
      <c r="N23" s="23"/>
      <c r="O23" s="23"/>
      <c r="P23" s="23"/>
      <c r="Q23" s="23"/>
      <c r="R23" s="23"/>
      <c r="S23" s="23"/>
      <c r="T23" s="24"/>
      <c r="U23" s="25"/>
      <c r="V23" s="23"/>
      <c r="W23" s="23"/>
      <c r="X23" s="23"/>
      <c r="Y23" s="23"/>
      <c r="AB23"/>
    </row>
    <row r="24" spans="2:28" ht="15.95" customHeight="1" x14ac:dyDescent="0.3">
      <c r="B24" s="23">
        <v>17</v>
      </c>
      <c r="C24" s="137" t="s">
        <v>42</v>
      </c>
      <c r="D24" s="137" t="s">
        <v>205</v>
      </c>
      <c r="E24" s="137">
        <v>4</v>
      </c>
      <c r="F24" s="137" t="s">
        <v>54</v>
      </c>
      <c r="G24" s="137" t="s">
        <v>230</v>
      </c>
      <c r="H24" s="137"/>
      <c r="I24" s="137" t="s">
        <v>231</v>
      </c>
      <c r="J24" s="138">
        <v>0.40555555555555517</v>
      </c>
      <c r="K24" s="25"/>
      <c r="L24" s="23"/>
      <c r="M24" s="23"/>
      <c r="N24" s="23"/>
      <c r="O24" s="23"/>
      <c r="P24" s="23"/>
      <c r="Q24" s="23"/>
      <c r="R24" s="23"/>
      <c r="S24" s="23"/>
      <c r="T24" s="24"/>
      <c r="U24" s="25"/>
      <c r="V24" s="23"/>
      <c r="W24" s="23"/>
      <c r="X24" s="23"/>
      <c r="Y24" s="23"/>
      <c r="AB24"/>
    </row>
    <row r="25" spans="2:28" ht="15.95" customHeight="1" x14ac:dyDescent="0.3">
      <c r="B25" s="137">
        <v>18</v>
      </c>
      <c r="C25" s="137" t="s">
        <v>42</v>
      </c>
      <c r="D25" s="137" t="s">
        <v>72</v>
      </c>
      <c r="E25" s="137">
        <v>9</v>
      </c>
      <c r="F25" s="137" t="s">
        <v>67</v>
      </c>
      <c r="G25" s="137" t="s">
        <v>76</v>
      </c>
      <c r="H25" s="137"/>
      <c r="I25" s="137" t="s">
        <v>77</v>
      </c>
      <c r="J25" s="138">
        <v>0.41180555555555515</v>
      </c>
      <c r="K25" s="25"/>
      <c r="L25" s="23"/>
      <c r="M25" s="23"/>
      <c r="N25" s="23"/>
      <c r="O25" s="23"/>
      <c r="P25" s="23"/>
      <c r="Q25" s="23"/>
      <c r="R25" s="23"/>
      <c r="S25" s="23"/>
      <c r="T25" s="24"/>
      <c r="U25" s="25"/>
      <c r="V25" s="23"/>
      <c r="W25" s="23"/>
      <c r="X25" s="23"/>
      <c r="Y25" s="23"/>
      <c r="AB25"/>
    </row>
    <row r="26" spans="2:28" ht="15.95" customHeight="1" x14ac:dyDescent="0.3">
      <c r="B26" s="23">
        <v>19</v>
      </c>
      <c r="C26" s="137" t="s">
        <v>42</v>
      </c>
      <c r="D26" s="137" t="s">
        <v>73</v>
      </c>
      <c r="E26" s="137">
        <v>9</v>
      </c>
      <c r="F26" s="137" t="s">
        <v>58</v>
      </c>
      <c r="G26" s="137" t="s">
        <v>78</v>
      </c>
      <c r="H26" s="137"/>
      <c r="I26" s="137" t="s">
        <v>79</v>
      </c>
      <c r="J26" s="138">
        <v>0.41805555555555513</v>
      </c>
      <c r="K26" s="25"/>
      <c r="L26" s="23"/>
      <c r="M26" s="23"/>
      <c r="N26" s="23"/>
      <c r="O26" s="23"/>
      <c r="P26" s="23"/>
      <c r="Q26" s="23"/>
      <c r="R26" s="23"/>
      <c r="S26" s="23"/>
      <c r="T26" s="24"/>
      <c r="U26" s="25"/>
      <c r="V26" s="23"/>
      <c r="W26" s="23"/>
      <c r="X26" s="23"/>
      <c r="Y26" s="23"/>
      <c r="AB26"/>
    </row>
    <row r="27" spans="2:28" ht="15.95" customHeight="1" x14ac:dyDescent="0.3">
      <c r="B27" s="23">
        <v>20</v>
      </c>
      <c r="C27" s="137" t="s">
        <v>42</v>
      </c>
      <c r="D27" s="137" t="s">
        <v>72</v>
      </c>
      <c r="E27" s="137">
        <v>10</v>
      </c>
      <c r="F27" s="137" t="s">
        <v>67</v>
      </c>
      <c r="G27" s="137" t="s">
        <v>232</v>
      </c>
      <c r="H27" s="137"/>
      <c r="I27" s="137" t="s">
        <v>233</v>
      </c>
      <c r="J27" s="138">
        <v>0.4243055555555551</v>
      </c>
      <c r="K27" s="25"/>
      <c r="L27" s="23"/>
      <c r="M27" s="23"/>
      <c r="N27" s="23"/>
      <c r="O27" s="23"/>
      <c r="P27" s="23"/>
      <c r="Q27" s="23"/>
      <c r="R27" s="23"/>
      <c r="S27" s="23"/>
      <c r="T27" s="24"/>
      <c r="U27" s="25"/>
      <c r="V27" s="23"/>
      <c r="W27" s="23"/>
      <c r="X27" s="23"/>
      <c r="Y27" s="23"/>
      <c r="AB27"/>
    </row>
    <row r="28" spans="2:28" ht="15.95" customHeight="1" x14ac:dyDescent="0.3">
      <c r="B28" s="23">
        <v>21</v>
      </c>
      <c r="C28" s="137" t="s">
        <v>42</v>
      </c>
      <c r="D28" s="137" t="s">
        <v>73</v>
      </c>
      <c r="E28" s="137">
        <v>10</v>
      </c>
      <c r="F28" s="137" t="s">
        <v>58</v>
      </c>
      <c r="G28" s="137" t="s">
        <v>234</v>
      </c>
      <c r="H28" s="137"/>
      <c r="I28" s="137" t="s">
        <v>235</v>
      </c>
      <c r="J28" s="138">
        <v>0.43055555555555508</v>
      </c>
      <c r="K28" s="25"/>
      <c r="L28" s="23"/>
      <c r="M28" s="23"/>
      <c r="N28" s="23"/>
      <c r="O28" s="23"/>
      <c r="P28" s="23"/>
      <c r="Q28" s="23"/>
      <c r="R28" s="23"/>
      <c r="S28" s="23"/>
      <c r="T28" s="24"/>
      <c r="U28" s="25"/>
      <c r="V28" s="23"/>
      <c r="W28" s="23"/>
      <c r="X28" s="23"/>
      <c r="Y28" s="23"/>
      <c r="AB28"/>
    </row>
    <row r="29" spans="2:28" ht="15.95" customHeight="1" x14ac:dyDescent="0.3">
      <c r="B29" s="23">
        <v>22</v>
      </c>
      <c r="C29" s="137" t="s">
        <v>42</v>
      </c>
      <c r="D29" s="137" t="s">
        <v>201</v>
      </c>
      <c r="E29" s="137">
        <v>10</v>
      </c>
      <c r="F29" s="137" t="s">
        <v>202</v>
      </c>
      <c r="G29" s="137" t="s">
        <v>236</v>
      </c>
      <c r="H29" s="137"/>
      <c r="I29" s="137" t="s">
        <v>237</v>
      </c>
      <c r="J29" s="138">
        <v>0.43680555555555506</v>
      </c>
      <c r="K29" s="25"/>
      <c r="L29" s="23"/>
      <c r="M29" s="23"/>
      <c r="N29" s="23"/>
      <c r="O29" s="23"/>
      <c r="P29" s="23"/>
      <c r="Q29" s="23"/>
      <c r="R29" s="23"/>
      <c r="S29" s="23"/>
      <c r="T29" s="24"/>
      <c r="U29" s="25"/>
      <c r="V29" s="23"/>
      <c r="W29" s="23"/>
      <c r="X29" s="23"/>
      <c r="Y29" s="23"/>
      <c r="AB29"/>
    </row>
    <row r="30" spans="2:28" ht="15.95" customHeight="1" x14ac:dyDescent="0.3">
      <c r="B30" s="23">
        <v>23</v>
      </c>
      <c r="C30" s="137" t="s">
        <v>42</v>
      </c>
      <c r="D30" s="137" t="s">
        <v>205</v>
      </c>
      <c r="E30" s="137">
        <v>5</v>
      </c>
      <c r="F30" s="137" t="s">
        <v>54</v>
      </c>
      <c r="G30" s="137" t="s">
        <v>238</v>
      </c>
      <c r="H30" s="137"/>
      <c r="I30" s="137" t="s">
        <v>239</v>
      </c>
      <c r="J30" s="138">
        <v>0.44305555555555504</v>
      </c>
      <c r="K30" s="25"/>
      <c r="L30" s="23"/>
      <c r="M30" s="23"/>
      <c r="N30" s="23"/>
      <c r="O30" s="23"/>
      <c r="P30" s="23"/>
      <c r="Q30" s="23"/>
      <c r="R30" s="23"/>
      <c r="S30" s="23"/>
      <c r="T30" s="24"/>
      <c r="U30" s="25"/>
      <c r="V30" s="23"/>
      <c r="W30" s="23"/>
      <c r="X30" s="23"/>
      <c r="Y30" s="23"/>
      <c r="AB30"/>
    </row>
    <row r="31" spans="2:28" ht="15.95" customHeight="1" x14ac:dyDescent="0.3">
      <c r="B31" s="23">
        <v>24</v>
      </c>
      <c r="C31" s="137" t="s">
        <v>42</v>
      </c>
      <c r="D31" s="137" t="s">
        <v>240</v>
      </c>
      <c r="E31" s="137">
        <v>1</v>
      </c>
      <c r="F31" s="137" t="s">
        <v>67</v>
      </c>
      <c r="G31" s="137" t="s">
        <v>241</v>
      </c>
      <c r="H31" s="137"/>
      <c r="I31" s="137" t="s">
        <v>242</v>
      </c>
      <c r="J31" s="138">
        <v>0.44930555555555501</v>
      </c>
      <c r="K31" s="25"/>
      <c r="L31" s="23"/>
      <c r="M31" s="23"/>
      <c r="N31" s="23"/>
      <c r="O31" s="23"/>
      <c r="P31" s="23"/>
      <c r="Q31" s="23"/>
      <c r="R31" s="23"/>
      <c r="S31" s="23"/>
      <c r="T31" s="24"/>
      <c r="U31" s="25"/>
      <c r="V31" s="23"/>
      <c r="W31" s="23"/>
      <c r="X31" s="23"/>
      <c r="Y31" s="23"/>
      <c r="AB31"/>
    </row>
    <row r="32" spans="2:28" ht="15.95" customHeight="1" x14ac:dyDescent="0.3">
      <c r="B32" s="23">
        <v>25</v>
      </c>
      <c r="C32" s="137" t="s">
        <v>42</v>
      </c>
      <c r="D32" s="137" t="s">
        <v>243</v>
      </c>
      <c r="E32" s="137">
        <v>1</v>
      </c>
      <c r="F32" s="137" t="s">
        <v>58</v>
      </c>
      <c r="G32" s="137" t="s">
        <v>244</v>
      </c>
      <c r="H32" s="137"/>
      <c r="I32" s="137" t="s">
        <v>245</v>
      </c>
      <c r="J32" s="138">
        <v>0.4902777777777772</v>
      </c>
      <c r="K32" s="25"/>
      <c r="L32" s="23"/>
      <c r="M32" s="23"/>
      <c r="N32" s="23"/>
      <c r="O32" s="23"/>
      <c r="P32" s="23"/>
      <c r="Q32" s="23"/>
      <c r="R32" s="23"/>
      <c r="S32" s="23"/>
      <c r="T32" s="24"/>
      <c r="U32" s="25"/>
      <c r="V32" s="23"/>
      <c r="W32" s="23"/>
      <c r="X32" s="23"/>
      <c r="Y32" s="23"/>
      <c r="AB32"/>
    </row>
    <row r="33" spans="1:28" ht="15.95" customHeight="1" x14ac:dyDescent="0.3">
      <c r="B33" s="23">
        <v>26</v>
      </c>
      <c r="C33" s="137" t="s">
        <v>42</v>
      </c>
      <c r="D33" s="137" t="s">
        <v>246</v>
      </c>
      <c r="E33" s="137">
        <v>1</v>
      </c>
      <c r="F33" s="137" t="s">
        <v>202</v>
      </c>
      <c r="G33" s="137" t="s">
        <v>247</v>
      </c>
      <c r="H33" s="137"/>
      <c r="I33" s="137" t="s">
        <v>248</v>
      </c>
      <c r="J33" s="138">
        <v>0.49652777777777718</v>
      </c>
      <c r="K33" s="25"/>
      <c r="L33" s="23"/>
      <c r="M33" s="23"/>
      <c r="N33" s="23"/>
      <c r="O33" s="23"/>
      <c r="P33" s="23"/>
      <c r="Q33" s="23"/>
      <c r="R33" s="23"/>
      <c r="S33" s="23"/>
      <c r="T33" s="24"/>
      <c r="U33" s="25"/>
      <c r="V33" s="23"/>
      <c r="W33" s="23"/>
      <c r="X33" s="23"/>
      <c r="Y33" s="23"/>
      <c r="AB33"/>
    </row>
    <row r="34" spans="1:28" ht="15.95" customHeight="1" x14ac:dyDescent="0.3">
      <c r="B34" s="23">
        <v>27</v>
      </c>
      <c r="C34" s="137" t="s">
        <v>42</v>
      </c>
      <c r="D34" s="137" t="s">
        <v>205</v>
      </c>
      <c r="E34" s="137">
        <v>6</v>
      </c>
      <c r="F34" s="137" t="s">
        <v>54</v>
      </c>
      <c r="G34" s="137" t="s">
        <v>249</v>
      </c>
      <c r="H34" s="137"/>
      <c r="I34" s="137" t="s">
        <v>250</v>
      </c>
      <c r="J34" s="138">
        <v>0.50277777777777721</v>
      </c>
      <c r="K34" s="25"/>
      <c r="L34" s="23"/>
      <c r="M34" s="23"/>
      <c r="N34" s="23"/>
      <c r="O34" s="23"/>
      <c r="P34" s="23"/>
      <c r="Q34" s="23"/>
      <c r="R34" s="23"/>
      <c r="S34" s="23"/>
      <c r="T34" s="24"/>
      <c r="U34" s="25"/>
      <c r="V34" s="23"/>
      <c r="W34" s="23"/>
      <c r="X34" s="23"/>
      <c r="Y34" s="23"/>
      <c r="AB34"/>
    </row>
    <row r="35" spans="1:28" ht="15.95" customHeight="1" x14ac:dyDescent="0.3">
      <c r="B35" s="23">
        <v>28</v>
      </c>
      <c r="C35" s="137" t="s">
        <v>42</v>
      </c>
      <c r="D35" s="137" t="s">
        <v>240</v>
      </c>
      <c r="E35" s="137">
        <v>2</v>
      </c>
      <c r="F35" s="137" t="s">
        <v>67</v>
      </c>
      <c r="G35" s="137" t="s">
        <v>251</v>
      </c>
      <c r="H35" s="137"/>
      <c r="I35" s="137" t="s">
        <v>252</v>
      </c>
      <c r="J35" s="138">
        <v>0.50902777777777719</v>
      </c>
      <c r="K35" s="25"/>
      <c r="L35" s="23"/>
      <c r="M35" s="23"/>
      <c r="N35" s="23"/>
      <c r="O35" s="23"/>
      <c r="P35" s="23"/>
      <c r="Q35" s="23"/>
      <c r="R35" s="23"/>
      <c r="S35" s="23"/>
      <c r="T35" s="24"/>
      <c r="U35" s="25"/>
      <c r="V35" s="23"/>
      <c r="W35" s="23"/>
      <c r="X35" s="23"/>
      <c r="Y35" s="23"/>
      <c r="AB35"/>
    </row>
    <row r="36" spans="1:28" ht="15.95" customHeight="1" x14ac:dyDescent="0.3">
      <c r="B36" s="23">
        <v>29</v>
      </c>
      <c r="C36" s="137" t="s">
        <v>42</v>
      </c>
      <c r="D36" s="137" t="s">
        <v>243</v>
      </c>
      <c r="E36" s="137">
        <v>2</v>
      </c>
      <c r="F36" s="137" t="s">
        <v>58</v>
      </c>
      <c r="G36" s="137" t="s">
        <v>253</v>
      </c>
      <c r="H36" s="137"/>
      <c r="I36" s="137" t="s">
        <v>254</v>
      </c>
      <c r="J36" s="138">
        <v>0.51527777777777717</v>
      </c>
      <c r="K36" s="25"/>
      <c r="L36" s="23"/>
      <c r="M36" s="23"/>
      <c r="N36" s="23"/>
      <c r="O36" s="23"/>
      <c r="P36" s="23"/>
      <c r="Q36" s="23"/>
      <c r="R36" s="23"/>
      <c r="S36" s="23"/>
      <c r="T36" s="24"/>
      <c r="U36" s="25"/>
      <c r="V36" s="23"/>
      <c r="W36" s="23"/>
      <c r="X36" s="23"/>
      <c r="Y36" s="23"/>
      <c r="AB36"/>
    </row>
    <row r="37" spans="1:28" ht="15.95" customHeight="1" x14ac:dyDescent="0.3">
      <c r="B37" s="137">
        <v>30</v>
      </c>
      <c r="C37" s="138" t="s">
        <v>42</v>
      </c>
      <c r="D37" s="138" t="s">
        <v>240</v>
      </c>
      <c r="E37" s="138">
        <v>3</v>
      </c>
      <c r="F37" s="138" t="s">
        <v>67</v>
      </c>
      <c r="G37" s="138" t="s">
        <v>255</v>
      </c>
      <c r="H37" s="138"/>
      <c r="I37" s="138" t="s">
        <v>256</v>
      </c>
      <c r="J37" s="138">
        <v>0.52152777777777715</v>
      </c>
      <c r="K37" s="25"/>
      <c r="L37" s="23"/>
      <c r="M37" s="23"/>
      <c r="N37" s="23"/>
      <c r="O37" s="23"/>
      <c r="P37" s="23"/>
      <c r="Q37" s="23"/>
      <c r="R37" s="23"/>
      <c r="S37" s="23"/>
      <c r="T37" s="24"/>
      <c r="U37" s="25"/>
      <c r="V37" s="23"/>
      <c r="W37" s="23"/>
      <c r="X37" s="23"/>
      <c r="Y37" s="23"/>
      <c r="AB37"/>
    </row>
    <row r="38" spans="1:28" ht="15.95" customHeight="1" x14ac:dyDescent="0.3">
      <c r="B38" s="23">
        <v>31</v>
      </c>
      <c r="C38" s="138" t="s">
        <v>42</v>
      </c>
      <c r="D38" s="138" t="s">
        <v>246</v>
      </c>
      <c r="E38" s="138">
        <v>2</v>
      </c>
      <c r="F38" s="138" t="s">
        <v>202</v>
      </c>
      <c r="G38" s="138" t="s">
        <v>257</v>
      </c>
      <c r="H38" s="138"/>
      <c r="I38" s="138" t="s">
        <v>258</v>
      </c>
      <c r="J38" s="138">
        <v>0.52777777777777712</v>
      </c>
      <c r="K38" s="25"/>
      <c r="L38" s="23"/>
      <c r="M38" s="23"/>
      <c r="N38" s="23"/>
      <c r="O38" s="23"/>
      <c r="P38" s="23"/>
      <c r="Q38" s="23"/>
      <c r="R38" s="23"/>
      <c r="S38" s="23"/>
      <c r="T38" s="24"/>
      <c r="U38" s="25"/>
      <c r="V38" s="23"/>
      <c r="W38" s="23"/>
      <c r="X38" s="23"/>
      <c r="Y38" s="23"/>
      <c r="AB38"/>
    </row>
    <row r="39" spans="1:28" ht="15.95" customHeight="1" x14ac:dyDescent="0.3">
      <c r="B39" s="137">
        <v>32</v>
      </c>
      <c r="C39" s="138" t="s">
        <v>42</v>
      </c>
      <c r="D39" s="138" t="s">
        <v>243</v>
      </c>
      <c r="E39" s="138">
        <v>3</v>
      </c>
      <c r="F39" s="138" t="s">
        <v>58</v>
      </c>
      <c r="G39" s="138" t="s">
        <v>259</v>
      </c>
      <c r="H39" s="138"/>
      <c r="I39" s="138" t="s">
        <v>260</v>
      </c>
      <c r="J39" s="138">
        <v>0.5340277777777771</v>
      </c>
      <c r="K39" s="25"/>
      <c r="L39" s="23"/>
      <c r="M39" s="23"/>
      <c r="N39" s="23"/>
      <c r="O39" s="23"/>
      <c r="P39" s="23"/>
      <c r="Q39" s="23"/>
      <c r="R39" s="23"/>
      <c r="S39" s="23"/>
      <c r="T39" s="24"/>
      <c r="U39" s="25"/>
      <c r="V39" s="23"/>
      <c r="W39" s="23"/>
      <c r="X39" s="23"/>
      <c r="Y39" s="23"/>
      <c r="AB39"/>
    </row>
    <row r="40" spans="1:28" ht="15.95" customHeight="1" x14ac:dyDescent="0.3">
      <c r="B40" s="137">
        <v>33</v>
      </c>
      <c r="C40" s="138" t="s">
        <v>42</v>
      </c>
      <c r="D40" s="138" t="s">
        <v>246</v>
      </c>
      <c r="E40" s="138">
        <v>3</v>
      </c>
      <c r="F40" s="138" t="s">
        <v>202</v>
      </c>
      <c r="G40" s="138" t="s">
        <v>261</v>
      </c>
      <c r="H40" s="138"/>
      <c r="I40" s="138" t="s">
        <v>262</v>
      </c>
      <c r="J40" s="138">
        <v>0.54027777777777708</v>
      </c>
      <c r="K40" s="25"/>
      <c r="L40" s="23"/>
      <c r="M40" s="23"/>
      <c r="N40" s="23"/>
      <c r="O40" s="23"/>
      <c r="P40" s="23"/>
      <c r="Q40" s="23"/>
      <c r="R40" s="23"/>
      <c r="S40" s="23"/>
      <c r="T40" s="24"/>
      <c r="U40" s="25"/>
      <c r="V40" s="23"/>
      <c r="W40" s="23"/>
      <c r="X40" s="23"/>
      <c r="Y40" s="23"/>
      <c r="AB40"/>
    </row>
    <row r="41" spans="1:28" ht="15.95" customHeight="1" x14ac:dyDescent="0.3">
      <c r="B41" s="137">
        <v>34</v>
      </c>
      <c r="C41" s="138" t="s">
        <v>42</v>
      </c>
      <c r="D41" s="138" t="s">
        <v>205</v>
      </c>
      <c r="E41" s="138">
        <v>7</v>
      </c>
      <c r="F41" s="138" t="s">
        <v>54</v>
      </c>
      <c r="G41" s="138" t="s">
        <v>263</v>
      </c>
      <c r="H41" s="138"/>
      <c r="I41" s="138" t="s">
        <v>264</v>
      </c>
      <c r="J41" s="138">
        <v>0.54652777777777706</v>
      </c>
      <c r="K41" s="25"/>
      <c r="L41" s="23"/>
      <c r="M41" s="23"/>
      <c r="N41" s="23"/>
      <c r="O41" s="23"/>
      <c r="P41" s="23"/>
      <c r="Q41" s="23"/>
      <c r="R41" s="23"/>
      <c r="S41" s="23"/>
      <c r="T41" s="24"/>
      <c r="U41" s="25"/>
      <c r="V41" s="23"/>
      <c r="W41" s="23"/>
      <c r="X41" s="23"/>
      <c r="Y41" s="23"/>
      <c r="AB41"/>
    </row>
    <row r="42" spans="1:28" ht="15.95" customHeight="1" x14ac:dyDescent="0.3">
      <c r="B42" s="137">
        <v>35</v>
      </c>
      <c r="C42" s="138" t="s">
        <v>42</v>
      </c>
      <c r="D42" s="138" t="s">
        <v>240</v>
      </c>
      <c r="E42" s="138">
        <v>4</v>
      </c>
      <c r="F42" s="138" t="s">
        <v>67</v>
      </c>
      <c r="G42" s="138" t="s">
        <v>265</v>
      </c>
      <c r="H42" s="138"/>
      <c r="I42" s="138" t="s">
        <v>266</v>
      </c>
      <c r="J42" s="138">
        <v>0.55277777777777704</v>
      </c>
      <c r="K42" s="25"/>
      <c r="L42" s="23"/>
      <c r="M42" s="23"/>
      <c r="N42" s="23"/>
      <c r="O42" s="23"/>
      <c r="P42" s="23"/>
      <c r="Q42" s="23"/>
      <c r="R42" s="23"/>
      <c r="S42" s="23"/>
      <c r="T42" s="24"/>
      <c r="U42" s="25"/>
      <c r="V42" s="23"/>
      <c r="W42" s="23"/>
      <c r="X42" s="23"/>
      <c r="Y42" s="23"/>
      <c r="AB42"/>
    </row>
    <row r="43" spans="1:28" ht="15.95" customHeight="1" x14ac:dyDescent="0.3">
      <c r="B43" s="137">
        <v>36</v>
      </c>
      <c r="C43" s="138" t="s">
        <v>42</v>
      </c>
      <c r="D43" s="138" t="s">
        <v>243</v>
      </c>
      <c r="E43" s="138">
        <v>4</v>
      </c>
      <c r="F43" s="138" t="s">
        <v>58</v>
      </c>
      <c r="G43" s="138" t="s">
        <v>267</v>
      </c>
      <c r="H43" s="138"/>
      <c r="I43" s="138" t="s">
        <v>268</v>
      </c>
      <c r="J43" s="138">
        <v>0.55902777777777701</v>
      </c>
      <c r="K43" s="25"/>
      <c r="L43" s="23"/>
      <c r="M43" s="23"/>
      <c r="N43" s="23"/>
      <c r="O43" s="23"/>
      <c r="P43" s="23"/>
      <c r="Q43" s="23"/>
      <c r="R43" s="23"/>
      <c r="S43" s="23"/>
      <c r="T43" s="24"/>
      <c r="U43" s="25"/>
      <c r="V43" s="23"/>
      <c r="W43" s="23"/>
      <c r="X43" s="23"/>
      <c r="Y43" s="23"/>
      <c r="AB43"/>
    </row>
    <row r="44" spans="1:28" ht="15.95" customHeight="1" x14ac:dyDescent="0.3">
      <c r="B44" s="23">
        <v>37</v>
      </c>
      <c r="C44" s="138" t="s">
        <v>42</v>
      </c>
      <c r="D44" s="138" t="s">
        <v>240</v>
      </c>
      <c r="E44" s="138">
        <v>5</v>
      </c>
      <c r="F44" s="138" t="s">
        <v>67</v>
      </c>
      <c r="G44" s="138" t="s">
        <v>269</v>
      </c>
      <c r="H44" s="138"/>
      <c r="I44" s="138" t="s">
        <v>270</v>
      </c>
      <c r="J44" s="138">
        <v>0.56527777777777699</v>
      </c>
      <c r="K44" s="25"/>
      <c r="L44" s="23"/>
      <c r="M44" s="23"/>
      <c r="N44" s="23"/>
      <c r="O44" s="23"/>
      <c r="P44" s="23"/>
      <c r="Q44" s="23"/>
      <c r="R44" s="23"/>
      <c r="S44" s="23"/>
      <c r="T44" s="24"/>
      <c r="U44" s="25"/>
      <c r="V44" s="23"/>
      <c r="W44" s="23"/>
      <c r="X44" s="23"/>
      <c r="Y44" s="23"/>
      <c r="AB44"/>
    </row>
    <row r="45" spans="1:28" ht="15.95" customHeight="1" x14ac:dyDescent="0.3">
      <c r="B45" s="23"/>
      <c r="C45" s="23" t="str">
        <f t="shared" ref="C45" si="0">+LEFT(G45,1)</f>
        <v/>
      </c>
      <c r="D45" s="23" t="str">
        <f>IF($B45="","",INDEX(#REF!,MATCH($B45,#REF!,0),1))</f>
        <v/>
      </c>
      <c r="E45" s="23" t="str">
        <f>IF($B45="","",INDEX(#REF!,MATCH($B45,#REF!,0),1))</f>
        <v/>
      </c>
      <c r="F45" s="23" t="str">
        <f>IF($B45="","",INDEX(#REF!,MATCH($B45,#REF!,0),1))</f>
        <v/>
      </c>
      <c r="G45" s="23" t="str">
        <f>IF($B45="","",INDEX(#REF!,MATCH($B45,#REF!,0),1))</f>
        <v/>
      </c>
      <c r="H45" s="23" t="str">
        <f>IF($B45="","",INDEX(#REF!,MATCH($B45,#REF!,0),1))</f>
        <v/>
      </c>
      <c r="I45" s="23" t="str">
        <f>IF($B45="","",INDEX(#REF!,MATCH($B45,#REF!,0),1))</f>
        <v/>
      </c>
      <c r="J45" s="24"/>
      <c r="K45" s="25"/>
      <c r="L45" s="23"/>
      <c r="M45" s="23"/>
      <c r="N45" s="23"/>
      <c r="O45" s="23"/>
      <c r="P45" s="23"/>
      <c r="Q45" s="23"/>
      <c r="R45" s="23"/>
      <c r="S45" s="23"/>
      <c r="T45" s="24"/>
      <c r="U45" s="25"/>
      <c r="V45" s="23"/>
      <c r="W45" s="23"/>
      <c r="X45" s="23"/>
      <c r="Y45" s="23"/>
      <c r="AB45"/>
    </row>
    <row r="46" spans="1:28" ht="15.95" customHeight="1" x14ac:dyDescent="0.3">
      <c r="A46" s="1" t="str">
        <f>D46&amp;E46</f>
        <v/>
      </c>
      <c r="B46" s="23"/>
      <c r="C46" s="23" t="str">
        <f>+LEFT(G46,1)</f>
        <v/>
      </c>
      <c r="D46" s="23" t="str">
        <f>IF($B46="","",INDEX(#REF!,MATCH($B46,#REF!,0),1))</f>
        <v/>
      </c>
      <c r="E46" s="23" t="str">
        <f>IF($B46="","",INDEX(#REF!,MATCH($B46,#REF!,0),1))</f>
        <v/>
      </c>
      <c r="F46" s="23" t="str">
        <f>IF($B46="","",INDEX(#REF!,MATCH($B46,#REF!,0),1))</f>
        <v/>
      </c>
      <c r="G46" s="23" t="str">
        <f>IF($B46="","",INDEX(#REF!,MATCH($B46,#REF!,0),1))</f>
        <v/>
      </c>
      <c r="H46" s="23" t="str">
        <f>IF($B46="","",INDEX(#REF!,MATCH($B46,#REF!,0),1))</f>
        <v/>
      </c>
      <c r="I46" s="23" t="str">
        <f>IF($B46="","",INDEX(#REF!,MATCH($B46,#REF!,0),1))</f>
        <v/>
      </c>
      <c r="J46" s="24"/>
      <c r="K46" s="25"/>
      <c r="L46" s="23"/>
      <c r="M46" s="23" t="str">
        <f t="shared" ref="M46" si="1">+LEFT(Q46,1)</f>
        <v/>
      </c>
      <c r="N46" s="23" t="str">
        <f>IF($B46="","",INDEX(#REF!,MATCH($B46,#REF!,0),1))</f>
        <v/>
      </c>
      <c r="O46" s="23" t="str">
        <f>IF($B46="","",INDEX(#REF!,MATCH($B46,#REF!,0),2))</f>
        <v/>
      </c>
      <c r="P46" s="23" t="str">
        <f>IF($B46="","",INDEX(#REF!,MATCH($B46,#REF!,0),3))</f>
        <v/>
      </c>
      <c r="Q46" s="23" t="str">
        <f>IF($B46="","",INDEX(#REF!,MATCH($B46,#REF!,0),4))</f>
        <v/>
      </c>
      <c r="R46" s="23"/>
      <c r="S46" s="23" t="str">
        <f>IF($B46="","",INDEX(#REF!,MATCH($B46,#REF!,0),7))</f>
        <v/>
      </c>
      <c r="T46" s="24"/>
      <c r="U46" s="25"/>
      <c r="V46" s="23"/>
      <c r="W46" s="23"/>
      <c r="X46" s="23" t="str">
        <f>IF($B46="","",INDEX(#REF!,MATCH($B46,#REF!,0),1))</f>
        <v/>
      </c>
      <c r="Y46" s="23" t="str">
        <f>IF($B46="","",INDEX(#REF!,MATCH($B46,#REF!,0),2))</f>
        <v/>
      </c>
      <c r="AB46"/>
    </row>
    <row r="47" spans="1:28" ht="15.95" customHeight="1" x14ac:dyDescent="0.3">
      <c r="A47" s="1" t="str">
        <f>D47&amp;E47</f>
        <v/>
      </c>
      <c r="B47" s="23"/>
      <c r="C47" s="23" t="str">
        <f>+LEFT(G47,1)</f>
        <v/>
      </c>
      <c r="D47" s="23" t="str">
        <f>IF($B47="","",INDEX(#REF!,MATCH($B47,#REF!,0),1))</f>
        <v/>
      </c>
      <c r="E47" s="23" t="str">
        <f>IF($B47="","",INDEX(#REF!,MATCH($B47,#REF!,0),2))</f>
        <v/>
      </c>
      <c r="F47" s="23" t="str">
        <f>IF($B47="","",INDEX(#REF!,MATCH($B47,#REF!,0),3))</f>
        <v/>
      </c>
      <c r="G47" s="23" t="str">
        <f>IF($B47="","",INDEX(#REF!,MATCH($B47,#REF!,0),4))</f>
        <v/>
      </c>
      <c r="H47" s="23"/>
      <c r="I47" s="23" t="str">
        <f>IF($B47="","",INDEX(#REF!,MATCH($B47,#REF!,0),7))</f>
        <v/>
      </c>
      <c r="J47" s="24"/>
      <c r="K47" s="25"/>
      <c r="L47" s="23"/>
      <c r="M47" s="23" t="str">
        <f t="shared" ref="M47" si="2">+LEFT(Q47,1)</f>
        <v/>
      </c>
      <c r="N47" s="23" t="str">
        <f>IF($B47="","",INDEX(#REF!,MATCH($B47,#REF!,0),1))</f>
        <v/>
      </c>
      <c r="O47" s="23" t="str">
        <f>IF($B47="","",INDEX(#REF!,MATCH($B47,#REF!,0),2))</f>
        <v/>
      </c>
      <c r="P47" s="23" t="str">
        <f>IF($B47="","",INDEX(#REF!,MATCH($B47,#REF!,0),3))</f>
        <v/>
      </c>
      <c r="Q47" s="23" t="str">
        <f>IF($B47="","",INDEX(#REF!,MATCH($B47,#REF!,0),4))</f>
        <v/>
      </c>
      <c r="R47" s="23"/>
      <c r="S47" s="23" t="str">
        <f>IF($B47="","",INDEX(#REF!,MATCH($B47,#REF!,0),7))</f>
        <v/>
      </c>
      <c r="T47" s="24"/>
      <c r="U47" s="25"/>
      <c r="V47" s="23"/>
      <c r="W47" s="23"/>
      <c r="X47" s="23" t="str">
        <f>IF($B47="","",INDEX(#REF!,MATCH($B47,#REF!,0),1))</f>
        <v/>
      </c>
      <c r="Y47" s="23" t="str">
        <f>IF($B47="","",INDEX(#REF!,MATCH($B47,#REF!,0),2))</f>
        <v/>
      </c>
      <c r="AB47"/>
    </row>
    <row r="48" spans="1:28" ht="15.95" customHeight="1" x14ac:dyDescent="0.3">
      <c r="B48" s="23"/>
      <c r="C48" s="23"/>
      <c r="D48" s="23"/>
      <c r="E48" s="23"/>
      <c r="F48" s="23"/>
      <c r="G48" s="23"/>
      <c r="H48" s="23"/>
      <c r="I48" s="23"/>
      <c r="J48" s="24"/>
      <c r="K48" s="25"/>
      <c r="L48" s="23"/>
      <c r="M48" s="23"/>
      <c r="N48" s="23"/>
      <c r="O48" s="23"/>
      <c r="P48" s="23"/>
      <c r="Q48" s="23"/>
      <c r="R48" s="23"/>
      <c r="S48" s="23"/>
      <c r="T48" s="24"/>
      <c r="U48" s="25"/>
      <c r="V48" s="23"/>
      <c r="W48" s="23"/>
      <c r="X48" s="23"/>
      <c r="Y48" s="23"/>
      <c r="AB48"/>
    </row>
    <row r="49" spans="1:28" ht="15.95" customHeight="1" x14ac:dyDescent="0.3">
      <c r="B49" s="23"/>
      <c r="C49" s="23"/>
      <c r="D49" s="23"/>
      <c r="E49" s="23"/>
      <c r="F49" s="23"/>
      <c r="G49" s="23"/>
      <c r="H49" s="23"/>
      <c r="I49" s="23"/>
      <c r="J49" s="24"/>
      <c r="K49" s="25"/>
      <c r="L49" s="23"/>
      <c r="M49" s="23"/>
      <c r="N49" s="23"/>
      <c r="O49" s="23"/>
      <c r="P49" s="23"/>
      <c r="Q49" s="23"/>
      <c r="R49" s="23"/>
      <c r="S49" s="23"/>
      <c r="T49" s="24"/>
      <c r="U49" s="25"/>
      <c r="V49" s="23"/>
      <c r="W49" s="23"/>
      <c r="X49" s="23"/>
      <c r="Y49" s="23"/>
      <c r="AB49"/>
    </row>
    <row r="50" spans="1:28" ht="15.95" customHeight="1" x14ac:dyDescent="0.3">
      <c r="B50" s="23"/>
      <c r="C50" s="23"/>
      <c r="D50" s="23"/>
      <c r="E50" s="23"/>
      <c r="F50" s="23"/>
      <c r="G50" s="23"/>
      <c r="H50" s="23"/>
      <c r="I50" s="23"/>
      <c r="J50" s="24"/>
      <c r="K50" s="25"/>
      <c r="L50" s="23"/>
      <c r="M50" s="23"/>
      <c r="N50" s="23"/>
      <c r="O50" s="23"/>
      <c r="P50" s="23"/>
      <c r="Q50" s="23"/>
      <c r="R50" s="23"/>
      <c r="S50" s="23"/>
      <c r="T50" s="24"/>
      <c r="U50" s="25"/>
      <c r="V50" s="23"/>
      <c r="W50" s="23"/>
      <c r="X50" s="23"/>
      <c r="Y50" s="23"/>
      <c r="AB50"/>
    </row>
    <row r="51" spans="1:28" ht="15.95" customHeight="1" x14ac:dyDescent="0.3">
      <c r="B51" s="23"/>
      <c r="C51" s="23"/>
      <c r="D51" s="23"/>
      <c r="E51" s="23"/>
      <c r="F51" s="23"/>
      <c r="G51" s="23"/>
      <c r="H51" s="23"/>
      <c r="I51" s="23"/>
      <c r="J51" s="24"/>
      <c r="K51" s="25"/>
      <c r="L51" s="23"/>
      <c r="M51" s="23"/>
      <c r="N51" s="23"/>
      <c r="O51" s="23"/>
      <c r="P51" s="23"/>
      <c r="Q51" s="23"/>
      <c r="R51" s="23"/>
      <c r="S51" s="23"/>
      <c r="T51" s="24"/>
      <c r="U51" s="25"/>
      <c r="V51" s="23"/>
      <c r="W51" s="23"/>
      <c r="X51" s="23"/>
      <c r="Y51" s="23"/>
      <c r="AB51"/>
    </row>
    <row r="52" spans="1:28" ht="15.95" customHeight="1" x14ac:dyDescent="0.3">
      <c r="B52" s="23"/>
      <c r="C52" s="23"/>
      <c r="D52" s="23"/>
      <c r="E52" s="23"/>
      <c r="F52" s="23"/>
      <c r="G52" s="23"/>
      <c r="H52" s="23"/>
      <c r="I52" s="23"/>
      <c r="J52" s="24"/>
      <c r="K52" s="25"/>
      <c r="L52" s="23"/>
      <c r="M52" s="23"/>
      <c r="N52" s="23"/>
      <c r="O52" s="23"/>
      <c r="P52" s="23"/>
      <c r="Q52" s="23"/>
      <c r="R52" s="23"/>
      <c r="S52" s="23"/>
      <c r="T52" s="24"/>
      <c r="U52" s="25"/>
      <c r="V52" s="23"/>
      <c r="W52" s="23"/>
      <c r="X52" s="23"/>
      <c r="Y52" s="23"/>
      <c r="AB52"/>
    </row>
    <row r="53" spans="1:28" ht="15.95" customHeight="1" x14ac:dyDescent="0.3">
      <c r="B53" s="23"/>
      <c r="C53" s="23"/>
      <c r="D53" s="23"/>
      <c r="E53" s="23"/>
      <c r="F53" s="23"/>
      <c r="G53" s="23"/>
      <c r="H53" s="23"/>
      <c r="I53" s="23"/>
      <c r="J53" s="24"/>
      <c r="K53" s="25"/>
      <c r="L53" s="23"/>
      <c r="M53" s="23"/>
      <c r="N53" s="23"/>
      <c r="O53" s="23"/>
      <c r="P53" s="23"/>
      <c r="Q53" s="23"/>
      <c r="R53" s="23"/>
      <c r="S53" s="23"/>
      <c r="T53" s="24"/>
      <c r="U53" s="25"/>
      <c r="V53" s="23"/>
      <c r="W53" s="23"/>
      <c r="X53" s="23"/>
      <c r="Y53" s="23"/>
      <c r="AB53"/>
    </row>
    <row r="54" spans="1:28" ht="15.95" customHeight="1" x14ac:dyDescent="0.3">
      <c r="A54" s="1" t="str">
        <f t="shared" ref="A54:A55" si="3">D54&amp;E54</f>
        <v/>
      </c>
      <c r="B54" s="23"/>
      <c r="C54" s="23" t="str">
        <f t="shared" ref="C54" si="4">+LEFT(G54,1)</f>
        <v/>
      </c>
      <c r="D54" s="23" t="str">
        <f>IF($B54="","",INDEX(#REF!,MATCH($B54,#REF!,0),1))</f>
        <v/>
      </c>
      <c r="E54" s="23" t="str">
        <f>IF($B54="","",INDEX(#REF!,MATCH($B54,#REF!,0),2))</f>
        <v/>
      </c>
      <c r="F54" s="23" t="str">
        <f>IF($B54="","",INDEX(#REF!,MATCH($B54,#REF!,0),3))</f>
        <v/>
      </c>
      <c r="G54" s="23" t="str">
        <f>IF($B54="","",INDEX(#REF!,MATCH($B54,#REF!,0),4))</f>
        <v/>
      </c>
      <c r="H54" s="23"/>
      <c r="I54" s="23" t="str">
        <f>IF($B54="","",INDEX(#REF!,MATCH($B54,#REF!,0),7))</f>
        <v/>
      </c>
      <c r="J54" s="24"/>
      <c r="K54" s="25"/>
      <c r="L54" s="23"/>
      <c r="M54" s="23" t="str">
        <f t="shared" ref="M54" si="5">+LEFT(Q54,1)</f>
        <v/>
      </c>
      <c r="N54" s="23" t="str">
        <f>IF($B54="","",INDEX(#REF!,MATCH($B54,#REF!,0),1))</f>
        <v/>
      </c>
      <c r="O54" s="23" t="str">
        <f>IF($B54="","",INDEX(#REF!,MATCH($B54,#REF!,0),2))</f>
        <v/>
      </c>
      <c r="P54" s="23" t="str">
        <f>IF($B54="","",INDEX(#REF!,MATCH($B54,#REF!,0),3))</f>
        <v/>
      </c>
      <c r="Q54" s="23" t="str">
        <f>IF($B54="","",INDEX(#REF!,MATCH($B54,#REF!,0),4))</f>
        <v/>
      </c>
      <c r="R54" s="23"/>
      <c r="S54" s="23" t="str">
        <f>IF($B54="","",INDEX(#REF!,MATCH($B54,#REF!,0),7))</f>
        <v/>
      </c>
      <c r="T54" s="24"/>
      <c r="U54" s="25"/>
      <c r="V54" s="23"/>
      <c r="W54" s="23"/>
      <c r="X54" s="23" t="str">
        <f>IF($B54="","",INDEX(#REF!,MATCH($B54,#REF!,0),1))</f>
        <v/>
      </c>
      <c r="Y54" s="23" t="str">
        <f>IF($B54="","",INDEX(#REF!,MATCH($B54,#REF!,0),2))</f>
        <v/>
      </c>
      <c r="AB54"/>
    </row>
    <row r="55" spans="1:28" s="43" customFormat="1" ht="15" customHeight="1" x14ac:dyDescent="0.25">
      <c r="A55" s="31" t="str">
        <f t="shared" si="3"/>
        <v/>
      </c>
      <c r="B55" s="32" t="s">
        <v>33</v>
      </c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4"/>
      <c r="O55" s="33"/>
      <c r="P55" s="33"/>
      <c r="Q55" s="33"/>
      <c r="R55" s="33"/>
      <c r="S55" s="33"/>
      <c r="T55" s="35"/>
      <c r="U55" s="36"/>
      <c r="V55" s="37"/>
      <c r="W55" s="37"/>
      <c r="X55" s="37"/>
      <c r="Y55" s="38"/>
    </row>
    <row r="56" spans="1:28" ht="19.5" customHeight="1" x14ac:dyDescent="0.25">
      <c r="B56" s="2"/>
      <c r="AB56"/>
    </row>
    <row r="57" spans="1:28" ht="32.25" customHeight="1" x14ac:dyDescent="0.25">
      <c r="B57" s="2"/>
      <c r="H57" s="108" t="s">
        <v>41</v>
      </c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8"/>
      <c r="W57" s="108"/>
      <c r="X57" s="3"/>
      <c r="AB57"/>
    </row>
    <row r="58" spans="1:28" ht="33.75" customHeight="1" x14ac:dyDescent="0.25">
      <c r="B58" s="4"/>
      <c r="G58" s="3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3"/>
      <c r="AB58"/>
    </row>
    <row r="59" spans="1:28" ht="22.5" customHeight="1" x14ac:dyDescent="0.4">
      <c r="B59" s="5" t="s">
        <v>37</v>
      </c>
      <c r="G59" s="44"/>
      <c r="H59" s="44"/>
      <c r="I59" s="44"/>
      <c r="J59" s="44"/>
      <c r="K59" s="44"/>
      <c r="L59" s="44"/>
      <c r="M59" s="44"/>
      <c r="N59" s="45"/>
      <c r="O59" s="44"/>
      <c r="P59" s="44"/>
      <c r="Q59" s="44"/>
      <c r="R59" s="44"/>
      <c r="S59" s="44"/>
      <c r="T59" s="44"/>
      <c r="U59" s="44"/>
      <c r="V59" s="44"/>
      <c r="W59" s="44"/>
      <c r="X59" s="44"/>
      <c r="AB59"/>
    </row>
    <row r="60" spans="1:28" ht="27" customHeight="1" x14ac:dyDescent="0.25">
      <c r="B60" s="115" t="s">
        <v>6</v>
      </c>
      <c r="C60" s="46" t="s">
        <v>2</v>
      </c>
      <c r="D60" s="109">
        <v>44909</v>
      </c>
      <c r="E60" s="109"/>
      <c r="F60" s="109"/>
      <c r="G60" s="11"/>
      <c r="H60" s="11"/>
      <c r="I60" s="11"/>
      <c r="J60" s="11"/>
      <c r="K60" s="11"/>
      <c r="L60" s="110"/>
      <c r="M60" s="111"/>
      <c r="N60" s="117" t="s">
        <v>3</v>
      </c>
      <c r="O60" s="118"/>
      <c r="P60" s="114">
        <f>P5</f>
        <v>6.6</v>
      </c>
      <c r="Q60" s="114"/>
      <c r="R60" s="114"/>
      <c r="S60" s="114"/>
      <c r="T60" s="114"/>
      <c r="U60" s="114"/>
      <c r="V60" s="12"/>
      <c r="W60" s="13" t="s">
        <v>4</v>
      </c>
      <c r="X60" s="12"/>
      <c r="Y60" s="13" t="s">
        <v>5</v>
      </c>
      <c r="AB60"/>
    </row>
    <row r="61" spans="1:28" ht="24.75" customHeight="1" x14ac:dyDescent="0.25">
      <c r="B61" s="127"/>
      <c r="C61" s="90"/>
      <c r="D61" s="15"/>
      <c r="E61" s="11"/>
      <c r="F61" s="11"/>
      <c r="G61" s="11" t="s">
        <v>7</v>
      </c>
      <c r="H61" s="11"/>
      <c r="I61" s="11"/>
      <c r="J61" s="11"/>
      <c r="K61" s="11"/>
      <c r="L61" s="119" t="s">
        <v>8</v>
      </c>
      <c r="M61" s="111"/>
      <c r="N61" s="47"/>
      <c r="O61" s="48"/>
      <c r="P61" s="119" t="s">
        <v>11</v>
      </c>
      <c r="Q61" s="110"/>
      <c r="R61" s="110"/>
      <c r="S61" s="110"/>
      <c r="T61" s="110"/>
      <c r="U61" s="110"/>
      <c r="V61" s="111"/>
      <c r="W61" s="124" t="s">
        <v>12</v>
      </c>
      <c r="X61" s="124" t="s">
        <v>13</v>
      </c>
      <c r="Y61" s="115" t="s">
        <v>14</v>
      </c>
      <c r="AB61"/>
    </row>
    <row r="62" spans="1:28" ht="22.5" customHeight="1" x14ac:dyDescent="0.25">
      <c r="B62" s="116"/>
      <c r="C62" s="17" t="s">
        <v>15</v>
      </c>
      <c r="D62" s="17" t="s">
        <v>16</v>
      </c>
      <c r="E62" s="17" t="s">
        <v>17</v>
      </c>
      <c r="F62" s="17" t="s">
        <v>18</v>
      </c>
      <c r="G62" s="17" t="s">
        <v>19</v>
      </c>
      <c r="H62" s="19" t="s">
        <v>20</v>
      </c>
      <c r="I62" s="19" t="s">
        <v>21</v>
      </c>
      <c r="J62" s="49" t="str">
        <f>J7</f>
        <v>Finish time
Eff: 100%</v>
      </c>
      <c r="K62" s="21" t="str">
        <f>K7</f>
        <v xml:space="preserve">Time
Eff: </v>
      </c>
      <c r="L62" s="17" t="s">
        <v>24</v>
      </c>
      <c r="M62" s="17" t="s">
        <v>25</v>
      </c>
      <c r="N62" s="92" t="s">
        <v>9</v>
      </c>
      <c r="O62" s="93" t="s">
        <v>10</v>
      </c>
      <c r="P62" s="17" t="s">
        <v>26</v>
      </c>
      <c r="Q62" s="17" t="s">
        <v>27</v>
      </c>
      <c r="R62" s="17" t="s">
        <v>28</v>
      </c>
      <c r="S62" s="17" t="s">
        <v>29</v>
      </c>
      <c r="T62" s="17" t="s">
        <v>30</v>
      </c>
      <c r="U62" s="17" t="s">
        <v>31</v>
      </c>
      <c r="V62" s="22" t="s">
        <v>32</v>
      </c>
      <c r="W62" s="125"/>
      <c r="X62" s="125"/>
      <c r="Y62" s="116"/>
      <c r="AB62"/>
    </row>
    <row r="63" spans="1:28" ht="15.95" customHeight="1" x14ac:dyDescent="0.3">
      <c r="A63" s="1" t="str">
        <f>D63&amp;E63</f>
        <v>LH-155</v>
      </c>
      <c r="B63" s="23">
        <v>1</v>
      </c>
      <c r="C63" s="137" t="s">
        <v>42</v>
      </c>
      <c r="D63" s="137" t="s">
        <v>243</v>
      </c>
      <c r="E63" s="137">
        <v>5</v>
      </c>
      <c r="F63" s="137" t="s">
        <v>58</v>
      </c>
      <c r="G63" s="137" t="s">
        <v>271</v>
      </c>
      <c r="H63" s="137"/>
      <c r="I63" s="137" t="s">
        <v>272</v>
      </c>
      <c r="J63" s="138">
        <v>0.76041666666666663</v>
      </c>
      <c r="K63" s="25"/>
      <c r="L63" s="26"/>
      <c r="M63" s="26"/>
      <c r="N63" s="27"/>
      <c r="O63" s="26"/>
      <c r="P63" s="26"/>
      <c r="Q63" s="26"/>
      <c r="R63" s="26"/>
      <c r="S63" s="26"/>
      <c r="T63" s="26"/>
      <c r="U63" s="26"/>
      <c r="V63" s="28"/>
      <c r="W63" s="28"/>
      <c r="X63" s="28" t="str">
        <f>IFERROR(VLOOKUP(D63&amp;E63,#REF!,4,),"")</f>
        <v/>
      </c>
      <c r="Y63" s="26"/>
      <c r="AB63"/>
    </row>
    <row r="64" spans="1:28" ht="15.95" customHeight="1" x14ac:dyDescent="0.3">
      <c r="A64" s="1" t="str">
        <f>D64&amp;E64</f>
        <v>LF-74</v>
      </c>
      <c r="B64" s="137">
        <v>2</v>
      </c>
      <c r="C64" s="137" t="s">
        <v>42</v>
      </c>
      <c r="D64" s="137" t="s">
        <v>246</v>
      </c>
      <c r="E64" s="137">
        <v>4</v>
      </c>
      <c r="F64" s="137" t="s">
        <v>202</v>
      </c>
      <c r="G64" s="137" t="s">
        <v>273</v>
      </c>
      <c r="H64" s="137"/>
      <c r="I64" s="137" t="s">
        <v>274</v>
      </c>
      <c r="J64" s="138">
        <v>0.76666666666666661</v>
      </c>
      <c r="K64" s="25"/>
      <c r="L64" s="23"/>
      <c r="M64" s="23"/>
      <c r="N64" s="23"/>
      <c r="O64" s="23"/>
      <c r="P64" s="23"/>
      <c r="Q64" s="23"/>
      <c r="R64" s="23"/>
      <c r="S64" s="23"/>
      <c r="T64" s="24"/>
      <c r="U64" s="25"/>
      <c r="V64" s="23"/>
      <c r="W64" s="23"/>
      <c r="X64" s="23"/>
      <c r="Y64" s="23"/>
      <c r="AB64"/>
    </row>
    <row r="65" spans="1:28" ht="15.95" customHeight="1" x14ac:dyDescent="0.3">
      <c r="A65" s="1" t="str">
        <f>D65&amp;E65</f>
        <v>LJ-88</v>
      </c>
      <c r="B65" s="23">
        <v>3</v>
      </c>
      <c r="C65" s="137" t="s">
        <v>42</v>
      </c>
      <c r="D65" s="137" t="s">
        <v>205</v>
      </c>
      <c r="E65" s="137">
        <v>8</v>
      </c>
      <c r="F65" s="137" t="s">
        <v>54</v>
      </c>
      <c r="G65" s="137" t="s">
        <v>275</v>
      </c>
      <c r="H65" s="137"/>
      <c r="I65" s="137" t="s">
        <v>276</v>
      </c>
      <c r="J65" s="138">
        <v>0.77291666666666659</v>
      </c>
      <c r="K65" s="25"/>
      <c r="L65" s="23"/>
      <c r="M65" s="23"/>
      <c r="N65" s="23"/>
      <c r="O65" s="23"/>
      <c r="P65" s="23"/>
      <c r="Q65" s="23"/>
      <c r="R65" s="23"/>
      <c r="S65" s="23"/>
      <c r="T65" s="24"/>
      <c r="U65" s="25"/>
      <c r="V65" s="23"/>
      <c r="W65" s="23"/>
      <c r="X65" s="23"/>
      <c r="Y65" s="23"/>
      <c r="AB65"/>
    </row>
    <row r="66" spans="1:28" ht="15.95" customHeight="1" x14ac:dyDescent="0.3">
      <c r="B66" s="23">
        <v>4</v>
      </c>
      <c r="C66" s="137" t="s">
        <v>42</v>
      </c>
      <c r="D66" s="137" t="s">
        <v>240</v>
      </c>
      <c r="E66" s="137">
        <v>6</v>
      </c>
      <c r="F66" s="137" t="s">
        <v>67</v>
      </c>
      <c r="G66" s="137" t="s">
        <v>277</v>
      </c>
      <c r="H66" s="137"/>
      <c r="I66" s="137" t="s">
        <v>278</v>
      </c>
      <c r="J66" s="138">
        <v>0.77916666666666656</v>
      </c>
      <c r="K66" s="25"/>
      <c r="L66" s="23"/>
      <c r="M66" s="23"/>
      <c r="N66" s="23"/>
      <c r="O66" s="23"/>
      <c r="P66" s="23"/>
      <c r="Q66" s="23"/>
      <c r="R66" s="23"/>
      <c r="S66" s="23"/>
      <c r="T66" s="24"/>
      <c r="U66" s="25"/>
      <c r="V66" s="23"/>
      <c r="W66" s="23"/>
      <c r="X66" s="23"/>
      <c r="Y66" s="23"/>
      <c r="AB66"/>
    </row>
    <row r="67" spans="1:28" ht="15.95" customHeight="1" x14ac:dyDescent="0.3">
      <c r="B67" s="23">
        <v>5</v>
      </c>
      <c r="C67" s="137" t="s">
        <v>42</v>
      </c>
      <c r="D67" s="137" t="s">
        <v>243</v>
      </c>
      <c r="E67" s="137">
        <v>6</v>
      </c>
      <c r="F67" s="137" t="s">
        <v>58</v>
      </c>
      <c r="G67" s="137" t="s">
        <v>279</v>
      </c>
      <c r="H67" s="137"/>
      <c r="I67" s="137" t="s">
        <v>280</v>
      </c>
      <c r="J67" s="138">
        <v>0.78541666666666654</v>
      </c>
      <c r="K67" s="25"/>
      <c r="L67" s="23"/>
      <c r="M67" s="23"/>
      <c r="N67" s="23"/>
      <c r="O67" s="23"/>
      <c r="P67" s="23"/>
      <c r="Q67" s="23"/>
      <c r="R67" s="23"/>
      <c r="S67" s="23"/>
      <c r="T67" s="24"/>
      <c r="U67" s="25"/>
      <c r="V67" s="23"/>
      <c r="W67" s="23"/>
      <c r="X67" s="23"/>
      <c r="Y67" s="23"/>
      <c r="AB67"/>
    </row>
    <row r="68" spans="1:28" ht="15.95" customHeight="1" x14ac:dyDescent="0.3">
      <c r="B68" s="23">
        <v>6</v>
      </c>
      <c r="C68" s="137" t="s">
        <v>42</v>
      </c>
      <c r="D68" s="137" t="s">
        <v>240</v>
      </c>
      <c r="E68" s="137">
        <v>7</v>
      </c>
      <c r="F68" s="137" t="s">
        <v>67</v>
      </c>
      <c r="G68" s="137" t="s">
        <v>281</v>
      </c>
      <c r="H68" s="137"/>
      <c r="I68" s="137" t="s">
        <v>282</v>
      </c>
      <c r="J68" s="138">
        <v>0.79166666666666652</v>
      </c>
      <c r="K68" s="25"/>
      <c r="L68" s="23"/>
      <c r="M68" s="23"/>
      <c r="N68" s="23"/>
      <c r="O68" s="23"/>
      <c r="P68" s="23"/>
      <c r="Q68" s="23"/>
      <c r="R68" s="23"/>
      <c r="S68" s="23"/>
      <c r="T68" s="24"/>
      <c r="U68" s="25"/>
      <c r="V68" s="23"/>
      <c r="W68" s="23"/>
      <c r="X68" s="23"/>
      <c r="Y68" s="23"/>
      <c r="AB68"/>
    </row>
    <row r="69" spans="1:28" ht="15.95" customHeight="1" x14ac:dyDescent="0.3">
      <c r="B69" s="23">
        <v>7</v>
      </c>
      <c r="C69" s="137" t="s">
        <v>42</v>
      </c>
      <c r="D69" s="137" t="s">
        <v>243</v>
      </c>
      <c r="E69" s="137">
        <v>7</v>
      </c>
      <c r="F69" s="137" t="s">
        <v>58</v>
      </c>
      <c r="G69" s="137" t="s">
        <v>283</v>
      </c>
      <c r="H69" s="137"/>
      <c r="I69" s="137" t="s">
        <v>284</v>
      </c>
      <c r="J69" s="138">
        <v>0.7979166666666665</v>
      </c>
      <c r="K69" s="25"/>
      <c r="L69" s="23"/>
      <c r="M69" s="23"/>
      <c r="N69" s="23"/>
      <c r="O69" s="23"/>
      <c r="P69" s="23"/>
      <c r="Q69" s="23"/>
      <c r="R69" s="23"/>
      <c r="S69" s="23"/>
      <c r="T69" s="24"/>
      <c r="U69" s="25"/>
      <c r="V69" s="23"/>
      <c r="W69" s="23"/>
      <c r="X69" s="23"/>
      <c r="Y69" s="23"/>
      <c r="AB69"/>
    </row>
    <row r="70" spans="1:28" ht="15.95" customHeight="1" x14ac:dyDescent="0.3">
      <c r="B70" s="23">
        <v>8</v>
      </c>
      <c r="C70" s="137" t="s">
        <v>42</v>
      </c>
      <c r="D70" s="137" t="s">
        <v>246</v>
      </c>
      <c r="E70" s="137">
        <v>5</v>
      </c>
      <c r="F70" s="137" t="s">
        <v>202</v>
      </c>
      <c r="G70" s="137" t="s">
        <v>285</v>
      </c>
      <c r="H70" s="137"/>
      <c r="I70" s="137" t="s">
        <v>286</v>
      </c>
      <c r="J70" s="138">
        <v>0.80416666666666647</v>
      </c>
      <c r="K70" s="25"/>
      <c r="L70" s="23"/>
      <c r="M70" s="23"/>
      <c r="N70" s="23"/>
      <c r="O70" s="23"/>
      <c r="P70" s="23"/>
      <c r="Q70" s="23"/>
      <c r="R70" s="23"/>
      <c r="S70" s="23"/>
      <c r="T70" s="24"/>
      <c r="U70" s="25"/>
      <c r="V70" s="23"/>
      <c r="W70" s="23"/>
      <c r="X70" s="23"/>
      <c r="Y70" s="23"/>
      <c r="AB70"/>
    </row>
    <row r="71" spans="1:28" ht="15.95" customHeight="1" x14ac:dyDescent="0.3">
      <c r="B71" s="23">
        <v>9</v>
      </c>
      <c r="C71" s="137" t="s">
        <v>42</v>
      </c>
      <c r="D71" s="137" t="s">
        <v>205</v>
      </c>
      <c r="E71" s="137">
        <v>9</v>
      </c>
      <c r="F71" s="137" t="s">
        <v>54</v>
      </c>
      <c r="G71" s="137" t="s">
        <v>287</v>
      </c>
      <c r="H71" s="137"/>
      <c r="I71" s="137" t="s">
        <v>288</v>
      </c>
      <c r="J71" s="138">
        <v>0.81041666666666645</v>
      </c>
      <c r="K71" s="25"/>
      <c r="L71" s="23"/>
      <c r="M71" s="23"/>
      <c r="N71" s="23"/>
      <c r="O71" s="23"/>
      <c r="P71" s="23"/>
      <c r="Q71" s="23"/>
      <c r="R71" s="23"/>
      <c r="S71" s="23"/>
      <c r="T71" s="24"/>
      <c r="U71" s="25"/>
      <c r="V71" s="23"/>
      <c r="W71" s="23"/>
      <c r="X71" s="23"/>
      <c r="Y71" s="23"/>
      <c r="AB71"/>
    </row>
    <row r="72" spans="1:28" ht="15.95" customHeight="1" x14ac:dyDescent="0.3">
      <c r="B72" s="23">
        <v>10</v>
      </c>
      <c r="C72" s="137" t="s">
        <v>42</v>
      </c>
      <c r="D72" s="137" t="s">
        <v>240</v>
      </c>
      <c r="E72" s="137">
        <v>8</v>
      </c>
      <c r="F72" s="137" t="s">
        <v>67</v>
      </c>
      <c r="G72" s="137" t="s">
        <v>289</v>
      </c>
      <c r="H72" s="137"/>
      <c r="I72" s="137" t="s">
        <v>290</v>
      </c>
      <c r="J72" s="138">
        <v>0.81666666666666643</v>
      </c>
      <c r="K72" s="25"/>
      <c r="L72" s="23"/>
      <c r="M72" s="23"/>
      <c r="N72" s="23"/>
      <c r="O72" s="23"/>
      <c r="P72" s="23"/>
      <c r="Q72" s="23"/>
      <c r="R72" s="23"/>
      <c r="S72" s="23"/>
      <c r="T72" s="24"/>
      <c r="U72" s="25"/>
      <c r="V72" s="23"/>
      <c r="W72" s="23"/>
      <c r="X72" s="23"/>
      <c r="Y72" s="23"/>
      <c r="AB72"/>
    </row>
    <row r="73" spans="1:28" ht="15.95" customHeight="1" x14ac:dyDescent="0.3">
      <c r="B73" s="23">
        <v>11</v>
      </c>
      <c r="C73" s="137" t="s">
        <v>42</v>
      </c>
      <c r="D73" s="137" t="s">
        <v>243</v>
      </c>
      <c r="E73" s="137">
        <v>8</v>
      </c>
      <c r="F73" s="137" t="s">
        <v>58</v>
      </c>
      <c r="G73" s="137" t="s">
        <v>291</v>
      </c>
      <c r="H73" s="137"/>
      <c r="I73" s="137" t="s">
        <v>292</v>
      </c>
      <c r="J73" s="138">
        <v>0.82291666666666641</v>
      </c>
      <c r="K73" s="25"/>
      <c r="L73" s="23"/>
      <c r="M73" s="23"/>
      <c r="N73" s="23"/>
      <c r="O73" s="23"/>
      <c r="P73" s="23"/>
      <c r="Q73" s="23"/>
      <c r="R73" s="23"/>
      <c r="S73" s="23"/>
      <c r="T73" s="24"/>
      <c r="U73" s="25"/>
      <c r="V73" s="23"/>
      <c r="W73" s="23"/>
      <c r="X73" s="23"/>
      <c r="Y73" s="23"/>
      <c r="AB73"/>
    </row>
    <row r="74" spans="1:28" ht="15.95" customHeight="1" x14ac:dyDescent="0.3">
      <c r="B74" s="23">
        <v>12</v>
      </c>
      <c r="C74" s="137" t="s">
        <v>42</v>
      </c>
      <c r="D74" s="137" t="s">
        <v>240</v>
      </c>
      <c r="E74" s="137">
        <v>9</v>
      </c>
      <c r="F74" s="137" t="s">
        <v>67</v>
      </c>
      <c r="G74" s="137" t="s">
        <v>293</v>
      </c>
      <c r="H74" s="137"/>
      <c r="I74" s="137" t="s">
        <v>294</v>
      </c>
      <c r="J74" s="138">
        <v>0.82916666666666639</v>
      </c>
      <c r="K74" s="25"/>
      <c r="L74" s="23"/>
      <c r="M74" s="23"/>
      <c r="N74" s="23"/>
      <c r="O74" s="23"/>
      <c r="P74" s="23"/>
      <c r="Q74" s="23"/>
      <c r="R74" s="23"/>
      <c r="S74" s="23"/>
      <c r="T74" s="24"/>
      <c r="U74" s="25"/>
      <c r="V74" s="23"/>
      <c r="W74" s="23"/>
      <c r="X74" s="23"/>
      <c r="Y74" s="23"/>
      <c r="AB74"/>
    </row>
    <row r="75" spans="1:28" ht="15.95" customHeight="1" x14ac:dyDescent="0.3">
      <c r="B75" s="23">
        <v>13</v>
      </c>
      <c r="C75" s="137" t="s">
        <v>42</v>
      </c>
      <c r="D75" s="137" t="s">
        <v>243</v>
      </c>
      <c r="E75" s="137">
        <v>9</v>
      </c>
      <c r="F75" s="137" t="s">
        <v>58</v>
      </c>
      <c r="G75" s="137" t="s">
        <v>295</v>
      </c>
      <c r="H75" s="137"/>
      <c r="I75" s="137" t="s">
        <v>296</v>
      </c>
      <c r="J75" s="138">
        <v>0.84583333333333299</v>
      </c>
      <c r="K75" s="25"/>
      <c r="L75" s="23"/>
      <c r="M75" s="23"/>
      <c r="N75" s="23"/>
      <c r="O75" s="23"/>
      <c r="P75" s="23"/>
      <c r="Q75" s="23"/>
      <c r="R75" s="23"/>
      <c r="S75" s="23"/>
      <c r="T75" s="24"/>
      <c r="U75" s="25"/>
      <c r="V75" s="23"/>
      <c r="W75" s="23"/>
      <c r="X75" s="23"/>
      <c r="Y75" s="23"/>
      <c r="AB75"/>
    </row>
    <row r="76" spans="1:28" ht="15.95" customHeight="1" x14ac:dyDescent="0.3">
      <c r="B76" s="23">
        <v>14</v>
      </c>
      <c r="C76" s="137" t="s">
        <v>42</v>
      </c>
      <c r="D76" s="137" t="s">
        <v>246</v>
      </c>
      <c r="E76" s="137">
        <v>6</v>
      </c>
      <c r="F76" s="137" t="s">
        <v>202</v>
      </c>
      <c r="G76" s="137" t="s">
        <v>297</v>
      </c>
      <c r="H76" s="137"/>
      <c r="I76" s="137" t="s">
        <v>298</v>
      </c>
      <c r="J76" s="138">
        <v>0.85208333333333297</v>
      </c>
      <c r="K76" s="25"/>
      <c r="L76" s="23"/>
      <c r="M76" s="23"/>
      <c r="N76" s="23"/>
      <c r="O76" s="23"/>
      <c r="P76" s="23"/>
      <c r="Q76" s="23"/>
      <c r="R76" s="23"/>
      <c r="S76" s="23"/>
      <c r="T76" s="24"/>
      <c r="U76" s="25"/>
      <c r="V76" s="23"/>
      <c r="W76" s="23"/>
      <c r="X76" s="23"/>
      <c r="Y76" s="23"/>
      <c r="AB76"/>
    </row>
    <row r="77" spans="1:28" ht="15.95" customHeight="1" x14ac:dyDescent="0.3">
      <c r="B77" s="23">
        <v>15</v>
      </c>
      <c r="C77" s="137" t="s">
        <v>42</v>
      </c>
      <c r="D77" s="137" t="s">
        <v>205</v>
      </c>
      <c r="E77" s="137">
        <v>10</v>
      </c>
      <c r="F77" s="137" t="s">
        <v>54</v>
      </c>
      <c r="G77" s="137" t="s">
        <v>299</v>
      </c>
      <c r="H77" s="137"/>
      <c r="I77" s="137" t="s">
        <v>300</v>
      </c>
      <c r="J77" s="138">
        <v>0.85833333333333295</v>
      </c>
      <c r="K77" s="25"/>
      <c r="L77" s="23"/>
      <c r="M77" s="23"/>
      <c r="N77" s="23"/>
      <c r="O77" s="23"/>
      <c r="P77" s="23"/>
      <c r="Q77" s="23"/>
      <c r="R77" s="23"/>
      <c r="S77" s="23"/>
      <c r="T77" s="24"/>
      <c r="U77" s="25"/>
      <c r="V77" s="23"/>
      <c r="W77" s="23"/>
      <c r="X77" s="23"/>
      <c r="Y77" s="23"/>
      <c r="AB77"/>
    </row>
    <row r="78" spans="1:28" ht="15.95" customHeight="1" x14ac:dyDescent="0.3">
      <c r="B78" s="23">
        <v>16</v>
      </c>
      <c r="C78" s="137" t="s">
        <v>42</v>
      </c>
      <c r="D78" s="137" t="s">
        <v>240</v>
      </c>
      <c r="E78" s="137">
        <v>10</v>
      </c>
      <c r="F78" s="137" t="s">
        <v>67</v>
      </c>
      <c r="G78" s="137" t="s">
        <v>301</v>
      </c>
      <c r="H78" s="137"/>
      <c r="I78" s="137" t="s">
        <v>302</v>
      </c>
      <c r="J78" s="138">
        <v>0.86458333333333293</v>
      </c>
      <c r="K78" s="25"/>
      <c r="L78" s="23"/>
      <c r="M78" s="23"/>
      <c r="N78" s="23"/>
      <c r="O78" s="23"/>
      <c r="P78" s="23"/>
      <c r="Q78" s="23"/>
      <c r="R78" s="23"/>
      <c r="S78" s="23"/>
      <c r="T78" s="24"/>
      <c r="U78" s="25"/>
      <c r="V78" s="23"/>
      <c r="W78" s="23"/>
      <c r="X78" s="23"/>
      <c r="Y78" s="23"/>
      <c r="AB78"/>
    </row>
    <row r="79" spans="1:28" ht="15.95" customHeight="1" x14ac:dyDescent="0.3">
      <c r="B79" s="23">
        <v>17</v>
      </c>
      <c r="C79" s="137" t="s">
        <v>42</v>
      </c>
      <c r="D79" s="137" t="s">
        <v>243</v>
      </c>
      <c r="E79" s="137">
        <v>10</v>
      </c>
      <c r="F79" s="137" t="s">
        <v>58</v>
      </c>
      <c r="G79" s="137" t="s">
        <v>303</v>
      </c>
      <c r="H79" s="137"/>
      <c r="I79" s="137" t="s">
        <v>304</v>
      </c>
      <c r="J79" s="138">
        <v>0.8708333333333329</v>
      </c>
      <c r="K79" s="25"/>
      <c r="L79" s="23"/>
      <c r="M79" s="23"/>
      <c r="N79" s="23"/>
      <c r="O79" s="23"/>
      <c r="P79" s="23"/>
      <c r="Q79" s="23"/>
      <c r="R79" s="23"/>
      <c r="S79" s="23"/>
      <c r="T79" s="24"/>
      <c r="U79" s="25"/>
      <c r="V79" s="23"/>
      <c r="W79" s="23"/>
      <c r="X79" s="23"/>
      <c r="Y79" s="23"/>
      <c r="AB79"/>
    </row>
    <row r="80" spans="1:28" ht="15.95" customHeight="1" x14ac:dyDescent="0.3">
      <c r="B80" s="23">
        <v>18</v>
      </c>
      <c r="C80" s="137" t="s">
        <v>42</v>
      </c>
      <c r="D80" s="137" t="s">
        <v>305</v>
      </c>
      <c r="E80" s="137">
        <v>1</v>
      </c>
      <c r="F80" s="137" t="s">
        <v>58</v>
      </c>
      <c r="G80" s="137" t="s">
        <v>306</v>
      </c>
      <c r="H80" s="137"/>
      <c r="I80" s="137" t="s">
        <v>307</v>
      </c>
      <c r="J80" s="138">
        <v>0.87708333333333288</v>
      </c>
      <c r="K80" s="25"/>
      <c r="L80" s="23"/>
      <c r="M80" s="23"/>
      <c r="N80" s="23"/>
      <c r="O80" s="23"/>
      <c r="P80" s="23"/>
      <c r="Q80" s="23"/>
      <c r="R80" s="23"/>
      <c r="S80" s="23"/>
      <c r="T80" s="24"/>
      <c r="U80" s="25"/>
      <c r="V80" s="23"/>
      <c r="W80" s="23"/>
      <c r="X80" s="23"/>
      <c r="Y80" s="23"/>
      <c r="AB80"/>
    </row>
    <row r="81" spans="1:28" ht="15.95" customHeight="1" x14ac:dyDescent="0.3">
      <c r="B81" s="23">
        <v>19</v>
      </c>
      <c r="C81" s="137" t="s">
        <v>42</v>
      </c>
      <c r="D81" s="137" t="s">
        <v>308</v>
      </c>
      <c r="E81" s="137">
        <v>1</v>
      </c>
      <c r="F81" s="137" t="s">
        <v>67</v>
      </c>
      <c r="G81" s="137" t="s">
        <v>309</v>
      </c>
      <c r="H81" s="137"/>
      <c r="I81" s="137" t="s">
        <v>310</v>
      </c>
      <c r="J81" s="138">
        <v>0.88333333333333286</v>
      </c>
      <c r="K81" s="25"/>
      <c r="L81" s="23"/>
      <c r="M81" s="23"/>
      <c r="N81" s="23"/>
      <c r="O81" s="23"/>
      <c r="P81" s="23"/>
      <c r="Q81" s="23"/>
      <c r="R81" s="23"/>
      <c r="S81" s="23"/>
      <c r="T81" s="24"/>
      <c r="U81" s="25"/>
      <c r="V81" s="23"/>
      <c r="W81" s="23"/>
      <c r="X81" s="23"/>
      <c r="Y81" s="23"/>
      <c r="AB81"/>
    </row>
    <row r="82" spans="1:28" ht="15.95" customHeight="1" x14ac:dyDescent="0.3">
      <c r="B82" s="23">
        <v>20</v>
      </c>
      <c r="C82" s="137" t="s">
        <v>42</v>
      </c>
      <c r="D82" s="137" t="s">
        <v>305</v>
      </c>
      <c r="E82" s="137">
        <v>2</v>
      </c>
      <c r="F82" s="137" t="s">
        <v>58</v>
      </c>
      <c r="G82" s="137" t="s">
        <v>311</v>
      </c>
      <c r="H82" s="137"/>
      <c r="I82" s="137" t="s">
        <v>312</v>
      </c>
      <c r="J82" s="138">
        <v>0.88958333333333284</v>
      </c>
      <c r="K82" s="25"/>
      <c r="L82" s="23"/>
      <c r="M82" s="23"/>
      <c r="N82" s="23"/>
      <c r="O82" s="23"/>
      <c r="P82" s="23"/>
      <c r="Q82" s="23"/>
      <c r="R82" s="23"/>
      <c r="S82" s="23"/>
      <c r="T82" s="24"/>
      <c r="U82" s="25"/>
      <c r="V82" s="23"/>
      <c r="W82" s="23"/>
      <c r="X82" s="23"/>
      <c r="Y82" s="23"/>
      <c r="AB82"/>
    </row>
    <row r="83" spans="1:28" ht="15.95" customHeight="1" x14ac:dyDescent="0.3">
      <c r="B83" s="23">
        <v>21</v>
      </c>
      <c r="C83" s="137" t="s">
        <v>42</v>
      </c>
      <c r="D83" s="137" t="s">
        <v>313</v>
      </c>
      <c r="E83" s="137">
        <v>1</v>
      </c>
      <c r="F83" s="137" t="s">
        <v>54</v>
      </c>
      <c r="G83" s="137" t="s">
        <v>314</v>
      </c>
      <c r="H83" s="137"/>
      <c r="I83" s="137" t="s">
        <v>315</v>
      </c>
      <c r="J83" s="138">
        <v>0.89583333333333282</v>
      </c>
      <c r="K83" s="25"/>
      <c r="L83" s="23"/>
      <c r="M83" s="23"/>
      <c r="N83" s="23"/>
      <c r="O83" s="23"/>
      <c r="P83" s="23"/>
      <c r="Q83" s="23"/>
      <c r="R83" s="23"/>
      <c r="S83" s="23"/>
      <c r="T83" s="24"/>
      <c r="U83" s="25"/>
      <c r="V83" s="23"/>
      <c r="W83" s="23"/>
      <c r="X83" s="23"/>
      <c r="Y83" s="23"/>
      <c r="AB83"/>
    </row>
    <row r="84" spans="1:28" ht="15.95" customHeight="1" x14ac:dyDescent="0.3">
      <c r="B84" s="23">
        <v>22</v>
      </c>
      <c r="C84" s="137" t="s">
        <v>42</v>
      </c>
      <c r="D84" s="137" t="s">
        <v>246</v>
      </c>
      <c r="E84" s="137">
        <v>7</v>
      </c>
      <c r="F84" s="137" t="s">
        <v>202</v>
      </c>
      <c r="G84" s="137" t="s">
        <v>316</v>
      </c>
      <c r="H84" s="137"/>
      <c r="I84" s="137" t="s">
        <v>317</v>
      </c>
      <c r="J84" s="138">
        <v>0.90208333333333279</v>
      </c>
      <c r="K84" s="25"/>
      <c r="L84" s="23"/>
      <c r="M84" s="23"/>
      <c r="N84" s="23"/>
      <c r="O84" s="23"/>
      <c r="P84" s="23"/>
      <c r="Q84" s="23"/>
      <c r="R84" s="23"/>
      <c r="S84" s="23"/>
      <c r="T84" s="24"/>
      <c r="U84" s="25"/>
      <c r="V84" s="23"/>
      <c r="W84" s="23"/>
      <c r="X84" s="23"/>
      <c r="Y84" s="23"/>
      <c r="AB84"/>
    </row>
    <row r="85" spans="1:28" ht="15.95" customHeight="1" x14ac:dyDescent="0.3">
      <c r="B85" s="23">
        <v>23</v>
      </c>
      <c r="C85" s="137" t="s">
        <v>42</v>
      </c>
      <c r="D85" s="137" t="s">
        <v>308</v>
      </c>
      <c r="E85" s="137">
        <v>2</v>
      </c>
      <c r="F85" s="137" t="s">
        <v>67</v>
      </c>
      <c r="G85" s="137" t="s">
        <v>318</v>
      </c>
      <c r="H85" s="137"/>
      <c r="I85" s="137" t="s">
        <v>319</v>
      </c>
      <c r="J85" s="138">
        <v>0.90833333333333277</v>
      </c>
      <c r="K85" s="25"/>
      <c r="L85" s="23"/>
      <c r="M85" s="23"/>
      <c r="N85" s="23"/>
      <c r="O85" s="23"/>
      <c r="P85" s="23"/>
      <c r="Q85" s="23"/>
      <c r="R85" s="23"/>
      <c r="S85" s="23"/>
      <c r="T85" s="24"/>
      <c r="U85" s="25"/>
      <c r="V85" s="23"/>
      <c r="W85" s="23"/>
      <c r="X85" s="23"/>
      <c r="Y85" s="23"/>
      <c r="AB85"/>
    </row>
    <row r="86" spans="1:28" ht="15.95" customHeight="1" x14ac:dyDescent="0.3">
      <c r="B86" s="23">
        <v>24</v>
      </c>
      <c r="C86" s="137" t="s">
        <v>42</v>
      </c>
      <c r="D86" s="137" t="s">
        <v>305</v>
      </c>
      <c r="E86" s="137">
        <v>3</v>
      </c>
      <c r="F86" s="137" t="s">
        <v>58</v>
      </c>
      <c r="G86" s="137" t="s">
        <v>320</v>
      </c>
      <c r="H86" s="137"/>
      <c r="I86" s="137" t="s">
        <v>321</v>
      </c>
      <c r="J86" s="138">
        <v>0.91458333333333275</v>
      </c>
      <c r="K86" s="25"/>
      <c r="L86" s="23"/>
      <c r="M86" s="23"/>
      <c r="N86" s="23"/>
      <c r="O86" s="23"/>
      <c r="P86" s="23"/>
      <c r="Q86" s="23"/>
      <c r="R86" s="23"/>
      <c r="S86" s="23"/>
      <c r="T86" s="24"/>
      <c r="U86" s="25"/>
      <c r="V86" s="23"/>
      <c r="W86" s="23"/>
      <c r="X86" s="23"/>
      <c r="Y86" s="23"/>
      <c r="AB86"/>
    </row>
    <row r="87" spans="1:28" ht="15.95" customHeight="1" x14ac:dyDescent="0.3">
      <c r="B87" s="23">
        <v>25</v>
      </c>
      <c r="C87" s="137" t="s">
        <v>42</v>
      </c>
      <c r="D87" s="137" t="s">
        <v>305</v>
      </c>
      <c r="E87" s="137">
        <v>4</v>
      </c>
      <c r="F87" s="137" t="s">
        <v>58</v>
      </c>
      <c r="G87" s="137" t="s">
        <v>322</v>
      </c>
      <c r="H87" s="137"/>
      <c r="I87" s="137" t="s">
        <v>323</v>
      </c>
      <c r="J87" s="138">
        <v>0.95555555555555494</v>
      </c>
      <c r="K87" s="25"/>
      <c r="L87" s="23"/>
      <c r="M87" s="23"/>
      <c r="N87" s="23"/>
      <c r="O87" s="23"/>
      <c r="P87" s="23"/>
      <c r="Q87" s="23"/>
      <c r="R87" s="23"/>
      <c r="S87" s="23"/>
      <c r="T87" s="24"/>
      <c r="U87" s="25"/>
      <c r="V87" s="23"/>
      <c r="W87" s="23"/>
      <c r="X87" s="23"/>
      <c r="Y87" s="23"/>
      <c r="AB87"/>
    </row>
    <row r="88" spans="1:28" ht="15.95" customHeight="1" x14ac:dyDescent="0.3">
      <c r="B88" s="23">
        <v>26</v>
      </c>
      <c r="C88" s="137" t="s">
        <v>42</v>
      </c>
      <c r="D88" s="137" t="s">
        <v>313</v>
      </c>
      <c r="E88" s="137">
        <v>2</v>
      </c>
      <c r="F88" s="137" t="s">
        <v>54</v>
      </c>
      <c r="G88" s="137" t="s">
        <v>324</v>
      </c>
      <c r="H88" s="137"/>
      <c r="I88" s="137" t="s">
        <v>325</v>
      </c>
      <c r="J88" s="138">
        <v>0.96180555555555491</v>
      </c>
      <c r="K88" s="25"/>
      <c r="L88" s="23"/>
      <c r="M88" s="23"/>
      <c r="N88" s="23"/>
      <c r="O88" s="23"/>
      <c r="P88" s="23"/>
      <c r="Q88" s="23"/>
      <c r="R88" s="23"/>
      <c r="S88" s="23"/>
      <c r="T88" s="24"/>
      <c r="U88" s="25"/>
      <c r="V88" s="23"/>
      <c r="W88" s="23"/>
      <c r="X88" s="23"/>
      <c r="Y88" s="23"/>
      <c r="AB88"/>
    </row>
    <row r="89" spans="1:28" ht="15.95" customHeight="1" x14ac:dyDescent="0.3">
      <c r="A89" s="1" t="str">
        <f>D89&amp;E89</f>
        <v>LG-173</v>
      </c>
      <c r="B89" s="23">
        <v>27</v>
      </c>
      <c r="C89" s="137" t="s">
        <v>42</v>
      </c>
      <c r="D89" s="137" t="s">
        <v>308</v>
      </c>
      <c r="E89" s="137">
        <v>3</v>
      </c>
      <c r="F89" s="137" t="s">
        <v>67</v>
      </c>
      <c r="G89" s="137" t="s">
        <v>326</v>
      </c>
      <c r="H89" s="137"/>
      <c r="I89" s="137" t="s">
        <v>327</v>
      </c>
      <c r="J89" s="138">
        <v>0.96805555555555489</v>
      </c>
      <c r="K89" s="25"/>
      <c r="L89" s="23"/>
      <c r="M89" s="23"/>
      <c r="N89" s="23"/>
      <c r="O89" s="23"/>
      <c r="P89" s="23"/>
      <c r="Q89" s="23"/>
      <c r="R89" s="23"/>
      <c r="S89" s="23"/>
      <c r="T89" s="24"/>
      <c r="U89" s="25"/>
      <c r="V89" s="23"/>
      <c r="W89" s="23"/>
      <c r="X89" s="23"/>
      <c r="Y89" s="23"/>
      <c r="AB89"/>
    </row>
    <row r="90" spans="1:28" ht="15.95" customHeight="1" x14ac:dyDescent="0.3">
      <c r="A90" s="1" t="str">
        <f>D90&amp;E90</f>
        <v>LF-78</v>
      </c>
      <c r="B90" s="23">
        <v>28</v>
      </c>
      <c r="C90" s="137" t="s">
        <v>42</v>
      </c>
      <c r="D90" s="137" t="s">
        <v>246</v>
      </c>
      <c r="E90" s="137">
        <v>8</v>
      </c>
      <c r="F90" s="137" t="s">
        <v>202</v>
      </c>
      <c r="G90" s="137" t="s">
        <v>328</v>
      </c>
      <c r="H90" s="137"/>
      <c r="I90" s="137" t="s">
        <v>329</v>
      </c>
      <c r="J90" s="138">
        <v>0.97430555555555487</v>
      </c>
      <c r="K90" s="25"/>
      <c r="L90" s="23"/>
      <c r="M90" s="23"/>
      <c r="N90" s="23"/>
      <c r="O90" s="23"/>
      <c r="P90" s="23"/>
      <c r="Q90" s="23"/>
      <c r="R90" s="23"/>
      <c r="S90" s="23"/>
      <c r="T90" s="24"/>
      <c r="U90" s="25"/>
      <c r="V90" s="23"/>
      <c r="W90" s="23"/>
      <c r="X90" s="23"/>
      <c r="Y90" s="23"/>
      <c r="AB90"/>
    </row>
    <row r="91" spans="1:28" ht="15.95" customHeight="1" x14ac:dyDescent="0.3">
      <c r="B91" s="23">
        <v>29</v>
      </c>
      <c r="C91" s="137" t="s">
        <v>42</v>
      </c>
      <c r="D91" s="137" t="s">
        <v>305</v>
      </c>
      <c r="E91" s="137">
        <v>5</v>
      </c>
      <c r="F91" s="137" t="s">
        <v>58</v>
      </c>
      <c r="G91" s="137" t="s">
        <v>330</v>
      </c>
      <c r="H91" s="137"/>
      <c r="I91" s="137" t="s">
        <v>331</v>
      </c>
      <c r="J91" s="138">
        <v>0.98055555555555485</v>
      </c>
      <c r="K91" s="25"/>
      <c r="L91" s="23"/>
      <c r="M91" s="23"/>
      <c r="N91" s="23"/>
      <c r="O91" s="23"/>
      <c r="P91" s="23"/>
      <c r="Q91" s="23"/>
      <c r="R91" s="23"/>
      <c r="S91" s="23"/>
      <c r="T91" s="24"/>
      <c r="U91" s="25"/>
      <c r="V91" s="23"/>
      <c r="W91" s="23"/>
      <c r="X91" s="23"/>
      <c r="Y91" s="23"/>
      <c r="AB91"/>
    </row>
    <row r="92" spans="1:28" ht="15.95" customHeight="1" x14ac:dyDescent="0.3">
      <c r="B92" s="23">
        <v>30</v>
      </c>
      <c r="C92" s="137" t="s">
        <v>42</v>
      </c>
      <c r="D92" s="137" t="s">
        <v>308</v>
      </c>
      <c r="E92" s="137">
        <v>4</v>
      </c>
      <c r="F92" s="137" t="s">
        <v>67</v>
      </c>
      <c r="G92" s="137" t="s">
        <v>332</v>
      </c>
      <c r="H92" s="137"/>
      <c r="I92" s="137" t="s">
        <v>333</v>
      </c>
      <c r="J92" s="138">
        <v>0.98680555555555483</v>
      </c>
      <c r="K92" s="25"/>
      <c r="L92" s="23"/>
      <c r="M92" s="23"/>
      <c r="N92" s="23"/>
      <c r="O92" s="23"/>
      <c r="P92" s="23"/>
      <c r="Q92" s="23"/>
      <c r="R92" s="23"/>
      <c r="S92" s="23"/>
      <c r="T92" s="24"/>
      <c r="U92" s="25"/>
      <c r="V92" s="23"/>
      <c r="W92" s="23"/>
      <c r="X92" s="23"/>
      <c r="Y92" s="23"/>
      <c r="AB92"/>
    </row>
    <row r="93" spans="1:28" ht="15.95" customHeight="1" x14ac:dyDescent="0.3">
      <c r="B93" s="23">
        <v>31</v>
      </c>
      <c r="C93" s="137" t="s">
        <v>42</v>
      </c>
      <c r="D93" s="137" t="s">
        <v>305</v>
      </c>
      <c r="E93" s="137">
        <v>6</v>
      </c>
      <c r="F93" s="137" t="s">
        <v>58</v>
      </c>
      <c r="G93" s="137" t="s">
        <v>334</v>
      </c>
      <c r="H93" s="137"/>
      <c r="I93" s="137" t="s">
        <v>335</v>
      </c>
      <c r="J93" s="138">
        <v>0.9930555555555548</v>
      </c>
      <c r="K93" s="25"/>
      <c r="L93" s="23"/>
      <c r="M93" s="23"/>
      <c r="N93" s="23"/>
      <c r="O93" s="23"/>
      <c r="P93" s="23"/>
      <c r="Q93" s="23"/>
      <c r="R93" s="23"/>
      <c r="S93" s="23"/>
      <c r="T93" s="24"/>
      <c r="U93" s="25"/>
      <c r="V93" s="23"/>
      <c r="W93" s="23"/>
      <c r="X93" s="23"/>
      <c r="Y93" s="23"/>
      <c r="AB93"/>
    </row>
    <row r="94" spans="1:28" ht="15.95" customHeight="1" x14ac:dyDescent="0.3">
      <c r="B94" s="23">
        <v>32</v>
      </c>
      <c r="C94" s="23" t="s">
        <v>42</v>
      </c>
      <c r="D94" s="23" t="s">
        <v>313</v>
      </c>
      <c r="E94" s="23">
        <v>3</v>
      </c>
      <c r="F94" s="23" t="s">
        <v>54</v>
      </c>
      <c r="G94" s="23" t="s">
        <v>336</v>
      </c>
      <c r="H94" s="23"/>
      <c r="I94" s="23" t="s">
        <v>337</v>
      </c>
      <c r="J94" s="138">
        <v>0.99930555555555478</v>
      </c>
      <c r="K94" s="25"/>
      <c r="L94" s="23"/>
      <c r="M94" s="23"/>
      <c r="N94" s="23"/>
      <c r="O94" s="23"/>
      <c r="P94" s="23"/>
      <c r="Q94" s="23"/>
      <c r="R94" s="23"/>
      <c r="S94" s="23"/>
      <c r="T94" s="24"/>
      <c r="U94" s="25"/>
      <c r="V94" s="23"/>
      <c r="W94" s="23"/>
      <c r="X94" s="23"/>
      <c r="Y94" s="23"/>
      <c r="AB94"/>
    </row>
    <row r="95" spans="1:28" ht="15.95" customHeight="1" x14ac:dyDescent="0.3">
      <c r="B95" s="23">
        <v>33</v>
      </c>
      <c r="C95" s="23" t="s">
        <v>42</v>
      </c>
      <c r="D95" s="23" t="s">
        <v>305</v>
      </c>
      <c r="E95" s="23">
        <v>7</v>
      </c>
      <c r="F95" s="23" t="s">
        <v>58</v>
      </c>
      <c r="G95" s="23" t="s">
        <v>338</v>
      </c>
      <c r="H95" s="23"/>
      <c r="I95" s="23" t="s">
        <v>339</v>
      </c>
      <c r="J95" s="138">
        <v>1.0055555555555549</v>
      </c>
      <c r="K95" s="25"/>
      <c r="L95" s="23"/>
      <c r="M95" s="23"/>
      <c r="N95" s="23"/>
      <c r="O95" s="23"/>
      <c r="P95" s="23"/>
      <c r="Q95" s="23"/>
      <c r="R95" s="23"/>
      <c r="S95" s="23"/>
      <c r="T95" s="24"/>
      <c r="U95" s="25"/>
      <c r="V95" s="23"/>
      <c r="W95" s="23"/>
      <c r="X95" s="23"/>
      <c r="Y95" s="23"/>
      <c r="AB95"/>
    </row>
    <row r="96" spans="1:28" ht="15.95" customHeight="1" x14ac:dyDescent="0.3">
      <c r="B96" s="23">
        <v>34</v>
      </c>
      <c r="C96" s="23" t="s">
        <v>42</v>
      </c>
      <c r="D96" s="23" t="s">
        <v>308</v>
      </c>
      <c r="E96" s="23">
        <v>5</v>
      </c>
      <c r="F96" s="23" t="s">
        <v>67</v>
      </c>
      <c r="G96" s="23" t="s">
        <v>340</v>
      </c>
      <c r="H96" s="23"/>
      <c r="I96" s="23" t="s">
        <v>341</v>
      </c>
      <c r="J96" s="138">
        <v>1.011805555555555</v>
      </c>
      <c r="K96" s="25"/>
      <c r="L96" s="23"/>
      <c r="M96" s="23"/>
      <c r="N96" s="23"/>
      <c r="O96" s="23"/>
      <c r="P96" s="23"/>
      <c r="Q96" s="23"/>
      <c r="R96" s="23"/>
      <c r="S96" s="23"/>
      <c r="T96" s="24"/>
      <c r="U96" s="25"/>
      <c r="V96" s="23"/>
      <c r="W96" s="23"/>
      <c r="X96" s="23"/>
      <c r="Y96" s="23"/>
      <c r="AB96"/>
    </row>
    <row r="97" spans="1:28" ht="15.95" customHeight="1" x14ac:dyDescent="0.3">
      <c r="B97" s="23">
        <v>35</v>
      </c>
      <c r="C97" s="23" t="s">
        <v>42</v>
      </c>
      <c r="D97" s="23" t="s">
        <v>246</v>
      </c>
      <c r="E97" s="23">
        <v>9</v>
      </c>
      <c r="F97" s="23" t="s">
        <v>202</v>
      </c>
      <c r="G97" s="23" t="s">
        <v>342</v>
      </c>
      <c r="H97" s="23"/>
      <c r="I97" s="23" t="s">
        <v>343</v>
      </c>
      <c r="J97" s="138">
        <v>1.018055555555555</v>
      </c>
      <c r="K97" s="25"/>
      <c r="L97" s="23"/>
      <c r="M97" s="23"/>
      <c r="N97" s="23"/>
      <c r="O97" s="23"/>
      <c r="P97" s="23"/>
      <c r="Q97" s="23"/>
      <c r="R97" s="23"/>
      <c r="S97" s="23"/>
      <c r="T97" s="24"/>
      <c r="U97" s="25"/>
      <c r="V97" s="23"/>
      <c r="W97" s="23"/>
      <c r="X97" s="23"/>
      <c r="Y97" s="23"/>
      <c r="AB97"/>
    </row>
    <row r="98" spans="1:28" ht="15.95" customHeight="1" x14ac:dyDescent="0.3">
      <c r="B98" s="23">
        <v>36</v>
      </c>
      <c r="C98" s="23" t="s">
        <v>42</v>
      </c>
      <c r="D98" s="23" t="s">
        <v>305</v>
      </c>
      <c r="E98" s="23">
        <v>8</v>
      </c>
      <c r="F98" s="23" t="s">
        <v>58</v>
      </c>
      <c r="G98" s="23" t="s">
        <v>344</v>
      </c>
      <c r="H98" s="23"/>
      <c r="I98" s="23" t="s">
        <v>345</v>
      </c>
      <c r="J98" s="138">
        <v>1.0243055555555551</v>
      </c>
      <c r="K98" s="25"/>
      <c r="L98" s="23"/>
      <c r="M98" s="23"/>
      <c r="N98" s="23"/>
      <c r="O98" s="23"/>
      <c r="P98" s="23"/>
      <c r="Q98" s="23"/>
      <c r="R98" s="23"/>
      <c r="S98" s="23"/>
      <c r="T98" s="24"/>
      <c r="U98" s="25"/>
      <c r="V98" s="23"/>
      <c r="W98" s="23"/>
      <c r="X98" s="23"/>
      <c r="Y98" s="23"/>
      <c r="AB98"/>
    </row>
    <row r="99" spans="1:28" ht="15.95" customHeight="1" x14ac:dyDescent="0.3">
      <c r="B99" s="23"/>
      <c r="C99" s="23" t="str">
        <f t="shared" ref="C99:C103" si="6">+LEFT(G99,1)</f>
        <v/>
      </c>
      <c r="D99" s="23" t="str">
        <f>IF($B99="","",INDEX(#REF!,MATCH($B99,#REF!,0),1))</f>
        <v/>
      </c>
      <c r="E99" s="23" t="str">
        <f>IF($B99="","",INDEX(#REF!,MATCH($B99,#REF!,0),1))</f>
        <v/>
      </c>
      <c r="F99" s="23" t="str">
        <f>IF($B99="","",INDEX(#REF!,MATCH($B99,#REF!,0),1))</f>
        <v/>
      </c>
      <c r="G99" s="23" t="str">
        <f>IF($B99="","",INDEX(#REF!,MATCH($B99,#REF!,0),1))</f>
        <v/>
      </c>
      <c r="H99" s="23" t="str">
        <f>IF($B99="","",INDEX(#REF!,MATCH($B99,#REF!,0),1))</f>
        <v/>
      </c>
      <c r="I99" s="23" t="str">
        <f>IF($B99="","",INDEX(#REF!,MATCH($B99,#REF!,0),1))</f>
        <v/>
      </c>
      <c r="J99" s="24"/>
      <c r="K99" s="25"/>
      <c r="L99" s="23"/>
      <c r="M99" s="23"/>
      <c r="N99" s="23"/>
      <c r="O99" s="23"/>
      <c r="P99" s="23"/>
      <c r="Q99" s="23"/>
      <c r="R99" s="23"/>
      <c r="S99" s="23"/>
      <c r="T99" s="24"/>
      <c r="U99" s="25"/>
      <c r="V99" s="23"/>
      <c r="W99" s="23"/>
      <c r="X99" s="23"/>
      <c r="Y99" s="23"/>
      <c r="AB99"/>
    </row>
    <row r="100" spans="1:28" ht="15.95" customHeight="1" x14ac:dyDescent="0.3">
      <c r="B100" s="23"/>
      <c r="C100" s="23" t="str">
        <f t="shared" si="6"/>
        <v/>
      </c>
      <c r="D100" s="23" t="str">
        <f>IF($B100="","",INDEX(#REF!,MATCH($B100,#REF!,0),1))</f>
        <v/>
      </c>
      <c r="E100" s="23" t="str">
        <f>IF($B100="","",INDEX(#REF!,MATCH($B100,#REF!,0),1))</f>
        <v/>
      </c>
      <c r="F100" s="23" t="str">
        <f>IF($B100="","",INDEX(#REF!,MATCH($B100,#REF!,0),1))</f>
        <v/>
      </c>
      <c r="G100" s="23" t="str">
        <f>IF($B100="","",INDEX(#REF!,MATCH($B100,#REF!,0),1))</f>
        <v/>
      </c>
      <c r="H100" s="23" t="str">
        <f>IF($B100="","",INDEX(#REF!,MATCH($B100,#REF!,0),1))</f>
        <v/>
      </c>
      <c r="I100" s="23" t="str">
        <f>IF($B100="","",INDEX(#REF!,MATCH($B100,#REF!,0),1))</f>
        <v/>
      </c>
      <c r="J100" s="24"/>
      <c r="K100" s="25"/>
      <c r="L100" s="23"/>
      <c r="M100" s="23"/>
      <c r="N100" s="23"/>
      <c r="O100" s="23"/>
      <c r="P100" s="23"/>
      <c r="Q100" s="23"/>
      <c r="R100" s="23"/>
      <c r="S100" s="23"/>
      <c r="T100" s="24"/>
      <c r="U100" s="25"/>
      <c r="V100" s="23"/>
      <c r="W100" s="23"/>
      <c r="X100" s="23"/>
      <c r="Y100" s="23"/>
      <c r="AB100"/>
    </row>
    <row r="101" spans="1:28" ht="15.95" customHeight="1" x14ac:dyDescent="0.3">
      <c r="B101" s="23"/>
      <c r="C101" s="23" t="str">
        <f t="shared" si="6"/>
        <v/>
      </c>
      <c r="D101" s="23" t="str">
        <f>IF($B101="","",INDEX(#REF!,MATCH($B101,#REF!,0),1))</f>
        <v/>
      </c>
      <c r="E101" s="23" t="str">
        <f>IF($B101="","",INDEX(#REF!,MATCH($B101,#REF!,0),1))</f>
        <v/>
      </c>
      <c r="F101" s="23" t="str">
        <f>IF($B101="","",INDEX(#REF!,MATCH($B101,#REF!,0),1))</f>
        <v/>
      </c>
      <c r="G101" s="23" t="str">
        <f>IF($B101="","",INDEX(#REF!,MATCH($B101,#REF!,0),1))</f>
        <v/>
      </c>
      <c r="H101" s="23" t="str">
        <f>IF($B101="","",INDEX(#REF!,MATCH($B101,#REF!,0),1))</f>
        <v/>
      </c>
      <c r="I101" s="23" t="str">
        <f>IF($B101="","",INDEX(#REF!,MATCH($B101,#REF!,0),1))</f>
        <v/>
      </c>
      <c r="J101" s="24"/>
      <c r="K101" s="25"/>
      <c r="L101" s="23"/>
      <c r="M101" s="23"/>
      <c r="N101" s="23"/>
      <c r="O101" s="23"/>
      <c r="P101" s="23"/>
      <c r="Q101" s="23"/>
      <c r="R101" s="23"/>
      <c r="S101" s="23"/>
      <c r="T101" s="24"/>
      <c r="U101" s="25"/>
      <c r="V101" s="23"/>
      <c r="W101" s="23"/>
      <c r="X101" s="23"/>
      <c r="Y101" s="23"/>
      <c r="AB101"/>
    </row>
    <row r="102" spans="1:28" ht="15.95" customHeight="1" x14ac:dyDescent="0.3">
      <c r="B102" s="23"/>
      <c r="C102" s="23" t="str">
        <f t="shared" si="6"/>
        <v/>
      </c>
      <c r="D102" s="23" t="str">
        <f>IF($B102="","",INDEX(#REF!,MATCH($B102,#REF!,0),1))</f>
        <v/>
      </c>
      <c r="E102" s="23" t="str">
        <f>IF($B102="","",INDEX(#REF!,MATCH($B102,#REF!,0),1))</f>
        <v/>
      </c>
      <c r="F102" s="23" t="str">
        <f>IF($B102="","",INDEX(#REF!,MATCH($B102,#REF!,0),1))</f>
        <v/>
      </c>
      <c r="G102" s="23" t="str">
        <f>IF($B102="","",INDEX(#REF!,MATCH($B102,#REF!,0),1))</f>
        <v/>
      </c>
      <c r="H102" s="23" t="str">
        <f>IF($B102="","",INDEX(#REF!,MATCH($B102,#REF!,0),1))</f>
        <v/>
      </c>
      <c r="I102" s="23" t="str">
        <f>IF($B102="","",INDEX(#REF!,MATCH($B102,#REF!,0),1))</f>
        <v/>
      </c>
      <c r="J102" s="24"/>
      <c r="K102" s="25"/>
      <c r="L102" s="23"/>
      <c r="M102" s="23"/>
      <c r="N102" s="23"/>
      <c r="O102" s="23"/>
      <c r="P102" s="23"/>
      <c r="Q102" s="23"/>
      <c r="R102" s="23"/>
      <c r="S102" s="23"/>
      <c r="T102" s="24"/>
      <c r="U102" s="25"/>
      <c r="V102" s="23"/>
      <c r="W102" s="23"/>
      <c r="X102" s="23"/>
      <c r="Y102" s="23"/>
      <c r="AB102"/>
    </row>
    <row r="103" spans="1:28" ht="15.95" customHeight="1" x14ac:dyDescent="0.3">
      <c r="B103" s="23"/>
      <c r="C103" s="23" t="str">
        <f t="shared" si="6"/>
        <v/>
      </c>
      <c r="D103" s="23" t="str">
        <f>IF($B103="","",INDEX(#REF!,MATCH($B103,#REF!,0),1))</f>
        <v/>
      </c>
      <c r="E103" s="23" t="str">
        <f>IF($B103="","",INDEX(#REF!,MATCH($B103,#REF!,0),1))</f>
        <v/>
      </c>
      <c r="F103" s="23" t="str">
        <f>IF($B103="","",INDEX(#REF!,MATCH($B103,#REF!,0),1))</f>
        <v/>
      </c>
      <c r="G103" s="23" t="str">
        <f>IF($B103="","",INDEX(#REF!,MATCH($B103,#REF!,0),1))</f>
        <v/>
      </c>
      <c r="H103" s="23" t="str">
        <f>IF($B103="","",INDEX(#REF!,MATCH($B103,#REF!,0),1))</f>
        <v/>
      </c>
      <c r="I103" s="23" t="str">
        <f>IF($B103="","",INDEX(#REF!,MATCH($B103,#REF!,0),1))</f>
        <v/>
      </c>
      <c r="J103" s="24"/>
      <c r="K103" s="25"/>
      <c r="L103" s="23"/>
      <c r="M103" s="23"/>
      <c r="N103" s="23"/>
      <c r="O103" s="23"/>
      <c r="P103" s="23"/>
      <c r="Q103" s="23"/>
      <c r="R103" s="23"/>
      <c r="S103" s="23"/>
      <c r="T103" s="24"/>
      <c r="U103" s="25"/>
      <c r="V103" s="23"/>
      <c r="W103" s="23"/>
      <c r="X103" s="23"/>
      <c r="Y103" s="23"/>
      <c r="AB103"/>
    </row>
    <row r="104" spans="1:28" ht="15.95" customHeight="1" x14ac:dyDescent="0.3">
      <c r="B104" s="23"/>
      <c r="C104" s="23"/>
      <c r="D104" s="23"/>
      <c r="E104" s="23"/>
      <c r="F104" s="23"/>
      <c r="G104" s="23"/>
      <c r="H104" s="23"/>
      <c r="I104" s="23"/>
      <c r="J104" s="24"/>
      <c r="K104" s="25"/>
      <c r="L104" s="23"/>
      <c r="M104" s="23"/>
      <c r="N104" s="23"/>
      <c r="O104" s="23"/>
      <c r="P104" s="23"/>
      <c r="Q104" s="23"/>
      <c r="R104" s="23"/>
      <c r="S104" s="23"/>
      <c r="T104" s="24"/>
      <c r="U104" s="25"/>
      <c r="V104" s="23"/>
      <c r="W104" s="23"/>
      <c r="X104" s="23"/>
      <c r="Y104" s="23"/>
      <c r="AB104"/>
    </row>
    <row r="105" spans="1:28" ht="15.95" customHeight="1" x14ac:dyDescent="0.3">
      <c r="B105" s="23"/>
      <c r="C105" s="23"/>
      <c r="D105" s="23"/>
      <c r="E105" s="23"/>
      <c r="F105" s="23"/>
      <c r="G105" s="23"/>
      <c r="H105" s="23"/>
      <c r="I105" s="23"/>
      <c r="J105" s="24"/>
      <c r="K105" s="25"/>
      <c r="L105" s="26"/>
      <c r="M105" s="26"/>
      <c r="N105" s="27"/>
      <c r="O105" s="26"/>
      <c r="P105" s="26"/>
      <c r="Q105" s="26"/>
      <c r="R105" s="26"/>
      <c r="S105" s="26"/>
      <c r="T105" s="26"/>
      <c r="U105" s="26"/>
      <c r="V105" s="28"/>
      <c r="W105" s="28"/>
      <c r="X105" s="28"/>
      <c r="Y105" s="26"/>
      <c r="AB105"/>
    </row>
    <row r="106" spans="1:28" ht="15.95" customHeight="1" x14ac:dyDescent="0.3">
      <c r="A106" s="1" t="str">
        <f t="shared" ref="A106:A125" si="7">D106&amp;E106</f>
        <v/>
      </c>
      <c r="B106" s="100"/>
      <c r="C106" s="23"/>
      <c r="D106" s="23" t="str">
        <f>IF($B106="","",INDEX(#REF!,MATCH($B106+#REF!,#REF!,0),1))</f>
        <v/>
      </c>
      <c r="E106" s="23"/>
      <c r="F106" s="23" t="str">
        <f>IF($B106="","",INDEX(#REF!,MATCH($B106+#REF!,#REF!,0),3))</f>
        <v/>
      </c>
      <c r="G106" s="23" t="str">
        <f>IF($B106="","",INDEX(#REF!,MATCH($B106+#REF!,#REF!,0),4))</f>
        <v/>
      </c>
      <c r="H106" s="23"/>
      <c r="I106" s="23" t="str">
        <f>IF($B106="","",INDEX(#REF!,MATCH($B106+#REF!,#REF!,0),7))</f>
        <v/>
      </c>
      <c r="J106" s="24"/>
      <c r="K106" s="25"/>
      <c r="L106" s="26"/>
      <c r="M106" s="26"/>
      <c r="N106" s="27"/>
      <c r="O106" s="26"/>
      <c r="P106" s="26"/>
      <c r="Q106" s="26"/>
      <c r="R106" s="26"/>
      <c r="S106" s="26"/>
      <c r="T106" s="26"/>
      <c r="U106" s="26"/>
      <c r="V106" s="28"/>
      <c r="W106" s="28"/>
      <c r="X106" s="28" t="str">
        <f>IFERROR(VLOOKUP(D106&amp;E106,#REF!,4,),"")</f>
        <v/>
      </c>
      <c r="Y106" s="26"/>
      <c r="AB106"/>
    </row>
    <row r="107" spans="1:28" s="43" customFormat="1" ht="34.5" customHeight="1" x14ac:dyDescent="0.25">
      <c r="A107" s="31" t="str">
        <f t="shared" si="7"/>
        <v/>
      </c>
      <c r="B107" s="99" t="s">
        <v>33</v>
      </c>
      <c r="C107" s="38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4"/>
      <c r="O107" s="33"/>
      <c r="P107" s="33"/>
      <c r="Q107" s="33"/>
      <c r="R107" s="33"/>
      <c r="S107" s="33"/>
      <c r="T107" s="35"/>
      <c r="U107" s="36"/>
      <c r="V107" s="37"/>
      <c r="W107" s="37"/>
      <c r="X107" s="37"/>
      <c r="Y107" s="38"/>
    </row>
    <row r="108" spans="1:28" ht="18.75" customHeight="1" x14ac:dyDescent="0.25">
      <c r="A108" s="1" t="str">
        <f t="shared" si="7"/>
        <v/>
      </c>
      <c r="B108" s="2"/>
      <c r="H108" s="108" t="s">
        <v>41</v>
      </c>
      <c r="I108" s="108"/>
      <c r="J108" s="108"/>
      <c r="K108" s="108"/>
      <c r="L108" s="108"/>
      <c r="M108" s="108"/>
      <c r="N108" s="108"/>
      <c r="O108" s="108"/>
      <c r="P108" s="108"/>
      <c r="Q108" s="108"/>
      <c r="R108" s="108"/>
      <c r="S108" s="108"/>
      <c r="T108" s="108"/>
      <c r="U108" s="108"/>
      <c r="V108" s="108"/>
      <c r="W108" s="108"/>
      <c r="X108" s="3"/>
    </row>
    <row r="109" spans="1:28" ht="34.5" customHeight="1" x14ac:dyDescent="0.25">
      <c r="A109" s="1" t="str">
        <f t="shared" si="7"/>
        <v/>
      </c>
      <c r="B109" s="2"/>
      <c r="G109" s="3"/>
      <c r="H109" s="108"/>
      <c r="I109" s="108"/>
      <c r="J109" s="108"/>
      <c r="K109" s="108"/>
      <c r="L109" s="108"/>
      <c r="M109" s="108"/>
      <c r="N109" s="108"/>
      <c r="O109" s="108"/>
      <c r="P109" s="108"/>
      <c r="Q109" s="108"/>
      <c r="R109" s="108"/>
      <c r="S109" s="108"/>
      <c r="T109" s="108"/>
      <c r="U109" s="108"/>
      <c r="V109" s="108"/>
      <c r="W109" s="108"/>
      <c r="X109" s="3"/>
    </row>
    <row r="110" spans="1:28" ht="26.25" customHeight="1" x14ac:dyDescent="0.25">
      <c r="A110" s="1" t="str">
        <f t="shared" si="7"/>
        <v/>
      </c>
      <c r="B110" s="4"/>
      <c r="G110" s="3"/>
      <c r="H110" s="108"/>
      <c r="I110" s="108"/>
      <c r="J110" s="108"/>
      <c r="K110" s="108"/>
      <c r="L110" s="108"/>
      <c r="M110" s="108"/>
      <c r="N110" s="108"/>
      <c r="O110" s="108"/>
      <c r="P110" s="108"/>
      <c r="Q110" s="108"/>
      <c r="R110" s="108"/>
      <c r="S110" s="108"/>
      <c r="T110" s="108"/>
      <c r="U110" s="108"/>
      <c r="V110" s="108"/>
      <c r="W110" s="108"/>
      <c r="X110" s="3"/>
    </row>
    <row r="111" spans="1:28" ht="26.25" customHeight="1" x14ac:dyDescent="0.4">
      <c r="A111" s="1" t="str">
        <f t="shared" si="7"/>
        <v/>
      </c>
      <c r="B111" s="5" t="s">
        <v>38</v>
      </c>
    </row>
    <row r="112" spans="1:28" ht="26.25" x14ac:dyDescent="0.25">
      <c r="A112" s="1" t="str">
        <f t="shared" si="7"/>
        <v>44909</v>
      </c>
      <c r="B112" s="127" t="s">
        <v>6</v>
      </c>
      <c r="C112" s="46" t="s">
        <v>2</v>
      </c>
      <c r="D112" s="109">
        <v>44909</v>
      </c>
      <c r="E112" s="109"/>
      <c r="F112" s="109"/>
      <c r="G112" s="11"/>
      <c r="H112" s="11"/>
      <c r="I112" s="11"/>
      <c r="J112" s="11"/>
      <c r="K112" s="11"/>
      <c r="L112" s="110"/>
      <c r="M112" s="111"/>
      <c r="N112" s="126" t="s">
        <v>3</v>
      </c>
      <c r="O112" s="114"/>
      <c r="P112" s="114">
        <f>P5</f>
        <v>6.6</v>
      </c>
      <c r="Q112" s="114"/>
      <c r="R112" s="114"/>
      <c r="S112" s="114"/>
      <c r="T112" s="114"/>
      <c r="U112" s="114"/>
      <c r="V112" s="12"/>
      <c r="W112" s="13" t="s">
        <v>4</v>
      </c>
      <c r="X112" s="12"/>
      <c r="Y112" s="13" t="s">
        <v>5</v>
      </c>
    </row>
    <row r="113" spans="1:28" ht="24" customHeight="1" x14ac:dyDescent="0.25">
      <c r="A113" s="1" t="str">
        <f t="shared" si="7"/>
        <v/>
      </c>
      <c r="B113" s="127"/>
      <c r="C113" s="90"/>
      <c r="D113" s="15"/>
      <c r="E113" s="11"/>
      <c r="F113" s="11"/>
      <c r="G113" s="11" t="s">
        <v>7</v>
      </c>
      <c r="H113" s="11"/>
      <c r="I113" s="11"/>
      <c r="J113" s="11"/>
      <c r="K113" s="11"/>
      <c r="L113" s="119" t="s">
        <v>8</v>
      </c>
      <c r="M113" s="111"/>
      <c r="N113" s="47"/>
      <c r="O113" s="48"/>
      <c r="P113" s="119" t="s">
        <v>11</v>
      </c>
      <c r="Q113" s="110"/>
      <c r="R113" s="110"/>
      <c r="S113" s="110"/>
      <c r="T113" s="110"/>
      <c r="U113" s="110"/>
      <c r="V113" s="111"/>
      <c r="W113" s="124" t="s">
        <v>12</v>
      </c>
      <c r="X113" s="124" t="s">
        <v>13</v>
      </c>
      <c r="Y113" s="115" t="s">
        <v>14</v>
      </c>
    </row>
    <row r="114" spans="1:28" ht="30" customHeight="1" x14ac:dyDescent="0.25">
      <c r="A114" s="1" t="str">
        <f t="shared" si="7"/>
        <v>Lot noNo in Lot</v>
      </c>
      <c r="B114" s="116"/>
      <c r="C114" s="17" t="s">
        <v>15</v>
      </c>
      <c r="D114" s="17" t="s">
        <v>16</v>
      </c>
      <c r="E114" s="17" t="s">
        <v>17</v>
      </c>
      <c r="F114" s="17" t="s">
        <v>18</v>
      </c>
      <c r="G114" s="17" t="s">
        <v>19</v>
      </c>
      <c r="H114" s="19"/>
      <c r="I114" s="19" t="s">
        <v>21</v>
      </c>
      <c r="J114" s="20" t="str">
        <f>J7</f>
        <v>Finish time
Eff: 100%</v>
      </c>
      <c r="K114" s="21" t="str">
        <f>K7</f>
        <v xml:space="preserve">Time
Eff: </v>
      </c>
      <c r="L114" s="17" t="s">
        <v>24</v>
      </c>
      <c r="M114" s="17" t="s">
        <v>25</v>
      </c>
      <c r="N114" s="92" t="s">
        <v>9</v>
      </c>
      <c r="O114" s="91" t="s">
        <v>39</v>
      </c>
      <c r="P114" s="17" t="s">
        <v>26</v>
      </c>
      <c r="Q114" s="17" t="s">
        <v>27</v>
      </c>
      <c r="R114" s="17" t="s">
        <v>28</v>
      </c>
      <c r="S114" s="17" t="s">
        <v>29</v>
      </c>
      <c r="T114" s="17" t="s">
        <v>30</v>
      </c>
      <c r="U114" s="17" t="s">
        <v>31</v>
      </c>
      <c r="V114" s="22" t="s">
        <v>32</v>
      </c>
      <c r="W114" s="125"/>
      <c r="X114" s="125"/>
      <c r="Y114" s="116"/>
    </row>
    <row r="115" spans="1:28" ht="15.95" customHeight="1" x14ac:dyDescent="0.3">
      <c r="A115" s="1" t="str">
        <f>D115&amp;E115</f>
        <v/>
      </c>
      <c r="B115" s="23"/>
      <c r="C115" s="23"/>
      <c r="D115" s="23" t="str">
        <f>IF($B115="","",INDEX(#REF!,MATCH($B115+#REF!,#REF!,0),1))</f>
        <v/>
      </c>
      <c r="E115" s="23"/>
      <c r="F115" s="23" t="str">
        <f>IF($B115="","",INDEX(#REF!,MATCH($B115+#REF!,#REF!,0),3))</f>
        <v/>
      </c>
      <c r="G115" s="23" t="str">
        <f>IF($B115="","",INDEX(#REF!,MATCH($B115+#REF!,#REF!,0),4))</f>
        <v/>
      </c>
      <c r="H115" s="23"/>
      <c r="I115" s="23" t="str">
        <f>IF($B115="","",INDEX(#REF!,MATCH($B115+#REF!,#REF!,0),7))</f>
        <v/>
      </c>
      <c r="J115" s="24"/>
      <c r="K115" s="25"/>
      <c r="L115" s="26"/>
      <c r="M115" s="26"/>
      <c r="N115" s="27"/>
      <c r="O115" s="26"/>
      <c r="P115" s="26"/>
      <c r="Q115" s="26"/>
      <c r="R115" s="26"/>
      <c r="S115" s="26"/>
      <c r="T115" s="26"/>
      <c r="U115" s="26"/>
      <c r="V115" s="28"/>
      <c r="W115" s="28"/>
      <c r="X115" s="28" t="str">
        <f>IFERROR(VLOOKUP(D115&amp;E115,#REF!,4,),"")</f>
        <v/>
      </c>
      <c r="Y115" s="26"/>
      <c r="AB115"/>
    </row>
    <row r="116" spans="1:28" ht="15.95" customHeight="1" x14ac:dyDescent="0.3">
      <c r="A116" s="1" t="str">
        <f>D116&amp;E116</f>
        <v/>
      </c>
      <c r="B116" s="23"/>
      <c r="C116" s="23" t="str">
        <f>+LEFT(G116,1)</f>
        <v/>
      </c>
      <c r="D116" s="23" t="str">
        <f>IF($B116="","",INDEX(#REF!,MATCH($B116,#REF!,0),1))</f>
        <v/>
      </c>
      <c r="E116" s="23" t="str">
        <f>IF($B116="","",INDEX(#REF!,MATCH($B116,#REF!,0),2))</f>
        <v/>
      </c>
      <c r="F116" s="23" t="str">
        <f>IF($B116="","",INDEX(#REF!,MATCH($B116,#REF!,0),3))</f>
        <v/>
      </c>
      <c r="G116" s="23" t="str">
        <f>IF($B116="","",INDEX(#REF!,MATCH($B116,#REF!,0),4))</f>
        <v/>
      </c>
      <c r="H116" s="23"/>
      <c r="I116" s="23" t="str">
        <f>IF($B116="","",INDEX(#REF!,MATCH($B116,#REF!,0),7))</f>
        <v/>
      </c>
      <c r="J116" s="24"/>
      <c r="K116" s="25"/>
      <c r="L116" s="23"/>
      <c r="M116" s="23" t="str">
        <f t="shared" ref="M116:M117" si="8">+LEFT(Q116,1)</f>
        <v/>
      </c>
      <c r="N116" s="23" t="str">
        <f>IF($B116="","",INDEX(#REF!,MATCH($B116,#REF!,0),1))</f>
        <v/>
      </c>
      <c r="O116" s="23" t="str">
        <f>IF($B116="","",INDEX(#REF!,MATCH($B116,#REF!,0),2))</f>
        <v/>
      </c>
      <c r="P116" s="23" t="str">
        <f>IF($B116="","",INDEX(#REF!,MATCH($B116,#REF!,0),3))</f>
        <v/>
      </c>
      <c r="Q116" s="23" t="str">
        <f>IF($B116="","",INDEX(#REF!,MATCH($B116,#REF!,0),4))</f>
        <v/>
      </c>
      <c r="R116" s="23"/>
      <c r="S116" s="23" t="str">
        <f>IF($B116="","",INDEX(#REF!,MATCH($B116,#REF!,0),7))</f>
        <v/>
      </c>
      <c r="T116" s="24"/>
      <c r="U116" s="25"/>
      <c r="V116" s="23"/>
      <c r="W116" s="23"/>
      <c r="X116" s="23" t="str">
        <f>IF($B116="","",INDEX(#REF!,MATCH($B116,#REF!,0),1))</f>
        <v/>
      </c>
      <c r="Y116" s="23" t="str">
        <f>IF($B116="","",INDEX(#REF!,MATCH($B116,#REF!,0),2))</f>
        <v/>
      </c>
      <c r="AB116"/>
    </row>
    <row r="117" spans="1:28" ht="15.95" customHeight="1" x14ac:dyDescent="0.3">
      <c r="A117" s="1" t="str">
        <f>D117&amp;E117</f>
        <v/>
      </c>
      <c r="B117" s="23"/>
      <c r="C117" s="23" t="str">
        <f>+LEFT(G117,1)</f>
        <v/>
      </c>
      <c r="D117" s="23" t="str">
        <f>IF($B117="","",INDEX(#REF!,MATCH($B117,#REF!,0),1))</f>
        <v/>
      </c>
      <c r="E117" s="23" t="str">
        <f>IF($B117="","",INDEX(#REF!,MATCH($B117,#REF!,0),2))</f>
        <v/>
      </c>
      <c r="F117" s="23" t="str">
        <f>IF($B117="","",INDEX(#REF!,MATCH($B117,#REF!,0),3))</f>
        <v/>
      </c>
      <c r="G117" s="23" t="str">
        <f>IF($B117="","",INDEX(#REF!,MATCH($B117,#REF!,0),4))</f>
        <v/>
      </c>
      <c r="H117" s="23"/>
      <c r="I117" s="23" t="str">
        <f>IF($B117="","",INDEX(#REF!,MATCH($B117,#REF!,0),7))</f>
        <v/>
      </c>
      <c r="J117" s="24"/>
      <c r="K117" s="25"/>
      <c r="L117" s="23"/>
      <c r="M117" s="23" t="str">
        <f t="shared" si="8"/>
        <v/>
      </c>
      <c r="N117" s="23" t="str">
        <f>IF($B117="","",INDEX(#REF!,MATCH($B117,#REF!,0),1))</f>
        <v/>
      </c>
      <c r="O117" s="23" t="str">
        <f>IF($B117="","",INDEX(#REF!,MATCH($B117,#REF!,0),2))</f>
        <v/>
      </c>
      <c r="P117" s="23" t="str">
        <f>IF($B117="","",INDEX(#REF!,MATCH($B117,#REF!,0),3))</f>
        <v/>
      </c>
      <c r="Q117" s="23" t="str">
        <f>IF($B117="","",INDEX(#REF!,MATCH($B117,#REF!,0),4))</f>
        <v/>
      </c>
      <c r="R117" s="23"/>
      <c r="S117" s="23" t="str">
        <f>IF($B117="","",INDEX(#REF!,MATCH($B117,#REF!,0),7))</f>
        <v/>
      </c>
      <c r="T117" s="24"/>
      <c r="U117" s="25"/>
      <c r="V117" s="23"/>
      <c r="W117" s="23"/>
      <c r="X117" s="23" t="str">
        <f>IF($B117="","",INDEX(#REF!,MATCH($B117,#REF!,0),1))</f>
        <v/>
      </c>
      <c r="Y117" s="23" t="str">
        <f>IF($B117="","",INDEX(#REF!,MATCH($B117,#REF!,0),2))</f>
        <v/>
      </c>
      <c r="AB117"/>
    </row>
    <row r="118" spans="1:28" ht="15.95" customHeight="1" x14ac:dyDescent="0.3">
      <c r="B118" s="23"/>
      <c r="C118" s="23"/>
      <c r="D118" s="23"/>
      <c r="E118" s="23"/>
      <c r="F118" s="23"/>
      <c r="G118" s="23"/>
      <c r="H118" s="23"/>
      <c r="I118" s="23"/>
      <c r="J118" s="24"/>
      <c r="K118" s="25"/>
      <c r="L118" s="23"/>
      <c r="M118" s="23"/>
      <c r="N118" s="23"/>
      <c r="O118" s="23"/>
      <c r="P118" s="23"/>
      <c r="Q118" s="23"/>
      <c r="R118" s="23"/>
      <c r="S118" s="23"/>
      <c r="T118" s="24"/>
      <c r="U118" s="25"/>
      <c r="V118" s="23"/>
      <c r="W118" s="23"/>
      <c r="X118" s="23"/>
      <c r="Y118" s="23"/>
      <c r="AB118"/>
    </row>
    <row r="119" spans="1:28" ht="15.95" customHeight="1" x14ac:dyDescent="0.3">
      <c r="B119" s="23"/>
      <c r="C119" s="23"/>
      <c r="D119" s="23"/>
      <c r="E119" s="23"/>
      <c r="F119" s="23"/>
      <c r="G119" s="23"/>
      <c r="H119" s="23"/>
      <c r="I119" s="23"/>
      <c r="J119" s="24"/>
      <c r="K119" s="25"/>
      <c r="L119" s="23"/>
      <c r="M119" s="23"/>
      <c r="N119" s="23"/>
      <c r="O119" s="23"/>
      <c r="P119" s="23"/>
      <c r="Q119" s="23"/>
      <c r="R119" s="23"/>
      <c r="S119" s="23"/>
      <c r="T119" s="24"/>
      <c r="U119" s="25"/>
      <c r="V119" s="23"/>
      <c r="W119" s="23"/>
      <c r="X119" s="23"/>
      <c r="Y119" s="23"/>
      <c r="AB119"/>
    </row>
    <row r="120" spans="1:28" ht="15.95" customHeight="1" x14ac:dyDescent="0.3">
      <c r="B120" s="23"/>
      <c r="C120" s="23"/>
      <c r="D120" s="23"/>
      <c r="E120" s="23"/>
      <c r="F120" s="23"/>
      <c r="G120" s="23"/>
      <c r="H120" s="23"/>
      <c r="I120" s="23"/>
      <c r="J120" s="24"/>
      <c r="K120" s="25"/>
      <c r="L120" s="23"/>
      <c r="M120" s="23"/>
      <c r="N120" s="23"/>
      <c r="O120" s="23"/>
      <c r="P120" s="23"/>
      <c r="Q120" s="23"/>
      <c r="R120" s="23"/>
      <c r="S120" s="23"/>
      <c r="T120" s="24"/>
      <c r="U120" s="25"/>
      <c r="V120" s="23"/>
      <c r="W120" s="23"/>
      <c r="X120" s="23"/>
      <c r="Y120" s="23"/>
      <c r="AB120"/>
    </row>
    <row r="121" spans="1:28" ht="15.95" customHeight="1" x14ac:dyDescent="0.3">
      <c r="B121" s="23"/>
      <c r="C121" s="23"/>
      <c r="D121" s="23"/>
      <c r="E121" s="23"/>
      <c r="F121" s="23"/>
      <c r="G121" s="23"/>
      <c r="H121" s="23"/>
      <c r="I121" s="23"/>
      <c r="J121" s="24"/>
      <c r="K121" s="25"/>
      <c r="L121" s="23"/>
      <c r="M121" s="23"/>
      <c r="N121" s="23"/>
      <c r="O121" s="23"/>
      <c r="P121" s="23"/>
      <c r="Q121" s="23"/>
      <c r="R121" s="23"/>
      <c r="S121" s="23"/>
      <c r="T121" s="24"/>
      <c r="U121" s="25"/>
      <c r="V121" s="23"/>
      <c r="W121" s="23"/>
      <c r="X121" s="23"/>
      <c r="Y121" s="23"/>
      <c r="AB121"/>
    </row>
    <row r="122" spans="1:28" ht="15.95" customHeight="1" x14ac:dyDescent="0.3">
      <c r="B122" s="23"/>
      <c r="C122" s="23"/>
      <c r="D122" s="23"/>
      <c r="E122" s="23"/>
      <c r="F122" s="23"/>
      <c r="G122" s="23"/>
      <c r="H122" s="23"/>
      <c r="I122" s="23"/>
      <c r="J122" s="24"/>
      <c r="K122" s="25"/>
      <c r="L122" s="23"/>
      <c r="M122" s="23"/>
      <c r="N122" s="23"/>
      <c r="O122" s="23"/>
      <c r="P122" s="23"/>
      <c r="Q122" s="23"/>
      <c r="R122" s="23"/>
      <c r="S122" s="23"/>
      <c r="T122" s="24"/>
      <c r="U122" s="25"/>
      <c r="V122" s="23"/>
      <c r="W122" s="23"/>
      <c r="X122" s="23"/>
      <c r="Y122" s="23"/>
      <c r="AB122"/>
    </row>
    <row r="123" spans="1:28" ht="15.95" customHeight="1" x14ac:dyDescent="0.3">
      <c r="B123" s="23"/>
      <c r="C123" s="23"/>
      <c r="D123" s="23"/>
      <c r="E123" s="23"/>
      <c r="F123" s="23"/>
      <c r="G123" s="23"/>
      <c r="H123" s="23"/>
      <c r="I123" s="23"/>
      <c r="J123" s="24"/>
      <c r="K123" s="25"/>
      <c r="L123" s="26"/>
      <c r="M123" s="26"/>
      <c r="N123" s="27"/>
      <c r="O123" s="26"/>
      <c r="P123" s="26"/>
      <c r="Q123" s="26"/>
      <c r="R123" s="26"/>
      <c r="S123" s="26"/>
      <c r="T123" s="26"/>
      <c r="U123" s="26"/>
      <c r="V123" s="28"/>
      <c r="W123" s="28"/>
      <c r="X123" s="28"/>
      <c r="Y123" s="26"/>
      <c r="AB123"/>
    </row>
    <row r="124" spans="1:28" ht="15.95" customHeight="1" x14ac:dyDescent="0.3">
      <c r="A124" s="1" t="str">
        <f t="shared" ref="A124" si="9">D124&amp;E124</f>
        <v/>
      </c>
      <c r="B124" s="100"/>
      <c r="C124" s="100"/>
      <c r="D124" s="100" t="str">
        <f>IF($B124="","",INDEX(#REF!,MATCH($B124+#REF!,#REF!,0),1))</f>
        <v/>
      </c>
      <c r="E124" s="100"/>
      <c r="F124" s="100" t="str">
        <f>IF($B124="","",INDEX(#REF!,MATCH($B124+#REF!,#REF!,0),3))</f>
        <v/>
      </c>
      <c r="G124" s="100" t="str">
        <f>IF($B124="","",INDEX(#REF!,MATCH($B124+#REF!,#REF!,0),4))</f>
        <v/>
      </c>
      <c r="H124" s="100"/>
      <c r="I124" s="100" t="str">
        <f>IF($B124="","",INDEX(#REF!,MATCH($B124+#REF!,#REF!,0),7))</f>
        <v/>
      </c>
      <c r="J124" s="103"/>
      <c r="K124" s="104"/>
      <c r="L124" s="105"/>
      <c r="M124" s="105"/>
      <c r="N124" s="106"/>
      <c r="O124" s="105"/>
      <c r="P124" s="105"/>
      <c r="Q124" s="105"/>
      <c r="R124" s="105"/>
      <c r="S124" s="105"/>
      <c r="T124" s="105"/>
      <c r="U124" s="105"/>
      <c r="V124" s="107"/>
      <c r="W124" s="107"/>
      <c r="X124" s="107" t="str">
        <f>IFERROR(VLOOKUP(D124&amp;E124,#REF!,4,),"")</f>
        <v/>
      </c>
      <c r="Y124" s="105"/>
      <c r="AB124"/>
    </row>
    <row r="125" spans="1:28" x14ac:dyDescent="0.25">
      <c r="A125" s="1" t="str">
        <f t="shared" si="7"/>
        <v/>
      </c>
    </row>
  </sheetData>
  <mergeCells count="35">
    <mergeCell ref="B112:B114"/>
    <mergeCell ref="D112:F112"/>
    <mergeCell ref="L112:M112"/>
    <mergeCell ref="N112:O112"/>
    <mergeCell ref="P112:U112"/>
    <mergeCell ref="L113:M113"/>
    <mergeCell ref="P113:V113"/>
    <mergeCell ref="B5:B7"/>
    <mergeCell ref="H57:W58"/>
    <mergeCell ref="B60:B62"/>
    <mergeCell ref="D60:F60"/>
    <mergeCell ref="L60:M60"/>
    <mergeCell ref="N60:O60"/>
    <mergeCell ref="P60:U60"/>
    <mergeCell ref="L61:M61"/>
    <mergeCell ref="P61:V61"/>
    <mergeCell ref="W61:W62"/>
    <mergeCell ref="H1:X3"/>
    <mergeCell ref="D5:F5"/>
    <mergeCell ref="L5:M5"/>
    <mergeCell ref="N5:O5"/>
    <mergeCell ref="P5:U5"/>
    <mergeCell ref="X61:X62"/>
    <mergeCell ref="Y61:Y62"/>
    <mergeCell ref="H108:W110"/>
    <mergeCell ref="W113:W114"/>
    <mergeCell ref="Y6:Y7"/>
    <mergeCell ref="L6:M6"/>
    <mergeCell ref="N6:N7"/>
    <mergeCell ref="O6:O7"/>
    <mergeCell ref="P6:V6"/>
    <mergeCell ref="W6:W7"/>
    <mergeCell ref="X6:X7"/>
    <mergeCell ref="X113:X114"/>
    <mergeCell ref="Y113:Y114"/>
  </mergeCells>
  <conditionalFormatting sqref="C113:AB114 B108:AB112 B125:AB125">
    <cfRule type="expression" dxfId="22" priority="22">
      <formula>$AB108="NG"</formula>
    </cfRule>
  </conditionalFormatting>
  <conditionalFormatting sqref="K63:Y63 C60:Y62 B53:Y59 B105:Y107 K8:Y45">
    <cfRule type="expression" dxfId="21" priority="23">
      <formula>#REF!="NG"</formula>
    </cfRule>
  </conditionalFormatting>
  <conditionalFormatting sqref="B60">
    <cfRule type="expression" dxfId="20" priority="24">
      <formula>#REF!="NG"</formula>
    </cfRule>
  </conditionalFormatting>
  <conditionalFormatting sqref="B115:Y115 B123:Y124">
    <cfRule type="expression" dxfId="19" priority="16">
      <formula>#REF!="NG"</formula>
    </cfRule>
  </conditionalFormatting>
  <conditionalFormatting sqref="K67:Y77 K99:Y103">
    <cfRule type="expression" dxfId="12" priority="13">
      <formula>#REF!="NG"</formula>
    </cfRule>
  </conditionalFormatting>
  <conditionalFormatting sqref="B8:J8 B37:B38 B40:B44 B10 B12 B14 B16 B18 B20 B22 B24 C10:J25 C37:J44">
    <cfRule type="expression" dxfId="9" priority="10">
      <formula>$AB8="NG"</formula>
    </cfRule>
  </conditionalFormatting>
  <conditionalFormatting sqref="B9:J9 B39 B11 B13 B15 B17 B19 B21 B23 B25">
    <cfRule type="expression" dxfId="8" priority="9">
      <formula>$AB9="NG"</formula>
    </cfRule>
  </conditionalFormatting>
  <conditionalFormatting sqref="B26:J36">
    <cfRule type="expression" dxfId="7" priority="8">
      <formula>$AB26="NG"</formula>
    </cfRule>
  </conditionalFormatting>
  <conditionalFormatting sqref="K96:Y96 K78:Y88">
    <cfRule type="expression" dxfId="5" priority="6">
      <formula>#REF!="NG"</formula>
    </cfRule>
  </conditionalFormatting>
  <conditionalFormatting sqref="B63:J76 B94:I98">
    <cfRule type="expression" dxfId="2" priority="3">
      <formula>$AB63="NG"</formula>
    </cfRule>
  </conditionalFormatting>
  <conditionalFormatting sqref="B77:J93">
    <cfRule type="expression" dxfId="1" priority="2">
      <formula>$AB77="NG"</formula>
    </cfRule>
  </conditionalFormatting>
  <conditionalFormatting sqref="J94:J98">
    <cfRule type="expression" dxfId="0" priority="1">
      <formula>$AB94="NG"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0" id="{FB4A02A8-A72F-4719-822A-D6092E37B770}">
            <xm:f>'W1 IN'!#REF!="NG"</xm:f>
            <x14:dxf>
              <fill>
                <patternFill>
                  <bgColor rgb="FFFF0000"/>
                </patternFill>
              </fill>
            </x14:dxf>
          </x14:cfRule>
          <xm:sqref>B47:Y52 B45:C45 J45</xm:sqref>
        </x14:conditionalFormatting>
        <x14:conditionalFormatting xmlns:xm="http://schemas.microsoft.com/office/excel/2006/main">
          <x14:cfRule type="expression" priority="19" id="{A8E7D764-1F03-4A71-ABB6-8175A6D23E15}">
            <xm:f>'W1 IN'!#REF!="NG"</xm:f>
            <x14:dxf>
              <fill>
                <patternFill>
                  <bgColor rgb="FFFF0000"/>
                </patternFill>
              </fill>
            </x14:dxf>
          </x14:cfRule>
          <xm:sqref>B46:Y46 D45:I45</xm:sqref>
        </x14:conditionalFormatting>
        <x14:conditionalFormatting xmlns:xm="http://schemas.microsoft.com/office/excel/2006/main">
          <x14:cfRule type="expression" priority="18" id="{54A9E72E-0015-47E5-9E5C-6893CB6F9E3C}">
            <xm:f>'W1 IN'!#REF!="NG"</xm:f>
            <x14:dxf>
              <fill>
                <patternFill>
                  <bgColor rgb="FFFF0000"/>
                </patternFill>
              </fill>
            </x14:dxf>
          </x14:cfRule>
          <xm:sqref>K65:Y66 B104:Y104</xm:sqref>
        </x14:conditionalFormatting>
        <x14:conditionalFormatting xmlns:xm="http://schemas.microsoft.com/office/excel/2006/main">
          <x14:cfRule type="expression" priority="17" id="{475A3782-48B9-4E75-A187-F29C50962EAE}">
            <xm:f>'W1 IN'!#REF!="NG"</xm:f>
            <x14:dxf>
              <fill>
                <patternFill>
                  <bgColor rgb="FFFF0000"/>
                </patternFill>
              </fill>
            </x14:dxf>
          </x14:cfRule>
          <xm:sqref>K64:Y64</xm:sqref>
        </x14:conditionalFormatting>
        <x14:conditionalFormatting xmlns:xm="http://schemas.microsoft.com/office/excel/2006/main">
          <x14:cfRule type="expression" priority="15" id="{23F7B7F5-CA6C-4548-A580-BA6802E732B8}">
            <xm:f>'W1 IN'!#REF!="NG"</xm:f>
            <x14:dxf>
              <fill>
                <patternFill>
                  <bgColor rgb="FFFF0000"/>
                </patternFill>
              </fill>
            </x14:dxf>
          </x14:cfRule>
          <xm:sqref>B117:Y122</xm:sqref>
        </x14:conditionalFormatting>
        <x14:conditionalFormatting xmlns:xm="http://schemas.microsoft.com/office/excel/2006/main">
          <x14:cfRule type="expression" priority="14" id="{3B402B1F-7134-4073-975D-5F210D700F09}">
            <xm:f>'W1 IN'!#REF!="NG"</xm:f>
            <x14:dxf>
              <fill>
                <patternFill>
                  <bgColor rgb="FFFF0000"/>
                </patternFill>
              </fill>
            </x14:dxf>
          </x14:cfRule>
          <xm:sqref>B116:Y116</xm:sqref>
        </x14:conditionalFormatting>
        <x14:conditionalFormatting xmlns:xm="http://schemas.microsoft.com/office/excel/2006/main">
          <x14:cfRule type="expression" priority="12" id="{53A7DBC5-6BFB-4119-B81C-BC3536120DE6}">
            <xm:f>'W1 IN'!#REF!="NG"</xm:f>
            <x14:dxf>
              <fill>
                <patternFill>
                  <bgColor rgb="FFFF0000"/>
                </patternFill>
              </fill>
            </x14:dxf>
          </x14:cfRule>
          <xm:sqref>B99:C99 B101:C101 B103:C103 J103 J101 J99</xm:sqref>
        </x14:conditionalFormatting>
        <x14:conditionalFormatting xmlns:xm="http://schemas.microsoft.com/office/excel/2006/main">
          <x14:cfRule type="expression" priority="11" id="{1317A662-BEA3-4A0B-80D5-220AC96B0E83}">
            <xm:f>'W1 IN'!#REF!="NG"</xm:f>
            <x14:dxf>
              <fill>
                <patternFill>
                  <bgColor rgb="FFFF0000"/>
                </patternFill>
              </fill>
            </x14:dxf>
          </x14:cfRule>
          <xm:sqref>B100:C100 B102:C102 J102 J100 D99:I103</xm:sqref>
        </x14:conditionalFormatting>
        <x14:conditionalFormatting xmlns:xm="http://schemas.microsoft.com/office/excel/2006/main">
          <x14:cfRule type="expression" priority="7" id="{D0A86033-A661-4CEA-8B53-DDE0D278652D}">
            <xm:f>'W1 IN'!#REF!="NG"</xm:f>
            <x14:dxf>
              <fill>
                <patternFill>
                  <bgColor rgb="FFFF0000"/>
                </patternFill>
              </fill>
            </x14:dxf>
          </x14:cfRule>
          <xm:sqref>K97:Y98</xm:sqref>
        </x14:conditionalFormatting>
        <x14:conditionalFormatting xmlns:xm="http://schemas.microsoft.com/office/excel/2006/main">
          <x14:cfRule type="expression" priority="5" id="{144DD965-2576-48DF-80DD-7C7A549EA093}">
            <xm:f>'W1 IN'!#REF!="NG"</xm:f>
            <x14:dxf>
              <fill>
                <patternFill>
                  <bgColor rgb="FFFF0000"/>
                </patternFill>
              </fill>
            </x14:dxf>
          </x14:cfRule>
          <xm:sqref>K90:Y95</xm:sqref>
        </x14:conditionalFormatting>
        <x14:conditionalFormatting xmlns:xm="http://schemas.microsoft.com/office/excel/2006/main">
          <x14:cfRule type="expression" priority="4" id="{1BF6E69D-D090-4C8B-A97C-7F2172BAAA5D}">
            <xm:f>'W1 IN'!#REF!="NG"</xm:f>
            <x14:dxf>
              <fill>
                <patternFill>
                  <bgColor rgb="FFFF0000"/>
                </patternFill>
              </fill>
            </x14:dxf>
          </x14:cfRule>
          <xm:sqref>K89:Y89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76D8D-1CFF-4F81-BEFD-F74014E35A33}">
  <dimension ref="B1:AE197"/>
  <sheetViews>
    <sheetView tabSelected="1" topLeftCell="A148" workbookViewId="0">
      <selection activeCell="L104" sqref="L104"/>
    </sheetView>
  </sheetViews>
  <sheetFormatPr defaultRowHeight="15" x14ac:dyDescent="0.25"/>
  <cols>
    <col min="1" max="1" width="1.42578125" customWidth="1"/>
    <col min="2" max="2" width="4.28515625" style="42" customWidth="1"/>
    <col min="3" max="3" width="3.28515625" customWidth="1"/>
    <col min="5" max="5" width="10.42578125" customWidth="1"/>
    <col min="6" max="7" width="5.140625" customWidth="1"/>
    <col min="8" max="8" width="0.28515625" customWidth="1"/>
    <col min="9" max="9" width="21.140625" customWidth="1"/>
    <col min="10" max="10" width="10.42578125" style="59" customWidth="1"/>
    <col min="11" max="11" width="10.5703125" style="59" customWidth="1"/>
    <col min="12" max="12" width="11" style="59" customWidth="1"/>
    <col min="13" max="13" width="7" style="59" customWidth="1"/>
    <col min="14" max="14" width="5.28515625" style="59" customWidth="1"/>
    <col min="15" max="16" width="4.28515625" style="59" customWidth="1"/>
    <col min="17" max="17" width="4.7109375" style="59" customWidth="1"/>
    <col min="18" max="18" width="4.85546875" style="59" customWidth="1"/>
    <col min="19" max="19" width="4.7109375" style="59" customWidth="1"/>
    <col min="20" max="20" width="4.42578125" customWidth="1"/>
    <col min="21" max="21" width="4.5703125" customWidth="1"/>
    <col min="22" max="22" width="7.7109375" customWidth="1"/>
    <col min="23" max="23" width="5.85546875" customWidth="1"/>
    <col min="24" max="24" width="10.140625" customWidth="1"/>
  </cols>
  <sheetData>
    <row r="1" spans="2:31" ht="11.25" customHeight="1" x14ac:dyDescent="0.25">
      <c r="B1" s="57"/>
      <c r="F1" s="128" t="s">
        <v>43</v>
      </c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</row>
    <row r="2" spans="2:31" ht="11.25" customHeight="1" x14ac:dyDescent="0.25">
      <c r="B2" s="57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AC2" s="40" t="s">
        <v>34</v>
      </c>
      <c r="AD2" s="40" t="s">
        <v>35</v>
      </c>
      <c r="AE2" s="40" t="s">
        <v>36</v>
      </c>
    </row>
    <row r="3" spans="2:31" ht="19.5" customHeight="1" x14ac:dyDescent="0.25">
      <c r="B3" s="5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AC3" s="17">
        <v>73</v>
      </c>
      <c r="AD3" s="17">
        <v>70</v>
      </c>
      <c r="AE3" s="17"/>
    </row>
    <row r="4" spans="2:31" ht="17.25" customHeight="1" x14ac:dyDescent="0.35">
      <c r="B4" s="54" t="s">
        <v>44</v>
      </c>
    </row>
    <row r="5" spans="2:31" s="41" customFormat="1" ht="15.75" customHeight="1" x14ac:dyDescent="0.25">
      <c r="B5" s="9"/>
      <c r="C5" s="60" t="s">
        <v>2</v>
      </c>
      <c r="D5" s="129">
        <v>44909</v>
      </c>
      <c r="E5" s="129"/>
      <c r="F5" s="129"/>
      <c r="G5" s="11"/>
      <c r="H5" s="11"/>
      <c r="I5" s="11"/>
      <c r="J5" s="11"/>
      <c r="K5" s="110"/>
      <c r="L5" s="111"/>
      <c r="M5" s="117" t="s">
        <v>3</v>
      </c>
      <c r="N5" s="118"/>
      <c r="O5" s="110">
        <v>5.0999999999999996</v>
      </c>
      <c r="P5" s="110"/>
      <c r="Q5" s="110"/>
      <c r="R5" s="110"/>
      <c r="S5" s="110"/>
      <c r="T5" s="110"/>
      <c r="U5" s="12"/>
      <c r="V5" s="61"/>
      <c r="W5" s="12"/>
      <c r="X5" s="61" t="s">
        <v>45</v>
      </c>
    </row>
    <row r="6" spans="2:31" s="66" customFormat="1" ht="15" customHeight="1" x14ac:dyDescent="0.25">
      <c r="B6" s="62" t="s">
        <v>6</v>
      </c>
      <c r="C6" s="63"/>
      <c r="D6" s="15"/>
      <c r="E6" s="64"/>
      <c r="F6" s="64"/>
      <c r="G6" s="65" t="s">
        <v>7</v>
      </c>
      <c r="H6" s="65"/>
      <c r="I6" s="64"/>
      <c r="J6" s="64"/>
      <c r="K6" s="117" t="s">
        <v>8</v>
      </c>
      <c r="L6" s="130"/>
      <c r="M6" s="135" t="s">
        <v>9</v>
      </c>
      <c r="N6" s="124" t="s">
        <v>39</v>
      </c>
      <c r="O6" s="117" t="s">
        <v>11</v>
      </c>
      <c r="P6" s="118"/>
      <c r="Q6" s="118"/>
      <c r="R6" s="118"/>
      <c r="S6" s="118"/>
      <c r="T6" s="118"/>
      <c r="U6" s="130"/>
      <c r="V6" s="122" t="s">
        <v>12</v>
      </c>
      <c r="W6" s="122" t="s">
        <v>46</v>
      </c>
      <c r="X6" s="115" t="s">
        <v>14</v>
      </c>
    </row>
    <row r="7" spans="2:31" s="71" customFormat="1" ht="16.5" customHeight="1" x14ac:dyDescent="0.25">
      <c r="B7" s="56"/>
      <c r="C7" s="67" t="s">
        <v>15</v>
      </c>
      <c r="D7" s="67" t="s">
        <v>16</v>
      </c>
      <c r="E7" s="68" t="s">
        <v>17</v>
      </c>
      <c r="F7" s="68" t="s">
        <v>18</v>
      </c>
      <c r="G7" s="67" t="s">
        <v>19</v>
      </c>
      <c r="H7" s="20" t="s">
        <v>20</v>
      </c>
      <c r="I7" s="49" t="s">
        <v>21</v>
      </c>
      <c r="J7" s="69" t="s">
        <v>22</v>
      </c>
      <c r="K7" s="67" t="s">
        <v>24</v>
      </c>
      <c r="L7" s="67" t="s">
        <v>25</v>
      </c>
      <c r="M7" s="136"/>
      <c r="N7" s="125"/>
      <c r="O7" s="67" t="s">
        <v>26</v>
      </c>
      <c r="P7" s="67" t="s">
        <v>27</v>
      </c>
      <c r="Q7" s="67" t="s">
        <v>28</v>
      </c>
      <c r="R7" s="67" t="s">
        <v>29</v>
      </c>
      <c r="S7" s="67" t="s">
        <v>30</v>
      </c>
      <c r="T7" s="67" t="s">
        <v>31</v>
      </c>
      <c r="U7" s="70" t="s">
        <v>32</v>
      </c>
      <c r="V7" s="123"/>
      <c r="W7" s="123"/>
      <c r="X7" s="116"/>
    </row>
    <row r="8" spans="2:31" ht="10.7" customHeight="1" x14ac:dyDescent="0.25">
      <c r="B8" s="72">
        <v>1</v>
      </c>
      <c r="C8" s="72" t="s">
        <v>47</v>
      </c>
      <c r="D8" s="72" t="s">
        <v>48</v>
      </c>
      <c r="E8" s="72">
        <v>8</v>
      </c>
      <c r="F8" s="72" t="s">
        <v>49</v>
      </c>
      <c r="G8" s="72" t="s">
        <v>50</v>
      </c>
      <c r="H8" s="72"/>
      <c r="I8" s="72" t="s">
        <v>51</v>
      </c>
      <c r="J8" s="73">
        <v>0.301875</v>
      </c>
      <c r="K8" s="25"/>
      <c r="L8" s="25"/>
      <c r="M8" s="25"/>
      <c r="N8" s="25"/>
      <c r="O8" s="25"/>
      <c r="P8" s="25"/>
      <c r="Q8" s="25"/>
      <c r="R8" s="25"/>
      <c r="S8" s="25"/>
      <c r="T8" s="26"/>
      <c r="U8" s="26"/>
      <c r="V8" s="26"/>
      <c r="W8" s="26"/>
      <c r="X8" s="26"/>
    </row>
    <row r="9" spans="2:31" ht="10.7" customHeight="1" x14ac:dyDescent="0.25">
      <c r="B9" s="74">
        <v>2</v>
      </c>
      <c r="C9" s="74" t="s">
        <v>42</v>
      </c>
      <c r="D9" s="74" t="s">
        <v>53</v>
      </c>
      <c r="E9" s="74">
        <v>8</v>
      </c>
      <c r="F9" s="74" t="s">
        <v>54</v>
      </c>
      <c r="G9" s="74" t="s">
        <v>55</v>
      </c>
      <c r="H9" s="74"/>
      <c r="I9" s="74" t="s">
        <v>56</v>
      </c>
      <c r="J9" s="75">
        <v>0.3051388888888889</v>
      </c>
      <c r="K9" s="141"/>
      <c r="L9" s="141"/>
      <c r="M9" s="141"/>
      <c r="N9" s="141"/>
      <c r="O9" s="141"/>
      <c r="P9" s="141"/>
      <c r="Q9" s="141"/>
      <c r="R9" s="141"/>
      <c r="S9" s="141"/>
      <c r="T9" s="142"/>
      <c r="U9" s="142"/>
      <c r="V9" s="142"/>
      <c r="W9" s="142"/>
      <c r="X9" s="142"/>
    </row>
    <row r="10" spans="2:31" ht="10.7" customHeight="1" x14ac:dyDescent="0.25">
      <c r="B10" s="74">
        <v>3</v>
      </c>
      <c r="C10" s="74" t="s">
        <v>42</v>
      </c>
      <c r="D10" s="74" t="s">
        <v>57</v>
      </c>
      <c r="E10" s="74">
        <v>6</v>
      </c>
      <c r="F10" s="74" t="s">
        <v>58</v>
      </c>
      <c r="G10" s="74" t="s">
        <v>59</v>
      </c>
      <c r="H10" s="74"/>
      <c r="I10" s="74" t="s">
        <v>60</v>
      </c>
      <c r="J10" s="75">
        <v>0.3084027777777778</v>
      </c>
      <c r="K10" s="141"/>
      <c r="L10" s="141"/>
      <c r="M10" s="141"/>
      <c r="N10" s="141"/>
      <c r="O10" s="141"/>
      <c r="P10" s="141"/>
      <c r="Q10" s="141"/>
      <c r="R10" s="141"/>
      <c r="S10" s="141"/>
      <c r="T10" s="142"/>
      <c r="U10" s="142"/>
      <c r="V10" s="142"/>
      <c r="W10" s="142"/>
      <c r="X10" s="142"/>
    </row>
    <row r="11" spans="2:31" ht="10.7" customHeight="1" x14ac:dyDescent="0.25">
      <c r="B11" s="74">
        <v>4</v>
      </c>
      <c r="C11" s="74" t="s">
        <v>61</v>
      </c>
      <c r="D11" s="74" t="s">
        <v>62</v>
      </c>
      <c r="E11" s="74">
        <v>2</v>
      </c>
      <c r="F11" s="74" t="s">
        <v>63</v>
      </c>
      <c r="G11" s="74" t="s">
        <v>64</v>
      </c>
      <c r="H11" s="74"/>
      <c r="I11" s="74" t="s">
        <v>65</v>
      </c>
      <c r="J11" s="75">
        <v>0.3116666666666667</v>
      </c>
      <c r="K11" s="141"/>
      <c r="L11" s="141"/>
      <c r="M11" s="141"/>
      <c r="N11" s="141"/>
      <c r="O11" s="141"/>
      <c r="P11" s="141"/>
      <c r="Q11" s="141"/>
      <c r="R11" s="141"/>
      <c r="S11" s="141"/>
      <c r="T11" s="142"/>
      <c r="U11" s="142"/>
      <c r="V11" s="142"/>
      <c r="W11" s="142"/>
      <c r="X11" s="142"/>
    </row>
    <row r="12" spans="2:31" ht="10.7" customHeight="1" x14ac:dyDescent="0.25">
      <c r="B12" s="74">
        <v>5</v>
      </c>
      <c r="C12" s="74" t="s">
        <v>42</v>
      </c>
      <c r="D12" s="74" t="s">
        <v>66</v>
      </c>
      <c r="E12" s="74">
        <v>8</v>
      </c>
      <c r="F12" s="74" t="s">
        <v>67</v>
      </c>
      <c r="G12" s="74" t="s">
        <v>68</v>
      </c>
      <c r="H12" s="74"/>
      <c r="I12" s="74" t="s">
        <v>69</v>
      </c>
      <c r="J12" s="75">
        <v>0.3149305555555556</v>
      </c>
      <c r="K12" s="141"/>
      <c r="L12" s="141"/>
      <c r="M12" s="141"/>
      <c r="N12" s="141"/>
      <c r="O12" s="141"/>
      <c r="P12" s="141"/>
      <c r="Q12" s="141"/>
      <c r="R12" s="141"/>
      <c r="S12" s="141"/>
      <c r="T12" s="142"/>
      <c r="U12" s="142"/>
      <c r="V12" s="142"/>
      <c r="W12" s="142"/>
      <c r="X12" s="142"/>
    </row>
    <row r="13" spans="2:31" ht="10.7" customHeight="1" x14ac:dyDescent="0.25">
      <c r="B13" s="74">
        <v>6</v>
      </c>
      <c r="C13" s="74" t="s">
        <v>42</v>
      </c>
      <c r="D13" s="74" t="s">
        <v>57</v>
      </c>
      <c r="E13" s="74">
        <v>7</v>
      </c>
      <c r="F13" s="74" t="s">
        <v>58</v>
      </c>
      <c r="G13" s="74" t="s">
        <v>70</v>
      </c>
      <c r="H13" s="74"/>
      <c r="I13" s="74" t="s">
        <v>71</v>
      </c>
      <c r="J13" s="75">
        <v>0.3181944444444445</v>
      </c>
      <c r="K13" s="141"/>
      <c r="L13" s="141"/>
      <c r="M13" s="141"/>
      <c r="N13" s="141"/>
      <c r="O13" s="141"/>
      <c r="P13" s="141"/>
      <c r="Q13" s="141"/>
      <c r="R13" s="141"/>
      <c r="S13" s="141"/>
      <c r="T13" s="142"/>
      <c r="U13" s="142"/>
      <c r="V13" s="142"/>
      <c r="W13" s="142"/>
      <c r="X13" s="142"/>
    </row>
    <row r="14" spans="2:31" ht="10.7" customHeight="1" x14ac:dyDescent="0.25">
      <c r="B14" s="74">
        <v>7</v>
      </c>
      <c r="C14" s="74" t="s">
        <v>47</v>
      </c>
      <c r="D14" s="74" t="s">
        <v>125</v>
      </c>
      <c r="E14" s="74">
        <v>8</v>
      </c>
      <c r="F14" s="74" t="s">
        <v>126</v>
      </c>
      <c r="G14" s="74" t="s">
        <v>346</v>
      </c>
      <c r="H14" s="74"/>
      <c r="I14" s="74" t="s">
        <v>128</v>
      </c>
      <c r="J14" s="75">
        <v>0.3214583333333334</v>
      </c>
      <c r="K14" s="141"/>
      <c r="L14" s="141"/>
      <c r="M14" s="141"/>
      <c r="N14" s="141"/>
      <c r="O14" s="141"/>
      <c r="P14" s="141"/>
      <c r="Q14" s="141"/>
      <c r="R14" s="141"/>
      <c r="S14" s="141"/>
      <c r="T14" s="142"/>
      <c r="U14" s="142"/>
      <c r="V14" s="142"/>
      <c r="W14" s="142"/>
      <c r="X14" s="142"/>
    </row>
    <row r="15" spans="2:31" ht="10.7" customHeight="1" x14ac:dyDescent="0.25">
      <c r="B15" s="74">
        <v>8</v>
      </c>
      <c r="C15" s="74" t="s">
        <v>81</v>
      </c>
      <c r="D15" s="74" t="s">
        <v>347</v>
      </c>
      <c r="E15" s="74">
        <v>7</v>
      </c>
      <c r="F15" s="74" t="s">
        <v>83</v>
      </c>
      <c r="G15" s="74" t="s">
        <v>348</v>
      </c>
      <c r="H15" s="74"/>
      <c r="I15" s="74" t="s">
        <v>349</v>
      </c>
      <c r="J15" s="75">
        <v>0.3247222222222223</v>
      </c>
      <c r="K15" s="141"/>
      <c r="L15" s="141"/>
      <c r="M15" s="141"/>
      <c r="N15" s="141"/>
      <c r="O15" s="141"/>
      <c r="P15" s="141"/>
      <c r="Q15" s="141"/>
      <c r="R15" s="141"/>
      <c r="S15" s="141"/>
      <c r="T15" s="142"/>
      <c r="U15" s="142"/>
      <c r="V15" s="142"/>
      <c r="W15" s="142"/>
      <c r="X15" s="142"/>
    </row>
    <row r="16" spans="2:31" ht="10.7" customHeight="1" x14ac:dyDescent="0.25">
      <c r="B16" s="74">
        <v>9</v>
      </c>
      <c r="C16" s="74" t="s">
        <v>42</v>
      </c>
      <c r="D16" s="74" t="s">
        <v>201</v>
      </c>
      <c r="E16" s="74">
        <v>4</v>
      </c>
      <c r="F16" s="74" t="s">
        <v>202</v>
      </c>
      <c r="G16" s="74" t="s">
        <v>350</v>
      </c>
      <c r="H16" s="74"/>
      <c r="I16" s="74" t="s">
        <v>351</v>
      </c>
      <c r="J16" s="75">
        <v>0.3279861111111112</v>
      </c>
      <c r="K16" s="141"/>
      <c r="L16" s="141"/>
      <c r="M16" s="141"/>
      <c r="N16" s="141"/>
      <c r="O16" s="141"/>
      <c r="P16" s="141"/>
      <c r="Q16" s="141"/>
      <c r="R16" s="141"/>
      <c r="S16" s="141"/>
      <c r="T16" s="142"/>
      <c r="U16" s="142"/>
      <c r="V16" s="142"/>
      <c r="W16" s="142"/>
      <c r="X16" s="142"/>
    </row>
    <row r="17" spans="2:24" ht="10.7" customHeight="1" x14ac:dyDescent="0.25">
      <c r="B17" s="74">
        <v>10</v>
      </c>
      <c r="C17" s="74" t="s">
        <v>47</v>
      </c>
      <c r="D17" s="74" t="s">
        <v>48</v>
      </c>
      <c r="E17" s="74">
        <v>9</v>
      </c>
      <c r="F17" s="74" t="s">
        <v>49</v>
      </c>
      <c r="G17" s="74" t="s">
        <v>352</v>
      </c>
      <c r="H17" s="74"/>
      <c r="I17" s="74" t="s">
        <v>51</v>
      </c>
      <c r="J17" s="75">
        <v>0.3312500000000001</v>
      </c>
      <c r="K17" s="141"/>
      <c r="L17" s="141"/>
      <c r="M17" s="141"/>
      <c r="N17" s="141"/>
      <c r="O17" s="141"/>
      <c r="P17" s="141"/>
      <c r="Q17" s="141"/>
      <c r="R17" s="141"/>
      <c r="S17" s="141"/>
      <c r="T17" s="142"/>
      <c r="U17" s="142"/>
      <c r="V17" s="142"/>
      <c r="W17" s="142"/>
      <c r="X17" s="142"/>
    </row>
    <row r="18" spans="2:24" ht="10.7" customHeight="1" x14ac:dyDescent="0.25">
      <c r="B18" s="74">
        <v>11</v>
      </c>
      <c r="C18" s="74" t="s">
        <v>42</v>
      </c>
      <c r="D18" s="74" t="s">
        <v>53</v>
      </c>
      <c r="E18" s="74">
        <v>9</v>
      </c>
      <c r="F18" s="74" t="s">
        <v>54</v>
      </c>
      <c r="G18" s="74" t="s">
        <v>353</v>
      </c>
      <c r="H18" s="74"/>
      <c r="I18" s="74" t="s">
        <v>354</v>
      </c>
      <c r="J18" s="75">
        <v>0.334513888888889</v>
      </c>
      <c r="K18" s="141"/>
      <c r="L18" s="141"/>
      <c r="M18" s="141"/>
      <c r="N18" s="141"/>
      <c r="O18" s="141"/>
      <c r="P18" s="141"/>
      <c r="Q18" s="141"/>
      <c r="R18" s="141"/>
      <c r="S18" s="141"/>
      <c r="T18" s="142"/>
      <c r="U18" s="142"/>
      <c r="V18" s="142"/>
      <c r="W18" s="142"/>
      <c r="X18" s="142"/>
    </row>
    <row r="19" spans="2:24" ht="10.7" customHeight="1" x14ac:dyDescent="0.25">
      <c r="B19" s="74">
        <v>12</v>
      </c>
      <c r="C19" s="74" t="s">
        <v>42</v>
      </c>
      <c r="D19" s="74" t="s">
        <v>57</v>
      </c>
      <c r="E19" s="74">
        <v>8</v>
      </c>
      <c r="F19" s="74" t="s">
        <v>58</v>
      </c>
      <c r="G19" s="74" t="s">
        <v>355</v>
      </c>
      <c r="H19" s="74"/>
      <c r="I19" s="74" t="s">
        <v>356</v>
      </c>
      <c r="J19" s="75">
        <v>0.3377777777777779</v>
      </c>
      <c r="K19" s="141"/>
      <c r="L19" s="141"/>
      <c r="M19" s="141"/>
      <c r="N19" s="141"/>
      <c r="O19" s="141"/>
      <c r="P19" s="141"/>
      <c r="Q19" s="141"/>
      <c r="R19" s="141"/>
      <c r="S19" s="141"/>
      <c r="T19" s="142"/>
      <c r="U19" s="142"/>
      <c r="V19" s="142"/>
      <c r="W19" s="142"/>
      <c r="X19" s="142"/>
    </row>
    <row r="20" spans="2:24" ht="10.7" customHeight="1" x14ac:dyDescent="0.25">
      <c r="B20" s="74">
        <v>13</v>
      </c>
      <c r="C20" s="74" t="s">
        <v>42</v>
      </c>
      <c r="D20" s="74" t="s">
        <v>66</v>
      </c>
      <c r="E20" s="74">
        <v>9</v>
      </c>
      <c r="F20" s="74" t="s">
        <v>67</v>
      </c>
      <c r="G20" s="74" t="s">
        <v>357</v>
      </c>
      <c r="H20" s="74"/>
      <c r="I20" s="74" t="s">
        <v>358</v>
      </c>
      <c r="J20" s="75">
        <v>0.3410416666666668</v>
      </c>
      <c r="K20" s="141"/>
      <c r="L20" s="141"/>
      <c r="M20" s="141"/>
      <c r="N20" s="141"/>
      <c r="O20" s="141"/>
      <c r="P20" s="141"/>
      <c r="Q20" s="141"/>
      <c r="R20" s="141"/>
      <c r="S20" s="141"/>
      <c r="T20" s="142"/>
      <c r="U20" s="142"/>
      <c r="V20" s="142"/>
      <c r="W20" s="142"/>
      <c r="X20" s="142"/>
    </row>
    <row r="21" spans="2:24" ht="10.7" customHeight="1" x14ac:dyDescent="0.25">
      <c r="B21" s="74">
        <v>14</v>
      </c>
      <c r="C21" s="74" t="s">
        <v>61</v>
      </c>
      <c r="D21" s="74" t="s">
        <v>133</v>
      </c>
      <c r="E21" s="74">
        <v>2</v>
      </c>
      <c r="F21" s="74" t="s">
        <v>134</v>
      </c>
      <c r="G21" s="74" t="s">
        <v>359</v>
      </c>
      <c r="H21" s="74"/>
      <c r="I21" s="74" t="s">
        <v>136</v>
      </c>
      <c r="J21" s="75">
        <v>0.3443055555555557</v>
      </c>
      <c r="K21" s="141"/>
      <c r="L21" s="141"/>
      <c r="M21" s="141"/>
      <c r="N21" s="141"/>
      <c r="O21" s="141"/>
      <c r="P21" s="141"/>
      <c r="Q21" s="141"/>
      <c r="R21" s="141"/>
      <c r="S21" s="141"/>
      <c r="T21" s="142"/>
      <c r="U21" s="142"/>
      <c r="V21" s="142"/>
      <c r="W21" s="142"/>
      <c r="X21" s="142"/>
    </row>
    <row r="22" spans="2:24" ht="10.7" customHeight="1" x14ac:dyDescent="0.25">
      <c r="B22" s="74">
        <v>15</v>
      </c>
      <c r="C22" s="74" t="s">
        <v>81</v>
      </c>
      <c r="D22" s="74" t="s">
        <v>347</v>
      </c>
      <c r="E22" s="74">
        <v>8</v>
      </c>
      <c r="F22" s="74" t="s">
        <v>83</v>
      </c>
      <c r="G22" s="74" t="s">
        <v>360</v>
      </c>
      <c r="H22" s="74"/>
      <c r="I22" s="74" t="s">
        <v>361</v>
      </c>
      <c r="J22" s="75">
        <v>0.3475694444444446</v>
      </c>
      <c r="K22" s="141"/>
      <c r="L22" s="141"/>
      <c r="M22" s="141"/>
      <c r="N22" s="141"/>
      <c r="O22" s="141"/>
      <c r="P22" s="141"/>
      <c r="Q22" s="141"/>
      <c r="R22" s="141"/>
      <c r="S22" s="141"/>
      <c r="T22" s="142"/>
      <c r="U22" s="142"/>
      <c r="V22" s="142"/>
      <c r="W22" s="142"/>
      <c r="X22" s="142"/>
    </row>
    <row r="23" spans="2:24" ht="10.7" customHeight="1" x14ac:dyDescent="0.25">
      <c r="B23" s="74">
        <v>16</v>
      </c>
      <c r="C23" s="74" t="s">
        <v>42</v>
      </c>
      <c r="D23" s="74" t="s">
        <v>57</v>
      </c>
      <c r="E23" s="74">
        <v>9</v>
      </c>
      <c r="F23" s="74" t="s">
        <v>58</v>
      </c>
      <c r="G23" s="74" t="s">
        <v>362</v>
      </c>
      <c r="H23" s="74"/>
      <c r="I23" s="74" t="s">
        <v>363</v>
      </c>
      <c r="J23" s="75">
        <v>0.3508333333333335</v>
      </c>
      <c r="K23" s="141"/>
      <c r="L23" s="141"/>
      <c r="M23" s="141"/>
      <c r="N23" s="141"/>
      <c r="O23" s="141"/>
      <c r="P23" s="141"/>
      <c r="Q23" s="141"/>
      <c r="R23" s="141"/>
      <c r="S23" s="141"/>
      <c r="T23" s="142"/>
      <c r="U23" s="142"/>
      <c r="V23" s="142"/>
      <c r="W23" s="142"/>
      <c r="X23" s="142"/>
    </row>
    <row r="24" spans="2:24" ht="10.7" customHeight="1" x14ac:dyDescent="0.25">
      <c r="B24" s="74">
        <v>17</v>
      </c>
      <c r="C24" s="74" t="s">
        <v>47</v>
      </c>
      <c r="D24" s="74" t="s">
        <v>48</v>
      </c>
      <c r="E24" s="74">
        <v>10</v>
      </c>
      <c r="F24" s="74" t="s">
        <v>49</v>
      </c>
      <c r="G24" s="74" t="s">
        <v>364</v>
      </c>
      <c r="H24" s="74"/>
      <c r="I24" s="74" t="s">
        <v>51</v>
      </c>
      <c r="J24" s="75">
        <v>0.3540972222222224</v>
      </c>
      <c r="K24" s="141"/>
      <c r="L24" s="141"/>
      <c r="M24" s="141"/>
      <c r="N24" s="141"/>
      <c r="O24" s="141"/>
      <c r="P24" s="141"/>
      <c r="Q24" s="141"/>
      <c r="R24" s="141"/>
      <c r="S24" s="141"/>
      <c r="T24" s="142"/>
      <c r="U24" s="142"/>
      <c r="V24" s="142"/>
      <c r="W24" s="142"/>
      <c r="X24" s="142"/>
    </row>
    <row r="25" spans="2:24" ht="10.7" customHeight="1" x14ac:dyDescent="0.25">
      <c r="B25" s="74">
        <v>18</v>
      </c>
      <c r="C25" s="74" t="s">
        <v>42</v>
      </c>
      <c r="D25" s="74" t="s">
        <v>201</v>
      </c>
      <c r="E25" s="74">
        <v>5</v>
      </c>
      <c r="F25" s="74" t="s">
        <v>202</v>
      </c>
      <c r="G25" s="74" t="s">
        <v>365</v>
      </c>
      <c r="H25" s="74"/>
      <c r="I25" s="74" t="s">
        <v>366</v>
      </c>
      <c r="J25" s="75">
        <v>0.3573611111111113</v>
      </c>
      <c r="K25" s="141"/>
      <c r="L25" s="141"/>
      <c r="M25" s="141"/>
      <c r="N25" s="141"/>
      <c r="O25" s="141"/>
      <c r="P25" s="141"/>
      <c r="Q25" s="141"/>
      <c r="R25" s="141"/>
      <c r="S25" s="141"/>
      <c r="T25" s="142"/>
      <c r="U25" s="142"/>
      <c r="V25" s="142"/>
      <c r="W25" s="142"/>
      <c r="X25" s="142"/>
    </row>
    <row r="26" spans="2:24" ht="10.7" customHeight="1" x14ac:dyDescent="0.25">
      <c r="B26" s="74">
        <v>19</v>
      </c>
      <c r="C26" s="74" t="s">
        <v>42</v>
      </c>
      <c r="D26" s="74" t="s">
        <v>53</v>
      </c>
      <c r="E26" s="74">
        <v>10</v>
      </c>
      <c r="F26" s="74" t="s">
        <v>54</v>
      </c>
      <c r="G26" s="74" t="s">
        <v>367</v>
      </c>
      <c r="H26" s="74"/>
      <c r="I26" s="74" t="s">
        <v>368</v>
      </c>
      <c r="J26" s="75">
        <v>0.3606250000000002</v>
      </c>
      <c r="K26" s="141"/>
      <c r="L26" s="141"/>
      <c r="M26" s="141"/>
      <c r="N26" s="141"/>
      <c r="O26" s="141"/>
      <c r="P26" s="141"/>
      <c r="Q26" s="141"/>
      <c r="R26" s="141"/>
      <c r="S26" s="141"/>
      <c r="T26" s="142"/>
      <c r="U26" s="142"/>
      <c r="V26" s="142"/>
      <c r="W26" s="142"/>
      <c r="X26" s="142"/>
    </row>
    <row r="27" spans="2:24" ht="10.7" customHeight="1" x14ac:dyDescent="0.25">
      <c r="B27" s="74">
        <v>20</v>
      </c>
      <c r="C27" s="74" t="s">
        <v>47</v>
      </c>
      <c r="D27" s="74" t="s">
        <v>125</v>
      </c>
      <c r="E27" s="74">
        <v>9</v>
      </c>
      <c r="F27" s="74" t="s">
        <v>126</v>
      </c>
      <c r="G27" s="74" t="s">
        <v>369</v>
      </c>
      <c r="H27" s="74"/>
      <c r="I27" s="74" t="s">
        <v>128</v>
      </c>
      <c r="J27" s="75">
        <v>0.36388888888888909</v>
      </c>
      <c r="K27" s="141"/>
      <c r="L27" s="141"/>
      <c r="M27" s="141"/>
      <c r="N27" s="141"/>
      <c r="O27" s="141"/>
      <c r="P27" s="141"/>
      <c r="Q27" s="141"/>
      <c r="R27" s="141"/>
      <c r="S27" s="141"/>
      <c r="T27" s="142"/>
      <c r="U27" s="142"/>
      <c r="V27" s="142"/>
      <c r="W27" s="142"/>
      <c r="X27" s="142"/>
    </row>
    <row r="28" spans="2:24" ht="10.7" customHeight="1" x14ac:dyDescent="0.25">
      <c r="B28" s="74">
        <v>21</v>
      </c>
      <c r="C28" s="74" t="s">
        <v>42</v>
      </c>
      <c r="D28" s="74" t="s">
        <v>66</v>
      </c>
      <c r="E28" s="74">
        <v>10</v>
      </c>
      <c r="F28" s="74" t="s">
        <v>67</v>
      </c>
      <c r="G28" s="74" t="s">
        <v>370</v>
      </c>
      <c r="H28" s="74"/>
      <c r="I28" s="74" t="s">
        <v>371</v>
      </c>
      <c r="J28" s="75">
        <v>0.36715277777777799</v>
      </c>
      <c r="K28" s="141"/>
      <c r="L28" s="141"/>
      <c r="M28" s="141"/>
      <c r="N28" s="141"/>
      <c r="O28" s="141"/>
      <c r="P28" s="141"/>
      <c r="Q28" s="141"/>
      <c r="R28" s="141"/>
      <c r="S28" s="141"/>
      <c r="T28" s="142"/>
      <c r="U28" s="142"/>
      <c r="V28" s="142"/>
      <c r="W28" s="142"/>
      <c r="X28" s="142"/>
    </row>
    <row r="29" spans="2:24" ht="10.7" customHeight="1" x14ac:dyDescent="0.25">
      <c r="B29" s="74">
        <v>22</v>
      </c>
      <c r="C29" s="74" t="s">
        <v>81</v>
      </c>
      <c r="D29" s="74" t="s">
        <v>86</v>
      </c>
      <c r="E29" s="74">
        <v>3</v>
      </c>
      <c r="F29" s="74" t="s">
        <v>87</v>
      </c>
      <c r="G29" s="74" t="s">
        <v>372</v>
      </c>
      <c r="H29" s="74"/>
      <c r="I29" s="74" t="s">
        <v>373</v>
      </c>
      <c r="J29" s="75">
        <v>0.37041666666666689</v>
      </c>
      <c r="K29" s="141"/>
      <c r="L29" s="141"/>
      <c r="M29" s="141"/>
      <c r="N29" s="141"/>
      <c r="O29" s="141"/>
      <c r="P29" s="141"/>
      <c r="Q29" s="141"/>
      <c r="R29" s="141"/>
      <c r="S29" s="141"/>
      <c r="T29" s="142"/>
      <c r="U29" s="142"/>
      <c r="V29" s="142"/>
      <c r="W29" s="142"/>
      <c r="X29" s="142"/>
    </row>
    <row r="30" spans="2:24" ht="10.7" customHeight="1" x14ac:dyDescent="0.25">
      <c r="B30" s="74">
        <v>23</v>
      </c>
      <c r="C30" s="74" t="s">
        <v>61</v>
      </c>
      <c r="D30" s="74" t="s">
        <v>133</v>
      </c>
      <c r="E30" s="74">
        <v>3</v>
      </c>
      <c r="F30" s="74" t="s">
        <v>134</v>
      </c>
      <c r="G30" s="74" t="s">
        <v>374</v>
      </c>
      <c r="H30" s="74"/>
      <c r="I30" s="74" t="s">
        <v>136</v>
      </c>
      <c r="J30" s="75">
        <v>0.37368055555555579</v>
      </c>
      <c r="K30" s="141"/>
      <c r="L30" s="141"/>
      <c r="M30" s="141"/>
      <c r="N30" s="141"/>
      <c r="O30" s="141"/>
      <c r="P30" s="141"/>
      <c r="Q30" s="141"/>
      <c r="R30" s="141"/>
      <c r="S30" s="141"/>
      <c r="T30" s="142"/>
      <c r="U30" s="142"/>
      <c r="V30" s="142"/>
      <c r="W30" s="142"/>
      <c r="X30" s="142"/>
    </row>
    <row r="31" spans="2:24" ht="10.7" customHeight="1" x14ac:dyDescent="0.25">
      <c r="B31" s="74">
        <v>24</v>
      </c>
      <c r="C31" s="74" t="s">
        <v>42</v>
      </c>
      <c r="D31" s="74" t="s">
        <v>57</v>
      </c>
      <c r="E31" s="74">
        <v>10</v>
      </c>
      <c r="F31" s="74" t="s">
        <v>58</v>
      </c>
      <c r="G31" s="74" t="s">
        <v>375</v>
      </c>
      <c r="H31" s="74"/>
      <c r="I31" s="74" t="s">
        <v>376</v>
      </c>
      <c r="J31" s="75">
        <v>0.38388888888888911</v>
      </c>
      <c r="K31" s="141"/>
      <c r="L31" s="141"/>
      <c r="M31" s="141"/>
      <c r="N31" s="141"/>
      <c r="O31" s="141"/>
      <c r="P31" s="141"/>
      <c r="Q31" s="141"/>
      <c r="R31" s="141"/>
      <c r="S31" s="141"/>
      <c r="T31" s="142"/>
      <c r="U31" s="142"/>
      <c r="V31" s="142"/>
      <c r="W31" s="142"/>
      <c r="X31" s="142"/>
    </row>
    <row r="32" spans="2:24" ht="10.7" customHeight="1" x14ac:dyDescent="0.25">
      <c r="B32" s="74">
        <v>25</v>
      </c>
      <c r="C32" s="74" t="s">
        <v>42</v>
      </c>
      <c r="D32" s="74" t="s">
        <v>72</v>
      </c>
      <c r="E32" s="74">
        <v>1</v>
      </c>
      <c r="F32" s="74" t="s">
        <v>67</v>
      </c>
      <c r="G32" s="74" t="s">
        <v>377</v>
      </c>
      <c r="H32" s="74"/>
      <c r="I32" s="74" t="s">
        <v>378</v>
      </c>
      <c r="J32" s="75">
        <v>0.38715277777777801</v>
      </c>
      <c r="K32" s="141"/>
      <c r="L32" s="141"/>
      <c r="M32" s="141"/>
      <c r="N32" s="141"/>
      <c r="O32" s="141"/>
      <c r="P32" s="141"/>
      <c r="Q32" s="141"/>
      <c r="R32" s="141"/>
      <c r="S32" s="141"/>
      <c r="T32" s="142"/>
      <c r="U32" s="142"/>
      <c r="V32" s="142"/>
      <c r="W32" s="142"/>
      <c r="X32" s="142"/>
    </row>
    <row r="33" spans="2:24" ht="10.7" customHeight="1" x14ac:dyDescent="0.25">
      <c r="B33" s="74">
        <v>26</v>
      </c>
      <c r="C33" s="74" t="s">
        <v>47</v>
      </c>
      <c r="D33" s="74" t="s">
        <v>137</v>
      </c>
      <c r="E33" s="74">
        <v>1</v>
      </c>
      <c r="F33" s="74" t="s">
        <v>49</v>
      </c>
      <c r="G33" s="74" t="s">
        <v>379</v>
      </c>
      <c r="H33" s="74"/>
      <c r="I33" s="74" t="s">
        <v>51</v>
      </c>
      <c r="J33" s="75">
        <v>0.39041666666666691</v>
      </c>
      <c r="K33" s="141"/>
      <c r="L33" s="141"/>
      <c r="M33" s="141"/>
      <c r="N33" s="141"/>
      <c r="O33" s="141"/>
      <c r="P33" s="141"/>
      <c r="Q33" s="141"/>
      <c r="R33" s="141"/>
      <c r="S33" s="141"/>
      <c r="T33" s="142"/>
      <c r="U33" s="142"/>
      <c r="V33" s="142"/>
      <c r="W33" s="142"/>
      <c r="X33" s="142"/>
    </row>
    <row r="34" spans="2:24" ht="10.7" customHeight="1" x14ac:dyDescent="0.25">
      <c r="B34" s="74">
        <v>27</v>
      </c>
      <c r="C34" s="74" t="s">
        <v>42</v>
      </c>
      <c r="D34" s="74" t="s">
        <v>73</v>
      </c>
      <c r="E34" s="74">
        <v>1</v>
      </c>
      <c r="F34" s="74" t="s">
        <v>58</v>
      </c>
      <c r="G34" s="74" t="s">
        <v>380</v>
      </c>
      <c r="H34" s="74"/>
      <c r="I34" s="74" t="s">
        <v>381</v>
      </c>
      <c r="J34" s="75">
        <v>0.39368055555555581</v>
      </c>
      <c r="K34" s="141"/>
      <c r="L34" s="141"/>
      <c r="M34" s="141"/>
      <c r="N34" s="141"/>
      <c r="O34" s="141"/>
      <c r="P34" s="141"/>
      <c r="Q34" s="141"/>
      <c r="R34" s="141"/>
      <c r="S34" s="141"/>
      <c r="T34" s="142"/>
      <c r="U34" s="142"/>
      <c r="V34" s="142"/>
      <c r="W34" s="142"/>
      <c r="X34" s="142"/>
    </row>
    <row r="35" spans="2:24" ht="10.7" customHeight="1" x14ac:dyDescent="0.25">
      <c r="B35" s="74">
        <v>28</v>
      </c>
      <c r="C35" s="74" t="s">
        <v>42</v>
      </c>
      <c r="D35" s="74" t="s">
        <v>72</v>
      </c>
      <c r="E35" s="74">
        <v>2</v>
      </c>
      <c r="F35" s="74" t="s">
        <v>67</v>
      </c>
      <c r="G35" s="74" t="s">
        <v>382</v>
      </c>
      <c r="H35" s="74"/>
      <c r="I35" s="74" t="s">
        <v>383</v>
      </c>
      <c r="J35" s="75">
        <v>0.39694444444444471</v>
      </c>
      <c r="K35" s="141"/>
      <c r="L35" s="141"/>
      <c r="M35" s="141"/>
      <c r="N35" s="141"/>
      <c r="O35" s="141"/>
      <c r="P35" s="141"/>
      <c r="Q35" s="141"/>
      <c r="R35" s="141"/>
      <c r="S35" s="141"/>
      <c r="T35" s="142"/>
      <c r="U35" s="142"/>
      <c r="V35" s="142"/>
      <c r="W35" s="142"/>
      <c r="X35" s="142"/>
    </row>
    <row r="36" spans="2:24" ht="10.7" customHeight="1" x14ac:dyDescent="0.25">
      <c r="B36" s="74">
        <v>29</v>
      </c>
      <c r="C36" s="74" t="s">
        <v>81</v>
      </c>
      <c r="D36" s="74" t="s">
        <v>347</v>
      </c>
      <c r="E36" s="74">
        <v>9</v>
      </c>
      <c r="F36" s="74" t="s">
        <v>83</v>
      </c>
      <c r="G36" s="74" t="s">
        <v>384</v>
      </c>
      <c r="H36" s="74"/>
      <c r="I36" s="74" t="s">
        <v>385</v>
      </c>
      <c r="J36" s="75">
        <v>0.40020833333333361</v>
      </c>
      <c r="K36" s="141"/>
      <c r="L36" s="141"/>
      <c r="M36" s="141"/>
      <c r="N36" s="141"/>
      <c r="O36" s="141"/>
      <c r="P36" s="141"/>
      <c r="Q36" s="141"/>
      <c r="R36" s="141"/>
      <c r="S36" s="141"/>
      <c r="T36" s="142"/>
      <c r="U36" s="142"/>
      <c r="V36" s="142"/>
      <c r="W36" s="142"/>
      <c r="X36" s="142"/>
    </row>
    <row r="37" spans="2:24" ht="10.7" customHeight="1" x14ac:dyDescent="0.25">
      <c r="B37" s="74">
        <v>30</v>
      </c>
      <c r="C37" s="74" t="s">
        <v>61</v>
      </c>
      <c r="D37" s="74" t="s">
        <v>62</v>
      </c>
      <c r="E37" s="74">
        <v>3</v>
      </c>
      <c r="F37" s="74" t="s">
        <v>63</v>
      </c>
      <c r="G37" s="74" t="s">
        <v>386</v>
      </c>
      <c r="H37" s="74"/>
      <c r="I37" s="74" t="s">
        <v>65</v>
      </c>
      <c r="J37" s="75">
        <v>0.40347222222222251</v>
      </c>
      <c r="K37" s="141"/>
      <c r="L37" s="141"/>
      <c r="M37" s="141"/>
      <c r="N37" s="141"/>
      <c r="O37" s="141"/>
      <c r="P37" s="141"/>
      <c r="Q37" s="141"/>
      <c r="R37" s="141"/>
      <c r="S37" s="141"/>
      <c r="T37" s="142"/>
      <c r="U37" s="142"/>
      <c r="V37" s="142"/>
      <c r="W37" s="142"/>
      <c r="X37" s="142"/>
    </row>
    <row r="38" spans="2:24" ht="10.7" customHeight="1" x14ac:dyDescent="0.25">
      <c r="B38" s="74">
        <v>31</v>
      </c>
      <c r="C38" s="74" t="s">
        <v>42</v>
      </c>
      <c r="D38" s="74" t="s">
        <v>73</v>
      </c>
      <c r="E38" s="74">
        <v>2</v>
      </c>
      <c r="F38" s="74" t="s">
        <v>58</v>
      </c>
      <c r="G38" s="74" t="s">
        <v>387</v>
      </c>
      <c r="H38" s="74"/>
      <c r="I38" s="74" t="s">
        <v>388</v>
      </c>
      <c r="J38" s="75">
        <v>0.40673611111111141</v>
      </c>
      <c r="K38" s="141"/>
      <c r="L38" s="141"/>
      <c r="M38" s="141"/>
      <c r="N38" s="141"/>
      <c r="O38" s="141"/>
      <c r="P38" s="141"/>
      <c r="Q38" s="141"/>
      <c r="R38" s="141"/>
      <c r="S38" s="141"/>
      <c r="T38" s="142"/>
      <c r="U38" s="142"/>
      <c r="V38" s="142"/>
      <c r="W38" s="142"/>
      <c r="X38" s="142"/>
    </row>
    <row r="39" spans="2:24" ht="10.7" customHeight="1" x14ac:dyDescent="0.25">
      <c r="B39" s="74">
        <v>32</v>
      </c>
      <c r="C39" s="74" t="s">
        <v>42</v>
      </c>
      <c r="D39" s="74" t="s">
        <v>201</v>
      </c>
      <c r="E39" s="74">
        <v>6</v>
      </c>
      <c r="F39" s="74" t="s">
        <v>202</v>
      </c>
      <c r="G39" s="74" t="s">
        <v>389</v>
      </c>
      <c r="H39" s="74"/>
      <c r="I39" s="74" t="s">
        <v>390</v>
      </c>
      <c r="J39" s="75">
        <v>0.41000000000000031</v>
      </c>
      <c r="K39" s="141"/>
      <c r="L39" s="141"/>
      <c r="M39" s="141"/>
      <c r="N39" s="141"/>
      <c r="O39" s="141"/>
      <c r="P39" s="141"/>
      <c r="Q39" s="141"/>
      <c r="R39" s="141"/>
      <c r="S39" s="141"/>
      <c r="T39" s="142"/>
      <c r="U39" s="142"/>
      <c r="V39" s="142"/>
      <c r="W39" s="142"/>
      <c r="X39" s="142"/>
    </row>
    <row r="40" spans="2:24" ht="10.7" customHeight="1" x14ac:dyDescent="0.25">
      <c r="B40" s="74">
        <v>33</v>
      </c>
      <c r="C40" s="74" t="s">
        <v>47</v>
      </c>
      <c r="D40" s="74" t="s">
        <v>125</v>
      </c>
      <c r="E40" s="74">
        <v>10</v>
      </c>
      <c r="F40" s="74" t="s">
        <v>126</v>
      </c>
      <c r="G40" s="74" t="s">
        <v>127</v>
      </c>
      <c r="H40" s="74"/>
      <c r="I40" s="74" t="s">
        <v>128</v>
      </c>
      <c r="J40" s="75">
        <v>0.41326388888888921</v>
      </c>
      <c r="K40" s="141"/>
      <c r="L40" s="141"/>
      <c r="M40" s="141"/>
      <c r="N40" s="141"/>
      <c r="O40" s="141"/>
      <c r="P40" s="141"/>
      <c r="Q40" s="141"/>
      <c r="R40" s="141"/>
      <c r="S40" s="141"/>
      <c r="T40" s="142"/>
      <c r="U40" s="142"/>
      <c r="V40" s="142"/>
      <c r="W40" s="142"/>
      <c r="X40" s="142"/>
    </row>
    <row r="41" spans="2:24" ht="10.7" customHeight="1" x14ac:dyDescent="0.25">
      <c r="B41" s="74">
        <v>34</v>
      </c>
      <c r="C41" s="74" t="s">
        <v>42</v>
      </c>
      <c r="D41" s="74" t="s">
        <v>205</v>
      </c>
      <c r="E41" s="74">
        <v>1</v>
      </c>
      <c r="F41" s="74" t="s">
        <v>54</v>
      </c>
      <c r="G41" s="74" t="s">
        <v>391</v>
      </c>
      <c r="H41" s="74"/>
      <c r="I41" s="74" t="s">
        <v>392</v>
      </c>
      <c r="J41" s="75">
        <v>0.41652777777777811</v>
      </c>
      <c r="K41" s="141"/>
      <c r="L41" s="141"/>
      <c r="M41" s="141"/>
      <c r="N41" s="141"/>
      <c r="O41" s="141"/>
      <c r="P41" s="141"/>
      <c r="Q41" s="141"/>
      <c r="R41" s="141"/>
      <c r="S41" s="141"/>
      <c r="T41" s="142"/>
      <c r="U41" s="142"/>
      <c r="V41" s="142"/>
      <c r="W41" s="142"/>
      <c r="X41" s="142"/>
    </row>
    <row r="42" spans="2:24" ht="10.7" customHeight="1" x14ac:dyDescent="0.25">
      <c r="B42" s="74">
        <v>35</v>
      </c>
      <c r="C42" s="74" t="s">
        <v>42</v>
      </c>
      <c r="D42" s="74" t="s">
        <v>72</v>
      </c>
      <c r="E42" s="74">
        <v>3</v>
      </c>
      <c r="F42" s="74" t="s">
        <v>67</v>
      </c>
      <c r="G42" s="74" t="s">
        <v>393</v>
      </c>
      <c r="H42" s="74"/>
      <c r="I42" s="74" t="s">
        <v>394</v>
      </c>
      <c r="J42" s="75">
        <v>0.41979166666666701</v>
      </c>
      <c r="K42" s="141"/>
      <c r="L42" s="141"/>
      <c r="M42" s="141"/>
      <c r="N42" s="141"/>
      <c r="O42" s="141"/>
      <c r="P42" s="141"/>
      <c r="Q42" s="141"/>
      <c r="R42" s="141"/>
      <c r="S42" s="141"/>
      <c r="T42" s="142"/>
      <c r="U42" s="142"/>
      <c r="V42" s="142"/>
      <c r="W42" s="142"/>
      <c r="X42" s="142"/>
    </row>
    <row r="43" spans="2:24" ht="10.7" customHeight="1" x14ac:dyDescent="0.25">
      <c r="B43" s="74">
        <v>36</v>
      </c>
      <c r="C43" s="74" t="s">
        <v>47</v>
      </c>
      <c r="D43" s="74" t="s">
        <v>129</v>
      </c>
      <c r="E43" s="74">
        <v>8</v>
      </c>
      <c r="F43" s="74" t="s">
        <v>130</v>
      </c>
      <c r="G43" s="74" t="s">
        <v>131</v>
      </c>
      <c r="H43" s="74"/>
      <c r="I43" s="74" t="s">
        <v>132</v>
      </c>
      <c r="J43" s="75">
        <v>0.42305555555555591</v>
      </c>
      <c r="K43" s="141"/>
      <c r="L43" s="141"/>
      <c r="M43" s="141"/>
      <c r="N43" s="141"/>
      <c r="O43" s="141"/>
      <c r="P43" s="141"/>
      <c r="Q43" s="141"/>
      <c r="R43" s="141"/>
      <c r="S43" s="141"/>
      <c r="T43" s="142"/>
      <c r="U43" s="142"/>
      <c r="V43" s="142"/>
      <c r="W43" s="142"/>
      <c r="X43" s="142"/>
    </row>
    <row r="44" spans="2:24" ht="10.7" customHeight="1" x14ac:dyDescent="0.25">
      <c r="B44" s="74">
        <v>37</v>
      </c>
      <c r="C44" s="74" t="s">
        <v>81</v>
      </c>
      <c r="D44" s="74" t="s">
        <v>347</v>
      </c>
      <c r="E44" s="74">
        <v>10</v>
      </c>
      <c r="F44" s="74" t="s">
        <v>83</v>
      </c>
      <c r="G44" s="74" t="s">
        <v>395</v>
      </c>
      <c r="H44" s="74"/>
      <c r="I44" s="74" t="s">
        <v>396</v>
      </c>
      <c r="J44" s="75">
        <v>0.42631944444444481</v>
      </c>
      <c r="K44" s="141"/>
      <c r="L44" s="141"/>
      <c r="M44" s="141"/>
      <c r="N44" s="141"/>
      <c r="O44" s="141"/>
      <c r="P44" s="141"/>
      <c r="Q44" s="141"/>
      <c r="R44" s="141"/>
      <c r="S44" s="141"/>
      <c r="T44" s="142"/>
      <c r="U44" s="142"/>
      <c r="V44" s="142"/>
      <c r="W44" s="142"/>
      <c r="X44" s="142"/>
    </row>
    <row r="45" spans="2:24" ht="10.7" customHeight="1" x14ac:dyDescent="0.25">
      <c r="B45" s="74">
        <v>38</v>
      </c>
      <c r="C45" s="74" t="s">
        <v>42</v>
      </c>
      <c r="D45" s="74" t="s">
        <v>73</v>
      </c>
      <c r="E45" s="74">
        <v>3</v>
      </c>
      <c r="F45" s="74" t="s">
        <v>58</v>
      </c>
      <c r="G45" s="74" t="s">
        <v>195</v>
      </c>
      <c r="H45" s="74"/>
      <c r="I45" s="74" t="s">
        <v>196</v>
      </c>
      <c r="J45" s="75">
        <v>0.42958333333333371</v>
      </c>
      <c r="K45" s="141"/>
      <c r="L45" s="141"/>
      <c r="M45" s="141"/>
      <c r="N45" s="141"/>
      <c r="O45" s="141"/>
      <c r="P45" s="141"/>
      <c r="Q45" s="141"/>
      <c r="R45" s="141"/>
      <c r="S45" s="141"/>
      <c r="T45" s="142"/>
      <c r="U45" s="142"/>
      <c r="V45" s="142"/>
      <c r="W45" s="142"/>
      <c r="X45" s="142"/>
    </row>
    <row r="46" spans="2:24" ht="10.7" customHeight="1" x14ac:dyDescent="0.25">
      <c r="B46" s="74">
        <v>39</v>
      </c>
      <c r="C46" s="74" t="s">
        <v>61</v>
      </c>
      <c r="D46" s="74" t="s">
        <v>133</v>
      </c>
      <c r="E46" s="74">
        <v>4</v>
      </c>
      <c r="F46" s="74" t="s">
        <v>134</v>
      </c>
      <c r="G46" s="74" t="s">
        <v>135</v>
      </c>
      <c r="H46" s="74"/>
      <c r="I46" s="74" t="s">
        <v>136</v>
      </c>
      <c r="J46" s="75">
        <v>0.43284722222222261</v>
      </c>
      <c r="K46" s="141"/>
      <c r="L46" s="141"/>
      <c r="M46" s="141"/>
      <c r="N46" s="141"/>
      <c r="O46" s="141"/>
      <c r="P46" s="141"/>
      <c r="Q46" s="141"/>
      <c r="R46" s="141"/>
      <c r="S46" s="141"/>
      <c r="T46" s="142"/>
      <c r="U46" s="142"/>
      <c r="V46" s="142"/>
      <c r="W46" s="142"/>
      <c r="X46" s="142"/>
    </row>
    <row r="47" spans="2:24" ht="11.25" customHeight="1" x14ac:dyDescent="0.25">
      <c r="B47" s="74">
        <v>40</v>
      </c>
      <c r="C47" s="74" t="s">
        <v>42</v>
      </c>
      <c r="D47" s="74" t="s">
        <v>72</v>
      </c>
      <c r="E47" s="74">
        <v>4</v>
      </c>
      <c r="F47" s="74" t="s">
        <v>67</v>
      </c>
      <c r="G47" s="74" t="s">
        <v>197</v>
      </c>
      <c r="H47" s="74"/>
      <c r="I47" s="74" t="s">
        <v>198</v>
      </c>
      <c r="J47" s="75">
        <v>0.4361111111111115</v>
      </c>
      <c r="K47" s="29"/>
      <c r="L47" s="29"/>
      <c r="M47" s="29"/>
      <c r="N47" s="29"/>
      <c r="O47" s="29"/>
      <c r="P47" s="29"/>
      <c r="Q47" s="29"/>
      <c r="R47" s="29"/>
      <c r="S47" s="29"/>
      <c r="T47" s="30"/>
      <c r="U47" s="30"/>
      <c r="V47" s="30"/>
      <c r="W47" s="30"/>
      <c r="X47" s="30"/>
    </row>
    <row r="48" spans="2:24" ht="11.25" customHeight="1" x14ac:dyDescent="0.25">
      <c r="B48" s="74">
        <v>41</v>
      </c>
      <c r="C48" s="74" t="s">
        <v>42</v>
      </c>
      <c r="D48" s="74" t="s">
        <v>73</v>
      </c>
      <c r="E48" s="74">
        <v>4</v>
      </c>
      <c r="F48" s="74" t="s">
        <v>58</v>
      </c>
      <c r="G48" s="74" t="s">
        <v>199</v>
      </c>
      <c r="H48" s="74"/>
      <c r="I48" s="74" t="s">
        <v>200</v>
      </c>
      <c r="J48" s="75">
        <v>0.4393750000000004</v>
      </c>
      <c r="K48" s="29"/>
      <c r="L48" s="29"/>
      <c r="M48" s="29"/>
      <c r="N48" s="29"/>
      <c r="O48" s="29"/>
      <c r="P48" s="29"/>
      <c r="Q48" s="29"/>
      <c r="R48" s="29"/>
      <c r="S48" s="29"/>
      <c r="T48" s="30"/>
      <c r="U48" s="30"/>
      <c r="V48" s="30"/>
      <c r="W48" s="30"/>
      <c r="X48" s="30"/>
    </row>
    <row r="49" spans="2:24" ht="11.25" customHeight="1" x14ac:dyDescent="0.25">
      <c r="B49" s="74">
        <v>42</v>
      </c>
      <c r="C49" s="74" t="s">
        <v>47</v>
      </c>
      <c r="D49" s="74" t="s">
        <v>137</v>
      </c>
      <c r="E49" s="74">
        <v>2</v>
      </c>
      <c r="F49" s="74" t="s">
        <v>49</v>
      </c>
      <c r="G49" s="74" t="s">
        <v>138</v>
      </c>
      <c r="H49" s="74"/>
      <c r="I49" s="74" t="s">
        <v>51</v>
      </c>
      <c r="J49" s="75">
        <v>0.4426388888888893</v>
      </c>
      <c r="K49" s="29"/>
      <c r="L49" s="29"/>
      <c r="M49" s="29"/>
      <c r="N49" s="29"/>
      <c r="O49" s="29"/>
      <c r="P49" s="29"/>
      <c r="Q49" s="29"/>
      <c r="R49" s="29"/>
      <c r="S49" s="29"/>
      <c r="T49" s="30"/>
      <c r="U49" s="30"/>
      <c r="V49" s="30"/>
      <c r="W49" s="30"/>
      <c r="X49" s="30"/>
    </row>
    <row r="50" spans="2:24" ht="11.25" customHeight="1" x14ac:dyDescent="0.25">
      <c r="B50" s="74">
        <v>43</v>
      </c>
      <c r="C50" s="74" t="s">
        <v>42</v>
      </c>
      <c r="D50" s="74" t="s">
        <v>201</v>
      </c>
      <c r="E50" s="74">
        <v>7</v>
      </c>
      <c r="F50" s="74" t="s">
        <v>202</v>
      </c>
      <c r="G50" s="74" t="s">
        <v>203</v>
      </c>
      <c r="H50" s="74"/>
      <c r="I50" s="74" t="s">
        <v>204</v>
      </c>
      <c r="J50" s="75">
        <v>0.4459027777777782</v>
      </c>
      <c r="K50" s="29"/>
      <c r="L50" s="29"/>
      <c r="M50" s="29"/>
      <c r="N50" s="29"/>
      <c r="O50" s="29"/>
      <c r="P50" s="29"/>
      <c r="Q50" s="29"/>
      <c r="R50" s="29"/>
      <c r="S50" s="29"/>
      <c r="T50" s="30"/>
      <c r="U50" s="30"/>
      <c r="V50" s="30"/>
      <c r="W50" s="30"/>
      <c r="X50" s="30"/>
    </row>
    <row r="51" spans="2:24" ht="11.25" customHeight="1" x14ac:dyDescent="0.25">
      <c r="B51" s="74">
        <v>44</v>
      </c>
      <c r="C51" s="74" t="s">
        <v>81</v>
      </c>
      <c r="D51" s="74" t="s">
        <v>82</v>
      </c>
      <c r="E51" s="74">
        <v>1</v>
      </c>
      <c r="F51" s="74" t="s">
        <v>83</v>
      </c>
      <c r="G51" s="74" t="s">
        <v>84</v>
      </c>
      <c r="H51" s="74"/>
      <c r="I51" s="74" t="s">
        <v>85</v>
      </c>
      <c r="J51" s="75">
        <v>0.4491666666666671</v>
      </c>
      <c r="K51" s="29"/>
      <c r="L51" s="29"/>
      <c r="M51" s="29"/>
      <c r="N51" s="29"/>
      <c r="O51" s="29"/>
      <c r="P51" s="29"/>
      <c r="Q51" s="29"/>
      <c r="R51" s="29"/>
      <c r="S51" s="29"/>
      <c r="T51" s="30"/>
      <c r="U51" s="30"/>
      <c r="V51" s="30"/>
      <c r="W51" s="30"/>
      <c r="X51" s="30"/>
    </row>
    <row r="52" spans="2:24" ht="11.25" customHeight="1" x14ac:dyDescent="0.25">
      <c r="B52" s="74">
        <v>45</v>
      </c>
      <c r="C52" s="74" t="s">
        <v>42</v>
      </c>
      <c r="D52" s="74" t="s">
        <v>205</v>
      </c>
      <c r="E52" s="74">
        <v>2</v>
      </c>
      <c r="F52" s="74" t="s">
        <v>54</v>
      </c>
      <c r="G52" s="74" t="s">
        <v>206</v>
      </c>
      <c r="H52" s="74"/>
      <c r="I52" s="74" t="s">
        <v>207</v>
      </c>
      <c r="J52" s="75">
        <v>0.48715277777777821</v>
      </c>
      <c r="K52" s="29"/>
      <c r="L52" s="29"/>
      <c r="M52" s="29"/>
      <c r="N52" s="29"/>
      <c r="O52" s="29"/>
      <c r="P52" s="29"/>
      <c r="Q52" s="29"/>
      <c r="R52" s="29"/>
      <c r="S52" s="29"/>
      <c r="T52" s="30"/>
      <c r="U52" s="30"/>
      <c r="V52" s="30"/>
      <c r="W52" s="30"/>
      <c r="X52" s="30"/>
    </row>
    <row r="53" spans="2:24" ht="11.25" customHeight="1" x14ac:dyDescent="0.25">
      <c r="B53" s="74">
        <v>46</v>
      </c>
      <c r="C53" s="74" t="s">
        <v>47</v>
      </c>
      <c r="D53" s="74" t="s">
        <v>139</v>
      </c>
      <c r="E53" s="74">
        <v>5</v>
      </c>
      <c r="F53" s="74" t="s">
        <v>140</v>
      </c>
      <c r="G53" s="74" t="s">
        <v>141</v>
      </c>
      <c r="H53" s="74"/>
      <c r="I53" s="74" t="s">
        <v>142</v>
      </c>
      <c r="J53" s="75">
        <v>0.49041666666666711</v>
      </c>
      <c r="K53" s="29"/>
      <c r="L53" s="29"/>
      <c r="M53" s="29"/>
      <c r="N53" s="29"/>
      <c r="O53" s="29"/>
      <c r="P53" s="29"/>
      <c r="Q53" s="29"/>
      <c r="R53" s="29"/>
      <c r="S53" s="29"/>
      <c r="T53" s="30"/>
      <c r="U53" s="30"/>
      <c r="V53" s="30"/>
      <c r="W53" s="30"/>
      <c r="X53" s="30"/>
    </row>
    <row r="54" spans="2:24" ht="11.25" customHeight="1" x14ac:dyDescent="0.25">
      <c r="B54" s="74">
        <v>47</v>
      </c>
      <c r="C54" s="74" t="s">
        <v>42</v>
      </c>
      <c r="D54" s="74" t="s">
        <v>72</v>
      </c>
      <c r="E54" s="74">
        <v>5</v>
      </c>
      <c r="F54" s="74" t="s">
        <v>67</v>
      </c>
      <c r="G54" s="74" t="s">
        <v>208</v>
      </c>
      <c r="H54" s="74"/>
      <c r="I54" s="74" t="s">
        <v>209</v>
      </c>
      <c r="J54" s="75">
        <v>0.49368055555555601</v>
      </c>
      <c r="K54" s="29"/>
      <c r="L54" s="29"/>
      <c r="M54" s="29"/>
      <c r="N54" s="29"/>
      <c r="O54" s="29"/>
      <c r="P54" s="29"/>
      <c r="Q54" s="29"/>
      <c r="R54" s="29"/>
      <c r="S54" s="29"/>
      <c r="T54" s="30"/>
      <c r="U54" s="30"/>
      <c r="V54" s="30"/>
      <c r="W54" s="30"/>
      <c r="X54" s="30"/>
    </row>
    <row r="55" spans="2:24" ht="11.25" customHeight="1" x14ac:dyDescent="0.25">
      <c r="B55" s="74">
        <v>48</v>
      </c>
      <c r="C55" s="74" t="s">
        <v>42</v>
      </c>
      <c r="D55" s="74" t="s">
        <v>73</v>
      </c>
      <c r="E55" s="74">
        <v>5</v>
      </c>
      <c r="F55" s="74" t="s">
        <v>58</v>
      </c>
      <c r="G55" s="74" t="s">
        <v>210</v>
      </c>
      <c r="H55" s="74"/>
      <c r="I55" s="74" t="s">
        <v>211</v>
      </c>
      <c r="J55" s="75">
        <v>0.49694444444444491</v>
      </c>
      <c r="K55" s="29"/>
      <c r="L55" s="29"/>
      <c r="M55" s="29"/>
      <c r="N55" s="29"/>
      <c r="O55" s="29"/>
      <c r="P55" s="29"/>
      <c r="Q55" s="29"/>
      <c r="R55" s="29"/>
      <c r="S55" s="29"/>
      <c r="T55" s="30"/>
      <c r="U55" s="30"/>
      <c r="V55" s="30"/>
      <c r="W55" s="30"/>
      <c r="X55" s="30"/>
    </row>
    <row r="56" spans="2:24" ht="11.25" customHeight="1" x14ac:dyDescent="0.25">
      <c r="B56" s="74">
        <v>49</v>
      </c>
      <c r="C56" s="74" t="s">
        <v>61</v>
      </c>
      <c r="D56" s="74" t="s">
        <v>62</v>
      </c>
      <c r="E56" s="74">
        <v>4</v>
      </c>
      <c r="F56" s="74" t="s">
        <v>63</v>
      </c>
      <c r="G56" s="74" t="s">
        <v>143</v>
      </c>
      <c r="H56" s="74"/>
      <c r="I56" s="74" t="s">
        <v>65</v>
      </c>
      <c r="J56" s="75">
        <v>0.50020833333333381</v>
      </c>
      <c r="K56" s="29"/>
      <c r="L56" s="29"/>
      <c r="M56" s="29"/>
      <c r="N56" s="29"/>
      <c r="O56" s="29"/>
      <c r="P56" s="29"/>
      <c r="Q56" s="29"/>
      <c r="R56" s="29"/>
      <c r="S56" s="29"/>
      <c r="T56" s="30"/>
      <c r="U56" s="30"/>
      <c r="V56" s="30"/>
      <c r="W56" s="30"/>
      <c r="X56" s="30"/>
    </row>
    <row r="57" spans="2:24" ht="11.25" customHeight="1" x14ac:dyDescent="0.25">
      <c r="B57" s="74">
        <v>50</v>
      </c>
      <c r="C57" s="74" t="s">
        <v>42</v>
      </c>
      <c r="D57" s="74" t="s">
        <v>72</v>
      </c>
      <c r="E57" s="74">
        <v>6</v>
      </c>
      <c r="F57" s="74" t="s">
        <v>67</v>
      </c>
      <c r="G57" s="74" t="s">
        <v>212</v>
      </c>
      <c r="H57" s="74"/>
      <c r="I57" s="74" t="s">
        <v>213</v>
      </c>
      <c r="J57" s="75">
        <v>0.50347222222222265</v>
      </c>
      <c r="K57" s="29"/>
      <c r="L57" s="29"/>
      <c r="M57" s="29"/>
      <c r="N57" s="29"/>
      <c r="O57" s="29"/>
      <c r="P57" s="29"/>
      <c r="Q57" s="29"/>
      <c r="R57" s="29"/>
      <c r="S57" s="29"/>
      <c r="T57" s="30"/>
      <c r="U57" s="30"/>
      <c r="V57" s="30"/>
      <c r="W57" s="30"/>
      <c r="X57" s="30"/>
    </row>
    <row r="58" spans="2:24" ht="11.25" customHeight="1" x14ac:dyDescent="0.25">
      <c r="B58" s="74">
        <v>51</v>
      </c>
      <c r="C58" s="74" t="s">
        <v>81</v>
      </c>
      <c r="D58" s="74" t="s">
        <v>86</v>
      </c>
      <c r="E58" s="74">
        <v>4</v>
      </c>
      <c r="F58" s="74" t="s">
        <v>87</v>
      </c>
      <c r="G58" s="74" t="s">
        <v>88</v>
      </c>
      <c r="H58" s="74"/>
      <c r="I58" s="74" t="s">
        <v>89</v>
      </c>
      <c r="J58" s="75">
        <v>0.5067361111111115</v>
      </c>
      <c r="K58" s="29"/>
      <c r="L58" s="29"/>
      <c r="M58" s="29"/>
      <c r="N58" s="29"/>
      <c r="O58" s="29"/>
      <c r="P58" s="29"/>
      <c r="Q58" s="29"/>
      <c r="R58" s="29"/>
      <c r="S58" s="29"/>
      <c r="T58" s="30"/>
      <c r="U58" s="30"/>
      <c r="V58" s="30"/>
      <c r="W58" s="30"/>
      <c r="X58" s="30"/>
    </row>
    <row r="59" spans="2:24" ht="11.25" customHeight="1" x14ac:dyDescent="0.25">
      <c r="B59" s="74">
        <v>52</v>
      </c>
      <c r="C59" s="74" t="s">
        <v>47</v>
      </c>
      <c r="D59" s="74" t="s">
        <v>144</v>
      </c>
      <c r="E59" s="74">
        <v>1</v>
      </c>
      <c r="F59" s="74" t="s">
        <v>126</v>
      </c>
      <c r="G59" s="74" t="s">
        <v>145</v>
      </c>
      <c r="H59" s="74"/>
      <c r="I59" s="74" t="s">
        <v>128</v>
      </c>
      <c r="J59" s="75">
        <v>0.51000000000000034</v>
      </c>
      <c r="K59" s="29"/>
      <c r="L59" s="29"/>
      <c r="M59" s="29"/>
      <c r="N59" s="29"/>
      <c r="O59" s="29"/>
      <c r="P59" s="29"/>
      <c r="Q59" s="29"/>
      <c r="R59" s="29"/>
      <c r="S59" s="29"/>
      <c r="T59" s="30"/>
      <c r="U59" s="30"/>
      <c r="V59" s="30"/>
      <c r="W59" s="30"/>
      <c r="X59" s="30"/>
    </row>
    <row r="60" spans="2:24" ht="11.25" customHeight="1" x14ac:dyDescent="0.25">
      <c r="B60" s="74">
        <v>53</v>
      </c>
      <c r="C60" s="74" t="s">
        <v>42</v>
      </c>
      <c r="D60" s="74" t="s">
        <v>73</v>
      </c>
      <c r="E60" s="74">
        <v>6</v>
      </c>
      <c r="F60" s="74" t="s">
        <v>58</v>
      </c>
      <c r="G60" s="74" t="s">
        <v>214</v>
      </c>
      <c r="H60" s="74"/>
      <c r="I60" s="74" t="s">
        <v>215</v>
      </c>
      <c r="J60" s="75">
        <v>0.51326388888888919</v>
      </c>
      <c r="K60" s="29"/>
      <c r="L60" s="29"/>
      <c r="M60" s="29"/>
      <c r="N60" s="29"/>
      <c r="O60" s="29"/>
      <c r="P60" s="29"/>
      <c r="Q60" s="29"/>
      <c r="R60" s="29"/>
      <c r="S60" s="29"/>
      <c r="T60" s="30"/>
      <c r="U60" s="30"/>
      <c r="V60" s="30"/>
      <c r="W60" s="30"/>
      <c r="X60" s="30"/>
    </row>
    <row r="61" spans="2:24" ht="11.25" customHeight="1" x14ac:dyDescent="0.25">
      <c r="B61" s="74">
        <v>54</v>
      </c>
      <c r="C61" s="74" t="s">
        <v>42</v>
      </c>
      <c r="D61" s="74" t="s">
        <v>201</v>
      </c>
      <c r="E61" s="74">
        <v>8</v>
      </c>
      <c r="F61" s="74" t="s">
        <v>202</v>
      </c>
      <c r="G61" s="74" t="s">
        <v>216</v>
      </c>
      <c r="H61" s="74"/>
      <c r="I61" s="74" t="s">
        <v>217</v>
      </c>
      <c r="J61" s="75">
        <v>0.51652777777777803</v>
      </c>
      <c r="K61" s="29"/>
      <c r="L61" s="29"/>
      <c r="M61" s="29"/>
      <c r="N61" s="29"/>
      <c r="O61" s="29"/>
      <c r="P61" s="29"/>
      <c r="Q61" s="29"/>
      <c r="R61" s="29"/>
      <c r="S61" s="29"/>
      <c r="T61" s="30"/>
      <c r="U61" s="30"/>
      <c r="V61" s="30"/>
      <c r="W61" s="30"/>
      <c r="X61" s="30"/>
    </row>
    <row r="62" spans="2:24" ht="11.25" customHeight="1" x14ac:dyDescent="0.25">
      <c r="B62" s="74">
        <v>55</v>
      </c>
      <c r="C62" s="74" t="s">
        <v>47</v>
      </c>
      <c r="D62" s="74" t="s">
        <v>137</v>
      </c>
      <c r="E62" s="74">
        <v>3</v>
      </c>
      <c r="F62" s="74" t="s">
        <v>49</v>
      </c>
      <c r="G62" s="74" t="s">
        <v>146</v>
      </c>
      <c r="H62" s="74"/>
      <c r="I62" s="74" t="s">
        <v>51</v>
      </c>
      <c r="J62" s="75">
        <v>0.51979166666666687</v>
      </c>
      <c r="K62" s="29"/>
      <c r="L62" s="29"/>
      <c r="M62" s="29"/>
      <c r="N62" s="29"/>
      <c r="O62" s="29"/>
      <c r="P62" s="29"/>
      <c r="Q62" s="29"/>
      <c r="R62" s="29"/>
      <c r="S62" s="29"/>
      <c r="T62" s="30"/>
      <c r="U62" s="30"/>
      <c r="V62" s="30"/>
      <c r="W62" s="30"/>
      <c r="X62" s="30"/>
    </row>
    <row r="63" spans="2:24" ht="11.25" customHeight="1" x14ac:dyDescent="0.25">
      <c r="B63" s="74">
        <v>56</v>
      </c>
      <c r="C63" s="74" t="s">
        <v>42</v>
      </c>
      <c r="D63" s="74" t="s">
        <v>205</v>
      </c>
      <c r="E63" s="74">
        <v>3</v>
      </c>
      <c r="F63" s="74" t="s">
        <v>54</v>
      </c>
      <c r="G63" s="74" t="s">
        <v>218</v>
      </c>
      <c r="H63" s="74"/>
      <c r="I63" s="74" t="s">
        <v>219</v>
      </c>
      <c r="J63" s="75">
        <v>0.52305555555555572</v>
      </c>
      <c r="K63" s="29"/>
      <c r="L63" s="29"/>
      <c r="M63" s="29"/>
      <c r="N63" s="29"/>
      <c r="O63" s="29"/>
      <c r="P63" s="29"/>
      <c r="Q63" s="29"/>
      <c r="R63" s="29"/>
      <c r="S63" s="29"/>
      <c r="T63" s="30"/>
      <c r="U63" s="30"/>
      <c r="V63" s="30"/>
      <c r="W63" s="30"/>
      <c r="X63" s="30"/>
    </row>
    <row r="64" spans="2:24" ht="11.25" customHeight="1" x14ac:dyDescent="0.25">
      <c r="B64" s="74">
        <v>57</v>
      </c>
      <c r="C64" s="74" t="s">
        <v>42</v>
      </c>
      <c r="D64" s="74" t="s">
        <v>72</v>
      </c>
      <c r="E64" s="74">
        <v>7</v>
      </c>
      <c r="F64" s="74" t="s">
        <v>67</v>
      </c>
      <c r="G64" s="74" t="s">
        <v>220</v>
      </c>
      <c r="H64" s="74"/>
      <c r="I64" s="74" t="s">
        <v>221</v>
      </c>
      <c r="J64" s="75">
        <v>0.52631944444444456</v>
      </c>
      <c r="K64" s="29"/>
      <c r="L64" s="29"/>
      <c r="M64" s="29"/>
      <c r="N64" s="29"/>
      <c r="O64" s="29"/>
      <c r="P64" s="29"/>
      <c r="Q64" s="29"/>
      <c r="R64" s="29"/>
      <c r="S64" s="29"/>
      <c r="T64" s="30"/>
      <c r="U64" s="30"/>
      <c r="V64" s="30"/>
      <c r="W64" s="30"/>
      <c r="X64" s="30"/>
    </row>
    <row r="65" spans="2:24" ht="11.25" customHeight="1" x14ac:dyDescent="0.25">
      <c r="B65" s="74">
        <v>58</v>
      </c>
      <c r="C65" s="74" t="s">
        <v>61</v>
      </c>
      <c r="D65" s="74" t="s">
        <v>133</v>
      </c>
      <c r="E65" s="74">
        <v>5</v>
      </c>
      <c r="F65" s="74" t="s">
        <v>134</v>
      </c>
      <c r="G65" s="74" t="s">
        <v>147</v>
      </c>
      <c r="H65" s="74"/>
      <c r="I65" s="74" t="s">
        <v>136</v>
      </c>
      <c r="J65" s="75">
        <v>0.52958333333333341</v>
      </c>
      <c r="K65" s="29"/>
      <c r="L65" s="29"/>
      <c r="M65" s="29"/>
      <c r="N65" s="29"/>
      <c r="O65" s="29"/>
      <c r="P65" s="29"/>
      <c r="Q65" s="29"/>
      <c r="R65" s="29"/>
      <c r="S65" s="29"/>
      <c r="T65" s="30"/>
      <c r="U65" s="30"/>
      <c r="V65" s="30"/>
      <c r="W65" s="30"/>
      <c r="X65" s="30"/>
    </row>
    <row r="66" spans="2:24" ht="11.25" customHeight="1" x14ac:dyDescent="0.25">
      <c r="B66" s="74">
        <v>59</v>
      </c>
      <c r="C66" s="74" t="s">
        <v>47</v>
      </c>
      <c r="D66" s="74" t="s">
        <v>137</v>
      </c>
      <c r="E66" s="74">
        <v>4</v>
      </c>
      <c r="F66" s="74" t="s">
        <v>49</v>
      </c>
      <c r="G66" s="74" t="s">
        <v>148</v>
      </c>
      <c r="H66" s="74"/>
      <c r="I66" s="74" t="s">
        <v>51</v>
      </c>
      <c r="J66" s="75">
        <v>0.53284722222222225</v>
      </c>
      <c r="K66" s="29"/>
      <c r="L66" s="29"/>
      <c r="M66" s="29"/>
      <c r="N66" s="29"/>
      <c r="O66" s="29"/>
      <c r="P66" s="29"/>
      <c r="Q66" s="29"/>
      <c r="R66" s="29"/>
      <c r="S66" s="29"/>
      <c r="T66" s="30"/>
      <c r="U66" s="30"/>
      <c r="V66" s="30"/>
      <c r="W66" s="30"/>
      <c r="X66" s="30"/>
    </row>
    <row r="67" spans="2:24" ht="11.25" customHeight="1" x14ac:dyDescent="0.25">
      <c r="B67" s="74">
        <v>60</v>
      </c>
      <c r="C67" s="74" t="s">
        <v>47</v>
      </c>
      <c r="D67" s="74" t="s">
        <v>144</v>
      </c>
      <c r="E67" s="74">
        <v>2</v>
      </c>
      <c r="F67" s="74" t="s">
        <v>126</v>
      </c>
      <c r="G67" s="74" t="s">
        <v>149</v>
      </c>
      <c r="H67" s="74"/>
      <c r="I67" s="74" t="s">
        <v>128</v>
      </c>
      <c r="J67" s="75">
        <v>0.53611111111111109</v>
      </c>
      <c r="K67" s="29"/>
      <c r="L67" s="29"/>
      <c r="M67" s="29"/>
      <c r="N67" s="29"/>
      <c r="O67" s="29"/>
      <c r="P67" s="29"/>
      <c r="Q67" s="29"/>
      <c r="R67" s="29"/>
      <c r="S67" s="29"/>
      <c r="T67" s="30"/>
      <c r="U67" s="30"/>
      <c r="V67" s="30"/>
      <c r="W67" s="30"/>
      <c r="X67" s="30"/>
    </row>
    <row r="68" spans="2:24" ht="11.25" customHeight="1" x14ac:dyDescent="0.25">
      <c r="B68" s="74">
        <v>61</v>
      </c>
      <c r="C68" s="74" t="s">
        <v>61</v>
      </c>
      <c r="D68" s="74" t="s">
        <v>133</v>
      </c>
      <c r="E68" s="74">
        <v>6</v>
      </c>
      <c r="F68" s="74" t="s">
        <v>134</v>
      </c>
      <c r="G68" s="74" t="s">
        <v>150</v>
      </c>
      <c r="H68" s="74"/>
      <c r="I68" s="74" t="s">
        <v>136</v>
      </c>
      <c r="J68" s="75">
        <v>0.53937499999999994</v>
      </c>
      <c r="K68" s="29"/>
      <c r="L68" s="29"/>
      <c r="M68" s="29"/>
      <c r="N68" s="29"/>
      <c r="O68" s="29"/>
      <c r="P68" s="29"/>
      <c r="Q68" s="29"/>
      <c r="R68" s="29"/>
      <c r="S68" s="29"/>
      <c r="T68" s="30"/>
      <c r="U68" s="30"/>
      <c r="V68" s="30"/>
      <c r="W68" s="30"/>
      <c r="X68" s="30"/>
    </row>
    <row r="69" spans="2:24" ht="11.25" customHeight="1" x14ac:dyDescent="0.25">
      <c r="B69" s="74">
        <v>62</v>
      </c>
      <c r="C69" s="74" t="s">
        <v>47</v>
      </c>
      <c r="D69" s="74" t="s">
        <v>137</v>
      </c>
      <c r="E69" s="74">
        <v>5</v>
      </c>
      <c r="F69" s="74" t="s">
        <v>49</v>
      </c>
      <c r="G69" s="74" t="s">
        <v>151</v>
      </c>
      <c r="H69" s="74"/>
      <c r="I69" s="74" t="s">
        <v>51</v>
      </c>
      <c r="J69" s="75">
        <v>0.54263888888888878</v>
      </c>
      <c r="K69" s="29"/>
      <c r="L69" s="29"/>
      <c r="M69" s="29"/>
      <c r="N69" s="29"/>
      <c r="O69" s="29"/>
      <c r="P69" s="29"/>
      <c r="Q69" s="29"/>
      <c r="R69" s="29"/>
      <c r="S69" s="29"/>
      <c r="T69" s="30"/>
      <c r="U69" s="30"/>
      <c r="V69" s="30"/>
      <c r="W69" s="30"/>
      <c r="X69" s="30"/>
    </row>
    <row r="70" spans="2:24" ht="11.25" customHeight="1" x14ac:dyDescent="0.25">
      <c r="B70" s="74">
        <v>63</v>
      </c>
      <c r="C70" s="74" t="s">
        <v>47</v>
      </c>
      <c r="D70" s="74" t="s">
        <v>144</v>
      </c>
      <c r="E70" s="74">
        <v>3</v>
      </c>
      <c r="F70" s="74" t="s">
        <v>126</v>
      </c>
      <c r="G70" s="74" t="s">
        <v>152</v>
      </c>
      <c r="H70" s="74"/>
      <c r="I70" s="74" t="s">
        <v>128</v>
      </c>
      <c r="J70" s="75">
        <v>0.54590277777777763</v>
      </c>
      <c r="K70" s="29"/>
      <c r="L70" s="29"/>
      <c r="M70" s="29"/>
      <c r="N70" s="29"/>
      <c r="O70" s="29"/>
      <c r="P70" s="29"/>
      <c r="Q70" s="29"/>
      <c r="R70" s="29"/>
      <c r="S70" s="29"/>
      <c r="T70" s="30"/>
      <c r="U70" s="30"/>
      <c r="V70" s="30"/>
      <c r="W70" s="30"/>
      <c r="X70" s="30"/>
    </row>
    <row r="71" spans="2:24" ht="11.25" customHeight="1" x14ac:dyDescent="0.25">
      <c r="B71" s="74">
        <v>64</v>
      </c>
      <c r="C71" s="74" t="s">
        <v>81</v>
      </c>
      <c r="D71" s="74" t="s">
        <v>82</v>
      </c>
      <c r="E71" s="74">
        <v>2</v>
      </c>
      <c r="F71" s="74" t="s">
        <v>83</v>
      </c>
      <c r="G71" s="74" t="s">
        <v>90</v>
      </c>
      <c r="H71" s="74"/>
      <c r="I71" s="74" t="s">
        <v>91</v>
      </c>
      <c r="J71" s="75">
        <v>0.54916666666666647</v>
      </c>
      <c r="K71" s="29"/>
      <c r="L71" s="29"/>
      <c r="M71" s="29"/>
      <c r="N71" s="29"/>
      <c r="O71" s="29"/>
      <c r="P71" s="29"/>
      <c r="Q71" s="29"/>
      <c r="R71" s="29"/>
      <c r="S71" s="29"/>
      <c r="T71" s="30"/>
      <c r="U71" s="30"/>
      <c r="V71" s="30"/>
      <c r="W71" s="30"/>
      <c r="X71" s="30"/>
    </row>
    <row r="72" spans="2:24" ht="11.25" customHeight="1" x14ac:dyDescent="0.25">
      <c r="B72" s="74">
        <v>65</v>
      </c>
      <c r="C72" s="74" t="s">
        <v>61</v>
      </c>
      <c r="D72" s="74" t="s">
        <v>153</v>
      </c>
      <c r="E72" s="74">
        <v>7</v>
      </c>
      <c r="F72" s="74" t="s">
        <v>154</v>
      </c>
      <c r="G72" s="74" t="s">
        <v>155</v>
      </c>
      <c r="H72" s="74"/>
      <c r="I72" s="74" t="s">
        <v>65</v>
      </c>
      <c r="J72" s="75">
        <v>0.55243055555555531</v>
      </c>
      <c r="K72" s="29"/>
      <c r="L72" s="29"/>
      <c r="M72" s="29"/>
      <c r="N72" s="29"/>
      <c r="O72" s="29"/>
      <c r="P72" s="29"/>
      <c r="Q72" s="29"/>
      <c r="R72" s="29"/>
      <c r="S72" s="29"/>
      <c r="T72" s="30"/>
      <c r="U72" s="30"/>
      <c r="V72" s="30"/>
      <c r="W72" s="30"/>
      <c r="X72" s="30"/>
    </row>
    <row r="73" spans="2:24" ht="11.25" customHeight="1" x14ac:dyDescent="0.25">
      <c r="B73" s="74">
        <v>66</v>
      </c>
      <c r="C73" s="74" t="s">
        <v>42</v>
      </c>
      <c r="D73" s="74" t="s">
        <v>73</v>
      </c>
      <c r="E73" s="74">
        <v>7</v>
      </c>
      <c r="F73" s="74" t="s">
        <v>58</v>
      </c>
      <c r="G73" s="74" t="s">
        <v>222</v>
      </c>
      <c r="H73" s="74"/>
      <c r="I73" s="74" t="s">
        <v>223</v>
      </c>
      <c r="J73" s="75">
        <v>0.55569444444444416</v>
      </c>
      <c r="K73" s="29"/>
      <c r="L73" s="29"/>
      <c r="M73" s="29"/>
      <c r="N73" s="29"/>
      <c r="O73" s="29"/>
      <c r="P73" s="29"/>
      <c r="Q73" s="29"/>
      <c r="R73" s="29"/>
      <c r="S73" s="29"/>
      <c r="T73" s="30"/>
      <c r="U73" s="30"/>
      <c r="V73" s="30"/>
      <c r="W73" s="30"/>
      <c r="X73" s="30"/>
    </row>
    <row r="74" spans="2:24" ht="11.25" customHeight="1" x14ac:dyDescent="0.25">
      <c r="B74" s="74">
        <v>67</v>
      </c>
      <c r="C74" s="74" t="s">
        <v>42</v>
      </c>
      <c r="D74" s="74" t="s">
        <v>72</v>
      </c>
      <c r="E74" s="74">
        <v>8</v>
      </c>
      <c r="F74" s="74" t="s">
        <v>67</v>
      </c>
      <c r="G74" s="74" t="s">
        <v>224</v>
      </c>
      <c r="H74" s="74"/>
      <c r="I74" s="74" t="s">
        <v>225</v>
      </c>
      <c r="J74" s="75">
        <v>0.558958333333333</v>
      </c>
      <c r="K74" s="29"/>
      <c r="L74" s="29"/>
      <c r="M74" s="29"/>
      <c r="N74" s="29"/>
      <c r="O74" s="29"/>
      <c r="P74" s="29"/>
      <c r="Q74" s="29"/>
      <c r="R74" s="29"/>
      <c r="S74" s="29"/>
      <c r="T74" s="30"/>
      <c r="U74" s="30"/>
      <c r="V74" s="30"/>
      <c r="W74" s="30"/>
      <c r="X74" s="30"/>
    </row>
    <row r="75" spans="2:24" ht="10.7" customHeight="1" x14ac:dyDescent="0.25">
      <c r="B75" s="74">
        <v>68</v>
      </c>
      <c r="C75" s="74" t="s">
        <v>47</v>
      </c>
      <c r="D75" s="74" t="s">
        <v>137</v>
      </c>
      <c r="E75" s="74">
        <v>6</v>
      </c>
      <c r="F75" s="74" t="s">
        <v>49</v>
      </c>
      <c r="G75" s="74" t="s">
        <v>156</v>
      </c>
      <c r="H75" s="74"/>
      <c r="I75" s="74" t="s">
        <v>51</v>
      </c>
      <c r="J75" s="75">
        <v>0.56222222222222185</v>
      </c>
      <c r="K75" s="29"/>
      <c r="L75" s="29"/>
      <c r="M75" s="29"/>
      <c r="N75" s="29"/>
      <c r="O75" s="29"/>
      <c r="P75" s="29"/>
      <c r="Q75" s="29"/>
      <c r="R75" s="29"/>
      <c r="S75" s="29"/>
      <c r="T75" s="30"/>
      <c r="U75" s="30"/>
      <c r="V75" s="30"/>
      <c r="W75" s="30"/>
      <c r="X75" s="30"/>
    </row>
    <row r="76" spans="2:24" ht="10.7" customHeight="1" x14ac:dyDescent="0.25">
      <c r="B76" s="74">
        <v>69</v>
      </c>
      <c r="C76" s="74" t="s">
        <v>42</v>
      </c>
      <c r="D76" s="74" t="s">
        <v>73</v>
      </c>
      <c r="E76" s="74">
        <v>8</v>
      </c>
      <c r="F76" s="74" t="s">
        <v>58</v>
      </c>
      <c r="G76" s="74" t="s">
        <v>226</v>
      </c>
      <c r="H76" s="74"/>
      <c r="I76" s="74" t="s">
        <v>227</v>
      </c>
      <c r="J76" s="75">
        <v>0.56548611111111069</v>
      </c>
      <c r="K76" s="29"/>
      <c r="L76" s="29"/>
      <c r="M76" s="29"/>
      <c r="N76" s="29"/>
      <c r="O76" s="29"/>
      <c r="P76" s="29"/>
      <c r="Q76" s="29"/>
      <c r="R76" s="29"/>
      <c r="S76" s="29"/>
      <c r="T76" s="30"/>
      <c r="U76" s="30"/>
      <c r="V76" s="30"/>
      <c r="W76" s="30"/>
      <c r="X76" s="30"/>
    </row>
    <row r="77" spans="2:24" ht="10.7" customHeight="1" x14ac:dyDescent="0.25">
      <c r="B77" s="74">
        <v>70</v>
      </c>
      <c r="C77" s="74" t="s">
        <v>42</v>
      </c>
      <c r="D77" s="74" t="s">
        <v>201</v>
      </c>
      <c r="E77" s="74">
        <v>9</v>
      </c>
      <c r="F77" s="74" t="s">
        <v>202</v>
      </c>
      <c r="G77" s="74" t="s">
        <v>228</v>
      </c>
      <c r="H77" s="74"/>
      <c r="I77" s="74" t="s">
        <v>229</v>
      </c>
      <c r="J77" s="75">
        <v>0.56874999999999953</v>
      </c>
      <c r="K77" s="29"/>
      <c r="L77" s="29"/>
      <c r="M77" s="29"/>
      <c r="N77" s="29"/>
      <c r="O77" s="29"/>
      <c r="P77" s="29"/>
      <c r="Q77" s="29"/>
      <c r="R77" s="29"/>
      <c r="S77" s="29"/>
      <c r="T77" s="30"/>
      <c r="U77" s="30"/>
      <c r="V77" s="30"/>
      <c r="W77" s="30"/>
      <c r="X77" s="30"/>
    </row>
    <row r="78" spans="2:24" ht="10.5" customHeight="1" x14ac:dyDescent="0.25">
      <c r="B78" s="74">
        <v>71</v>
      </c>
      <c r="C78" s="74" t="s">
        <v>47</v>
      </c>
      <c r="D78" s="74" t="s">
        <v>129</v>
      </c>
      <c r="E78" s="74">
        <v>9</v>
      </c>
      <c r="F78" s="74" t="s">
        <v>130</v>
      </c>
      <c r="G78" s="74" t="s">
        <v>157</v>
      </c>
      <c r="H78" s="74"/>
      <c r="I78" s="74" t="s">
        <v>132</v>
      </c>
      <c r="J78" s="75">
        <v>0.57201388888888838</v>
      </c>
      <c r="K78" s="29"/>
      <c r="L78" s="29"/>
      <c r="M78" s="29"/>
      <c r="N78" s="29"/>
      <c r="O78" s="29"/>
      <c r="P78" s="29"/>
      <c r="Q78" s="29"/>
      <c r="R78" s="29"/>
      <c r="S78" s="29"/>
      <c r="T78" s="30"/>
      <c r="U78" s="30"/>
      <c r="V78" s="30"/>
      <c r="W78" s="30"/>
      <c r="X78" s="30"/>
    </row>
    <row r="79" spans="2:24" ht="10.7" customHeight="1" x14ac:dyDescent="0.25">
      <c r="B79" s="74">
        <v>72</v>
      </c>
      <c r="C79" s="74" t="s">
        <v>81</v>
      </c>
      <c r="D79" s="74" t="s">
        <v>82</v>
      </c>
      <c r="E79" s="74">
        <v>3</v>
      </c>
      <c r="F79" s="74" t="s">
        <v>83</v>
      </c>
      <c r="G79" s="74" t="s">
        <v>92</v>
      </c>
      <c r="H79" s="74"/>
      <c r="I79" s="74" t="s">
        <v>93</v>
      </c>
      <c r="J79" s="75">
        <v>0.57527777777777722</v>
      </c>
      <c r="K79" s="29"/>
      <c r="L79" s="29"/>
      <c r="M79" s="29"/>
      <c r="N79" s="29"/>
      <c r="O79" s="29"/>
      <c r="P79" s="29"/>
      <c r="Q79" s="29"/>
      <c r="R79" s="29"/>
      <c r="S79" s="29"/>
      <c r="T79" s="30"/>
      <c r="U79" s="30"/>
      <c r="V79" s="30"/>
      <c r="W79" s="30" t="s">
        <v>52</v>
      </c>
      <c r="X79" s="30"/>
    </row>
    <row r="80" spans="2:24" ht="10.7" customHeight="1" x14ac:dyDescent="0.25">
      <c r="B80" s="74">
        <v>73</v>
      </c>
      <c r="C80" s="74" t="s">
        <v>42</v>
      </c>
      <c r="D80" s="74" t="s">
        <v>205</v>
      </c>
      <c r="E80" s="74">
        <v>4</v>
      </c>
      <c r="F80" s="74" t="s">
        <v>54</v>
      </c>
      <c r="G80" s="74" t="s">
        <v>230</v>
      </c>
      <c r="H80" s="74"/>
      <c r="I80" s="74" t="s">
        <v>231</v>
      </c>
      <c r="J80" s="75">
        <v>0.57854166666666607</v>
      </c>
      <c r="K80" s="29"/>
      <c r="L80" s="29"/>
      <c r="M80" s="29"/>
      <c r="N80" s="29"/>
      <c r="O80" s="29"/>
      <c r="P80" s="29"/>
      <c r="Q80" s="29"/>
      <c r="R80" s="29"/>
      <c r="S80" s="29"/>
      <c r="T80" s="30"/>
      <c r="U80" s="30"/>
      <c r="V80" s="30"/>
      <c r="W80" s="30" t="s">
        <v>52</v>
      </c>
      <c r="X80" s="30"/>
    </row>
    <row r="81" spans="2:24" ht="10.7" customHeight="1" x14ac:dyDescent="0.25">
      <c r="B81" s="74"/>
      <c r="C81" s="74"/>
      <c r="D81" s="74"/>
      <c r="E81" s="74"/>
      <c r="F81" s="74"/>
      <c r="G81" s="74"/>
      <c r="H81" s="74"/>
      <c r="I81" s="74"/>
      <c r="J81" s="75"/>
      <c r="K81" s="29"/>
      <c r="L81" s="29"/>
      <c r="M81" s="29"/>
      <c r="N81" s="29"/>
      <c r="O81" s="29"/>
      <c r="P81" s="29"/>
      <c r="Q81" s="29"/>
      <c r="R81" s="29"/>
      <c r="S81" s="29"/>
      <c r="T81" s="30"/>
      <c r="U81" s="30"/>
      <c r="V81" s="30"/>
      <c r="W81" s="30" t="s">
        <v>52</v>
      </c>
      <c r="X81" s="30"/>
    </row>
    <row r="82" spans="2:24" ht="10.7" customHeight="1" x14ac:dyDescent="0.25">
      <c r="B82" s="74"/>
      <c r="C82" s="74"/>
      <c r="D82" s="74"/>
      <c r="E82" s="74"/>
      <c r="F82" s="74"/>
      <c r="G82" s="74"/>
      <c r="H82" s="74"/>
      <c r="I82" s="74"/>
      <c r="J82" s="75"/>
      <c r="K82" s="29"/>
      <c r="L82" s="29"/>
      <c r="M82" s="29"/>
      <c r="N82" s="29"/>
      <c r="O82" s="29"/>
      <c r="P82" s="29"/>
      <c r="Q82" s="29"/>
      <c r="R82" s="29"/>
      <c r="S82" s="29"/>
      <c r="T82" s="30"/>
      <c r="U82" s="30"/>
      <c r="V82" s="30"/>
      <c r="W82" s="30" t="s">
        <v>52</v>
      </c>
      <c r="X82" s="30"/>
    </row>
    <row r="83" spans="2:24" ht="10.7" customHeight="1" x14ac:dyDescent="0.25">
      <c r="B83" s="74"/>
      <c r="C83" s="74"/>
      <c r="D83" s="74"/>
      <c r="E83" s="74"/>
      <c r="F83" s="74"/>
      <c r="G83" s="74"/>
      <c r="H83" s="74"/>
      <c r="I83" s="74"/>
      <c r="J83" s="75"/>
      <c r="K83" s="29"/>
      <c r="L83" s="29"/>
      <c r="M83" s="29"/>
      <c r="N83" s="29"/>
      <c r="O83" s="29"/>
      <c r="P83" s="29"/>
      <c r="Q83" s="29"/>
      <c r="R83" s="29"/>
      <c r="S83" s="29"/>
      <c r="T83" s="30"/>
      <c r="U83" s="30"/>
      <c r="V83" s="30"/>
      <c r="W83" s="30" t="s">
        <v>52</v>
      </c>
      <c r="X83" s="30"/>
    </row>
    <row r="84" spans="2:24" ht="10.7" customHeight="1" x14ac:dyDescent="0.25">
      <c r="B84" s="74"/>
      <c r="C84" s="74"/>
      <c r="D84" s="74"/>
      <c r="E84" s="74"/>
      <c r="F84" s="74"/>
      <c r="G84" s="74"/>
      <c r="H84" s="74"/>
      <c r="I84" s="74"/>
      <c r="J84" s="75"/>
      <c r="K84" s="29"/>
      <c r="L84" s="29"/>
      <c r="M84" s="29"/>
      <c r="N84" s="29"/>
      <c r="O84" s="29"/>
      <c r="P84" s="29"/>
      <c r="Q84" s="29"/>
      <c r="R84" s="29"/>
      <c r="S84" s="29"/>
      <c r="T84" s="30"/>
      <c r="U84" s="30"/>
      <c r="V84" s="30"/>
      <c r="W84" s="30"/>
      <c r="X84" s="30"/>
    </row>
    <row r="85" spans="2:24" ht="10.7" customHeight="1" x14ac:dyDescent="0.25">
      <c r="B85" s="74"/>
      <c r="C85" s="74"/>
      <c r="D85" s="74"/>
      <c r="E85" s="74"/>
      <c r="F85" s="74"/>
      <c r="G85" s="74"/>
      <c r="H85" s="74"/>
      <c r="I85" s="74"/>
      <c r="J85" s="75"/>
      <c r="K85" s="29"/>
      <c r="L85" s="29"/>
      <c r="M85" s="29"/>
      <c r="N85" s="29"/>
      <c r="O85" s="29"/>
      <c r="P85" s="29"/>
      <c r="Q85" s="29"/>
      <c r="R85" s="29"/>
      <c r="S85" s="29"/>
      <c r="T85" s="30"/>
      <c r="U85" s="30"/>
      <c r="V85" s="30"/>
      <c r="W85" s="30"/>
      <c r="X85" s="30"/>
    </row>
    <row r="86" spans="2:24" ht="13.5" customHeight="1" x14ac:dyDescent="0.25">
      <c r="B86" s="76" t="s">
        <v>33</v>
      </c>
      <c r="C86" s="33"/>
      <c r="D86" s="33"/>
      <c r="E86" s="33"/>
      <c r="F86" s="33"/>
      <c r="G86" s="33"/>
      <c r="H86" s="33"/>
      <c r="I86" s="33"/>
      <c r="J86" s="77"/>
      <c r="K86" s="77"/>
      <c r="L86" s="77"/>
      <c r="M86" s="77"/>
      <c r="N86" s="77"/>
      <c r="O86" s="77"/>
      <c r="P86" s="77"/>
      <c r="Q86" s="77"/>
      <c r="R86" s="78"/>
      <c r="S86" s="79"/>
      <c r="T86" s="36"/>
      <c r="U86" s="36"/>
      <c r="V86" s="36"/>
      <c r="W86" s="36"/>
      <c r="X86" s="38"/>
    </row>
    <row r="87" spans="2:24" ht="13.5" customHeight="1" x14ac:dyDescent="0.25">
      <c r="B87" s="102"/>
      <c r="C87" s="43"/>
      <c r="D87" s="43"/>
      <c r="E87" s="43"/>
      <c r="F87" s="43"/>
      <c r="G87" s="43"/>
      <c r="H87" s="43"/>
      <c r="I87" s="43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43"/>
      <c r="U87" s="43"/>
      <c r="V87" s="43"/>
      <c r="W87" s="43"/>
      <c r="X87" s="43"/>
    </row>
    <row r="88" spans="2:24" ht="26.25" customHeight="1" x14ac:dyDescent="0.25">
      <c r="B88" s="57"/>
      <c r="F88" s="133" t="s">
        <v>43</v>
      </c>
      <c r="G88" s="133"/>
      <c r="H88" s="133"/>
      <c r="I88" s="133"/>
      <c r="J88" s="133"/>
      <c r="K88" s="133"/>
      <c r="L88" s="133"/>
      <c r="M88" s="133"/>
      <c r="N88" s="133"/>
      <c r="O88" s="133"/>
      <c r="P88" s="133"/>
      <c r="Q88" s="133"/>
      <c r="R88" s="133"/>
      <c r="S88" s="133"/>
      <c r="T88" s="133"/>
      <c r="U88" s="133"/>
      <c r="V88" s="80"/>
    </row>
    <row r="89" spans="2:24" ht="21" customHeight="1" x14ac:dyDescent="0.25">
      <c r="B89" s="57"/>
      <c r="F89" s="133"/>
      <c r="G89" s="133"/>
      <c r="H89" s="133"/>
      <c r="I89" s="133"/>
      <c r="J89" s="133"/>
      <c r="K89" s="133"/>
      <c r="L89" s="133"/>
      <c r="M89" s="133"/>
      <c r="N89" s="133"/>
      <c r="O89" s="133"/>
      <c r="P89" s="133"/>
      <c r="Q89" s="133"/>
      <c r="R89" s="133"/>
      <c r="S89" s="133"/>
      <c r="T89" s="133"/>
      <c r="U89" s="133"/>
      <c r="V89" s="80"/>
    </row>
    <row r="90" spans="2:24" ht="20.25" customHeight="1" x14ac:dyDescent="0.25">
      <c r="B90" s="81" t="s">
        <v>74</v>
      </c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</row>
    <row r="91" spans="2:24" ht="16.5" customHeight="1" x14ac:dyDescent="0.25">
      <c r="B91" s="9"/>
      <c r="C91" s="55" t="s">
        <v>2</v>
      </c>
      <c r="D91" s="134">
        <v>44909</v>
      </c>
      <c r="E91" s="134"/>
      <c r="F91" s="134"/>
      <c r="G91" s="11"/>
      <c r="H91" s="11"/>
      <c r="I91" s="11"/>
      <c r="J91" s="11"/>
      <c r="K91" s="110"/>
      <c r="L91" s="111"/>
      <c r="M91" s="117" t="s">
        <v>3</v>
      </c>
      <c r="N91" s="118"/>
      <c r="O91" s="110">
        <v>5.0999999999999996</v>
      </c>
      <c r="P91" s="110"/>
      <c r="Q91" s="110"/>
      <c r="R91" s="110"/>
      <c r="S91" s="110"/>
      <c r="T91" s="110"/>
      <c r="U91" s="12"/>
      <c r="V91" s="61"/>
      <c r="W91" s="12"/>
      <c r="X91" s="61" t="s">
        <v>45</v>
      </c>
    </row>
    <row r="92" spans="2:24" ht="13.5" customHeight="1" x14ac:dyDescent="0.25">
      <c r="B92" s="62" t="s">
        <v>6</v>
      </c>
      <c r="C92" s="63"/>
      <c r="D92" s="15"/>
      <c r="E92" s="64"/>
      <c r="F92" s="64"/>
      <c r="G92" s="65" t="s">
        <v>7</v>
      </c>
      <c r="H92" s="65"/>
      <c r="I92" s="64"/>
      <c r="J92" s="64"/>
      <c r="K92" s="117" t="s">
        <v>8</v>
      </c>
      <c r="L92" s="130"/>
      <c r="M92" s="131" t="s">
        <v>9</v>
      </c>
      <c r="N92" s="124" t="s">
        <v>39</v>
      </c>
      <c r="O92" s="117" t="s">
        <v>11</v>
      </c>
      <c r="P92" s="118"/>
      <c r="Q92" s="118"/>
      <c r="R92" s="118"/>
      <c r="S92" s="118"/>
      <c r="T92" s="118"/>
      <c r="U92" s="130"/>
      <c r="V92" s="124" t="s">
        <v>12</v>
      </c>
      <c r="W92" s="124" t="s">
        <v>46</v>
      </c>
      <c r="X92" s="115" t="s">
        <v>14</v>
      </c>
    </row>
    <row r="93" spans="2:24" s="71" customFormat="1" ht="15.75" customHeight="1" x14ac:dyDescent="0.25">
      <c r="B93" s="56"/>
      <c r="C93" s="68" t="s">
        <v>15</v>
      </c>
      <c r="D93" s="67" t="s">
        <v>16</v>
      </c>
      <c r="E93" s="68" t="s">
        <v>17</v>
      </c>
      <c r="F93" s="68" t="s">
        <v>18</v>
      </c>
      <c r="G93" s="67" t="s">
        <v>19</v>
      </c>
      <c r="H93" s="49" t="s">
        <v>20</v>
      </c>
      <c r="I93" s="49" t="s">
        <v>21</v>
      </c>
      <c r="J93" s="83" t="s">
        <v>22</v>
      </c>
      <c r="K93" s="67" t="s">
        <v>24</v>
      </c>
      <c r="L93" s="67" t="s">
        <v>25</v>
      </c>
      <c r="M93" s="132"/>
      <c r="N93" s="125"/>
      <c r="O93" s="67" t="s">
        <v>26</v>
      </c>
      <c r="P93" s="67" t="s">
        <v>27</v>
      </c>
      <c r="Q93" s="67" t="s">
        <v>28</v>
      </c>
      <c r="R93" s="67" t="s">
        <v>29</v>
      </c>
      <c r="S93" s="67" t="s">
        <v>30</v>
      </c>
      <c r="T93" s="67" t="s">
        <v>31</v>
      </c>
      <c r="U93" s="70" t="s">
        <v>32</v>
      </c>
      <c r="V93" s="125"/>
      <c r="W93" s="125"/>
      <c r="X93" s="116"/>
    </row>
    <row r="94" spans="2:24" ht="10.7" customHeight="1" x14ac:dyDescent="0.25">
      <c r="B94" s="72">
        <v>1</v>
      </c>
      <c r="C94" s="72" t="s">
        <v>61</v>
      </c>
      <c r="D94" s="72" t="s">
        <v>62</v>
      </c>
      <c r="E94" s="72">
        <v>5</v>
      </c>
      <c r="F94" s="72" t="s">
        <v>63</v>
      </c>
      <c r="G94" s="72" t="s">
        <v>75</v>
      </c>
      <c r="H94" s="72"/>
      <c r="I94" s="72" t="s">
        <v>65</v>
      </c>
      <c r="J94" s="73">
        <v>0.76368055555555547</v>
      </c>
      <c r="K94" s="84"/>
      <c r="L94" s="84"/>
      <c r="M94" s="84"/>
      <c r="N94" s="84"/>
      <c r="O94" s="84"/>
      <c r="P94" s="84"/>
      <c r="Q94" s="84"/>
      <c r="R94" s="84"/>
      <c r="S94" s="84"/>
      <c r="T94" s="85"/>
      <c r="U94" s="85"/>
      <c r="V94" s="85"/>
      <c r="W94" s="85" t="s">
        <v>52</v>
      </c>
      <c r="X94" s="85"/>
    </row>
    <row r="95" spans="2:24" ht="10.7" customHeight="1" x14ac:dyDescent="0.25">
      <c r="B95" s="74">
        <v>2</v>
      </c>
      <c r="C95" s="74" t="s">
        <v>42</v>
      </c>
      <c r="D95" s="74" t="s">
        <v>72</v>
      </c>
      <c r="E95" s="74">
        <v>9</v>
      </c>
      <c r="F95" s="74" t="s">
        <v>67</v>
      </c>
      <c r="G95" s="74" t="s">
        <v>76</v>
      </c>
      <c r="H95" s="74"/>
      <c r="I95" s="74" t="s">
        <v>77</v>
      </c>
      <c r="J95" s="75">
        <v>0.76694444444444432</v>
      </c>
      <c r="K95" s="86"/>
      <c r="L95" s="86"/>
      <c r="M95" s="86"/>
      <c r="N95" s="86"/>
      <c r="O95" s="86"/>
      <c r="P95" s="86"/>
      <c r="Q95" s="86"/>
      <c r="R95" s="86"/>
      <c r="S95" s="86"/>
      <c r="T95" s="87"/>
      <c r="U95" s="87"/>
      <c r="V95" s="87"/>
      <c r="W95" s="87" t="s">
        <v>52</v>
      </c>
      <c r="X95" s="87"/>
    </row>
    <row r="96" spans="2:24" ht="10.7" customHeight="1" x14ac:dyDescent="0.25">
      <c r="B96" s="74">
        <v>3</v>
      </c>
      <c r="C96" s="74" t="s">
        <v>42</v>
      </c>
      <c r="D96" s="74" t="s">
        <v>73</v>
      </c>
      <c r="E96" s="74">
        <v>9</v>
      </c>
      <c r="F96" s="74" t="s">
        <v>58</v>
      </c>
      <c r="G96" s="74" t="s">
        <v>78</v>
      </c>
      <c r="H96" s="74"/>
      <c r="I96" s="74" t="s">
        <v>79</v>
      </c>
      <c r="J96" s="75">
        <v>0.77020833333333316</v>
      </c>
      <c r="K96" s="86"/>
      <c r="L96" s="86"/>
      <c r="M96" s="86"/>
      <c r="N96" s="86"/>
      <c r="O96" s="86"/>
      <c r="P96" s="86"/>
      <c r="Q96" s="86"/>
      <c r="R96" s="86"/>
      <c r="S96" s="86"/>
      <c r="T96" s="87"/>
      <c r="U96" s="87"/>
      <c r="V96" s="87"/>
      <c r="W96" s="87" t="s">
        <v>52</v>
      </c>
      <c r="X96" s="87"/>
    </row>
    <row r="97" spans="2:24" ht="10.7" customHeight="1" x14ac:dyDescent="0.25">
      <c r="B97" s="74">
        <v>4</v>
      </c>
      <c r="C97" s="74" t="s">
        <v>47</v>
      </c>
      <c r="D97" s="74" t="s">
        <v>137</v>
      </c>
      <c r="E97" s="74">
        <v>7</v>
      </c>
      <c r="F97" s="74" t="s">
        <v>49</v>
      </c>
      <c r="G97" s="74" t="s">
        <v>158</v>
      </c>
      <c r="H97" s="74"/>
      <c r="I97" s="74" t="s">
        <v>51</v>
      </c>
      <c r="J97" s="75">
        <v>0.77347222222222201</v>
      </c>
      <c r="K97" s="86"/>
      <c r="L97" s="86"/>
      <c r="M97" s="86"/>
      <c r="N97" s="86"/>
      <c r="O97" s="86"/>
      <c r="P97" s="86"/>
      <c r="Q97" s="86"/>
      <c r="R97" s="86"/>
      <c r="S97" s="86"/>
      <c r="T97" s="87"/>
      <c r="U97" s="87"/>
      <c r="V97" s="87"/>
      <c r="W97" s="87"/>
      <c r="X97" s="87"/>
    </row>
    <row r="98" spans="2:24" ht="10.7" customHeight="1" x14ac:dyDescent="0.25">
      <c r="B98" s="74">
        <v>5</v>
      </c>
      <c r="C98" s="74" t="s">
        <v>42</v>
      </c>
      <c r="D98" s="74" t="s">
        <v>72</v>
      </c>
      <c r="E98" s="74">
        <v>10</v>
      </c>
      <c r="F98" s="74" t="s">
        <v>67</v>
      </c>
      <c r="G98" s="74" t="s">
        <v>232</v>
      </c>
      <c r="H98" s="74"/>
      <c r="I98" s="74" t="s">
        <v>233</v>
      </c>
      <c r="J98" s="75">
        <v>0.77673611111111085</v>
      </c>
      <c r="K98" s="86"/>
      <c r="L98" s="86"/>
      <c r="M98" s="86"/>
      <c r="N98" s="86"/>
      <c r="O98" s="86"/>
      <c r="P98" s="86"/>
      <c r="Q98" s="86"/>
      <c r="R98" s="86"/>
      <c r="S98" s="86"/>
      <c r="T98" s="87"/>
      <c r="U98" s="87"/>
      <c r="V98" s="87"/>
      <c r="W98" s="87"/>
      <c r="X98" s="87"/>
    </row>
    <row r="99" spans="2:24" ht="10.7" customHeight="1" x14ac:dyDescent="0.25">
      <c r="B99" s="74">
        <v>6</v>
      </c>
      <c r="C99" s="74" t="s">
        <v>81</v>
      </c>
      <c r="D99" s="74" t="s">
        <v>86</v>
      </c>
      <c r="E99" s="74">
        <v>5</v>
      </c>
      <c r="F99" s="74" t="s">
        <v>87</v>
      </c>
      <c r="G99" s="74" t="s">
        <v>94</v>
      </c>
      <c r="H99" s="74"/>
      <c r="I99" s="74" t="s">
        <v>95</v>
      </c>
      <c r="J99" s="75">
        <v>0.77999999999999969</v>
      </c>
      <c r="K99" s="86"/>
      <c r="L99" s="86"/>
      <c r="M99" s="86"/>
      <c r="N99" s="86"/>
      <c r="O99" s="86"/>
      <c r="P99" s="86"/>
      <c r="Q99" s="86"/>
      <c r="R99" s="86"/>
      <c r="S99" s="86"/>
      <c r="T99" s="87"/>
      <c r="U99" s="87"/>
      <c r="V99" s="87"/>
      <c r="W99" s="87"/>
      <c r="X99" s="87"/>
    </row>
    <row r="100" spans="2:24" ht="10.7" customHeight="1" x14ac:dyDescent="0.25">
      <c r="B100" s="74">
        <v>7</v>
      </c>
      <c r="C100" s="74" t="s">
        <v>61</v>
      </c>
      <c r="D100" s="74" t="s">
        <v>133</v>
      </c>
      <c r="E100" s="74">
        <v>7</v>
      </c>
      <c r="F100" s="74" t="s">
        <v>134</v>
      </c>
      <c r="G100" s="74" t="s">
        <v>159</v>
      </c>
      <c r="H100" s="74"/>
      <c r="I100" s="74" t="s">
        <v>136</v>
      </c>
      <c r="J100" s="75">
        <v>0.78326388888888854</v>
      </c>
      <c r="K100" s="86"/>
      <c r="L100" s="86"/>
      <c r="M100" s="86"/>
      <c r="N100" s="86"/>
      <c r="O100" s="86"/>
      <c r="P100" s="86"/>
      <c r="Q100" s="86"/>
      <c r="R100" s="86"/>
      <c r="S100" s="86"/>
      <c r="T100" s="87"/>
      <c r="U100" s="87"/>
      <c r="V100" s="87"/>
      <c r="W100" s="87"/>
      <c r="X100" s="87"/>
    </row>
    <row r="101" spans="2:24" ht="10.7" customHeight="1" x14ac:dyDescent="0.25">
      <c r="B101" s="74">
        <v>8</v>
      </c>
      <c r="C101" s="74" t="s">
        <v>42</v>
      </c>
      <c r="D101" s="74" t="s">
        <v>73</v>
      </c>
      <c r="E101" s="74">
        <v>10</v>
      </c>
      <c r="F101" s="74" t="s">
        <v>58</v>
      </c>
      <c r="G101" s="74" t="s">
        <v>234</v>
      </c>
      <c r="H101" s="74"/>
      <c r="I101" s="74" t="s">
        <v>235</v>
      </c>
      <c r="J101" s="75">
        <v>0.78652777777777738</v>
      </c>
      <c r="K101" s="86"/>
      <c r="L101" s="86"/>
      <c r="M101" s="86"/>
      <c r="N101" s="86"/>
      <c r="O101" s="86"/>
      <c r="P101" s="86"/>
      <c r="Q101" s="86"/>
      <c r="R101" s="86"/>
      <c r="S101" s="86"/>
      <c r="T101" s="87"/>
      <c r="U101" s="87"/>
      <c r="V101" s="87"/>
      <c r="W101" s="87"/>
      <c r="X101" s="87"/>
    </row>
    <row r="102" spans="2:24" ht="10.7" customHeight="1" x14ac:dyDescent="0.25">
      <c r="B102" s="74">
        <v>9</v>
      </c>
      <c r="C102" s="74" t="s">
        <v>42</v>
      </c>
      <c r="D102" s="74" t="s">
        <v>201</v>
      </c>
      <c r="E102" s="74">
        <v>10</v>
      </c>
      <c r="F102" s="74" t="s">
        <v>202</v>
      </c>
      <c r="G102" s="74" t="s">
        <v>236</v>
      </c>
      <c r="H102" s="74"/>
      <c r="I102" s="74" t="s">
        <v>237</v>
      </c>
      <c r="J102" s="75">
        <v>0.78979166666666623</v>
      </c>
      <c r="K102" s="86"/>
      <c r="L102" s="86"/>
      <c r="M102" s="86"/>
      <c r="N102" s="86"/>
      <c r="O102" s="86"/>
      <c r="P102" s="86"/>
      <c r="Q102" s="86"/>
      <c r="R102" s="86"/>
      <c r="S102" s="86"/>
      <c r="T102" s="87"/>
      <c r="U102" s="87"/>
      <c r="V102" s="87"/>
      <c r="W102" s="87"/>
      <c r="X102" s="87"/>
    </row>
    <row r="103" spans="2:24" ht="10.7" customHeight="1" x14ac:dyDescent="0.25">
      <c r="B103" s="74">
        <v>10</v>
      </c>
      <c r="C103" s="74" t="s">
        <v>42</v>
      </c>
      <c r="D103" s="74" t="s">
        <v>205</v>
      </c>
      <c r="E103" s="74">
        <v>5</v>
      </c>
      <c r="F103" s="74" t="s">
        <v>54</v>
      </c>
      <c r="G103" s="74" t="s">
        <v>238</v>
      </c>
      <c r="H103" s="74"/>
      <c r="I103" s="74" t="s">
        <v>239</v>
      </c>
      <c r="J103" s="75">
        <v>0.79305555555555507</v>
      </c>
      <c r="K103" s="86"/>
      <c r="L103" s="86"/>
      <c r="M103" s="86"/>
      <c r="N103" s="86"/>
      <c r="O103" s="86"/>
      <c r="P103" s="86"/>
      <c r="Q103" s="86"/>
      <c r="R103" s="86"/>
      <c r="S103" s="86"/>
      <c r="T103" s="87"/>
      <c r="U103" s="87"/>
      <c r="V103" s="87"/>
      <c r="W103" s="87"/>
      <c r="X103" s="87"/>
    </row>
    <row r="104" spans="2:24" ht="10.7" customHeight="1" x14ac:dyDescent="0.25">
      <c r="B104" s="74">
        <v>11</v>
      </c>
      <c r="C104" s="74" t="s">
        <v>47</v>
      </c>
      <c r="D104" s="74" t="s">
        <v>144</v>
      </c>
      <c r="E104" s="74">
        <v>4</v>
      </c>
      <c r="F104" s="74" t="s">
        <v>126</v>
      </c>
      <c r="G104" s="74" t="s">
        <v>160</v>
      </c>
      <c r="H104" s="74"/>
      <c r="I104" s="74" t="s">
        <v>128</v>
      </c>
      <c r="J104" s="75">
        <v>0.79631944444444391</v>
      </c>
      <c r="K104" s="86"/>
      <c r="L104" s="86"/>
      <c r="M104" s="86"/>
      <c r="N104" s="86"/>
      <c r="O104" s="86"/>
      <c r="P104" s="86"/>
      <c r="Q104" s="86"/>
      <c r="R104" s="86"/>
      <c r="S104" s="86"/>
      <c r="T104" s="87"/>
      <c r="U104" s="87"/>
      <c r="V104" s="87"/>
      <c r="W104" s="87"/>
      <c r="X104" s="87"/>
    </row>
    <row r="105" spans="2:24" ht="10.7" customHeight="1" x14ac:dyDescent="0.25">
      <c r="B105" s="74">
        <v>12</v>
      </c>
      <c r="C105" s="74" t="s">
        <v>42</v>
      </c>
      <c r="D105" s="74" t="s">
        <v>240</v>
      </c>
      <c r="E105" s="74">
        <v>1</v>
      </c>
      <c r="F105" s="74" t="s">
        <v>67</v>
      </c>
      <c r="G105" s="74" t="s">
        <v>241</v>
      </c>
      <c r="H105" s="74"/>
      <c r="I105" s="74" t="s">
        <v>242</v>
      </c>
      <c r="J105" s="75">
        <v>0.79958333333333276</v>
      </c>
      <c r="K105" s="86"/>
      <c r="L105" s="86"/>
      <c r="M105" s="86"/>
      <c r="N105" s="86"/>
      <c r="O105" s="86"/>
      <c r="P105" s="86"/>
      <c r="Q105" s="86"/>
      <c r="R105" s="86"/>
      <c r="S105" s="86"/>
      <c r="T105" s="87"/>
      <c r="U105" s="87"/>
      <c r="V105" s="87"/>
      <c r="W105" s="87"/>
      <c r="X105" s="87"/>
    </row>
    <row r="106" spans="2:24" ht="10.7" customHeight="1" x14ac:dyDescent="0.25">
      <c r="B106" s="74">
        <v>13</v>
      </c>
      <c r="C106" s="74" t="s">
        <v>81</v>
      </c>
      <c r="D106" s="74" t="s">
        <v>82</v>
      </c>
      <c r="E106" s="74">
        <v>4</v>
      </c>
      <c r="F106" s="74" t="s">
        <v>83</v>
      </c>
      <c r="G106" s="74" t="s">
        <v>96</v>
      </c>
      <c r="H106" s="74"/>
      <c r="I106" s="74" t="s">
        <v>97</v>
      </c>
      <c r="J106" s="75">
        <v>0.8028472222222216</v>
      </c>
      <c r="K106" s="86"/>
      <c r="L106" s="86"/>
      <c r="M106" s="86"/>
      <c r="N106" s="86"/>
      <c r="O106" s="86"/>
      <c r="P106" s="86"/>
      <c r="Q106" s="86"/>
      <c r="R106" s="86"/>
      <c r="S106" s="86"/>
      <c r="T106" s="87"/>
      <c r="U106" s="87"/>
      <c r="V106" s="87"/>
      <c r="W106" s="87"/>
      <c r="X106" s="87"/>
    </row>
    <row r="107" spans="2:24" ht="10.7" customHeight="1" x14ac:dyDescent="0.25">
      <c r="B107" s="74">
        <v>14</v>
      </c>
      <c r="C107" s="74" t="s">
        <v>47</v>
      </c>
      <c r="D107" s="74" t="s">
        <v>137</v>
      </c>
      <c r="E107" s="74">
        <v>8</v>
      </c>
      <c r="F107" s="74" t="s">
        <v>49</v>
      </c>
      <c r="G107" s="74" t="s">
        <v>161</v>
      </c>
      <c r="H107" s="74"/>
      <c r="I107" s="74" t="s">
        <v>51</v>
      </c>
      <c r="J107" s="75">
        <v>0.80611111111111045</v>
      </c>
      <c r="K107" s="86"/>
      <c r="L107" s="86"/>
      <c r="M107" s="86"/>
      <c r="N107" s="86"/>
      <c r="O107" s="86"/>
      <c r="P107" s="86"/>
      <c r="Q107" s="86"/>
      <c r="R107" s="86"/>
      <c r="S107" s="86"/>
      <c r="T107" s="87"/>
      <c r="U107" s="87"/>
      <c r="V107" s="87"/>
      <c r="W107" s="87"/>
      <c r="X107" s="87"/>
    </row>
    <row r="108" spans="2:24" ht="10.7" customHeight="1" x14ac:dyDescent="0.25">
      <c r="B108" s="74">
        <v>15</v>
      </c>
      <c r="C108" s="74" t="s">
        <v>42</v>
      </c>
      <c r="D108" s="74" t="s">
        <v>243</v>
      </c>
      <c r="E108" s="74">
        <v>1</v>
      </c>
      <c r="F108" s="74" t="s">
        <v>58</v>
      </c>
      <c r="G108" s="74" t="s">
        <v>244</v>
      </c>
      <c r="H108" s="74"/>
      <c r="I108" s="74" t="s">
        <v>245</v>
      </c>
      <c r="J108" s="75">
        <v>0.80937499999999929</v>
      </c>
      <c r="K108" s="86"/>
      <c r="L108" s="86"/>
      <c r="M108" s="86"/>
      <c r="N108" s="86"/>
      <c r="O108" s="86"/>
      <c r="P108" s="86"/>
      <c r="Q108" s="86"/>
      <c r="R108" s="86"/>
      <c r="S108" s="86"/>
      <c r="T108" s="87"/>
      <c r="U108" s="87"/>
      <c r="V108" s="87"/>
      <c r="W108" s="87"/>
      <c r="X108" s="87"/>
    </row>
    <row r="109" spans="2:24" ht="10.7" customHeight="1" x14ac:dyDescent="0.25">
      <c r="B109" s="74">
        <v>16</v>
      </c>
      <c r="C109" s="74" t="s">
        <v>42</v>
      </c>
      <c r="D109" s="74" t="s">
        <v>246</v>
      </c>
      <c r="E109" s="74">
        <v>1</v>
      </c>
      <c r="F109" s="74" t="s">
        <v>202</v>
      </c>
      <c r="G109" s="74" t="s">
        <v>247</v>
      </c>
      <c r="H109" s="74"/>
      <c r="I109" s="74" t="s">
        <v>248</v>
      </c>
      <c r="J109" s="75">
        <v>0.81263888888888813</v>
      </c>
      <c r="K109" s="86"/>
      <c r="L109" s="86"/>
      <c r="M109" s="86"/>
      <c r="N109" s="86"/>
      <c r="O109" s="86"/>
      <c r="P109" s="86"/>
      <c r="Q109" s="86"/>
      <c r="R109" s="86"/>
      <c r="S109" s="86"/>
      <c r="T109" s="87"/>
      <c r="U109" s="87"/>
      <c r="V109" s="87"/>
      <c r="W109" s="87"/>
      <c r="X109" s="87"/>
    </row>
    <row r="110" spans="2:24" ht="10.7" customHeight="1" x14ac:dyDescent="0.25">
      <c r="B110" s="74">
        <v>17</v>
      </c>
      <c r="C110" s="74" t="s">
        <v>61</v>
      </c>
      <c r="D110" s="74" t="s">
        <v>133</v>
      </c>
      <c r="E110" s="74">
        <v>8</v>
      </c>
      <c r="F110" s="74" t="s">
        <v>134</v>
      </c>
      <c r="G110" s="74" t="s">
        <v>162</v>
      </c>
      <c r="H110" s="74"/>
      <c r="I110" s="74" t="s">
        <v>136</v>
      </c>
      <c r="J110" s="75">
        <v>0.81590277777777698</v>
      </c>
      <c r="K110" s="86"/>
      <c r="L110" s="86"/>
      <c r="M110" s="86"/>
      <c r="N110" s="86"/>
      <c r="O110" s="86"/>
      <c r="P110" s="86"/>
      <c r="Q110" s="86"/>
      <c r="R110" s="86"/>
      <c r="S110" s="86"/>
      <c r="T110" s="87"/>
      <c r="U110" s="87"/>
      <c r="V110" s="87"/>
      <c r="W110" s="87"/>
      <c r="X110" s="87"/>
    </row>
    <row r="111" spans="2:24" ht="10.7" customHeight="1" x14ac:dyDescent="0.25">
      <c r="B111" s="74">
        <v>18</v>
      </c>
      <c r="C111" s="74" t="s">
        <v>42</v>
      </c>
      <c r="D111" s="74" t="s">
        <v>205</v>
      </c>
      <c r="E111" s="74">
        <v>6</v>
      </c>
      <c r="F111" s="74" t="s">
        <v>54</v>
      </c>
      <c r="G111" s="74" t="s">
        <v>249</v>
      </c>
      <c r="H111" s="74"/>
      <c r="I111" s="74" t="s">
        <v>250</v>
      </c>
      <c r="J111" s="75">
        <v>0.81916666666666582</v>
      </c>
      <c r="K111" s="86"/>
      <c r="L111" s="86"/>
      <c r="M111" s="86"/>
      <c r="N111" s="86"/>
      <c r="O111" s="86"/>
      <c r="P111" s="86"/>
      <c r="Q111" s="86"/>
      <c r="R111" s="86"/>
      <c r="S111" s="86"/>
      <c r="T111" s="87"/>
      <c r="U111" s="87"/>
      <c r="V111" s="87"/>
      <c r="W111" s="87"/>
      <c r="X111" s="87"/>
    </row>
    <row r="112" spans="2:24" ht="10.7" customHeight="1" x14ac:dyDescent="0.25">
      <c r="B112" s="74">
        <v>19</v>
      </c>
      <c r="C112" s="74" t="s">
        <v>42</v>
      </c>
      <c r="D112" s="74" t="s">
        <v>240</v>
      </c>
      <c r="E112" s="74">
        <v>2</v>
      </c>
      <c r="F112" s="74" t="s">
        <v>67</v>
      </c>
      <c r="G112" s="74" t="s">
        <v>251</v>
      </c>
      <c r="H112" s="74"/>
      <c r="I112" s="74" t="s">
        <v>252</v>
      </c>
      <c r="J112" s="75">
        <v>0.82243055555555467</v>
      </c>
      <c r="K112" s="86"/>
      <c r="L112" s="86"/>
      <c r="M112" s="86"/>
      <c r="N112" s="86"/>
      <c r="O112" s="86"/>
      <c r="P112" s="86"/>
      <c r="Q112" s="86"/>
      <c r="R112" s="86"/>
      <c r="S112" s="86"/>
      <c r="T112" s="87"/>
      <c r="U112" s="87"/>
      <c r="V112" s="87"/>
      <c r="W112" s="87"/>
      <c r="X112" s="87"/>
    </row>
    <row r="113" spans="2:24" ht="10.7" customHeight="1" x14ac:dyDescent="0.25">
      <c r="B113" s="74">
        <v>20</v>
      </c>
      <c r="C113" s="74" t="s">
        <v>47</v>
      </c>
      <c r="D113" s="74" t="s">
        <v>144</v>
      </c>
      <c r="E113" s="74">
        <v>5</v>
      </c>
      <c r="F113" s="74" t="s">
        <v>126</v>
      </c>
      <c r="G113" s="74" t="s">
        <v>163</v>
      </c>
      <c r="H113" s="74"/>
      <c r="I113" s="74" t="s">
        <v>128</v>
      </c>
      <c r="J113" s="75">
        <v>0.82569444444444351</v>
      </c>
      <c r="K113" s="86"/>
      <c r="L113" s="86"/>
      <c r="M113" s="86"/>
      <c r="N113" s="86"/>
      <c r="O113" s="86"/>
      <c r="P113" s="86"/>
      <c r="Q113" s="86"/>
      <c r="R113" s="86"/>
      <c r="S113" s="86"/>
      <c r="T113" s="87"/>
      <c r="U113" s="87"/>
      <c r="V113" s="87"/>
      <c r="W113" s="87"/>
      <c r="X113" s="87"/>
    </row>
    <row r="114" spans="2:24" ht="10.7" customHeight="1" x14ac:dyDescent="0.25">
      <c r="B114" s="74">
        <v>21</v>
      </c>
      <c r="C114" s="74" t="s">
        <v>81</v>
      </c>
      <c r="D114" s="74" t="s">
        <v>82</v>
      </c>
      <c r="E114" s="74">
        <v>5</v>
      </c>
      <c r="F114" s="74" t="s">
        <v>83</v>
      </c>
      <c r="G114" s="74" t="s">
        <v>98</v>
      </c>
      <c r="H114" s="74"/>
      <c r="I114" s="74" t="s">
        <v>99</v>
      </c>
      <c r="J114" s="75">
        <v>0.82895833333333235</v>
      </c>
      <c r="K114" s="86"/>
      <c r="L114" s="86"/>
      <c r="M114" s="86"/>
      <c r="N114" s="86"/>
      <c r="O114" s="86"/>
      <c r="P114" s="86"/>
      <c r="Q114" s="86"/>
      <c r="R114" s="86"/>
      <c r="S114" s="86"/>
      <c r="T114" s="87"/>
      <c r="U114" s="87"/>
      <c r="V114" s="87"/>
      <c r="W114" s="87"/>
      <c r="X114" s="87"/>
    </row>
    <row r="115" spans="2:24" ht="10.7" customHeight="1" x14ac:dyDescent="0.25">
      <c r="B115" s="74">
        <v>22</v>
      </c>
      <c r="C115" s="143" t="s">
        <v>42</v>
      </c>
      <c r="D115" s="143" t="s">
        <v>243</v>
      </c>
      <c r="E115" s="143">
        <v>2</v>
      </c>
      <c r="F115" s="143" t="s">
        <v>58</v>
      </c>
      <c r="G115" s="143" t="s">
        <v>253</v>
      </c>
      <c r="H115" s="143"/>
      <c r="I115" s="143" t="s">
        <v>254</v>
      </c>
      <c r="J115" s="75">
        <v>0.8322222222222212</v>
      </c>
      <c r="K115" s="86"/>
      <c r="L115" s="86"/>
      <c r="M115" s="86"/>
      <c r="N115" s="86"/>
      <c r="O115" s="86"/>
      <c r="P115" s="86"/>
      <c r="Q115" s="86"/>
      <c r="R115" s="86"/>
      <c r="S115" s="86"/>
      <c r="T115" s="87"/>
      <c r="U115" s="87"/>
      <c r="V115" s="87"/>
      <c r="W115" s="87"/>
      <c r="X115" s="87"/>
    </row>
    <row r="116" spans="2:24" ht="10.7" customHeight="1" x14ac:dyDescent="0.25">
      <c r="B116" s="74">
        <v>23</v>
      </c>
      <c r="C116" s="143" t="s">
        <v>47</v>
      </c>
      <c r="D116" s="143" t="s">
        <v>137</v>
      </c>
      <c r="E116" s="143">
        <v>9</v>
      </c>
      <c r="F116" s="143" t="s">
        <v>49</v>
      </c>
      <c r="G116" s="143" t="s">
        <v>164</v>
      </c>
      <c r="H116" s="143"/>
      <c r="I116" s="143" t="s">
        <v>51</v>
      </c>
      <c r="J116" s="75">
        <v>0.84590277777777667</v>
      </c>
      <c r="K116" s="86"/>
      <c r="L116" s="86"/>
      <c r="M116" s="86"/>
      <c r="N116" s="86"/>
      <c r="O116" s="86"/>
      <c r="P116" s="86"/>
      <c r="Q116" s="86"/>
      <c r="R116" s="86"/>
      <c r="S116" s="86"/>
      <c r="T116" s="87"/>
      <c r="U116" s="87"/>
      <c r="V116" s="87"/>
      <c r="W116" s="87"/>
      <c r="X116" s="87"/>
    </row>
    <row r="117" spans="2:24" ht="10.7" customHeight="1" x14ac:dyDescent="0.25">
      <c r="B117" s="74">
        <v>24</v>
      </c>
      <c r="C117" s="74" t="s">
        <v>42</v>
      </c>
      <c r="D117" s="74" t="s">
        <v>240</v>
      </c>
      <c r="E117" s="74">
        <v>3</v>
      </c>
      <c r="F117" s="74" t="s">
        <v>67</v>
      </c>
      <c r="G117" s="74" t="s">
        <v>255</v>
      </c>
      <c r="H117" s="74"/>
      <c r="I117" s="74" t="s">
        <v>256</v>
      </c>
      <c r="J117" s="75">
        <v>0.84916666666666551</v>
      </c>
      <c r="K117" s="86"/>
      <c r="L117" s="86"/>
      <c r="M117" s="86"/>
      <c r="N117" s="86"/>
      <c r="O117" s="86"/>
      <c r="P117" s="86"/>
      <c r="Q117" s="86"/>
      <c r="R117" s="86"/>
      <c r="S117" s="86"/>
      <c r="T117" s="87"/>
      <c r="U117" s="87"/>
      <c r="V117" s="87"/>
      <c r="W117" s="87"/>
      <c r="X117" s="87"/>
    </row>
    <row r="118" spans="2:24" ht="10.7" customHeight="1" x14ac:dyDescent="0.25">
      <c r="B118" s="74">
        <v>25</v>
      </c>
      <c r="C118" s="74" t="s">
        <v>42</v>
      </c>
      <c r="D118" s="74" t="s">
        <v>246</v>
      </c>
      <c r="E118" s="74">
        <v>2</v>
      </c>
      <c r="F118" s="74" t="s">
        <v>202</v>
      </c>
      <c r="G118" s="74" t="s">
        <v>257</v>
      </c>
      <c r="H118" s="74"/>
      <c r="I118" s="74" t="s">
        <v>258</v>
      </c>
      <c r="J118" s="75">
        <v>0.85243055555555436</v>
      </c>
      <c r="K118" s="86"/>
      <c r="L118" s="86"/>
      <c r="M118" s="86"/>
      <c r="N118" s="86"/>
      <c r="O118" s="86"/>
      <c r="P118" s="86"/>
      <c r="Q118" s="86"/>
      <c r="R118" s="86"/>
      <c r="S118" s="86"/>
      <c r="T118" s="87"/>
      <c r="U118" s="87"/>
      <c r="V118" s="87"/>
      <c r="W118" s="87"/>
      <c r="X118" s="87"/>
    </row>
    <row r="119" spans="2:24" ht="10.7" customHeight="1" x14ac:dyDescent="0.25">
      <c r="B119" s="74">
        <v>26</v>
      </c>
      <c r="C119" s="74" t="s">
        <v>42</v>
      </c>
      <c r="D119" s="74" t="s">
        <v>243</v>
      </c>
      <c r="E119" s="74">
        <v>3</v>
      </c>
      <c r="F119" s="74" t="s">
        <v>58</v>
      </c>
      <c r="G119" s="74" t="s">
        <v>259</v>
      </c>
      <c r="H119" s="74"/>
      <c r="I119" s="74" t="s">
        <v>260</v>
      </c>
      <c r="J119" s="75">
        <v>0.8556944444444432</v>
      </c>
      <c r="K119" s="86"/>
      <c r="L119" s="86"/>
      <c r="M119" s="86"/>
      <c r="N119" s="86"/>
      <c r="O119" s="86"/>
      <c r="P119" s="86"/>
      <c r="Q119" s="86"/>
      <c r="R119" s="86"/>
      <c r="S119" s="86"/>
      <c r="T119" s="87"/>
      <c r="U119" s="87"/>
      <c r="V119" s="87"/>
      <c r="W119" s="87"/>
      <c r="X119" s="87"/>
    </row>
    <row r="120" spans="2:24" ht="10.7" customHeight="1" x14ac:dyDescent="0.25">
      <c r="B120" s="74">
        <v>27</v>
      </c>
      <c r="C120" s="74" t="s">
        <v>61</v>
      </c>
      <c r="D120" s="74" t="s">
        <v>62</v>
      </c>
      <c r="E120" s="74">
        <v>6</v>
      </c>
      <c r="F120" s="74" t="s">
        <v>63</v>
      </c>
      <c r="G120" s="74" t="s">
        <v>165</v>
      </c>
      <c r="H120" s="74"/>
      <c r="I120" s="74" t="s">
        <v>65</v>
      </c>
      <c r="J120" s="75">
        <v>0.85895833333333205</v>
      </c>
      <c r="K120" s="86"/>
      <c r="L120" s="86"/>
      <c r="M120" s="86"/>
      <c r="N120" s="86"/>
      <c r="O120" s="86"/>
      <c r="P120" s="86"/>
      <c r="Q120" s="86"/>
      <c r="R120" s="86"/>
      <c r="S120" s="86"/>
      <c r="T120" s="87"/>
      <c r="U120" s="87"/>
      <c r="V120" s="87"/>
      <c r="W120" s="87"/>
      <c r="X120" s="87"/>
    </row>
    <row r="121" spans="2:24" ht="10.7" customHeight="1" x14ac:dyDescent="0.25">
      <c r="B121" s="74">
        <v>28</v>
      </c>
      <c r="C121" s="74" t="s">
        <v>81</v>
      </c>
      <c r="D121" s="74" t="s">
        <v>86</v>
      </c>
      <c r="E121" s="74">
        <v>6</v>
      </c>
      <c r="F121" s="74" t="s">
        <v>87</v>
      </c>
      <c r="G121" s="74" t="s">
        <v>100</v>
      </c>
      <c r="H121" s="74"/>
      <c r="I121" s="74" t="s">
        <v>101</v>
      </c>
      <c r="J121" s="75">
        <v>0.86222222222222089</v>
      </c>
      <c r="K121" s="86"/>
      <c r="L121" s="86"/>
      <c r="M121" s="86"/>
      <c r="N121" s="86"/>
      <c r="O121" s="86"/>
      <c r="P121" s="86"/>
      <c r="Q121" s="86"/>
      <c r="R121" s="86"/>
      <c r="S121" s="86"/>
      <c r="T121" s="87"/>
      <c r="U121" s="87"/>
      <c r="V121" s="87"/>
      <c r="W121" s="87"/>
      <c r="X121" s="87"/>
    </row>
    <row r="122" spans="2:24" ht="10.7" customHeight="1" x14ac:dyDescent="0.25">
      <c r="B122" s="74">
        <v>29</v>
      </c>
      <c r="C122" s="74" t="s">
        <v>42</v>
      </c>
      <c r="D122" s="74" t="s">
        <v>246</v>
      </c>
      <c r="E122" s="74">
        <v>3</v>
      </c>
      <c r="F122" s="74" t="s">
        <v>202</v>
      </c>
      <c r="G122" s="74" t="s">
        <v>261</v>
      </c>
      <c r="H122" s="74"/>
      <c r="I122" s="74" t="s">
        <v>262</v>
      </c>
      <c r="J122" s="75">
        <v>0.86548611111110973</v>
      </c>
      <c r="K122" s="86"/>
      <c r="L122" s="86"/>
      <c r="M122" s="86"/>
      <c r="N122" s="86"/>
      <c r="O122" s="86"/>
      <c r="P122" s="86"/>
      <c r="Q122" s="86"/>
      <c r="R122" s="86"/>
      <c r="S122" s="86"/>
      <c r="T122" s="87"/>
      <c r="U122" s="87"/>
      <c r="V122" s="87"/>
      <c r="W122" s="87"/>
      <c r="X122" s="87"/>
    </row>
    <row r="123" spans="2:24" ht="10.7" customHeight="1" x14ac:dyDescent="0.25">
      <c r="B123" s="74">
        <v>30</v>
      </c>
      <c r="C123" s="74" t="s">
        <v>47</v>
      </c>
      <c r="D123" s="144" t="s">
        <v>144</v>
      </c>
      <c r="E123" s="144">
        <v>6</v>
      </c>
      <c r="F123" s="144" t="s">
        <v>126</v>
      </c>
      <c r="G123" s="144" t="s">
        <v>166</v>
      </c>
      <c r="H123" s="144"/>
      <c r="I123" s="144" t="s">
        <v>128</v>
      </c>
      <c r="J123" s="75">
        <v>0.86874999999999858</v>
      </c>
      <c r="K123" s="86"/>
      <c r="L123" s="86"/>
      <c r="M123" s="86"/>
      <c r="N123" s="86"/>
      <c r="O123" s="86"/>
      <c r="P123" s="86"/>
      <c r="Q123" s="86"/>
      <c r="R123" s="86"/>
      <c r="S123" s="86"/>
      <c r="T123" s="87"/>
      <c r="U123" s="87"/>
      <c r="V123" s="87"/>
      <c r="W123" s="87"/>
      <c r="X123" s="87"/>
    </row>
    <row r="124" spans="2:24" ht="10.7" customHeight="1" x14ac:dyDescent="0.25">
      <c r="B124" s="74">
        <v>31</v>
      </c>
      <c r="C124" s="74" t="s">
        <v>42</v>
      </c>
      <c r="D124" s="74" t="s">
        <v>205</v>
      </c>
      <c r="E124" s="74">
        <v>7</v>
      </c>
      <c r="F124" s="74" t="s">
        <v>54</v>
      </c>
      <c r="G124" s="74" t="s">
        <v>263</v>
      </c>
      <c r="H124" s="74"/>
      <c r="I124" s="74" t="s">
        <v>264</v>
      </c>
      <c r="J124" s="75">
        <v>0.87201388888888742</v>
      </c>
      <c r="K124" s="86"/>
      <c r="L124" s="86"/>
      <c r="M124" s="86"/>
      <c r="N124" s="86"/>
      <c r="O124" s="86"/>
      <c r="P124" s="86"/>
      <c r="Q124" s="86"/>
      <c r="R124" s="86"/>
      <c r="S124" s="86"/>
      <c r="T124" s="87"/>
      <c r="U124" s="87"/>
      <c r="V124" s="87"/>
      <c r="W124" s="87"/>
      <c r="X124" s="87"/>
    </row>
    <row r="125" spans="2:24" ht="10.7" customHeight="1" x14ac:dyDescent="0.25">
      <c r="B125" s="74">
        <v>32</v>
      </c>
      <c r="C125" s="74" t="s">
        <v>42</v>
      </c>
      <c r="D125" s="74" t="s">
        <v>240</v>
      </c>
      <c r="E125" s="74">
        <v>4</v>
      </c>
      <c r="F125" s="74" t="s">
        <v>67</v>
      </c>
      <c r="G125" s="74" t="s">
        <v>265</v>
      </c>
      <c r="H125" s="74"/>
      <c r="I125" s="74" t="s">
        <v>266</v>
      </c>
      <c r="J125" s="75">
        <v>0.87527777777777627</v>
      </c>
      <c r="K125" s="86"/>
      <c r="L125" s="86"/>
      <c r="M125" s="86"/>
      <c r="N125" s="86"/>
      <c r="O125" s="86"/>
      <c r="P125" s="86"/>
      <c r="Q125" s="86"/>
      <c r="R125" s="86"/>
      <c r="S125" s="86"/>
      <c r="T125" s="87"/>
      <c r="U125" s="87"/>
      <c r="V125" s="87"/>
      <c r="W125" s="87"/>
      <c r="X125" s="87"/>
    </row>
    <row r="126" spans="2:24" ht="10.7" customHeight="1" x14ac:dyDescent="0.25">
      <c r="B126" s="74">
        <v>33</v>
      </c>
      <c r="C126" s="74" t="s">
        <v>47</v>
      </c>
      <c r="D126" s="74" t="s">
        <v>137</v>
      </c>
      <c r="E126" s="74">
        <v>10</v>
      </c>
      <c r="F126" s="74" t="s">
        <v>49</v>
      </c>
      <c r="G126" s="74" t="s">
        <v>167</v>
      </c>
      <c r="H126" s="74"/>
      <c r="I126" s="74" t="s">
        <v>51</v>
      </c>
      <c r="J126" s="75">
        <v>0.87854166666666511</v>
      </c>
      <c r="K126" s="86"/>
      <c r="L126" s="86"/>
      <c r="M126" s="86"/>
      <c r="N126" s="86"/>
      <c r="O126" s="86"/>
      <c r="P126" s="86"/>
      <c r="Q126" s="86"/>
      <c r="R126" s="86"/>
      <c r="S126" s="86"/>
      <c r="T126" s="87"/>
      <c r="U126" s="87"/>
      <c r="V126" s="87"/>
      <c r="W126" s="87"/>
      <c r="X126" s="87"/>
    </row>
    <row r="127" spans="2:24" ht="10.7" customHeight="1" x14ac:dyDescent="0.25">
      <c r="B127" s="74">
        <v>34</v>
      </c>
      <c r="C127" s="74" t="s">
        <v>42</v>
      </c>
      <c r="D127" s="74" t="s">
        <v>243</v>
      </c>
      <c r="E127" s="74">
        <v>4</v>
      </c>
      <c r="F127" s="74" t="s">
        <v>58</v>
      </c>
      <c r="G127" s="74" t="s">
        <v>267</v>
      </c>
      <c r="H127" s="74"/>
      <c r="I127" s="74" t="s">
        <v>268</v>
      </c>
      <c r="J127" s="75">
        <v>0.88180555555555395</v>
      </c>
      <c r="K127" s="86"/>
      <c r="L127" s="86"/>
      <c r="M127" s="86"/>
      <c r="N127" s="86"/>
      <c r="O127" s="86"/>
      <c r="P127" s="86"/>
      <c r="Q127" s="86"/>
      <c r="R127" s="86"/>
      <c r="S127" s="86"/>
      <c r="T127" s="87"/>
      <c r="U127" s="87"/>
      <c r="V127" s="87"/>
      <c r="W127" s="87"/>
      <c r="X127" s="87"/>
    </row>
    <row r="128" spans="2:24" ht="10.7" customHeight="1" x14ac:dyDescent="0.25">
      <c r="B128" s="74">
        <v>35</v>
      </c>
      <c r="C128" s="74" t="s">
        <v>81</v>
      </c>
      <c r="D128" s="74" t="s">
        <v>82</v>
      </c>
      <c r="E128" s="74">
        <v>6</v>
      </c>
      <c r="F128" s="74" t="s">
        <v>83</v>
      </c>
      <c r="G128" s="74" t="s">
        <v>102</v>
      </c>
      <c r="H128" s="74"/>
      <c r="I128" s="74" t="s">
        <v>103</v>
      </c>
      <c r="J128" s="75">
        <v>0.8850694444444428</v>
      </c>
      <c r="K128" s="86"/>
      <c r="L128" s="86"/>
      <c r="M128" s="86"/>
      <c r="N128" s="86"/>
      <c r="O128" s="86"/>
      <c r="P128" s="86"/>
      <c r="Q128" s="86"/>
      <c r="R128" s="86"/>
      <c r="S128" s="86"/>
      <c r="T128" s="87"/>
      <c r="U128" s="87"/>
      <c r="V128" s="87"/>
      <c r="W128" s="87"/>
      <c r="X128" s="87"/>
    </row>
    <row r="129" spans="2:24" ht="10.7" customHeight="1" x14ac:dyDescent="0.25">
      <c r="B129" s="74">
        <v>36</v>
      </c>
      <c r="C129" s="74" t="s">
        <v>61</v>
      </c>
      <c r="D129" s="74" t="s">
        <v>133</v>
      </c>
      <c r="E129" s="74">
        <v>9</v>
      </c>
      <c r="F129" s="74" t="s">
        <v>134</v>
      </c>
      <c r="G129" s="74" t="s">
        <v>168</v>
      </c>
      <c r="H129" s="74"/>
      <c r="I129" s="74" t="s">
        <v>136</v>
      </c>
      <c r="J129" s="75">
        <v>0.88833333333333164</v>
      </c>
      <c r="K129" s="86"/>
      <c r="L129" s="86"/>
      <c r="M129" s="86"/>
      <c r="N129" s="86"/>
      <c r="O129" s="86"/>
      <c r="P129" s="86"/>
      <c r="Q129" s="86"/>
      <c r="R129" s="86"/>
      <c r="S129" s="86"/>
      <c r="T129" s="87"/>
      <c r="U129" s="87"/>
      <c r="V129" s="87"/>
      <c r="W129" s="87"/>
      <c r="X129" s="87"/>
    </row>
    <row r="130" spans="2:24" ht="10.7" customHeight="1" x14ac:dyDescent="0.25">
      <c r="B130" s="74">
        <v>37</v>
      </c>
      <c r="C130" s="74" t="s">
        <v>42</v>
      </c>
      <c r="D130" s="74" t="s">
        <v>240</v>
      </c>
      <c r="E130" s="74">
        <v>5</v>
      </c>
      <c r="F130" s="74" t="s">
        <v>67</v>
      </c>
      <c r="G130" s="74" t="s">
        <v>269</v>
      </c>
      <c r="H130" s="74"/>
      <c r="I130" s="74" t="s">
        <v>270</v>
      </c>
      <c r="J130" s="75">
        <v>0.89159722222222049</v>
      </c>
      <c r="K130" s="86"/>
      <c r="L130" s="86"/>
      <c r="M130" s="86"/>
      <c r="N130" s="86"/>
      <c r="O130" s="86"/>
      <c r="P130" s="86"/>
      <c r="Q130" s="86"/>
      <c r="R130" s="86"/>
      <c r="S130" s="86"/>
      <c r="T130" s="87"/>
      <c r="U130" s="87"/>
      <c r="V130" s="87"/>
      <c r="W130" s="87"/>
      <c r="X130" s="87"/>
    </row>
    <row r="131" spans="2:24" ht="10.7" customHeight="1" x14ac:dyDescent="0.25">
      <c r="B131" s="74">
        <v>38</v>
      </c>
      <c r="C131" s="74" t="s">
        <v>42</v>
      </c>
      <c r="D131" s="74" t="s">
        <v>243</v>
      </c>
      <c r="E131" s="74">
        <v>5</v>
      </c>
      <c r="F131" s="74" t="s">
        <v>58</v>
      </c>
      <c r="G131" s="74" t="s">
        <v>271</v>
      </c>
      <c r="H131" s="74"/>
      <c r="I131" s="74" t="s">
        <v>272</v>
      </c>
      <c r="J131" s="75">
        <v>0.89486111111110933</v>
      </c>
      <c r="K131" s="86"/>
      <c r="L131" s="86"/>
      <c r="M131" s="86"/>
      <c r="N131" s="86"/>
      <c r="O131" s="86"/>
      <c r="P131" s="86"/>
      <c r="Q131" s="86"/>
      <c r="R131" s="86"/>
      <c r="S131" s="86"/>
      <c r="T131" s="87"/>
      <c r="U131" s="87"/>
      <c r="V131" s="87"/>
      <c r="W131" s="87"/>
      <c r="X131" s="87"/>
    </row>
    <row r="132" spans="2:24" ht="10.7" customHeight="1" x14ac:dyDescent="0.25">
      <c r="B132" s="74">
        <v>39</v>
      </c>
      <c r="C132" s="74" t="s">
        <v>47</v>
      </c>
      <c r="D132" s="74" t="s">
        <v>169</v>
      </c>
      <c r="E132" s="74">
        <v>1</v>
      </c>
      <c r="F132" s="74" t="s">
        <v>49</v>
      </c>
      <c r="G132" s="74" t="s">
        <v>170</v>
      </c>
      <c r="H132" s="74"/>
      <c r="I132" s="74" t="s">
        <v>51</v>
      </c>
      <c r="J132" s="75">
        <v>0.89812499999999817</v>
      </c>
      <c r="K132" s="86"/>
      <c r="L132" s="86"/>
      <c r="M132" s="86"/>
      <c r="N132" s="86"/>
      <c r="O132" s="86"/>
      <c r="P132" s="86"/>
      <c r="Q132" s="86"/>
      <c r="R132" s="86"/>
      <c r="S132" s="86"/>
      <c r="T132" s="87"/>
      <c r="U132" s="87"/>
      <c r="V132" s="87"/>
      <c r="W132" s="87"/>
      <c r="X132" s="87"/>
    </row>
    <row r="133" spans="2:24" ht="10.7" customHeight="1" x14ac:dyDescent="0.25">
      <c r="B133" s="74">
        <v>40</v>
      </c>
      <c r="C133" s="74" t="s">
        <v>42</v>
      </c>
      <c r="D133" s="74" t="s">
        <v>246</v>
      </c>
      <c r="E133" s="74">
        <v>4</v>
      </c>
      <c r="F133" s="74" t="s">
        <v>202</v>
      </c>
      <c r="G133" s="74" t="s">
        <v>273</v>
      </c>
      <c r="H133" s="74"/>
      <c r="I133" s="74" t="s">
        <v>274</v>
      </c>
      <c r="J133" s="75">
        <v>0.90138888888888702</v>
      </c>
      <c r="K133" s="86"/>
      <c r="L133" s="86"/>
      <c r="M133" s="86"/>
      <c r="N133" s="86"/>
      <c r="O133" s="86"/>
      <c r="P133" s="86"/>
      <c r="Q133" s="86"/>
      <c r="R133" s="86"/>
      <c r="S133" s="86"/>
      <c r="T133" s="87"/>
      <c r="U133" s="87"/>
      <c r="V133" s="87"/>
      <c r="W133" s="87"/>
      <c r="X133" s="87"/>
    </row>
    <row r="134" spans="2:24" ht="10.7" customHeight="1" x14ac:dyDescent="0.25">
      <c r="B134" s="74">
        <v>41</v>
      </c>
      <c r="C134" s="74" t="s">
        <v>42</v>
      </c>
      <c r="D134" s="74" t="s">
        <v>205</v>
      </c>
      <c r="E134" s="74">
        <v>8</v>
      </c>
      <c r="F134" s="74" t="s">
        <v>54</v>
      </c>
      <c r="G134" s="74" t="s">
        <v>275</v>
      </c>
      <c r="H134" s="74"/>
      <c r="I134" s="74" t="s">
        <v>276</v>
      </c>
      <c r="J134" s="75">
        <v>0.90465277777777586</v>
      </c>
      <c r="K134" s="86"/>
      <c r="L134" s="86"/>
      <c r="M134" s="86"/>
      <c r="N134" s="86"/>
      <c r="O134" s="86"/>
      <c r="P134" s="86"/>
      <c r="Q134" s="86"/>
      <c r="R134" s="86"/>
      <c r="S134" s="86"/>
      <c r="T134" s="87"/>
      <c r="U134" s="87"/>
      <c r="V134" s="87"/>
      <c r="W134" s="87"/>
      <c r="X134" s="87"/>
    </row>
    <row r="135" spans="2:24" ht="10.7" customHeight="1" x14ac:dyDescent="0.25">
      <c r="B135" s="74">
        <v>42</v>
      </c>
      <c r="C135" s="74" t="s">
        <v>81</v>
      </c>
      <c r="D135" s="74" t="s">
        <v>82</v>
      </c>
      <c r="E135" s="74">
        <v>7</v>
      </c>
      <c r="F135" s="74" t="s">
        <v>83</v>
      </c>
      <c r="G135" s="74" t="s">
        <v>104</v>
      </c>
      <c r="H135" s="74"/>
      <c r="I135" s="74" t="s">
        <v>105</v>
      </c>
      <c r="J135" s="75">
        <v>0.90791666666666471</v>
      </c>
      <c r="K135" s="86"/>
      <c r="L135" s="86"/>
      <c r="M135" s="86"/>
      <c r="N135" s="86"/>
      <c r="O135" s="86"/>
      <c r="P135" s="86"/>
      <c r="Q135" s="86"/>
      <c r="R135" s="86"/>
      <c r="S135" s="86"/>
      <c r="T135" s="87"/>
      <c r="U135" s="87"/>
      <c r="V135" s="87"/>
      <c r="W135" s="87"/>
      <c r="X135" s="87"/>
    </row>
    <row r="136" spans="2:24" ht="10.7" customHeight="1" x14ac:dyDescent="0.25">
      <c r="B136" s="74">
        <v>43</v>
      </c>
      <c r="C136" s="74" t="s">
        <v>47</v>
      </c>
      <c r="D136" s="74" t="s">
        <v>144</v>
      </c>
      <c r="E136" s="74">
        <v>7</v>
      </c>
      <c r="F136" s="74" t="s">
        <v>126</v>
      </c>
      <c r="G136" s="74" t="s">
        <v>171</v>
      </c>
      <c r="H136" s="74"/>
      <c r="I136" s="74" t="s">
        <v>128</v>
      </c>
      <c r="J136" s="75">
        <v>0.91118055555555355</v>
      </c>
      <c r="K136" s="29"/>
      <c r="L136" s="29"/>
      <c r="M136" s="29"/>
      <c r="N136" s="29"/>
      <c r="O136" s="29"/>
      <c r="P136" s="29"/>
      <c r="Q136" s="29"/>
      <c r="R136" s="29"/>
      <c r="S136" s="29"/>
      <c r="T136" s="30"/>
      <c r="U136" s="30"/>
      <c r="V136" s="30"/>
      <c r="W136" s="30" t="s">
        <v>52</v>
      </c>
      <c r="X136" s="30"/>
    </row>
    <row r="137" spans="2:24" ht="10.7" customHeight="1" x14ac:dyDescent="0.25">
      <c r="B137" s="74">
        <v>44</v>
      </c>
      <c r="C137" s="74" t="s">
        <v>42</v>
      </c>
      <c r="D137" s="74" t="s">
        <v>240</v>
      </c>
      <c r="E137" s="74">
        <v>6</v>
      </c>
      <c r="F137" s="74" t="s">
        <v>67</v>
      </c>
      <c r="G137" s="74" t="s">
        <v>277</v>
      </c>
      <c r="H137" s="74"/>
      <c r="I137" s="74" t="s">
        <v>278</v>
      </c>
      <c r="J137" s="75">
        <v>0.91444444444444239</v>
      </c>
      <c r="K137" s="29"/>
      <c r="L137" s="29"/>
      <c r="M137" s="29"/>
      <c r="N137" s="29"/>
      <c r="O137" s="29"/>
      <c r="P137" s="29"/>
      <c r="Q137" s="29"/>
      <c r="R137" s="29"/>
      <c r="S137" s="29"/>
      <c r="T137" s="30"/>
      <c r="U137" s="30"/>
      <c r="V137" s="30"/>
      <c r="W137" s="30" t="s">
        <v>52</v>
      </c>
      <c r="X137" s="30"/>
    </row>
    <row r="138" spans="2:24" ht="11.25" customHeight="1" x14ac:dyDescent="0.25">
      <c r="B138" s="74">
        <v>45</v>
      </c>
      <c r="C138" s="74" t="s">
        <v>42</v>
      </c>
      <c r="D138" s="74" t="s">
        <v>243</v>
      </c>
      <c r="E138" s="74">
        <v>6</v>
      </c>
      <c r="F138" s="74" t="s">
        <v>58</v>
      </c>
      <c r="G138" s="74" t="s">
        <v>279</v>
      </c>
      <c r="H138" s="74"/>
      <c r="I138" s="74" t="s">
        <v>280</v>
      </c>
      <c r="J138" s="75">
        <v>0.95243055555555345</v>
      </c>
      <c r="K138" s="29"/>
      <c r="L138" s="29"/>
      <c r="M138" s="29"/>
      <c r="N138" s="29"/>
      <c r="O138" s="29"/>
      <c r="P138" s="29"/>
      <c r="Q138" s="29"/>
      <c r="R138" s="29"/>
      <c r="S138" s="29"/>
      <c r="T138" s="30"/>
      <c r="U138" s="30"/>
      <c r="V138" s="30"/>
      <c r="W138" s="30"/>
      <c r="X138" s="30"/>
    </row>
    <row r="139" spans="2:24" ht="11.25" customHeight="1" x14ac:dyDescent="0.25">
      <c r="B139" s="74">
        <v>46</v>
      </c>
      <c r="C139" s="74" t="s">
        <v>61</v>
      </c>
      <c r="D139" s="74" t="s">
        <v>133</v>
      </c>
      <c r="E139" s="74">
        <v>10</v>
      </c>
      <c r="F139" s="74" t="s">
        <v>134</v>
      </c>
      <c r="G139" s="74" t="s">
        <v>172</v>
      </c>
      <c r="H139" s="74"/>
      <c r="I139" s="74" t="s">
        <v>136</v>
      </c>
      <c r="J139" s="75">
        <v>0.95569444444444229</v>
      </c>
      <c r="K139" s="29"/>
      <c r="L139" s="29"/>
      <c r="M139" s="29"/>
      <c r="N139" s="29"/>
      <c r="O139" s="29"/>
      <c r="P139" s="29"/>
      <c r="Q139" s="29"/>
      <c r="R139" s="29"/>
      <c r="S139" s="29"/>
      <c r="T139" s="30"/>
      <c r="U139" s="30"/>
      <c r="V139" s="30"/>
      <c r="W139" s="30"/>
      <c r="X139" s="30"/>
    </row>
    <row r="140" spans="2:24" ht="11.25" customHeight="1" x14ac:dyDescent="0.25">
      <c r="B140" s="74">
        <v>47</v>
      </c>
      <c r="C140" s="74" t="s">
        <v>42</v>
      </c>
      <c r="D140" s="74" t="s">
        <v>240</v>
      </c>
      <c r="E140" s="74">
        <v>7</v>
      </c>
      <c r="F140" s="74" t="s">
        <v>67</v>
      </c>
      <c r="G140" s="74" t="s">
        <v>281</v>
      </c>
      <c r="H140" s="74"/>
      <c r="I140" s="74" t="s">
        <v>282</v>
      </c>
      <c r="J140" s="75">
        <v>0.95895833333333114</v>
      </c>
      <c r="K140" s="29"/>
      <c r="L140" s="29"/>
      <c r="M140" s="29"/>
      <c r="N140" s="29"/>
      <c r="O140" s="29"/>
      <c r="P140" s="29"/>
      <c r="Q140" s="29"/>
      <c r="R140" s="29"/>
      <c r="S140" s="29"/>
      <c r="T140" s="30"/>
      <c r="U140" s="30"/>
      <c r="V140" s="30"/>
      <c r="W140" s="30"/>
      <c r="X140" s="30"/>
    </row>
    <row r="141" spans="2:24" ht="11.25" customHeight="1" x14ac:dyDescent="0.25">
      <c r="B141" s="74">
        <v>48</v>
      </c>
      <c r="C141" s="74" t="s">
        <v>42</v>
      </c>
      <c r="D141" s="74" t="s">
        <v>243</v>
      </c>
      <c r="E141" s="74">
        <v>7</v>
      </c>
      <c r="F141" s="74" t="s">
        <v>58</v>
      </c>
      <c r="G141" s="74" t="s">
        <v>283</v>
      </c>
      <c r="H141" s="74"/>
      <c r="I141" s="74" t="s">
        <v>284</v>
      </c>
      <c r="J141" s="75">
        <v>0.96222222222221998</v>
      </c>
      <c r="K141" s="29"/>
      <c r="L141" s="29"/>
      <c r="M141" s="29"/>
      <c r="N141" s="29"/>
      <c r="O141" s="29"/>
      <c r="P141" s="29"/>
      <c r="Q141" s="29"/>
      <c r="R141" s="29"/>
      <c r="S141" s="29"/>
      <c r="T141" s="30"/>
      <c r="U141" s="30"/>
      <c r="V141" s="30"/>
      <c r="W141" s="30"/>
      <c r="X141" s="30"/>
    </row>
    <row r="142" spans="2:24" ht="11.25" customHeight="1" x14ac:dyDescent="0.25">
      <c r="B142" s="74">
        <v>49</v>
      </c>
      <c r="C142" s="74" t="s">
        <v>47</v>
      </c>
      <c r="D142" s="74" t="s">
        <v>139</v>
      </c>
      <c r="E142" s="74">
        <v>6</v>
      </c>
      <c r="F142" s="74" t="s">
        <v>140</v>
      </c>
      <c r="G142" s="74" t="s">
        <v>173</v>
      </c>
      <c r="H142" s="74"/>
      <c r="I142" s="74" t="s">
        <v>142</v>
      </c>
      <c r="J142" s="75">
        <v>0.96548611111110882</v>
      </c>
      <c r="K142" s="29"/>
      <c r="L142" s="29"/>
      <c r="M142" s="29"/>
      <c r="N142" s="29"/>
      <c r="O142" s="29"/>
      <c r="P142" s="29"/>
      <c r="Q142" s="29"/>
      <c r="R142" s="29"/>
      <c r="S142" s="29"/>
      <c r="T142" s="30"/>
      <c r="U142" s="30"/>
      <c r="V142" s="30"/>
      <c r="W142" s="30"/>
      <c r="X142" s="30"/>
    </row>
    <row r="143" spans="2:24" ht="11.25" customHeight="1" x14ac:dyDescent="0.25">
      <c r="B143" s="74">
        <v>50</v>
      </c>
      <c r="C143" s="74" t="s">
        <v>81</v>
      </c>
      <c r="D143" s="74" t="s">
        <v>86</v>
      </c>
      <c r="E143" s="74">
        <v>7</v>
      </c>
      <c r="F143" s="74" t="s">
        <v>87</v>
      </c>
      <c r="G143" s="74" t="s">
        <v>106</v>
      </c>
      <c r="H143" s="74"/>
      <c r="I143" s="74" t="s">
        <v>107</v>
      </c>
      <c r="J143" s="75">
        <v>0.96874999999999767</v>
      </c>
      <c r="K143" s="29"/>
      <c r="L143" s="29"/>
      <c r="M143" s="29"/>
      <c r="N143" s="29"/>
      <c r="O143" s="29"/>
      <c r="P143" s="29"/>
      <c r="Q143" s="29"/>
      <c r="R143" s="29"/>
      <c r="S143" s="29"/>
      <c r="T143" s="30"/>
      <c r="U143" s="30"/>
      <c r="V143" s="30"/>
      <c r="W143" s="30"/>
      <c r="X143" s="30"/>
    </row>
    <row r="144" spans="2:24" ht="11.25" customHeight="1" x14ac:dyDescent="0.25">
      <c r="B144" s="74">
        <v>51</v>
      </c>
      <c r="C144" s="74" t="s">
        <v>42</v>
      </c>
      <c r="D144" s="74" t="s">
        <v>246</v>
      </c>
      <c r="E144" s="74">
        <v>5</v>
      </c>
      <c r="F144" s="74" t="s">
        <v>202</v>
      </c>
      <c r="G144" s="74" t="s">
        <v>285</v>
      </c>
      <c r="H144" s="74"/>
      <c r="I144" s="74" t="s">
        <v>286</v>
      </c>
      <c r="J144" s="75">
        <v>0.97201388888888651</v>
      </c>
      <c r="K144" s="29"/>
      <c r="L144" s="29"/>
      <c r="M144" s="29"/>
      <c r="N144" s="29"/>
      <c r="O144" s="29"/>
      <c r="P144" s="29"/>
      <c r="Q144" s="29"/>
      <c r="R144" s="29"/>
      <c r="S144" s="29"/>
      <c r="T144" s="30"/>
      <c r="U144" s="30"/>
      <c r="V144" s="30"/>
      <c r="W144" s="30"/>
      <c r="X144" s="30"/>
    </row>
    <row r="145" spans="2:24" ht="11.25" customHeight="1" x14ac:dyDescent="0.25">
      <c r="B145" s="74">
        <v>52</v>
      </c>
      <c r="C145" s="74" t="s">
        <v>47</v>
      </c>
      <c r="D145" s="74" t="s">
        <v>129</v>
      </c>
      <c r="E145" s="74">
        <v>10</v>
      </c>
      <c r="F145" s="74" t="s">
        <v>130</v>
      </c>
      <c r="G145" s="74" t="s">
        <v>174</v>
      </c>
      <c r="H145" s="74"/>
      <c r="I145" s="74" t="s">
        <v>132</v>
      </c>
      <c r="J145" s="75">
        <v>0.97527777777777536</v>
      </c>
      <c r="K145" s="29"/>
      <c r="L145" s="29"/>
      <c r="M145" s="29"/>
      <c r="N145" s="29"/>
      <c r="O145" s="29"/>
      <c r="P145" s="29"/>
      <c r="Q145" s="29"/>
      <c r="R145" s="29"/>
      <c r="S145" s="29"/>
      <c r="T145" s="30"/>
      <c r="U145" s="30"/>
      <c r="V145" s="30"/>
      <c r="W145" s="30"/>
      <c r="X145" s="30"/>
    </row>
    <row r="146" spans="2:24" ht="11.25" customHeight="1" x14ac:dyDescent="0.25">
      <c r="B146" s="74">
        <v>53</v>
      </c>
      <c r="C146" s="74" t="s">
        <v>42</v>
      </c>
      <c r="D146" s="74" t="s">
        <v>205</v>
      </c>
      <c r="E146" s="74">
        <v>9</v>
      </c>
      <c r="F146" s="74" t="s">
        <v>54</v>
      </c>
      <c r="G146" s="74" t="s">
        <v>287</v>
      </c>
      <c r="H146" s="74"/>
      <c r="I146" s="74" t="s">
        <v>288</v>
      </c>
      <c r="J146" s="75">
        <v>0.9785416666666642</v>
      </c>
      <c r="K146" s="29"/>
      <c r="L146" s="29"/>
      <c r="M146" s="29"/>
      <c r="N146" s="29"/>
      <c r="O146" s="29"/>
      <c r="P146" s="29"/>
      <c r="Q146" s="29"/>
      <c r="R146" s="29"/>
      <c r="S146" s="29"/>
      <c r="T146" s="30"/>
      <c r="U146" s="30"/>
      <c r="V146" s="30"/>
      <c r="W146" s="30"/>
      <c r="X146" s="30"/>
    </row>
    <row r="147" spans="2:24" ht="11.25" customHeight="1" x14ac:dyDescent="0.25">
      <c r="B147" s="74">
        <v>54</v>
      </c>
      <c r="C147" s="74" t="s">
        <v>42</v>
      </c>
      <c r="D147" s="74" t="s">
        <v>240</v>
      </c>
      <c r="E147" s="74">
        <v>8</v>
      </c>
      <c r="F147" s="74" t="s">
        <v>67</v>
      </c>
      <c r="G147" s="74" t="s">
        <v>289</v>
      </c>
      <c r="H147" s="74"/>
      <c r="I147" s="74" t="s">
        <v>290</v>
      </c>
      <c r="J147" s="75">
        <v>0.98180555555555304</v>
      </c>
      <c r="K147" s="29"/>
      <c r="L147" s="29"/>
      <c r="M147" s="29"/>
      <c r="N147" s="29"/>
      <c r="O147" s="29"/>
      <c r="P147" s="29"/>
      <c r="Q147" s="29"/>
      <c r="R147" s="29"/>
      <c r="S147" s="29"/>
      <c r="T147" s="30"/>
      <c r="U147" s="30"/>
      <c r="V147" s="30"/>
      <c r="W147" s="30"/>
      <c r="X147" s="30"/>
    </row>
    <row r="148" spans="2:24" ht="11.25" customHeight="1" x14ac:dyDescent="0.25">
      <c r="B148" s="74">
        <v>55</v>
      </c>
      <c r="C148" s="74" t="s">
        <v>61</v>
      </c>
      <c r="D148" s="74" t="s">
        <v>62</v>
      </c>
      <c r="E148" s="74">
        <v>7</v>
      </c>
      <c r="F148" s="74" t="s">
        <v>63</v>
      </c>
      <c r="G148" s="74" t="s">
        <v>175</v>
      </c>
      <c r="H148" s="74"/>
      <c r="I148" s="74" t="s">
        <v>65</v>
      </c>
      <c r="J148" s="75">
        <v>0.98506944444444189</v>
      </c>
      <c r="K148" s="29"/>
      <c r="L148" s="29"/>
      <c r="M148" s="29"/>
      <c r="N148" s="29"/>
      <c r="O148" s="29"/>
      <c r="P148" s="29"/>
      <c r="Q148" s="29"/>
      <c r="R148" s="29"/>
      <c r="S148" s="29"/>
      <c r="T148" s="30"/>
      <c r="U148" s="30"/>
      <c r="V148" s="30"/>
      <c r="W148" s="30"/>
      <c r="X148" s="30"/>
    </row>
    <row r="149" spans="2:24" ht="11.25" customHeight="1" x14ac:dyDescent="0.25">
      <c r="B149" s="74">
        <v>56</v>
      </c>
      <c r="C149" s="74" t="s">
        <v>42</v>
      </c>
      <c r="D149" s="74" t="s">
        <v>243</v>
      </c>
      <c r="E149" s="74">
        <v>8</v>
      </c>
      <c r="F149" s="74" t="s">
        <v>58</v>
      </c>
      <c r="G149" s="74" t="s">
        <v>291</v>
      </c>
      <c r="H149" s="74"/>
      <c r="I149" s="74" t="s">
        <v>292</v>
      </c>
      <c r="J149" s="75">
        <v>0.98833333333333073</v>
      </c>
      <c r="K149" s="29"/>
      <c r="L149" s="29"/>
      <c r="M149" s="29"/>
      <c r="N149" s="29"/>
      <c r="O149" s="29"/>
      <c r="P149" s="29"/>
      <c r="Q149" s="29"/>
      <c r="R149" s="29"/>
      <c r="S149" s="29"/>
      <c r="T149" s="30"/>
      <c r="U149" s="30"/>
      <c r="V149" s="30"/>
      <c r="W149" s="30"/>
      <c r="X149" s="30"/>
    </row>
    <row r="150" spans="2:24" ht="11.25" customHeight="1" x14ac:dyDescent="0.25">
      <c r="B150" s="74">
        <v>57</v>
      </c>
      <c r="C150" s="74" t="s">
        <v>81</v>
      </c>
      <c r="D150" s="74" t="s">
        <v>82</v>
      </c>
      <c r="E150" s="74">
        <v>8</v>
      </c>
      <c r="F150" s="74" t="s">
        <v>83</v>
      </c>
      <c r="G150" s="74" t="s">
        <v>108</v>
      </c>
      <c r="H150" s="74"/>
      <c r="I150" s="74" t="s">
        <v>109</v>
      </c>
      <c r="J150" s="75">
        <v>0.99159722222221958</v>
      </c>
      <c r="K150" s="29"/>
      <c r="L150" s="29"/>
      <c r="M150" s="29"/>
      <c r="N150" s="29"/>
      <c r="O150" s="29"/>
      <c r="P150" s="29"/>
      <c r="Q150" s="29"/>
      <c r="R150" s="29"/>
      <c r="S150" s="29"/>
      <c r="T150" s="30"/>
      <c r="U150" s="30"/>
      <c r="V150" s="30"/>
      <c r="W150" s="30"/>
      <c r="X150" s="30"/>
    </row>
    <row r="151" spans="2:24" ht="11.25" customHeight="1" x14ac:dyDescent="0.25">
      <c r="B151" s="74">
        <v>58</v>
      </c>
      <c r="C151" s="74" t="s">
        <v>47</v>
      </c>
      <c r="D151" s="74" t="s">
        <v>169</v>
      </c>
      <c r="E151" s="74">
        <v>2</v>
      </c>
      <c r="F151" s="74" t="s">
        <v>49</v>
      </c>
      <c r="G151" s="74" t="s">
        <v>176</v>
      </c>
      <c r="H151" s="74"/>
      <c r="I151" s="74" t="s">
        <v>51</v>
      </c>
      <c r="J151" s="75">
        <v>0.99486111111110842</v>
      </c>
      <c r="K151" s="29"/>
      <c r="L151" s="29"/>
      <c r="M151" s="29"/>
      <c r="N151" s="29"/>
      <c r="O151" s="29"/>
      <c r="P151" s="29"/>
      <c r="Q151" s="29"/>
      <c r="R151" s="29"/>
      <c r="S151" s="29"/>
      <c r="T151" s="30"/>
      <c r="U151" s="30"/>
      <c r="V151" s="30"/>
      <c r="W151" s="30"/>
      <c r="X151" s="30"/>
    </row>
    <row r="152" spans="2:24" ht="11.25" customHeight="1" x14ac:dyDescent="0.25">
      <c r="B152" s="74">
        <v>59</v>
      </c>
      <c r="C152" s="74" t="s">
        <v>42</v>
      </c>
      <c r="D152" s="74" t="s">
        <v>240</v>
      </c>
      <c r="E152" s="74">
        <v>9</v>
      </c>
      <c r="F152" s="74" t="s">
        <v>67</v>
      </c>
      <c r="G152" s="74" t="s">
        <v>293</v>
      </c>
      <c r="H152" s="74"/>
      <c r="I152" s="74" t="s">
        <v>294</v>
      </c>
      <c r="J152" s="75">
        <v>0.99812499999999726</v>
      </c>
      <c r="K152" s="29"/>
      <c r="L152" s="29"/>
      <c r="M152" s="29"/>
      <c r="N152" s="29"/>
      <c r="O152" s="29"/>
      <c r="P152" s="29"/>
      <c r="Q152" s="29"/>
      <c r="R152" s="29"/>
      <c r="S152" s="29"/>
      <c r="T152" s="30"/>
      <c r="U152" s="30"/>
      <c r="V152" s="30"/>
      <c r="W152" s="30"/>
      <c r="X152" s="30"/>
    </row>
    <row r="153" spans="2:24" ht="11.25" customHeight="1" x14ac:dyDescent="0.25">
      <c r="B153" s="74">
        <v>60</v>
      </c>
      <c r="C153" s="74" t="s">
        <v>42</v>
      </c>
      <c r="D153" s="74" t="s">
        <v>243</v>
      </c>
      <c r="E153" s="74">
        <v>9</v>
      </c>
      <c r="F153" s="74" t="s">
        <v>58</v>
      </c>
      <c r="G153" s="74" t="s">
        <v>295</v>
      </c>
      <c r="H153" s="74"/>
      <c r="I153" s="74" t="s">
        <v>296</v>
      </c>
      <c r="J153" s="75">
        <v>1.0013888888888862</v>
      </c>
      <c r="K153" s="29"/>
      <c r="L153" s="29"/>
      <c r="M153" s="29"/>
      <c r="N153" s="29"/>
      <c r="O153" s="29"/>
      <c r="P153" s="29"/>
      <c r="Q153" s="29"/>
      <c r="R153" s="29"/>
      <c r="S153" s="29"/>
      <c r="T153" s="30"/>
      <c r="U153" s="30"/>
      <c r="V153" s="30"/>
      <c r="W153" s="30"/>
      <c r="X153" s="30"/>
    </row>
    <row r="154" spans="2:24" ht="11.25" customHeight="1" x14ac:dyDescent="0.25">
      <c r="B154" s="74">
        <v>61</v>
      </c>
      <c r="C154" s="74" t="s">
        <v>42</v>
      </c>
      <c r="D154" s="74" t="s">
        <v>246</v>
      </c>
      <c r="E154" s="74">
        <v>6</v>
      </c>
      <c r="F154" s="74" t="s">
        <v>202</v>
      </c>
      <c r="G154" s="74" t="s">
        <v>297</v>
      </c>
      <c r="H154" s="74"/>
      <c r="I154" s="74" t="s">
        <v>298</v>
      </c>
      <c r="J154" s="75">
        <v>1.0046527777777752</v>
      </c>
      <c r="K154" s="29"/>
      <c r="L154" s="29"/>
      <c r="M154" s="29"/>
      <c r="N154" s="29"/>
      <c r="O154" s="29"/>
      <c r="P154" s="29"/>
      <c r="Q154" s="29"/>
      <c r="R154" s="29"/>
      <c r="S154" s="29"/>
      <c r="T154" s="30"/>
      <c r="U154" s="30"/>
      <c r="V154" s="30"/>
      <c r="W154" s="30"/>
      <c r="X154" s="30"/>
    </row>
    <row r="155" spans="2:24" ht="11.25" customHeight="1" x14ac:dyDescent="0.25">
      <c r="B155" s="74">
        <v>62</v>
      </c>
      <c r="C155" s="74" t="s">
        <v>47</v>
      </c>
      <c r="D155" s="74" t="s">
        <v>144</v>
      </c>
      <c r="E155" s="74">
        <v>8</v>
      </c>
      <c r="F155" s="74" t="s">
        <v>126</v>
      </c>
      <c r="G155" s="74" t="s">
        <v>177</v>
      </c>
      <c r="H155" s="74"/>
      <c r="I155" s="74" t="s">
        <v>128</v>
      </c>
      <c r="J155" s="75">
        <v>1.0079166666666641</v>
      </c>
      <c r="K155" s="29"/>
      <c r="L155" s="29"/>
      <c r="M155" s="29"/>
      <c r="N155" s="29"/>
      <c r="O155" s="29"/>
      <c r="P155" s="29"/>
      <c r="Q155" s="29"/>
      <c r="R155" s="29"/>
      <c r="S155" s="29"/>
      <c r="T155" s="30"/>
      <c r="U155" s="30"/>
      <c r="V155" s="30"/>
      <c r="W155" s="30"/>
      <c r="X155" s="30"/>
    </row>
    <row r="156" spans="2:24" ht="11.25" customHeight="1" x14ac:dyDescent="0.25">
      <c r="B156" s="74">
        <v>63</v>
      </c>
      <c r="C156" s="74" t="s">
        <v>61</v>
      </c>
      <c r="D156" s="74" t="s">
        <v>178</v>
      </c>
      <c r="E156" s="74">
        <v>1</v>
      </c>
      <c r="F156" s="74" t="s">
        <v>134</v>
      </c>
      <c r="G156" s="74" t="s">
        <v>179</v>
      </c>
      <c r="H156" s="74"/>
      <c r="I156" s="74" t="s">
        <v>136</v>
      </c>
      <c r="J156" s="75">
        <v>1.0111805555555531</v>
      </c>
      <c r="K156" s="29"/>
      <c r="L156" s="29"/>
      <c r="M156" s="29"/>
      <c r="N156" s="29"/>
      <c r="O156" s="29"/>
      <c r="P156" s="29"/>
      <c r="Q156" s="29"/>
      <c r="R156" s="29"/>
      <c r="S156" s="29"/>
      <c r="T156" s="30"/>
      <c r="U156" s="30"/>
      <c r="V156" s="30"/>
      <c r="W156" s="30"/>
      <c r="X156" s="30"/>
    </row>
    <row r="157" spans="2:24" ht="11.25" customHeight="1" x14ac:dyDescent="0.25">
      <c r="B157" s="74">
        <v>64</v>
      </c>
      <c r="C157" s="74" t="s">
        <v>47</v>
      </c>
      <c r="D157" s="74" t="s">
        <v>169</v>
      </c>
      <c r="E157" s="74">
        <v>3</v>
      </c>
      <c r="F157" s="74" t="s">
        <v>49</v>
      </c>
      <c r="G157" s="74" t="s">
        <v>180</v>
      </c>
      <c r="H157" s="74"/>
      <c r="I157" s="74" t="s">
        <v>51</v>
      </c>
      <c r="J157" s="75">
        <v>1.014444444444442</v>
      </c>
      <c r="K157" s="29"/>
      <c r="L157" s="29"/>
      <c r="M157" s="29"/>
      <c r="N157" s="29"/>
      <c r="O157" s="29"/>
      <c r="P157" s="29"/>
      <c r="Q157" s="29"/>
      <c r="R157" s="29"/>
      <c r="S157" s="29"/>
      <c r="T157" s="30"/>
      <c r="U157" s="30"/>
      <c r="V157" s="30"/>
      <c r="W157" s="30"/>
      <c r="X157" s="30"/>
    </row>
    <row r="158" spans="2:24" ht="11.25" customHeight="1" x14ac:dyDescent="0.25">
      <c r="B158" s="74">
        <v>65</v>
      </c>
      <c r="C158" s="74" t="s">
        <v>61</v>
      </c>
      <c r="D158" s="74" t="s">
        <v>178</v>
      </c>
      <c r="E158" s="74">
        <v>2</v>
      </c>
      <c r="F158" s="74" t="s">
        <v>134</v>
      </c>
      <c r="G158" s="74" t="s">
        <v>181</v>
      </c>
      <c r="H158" s="74"/>
      <c r="I158" s="74" t="s">
        <v>136</v>
      </c>
      <c r="J158" s="75">
        <v>1.017708333333331</v>
      </c>
      <c r="K158" s="29"/>
      <c r="L158" s="29"/>
      <c r="M158" s="29"/>
      <c r="N158" s="29"/>
      <c r="O158" s="29"/>
      <c r="P158" s="29"/>
      <c r="Q158" s="29"/>
      <c r="R158" s="29"/>
      <c r="S158" s="29"/>
      <c r="T158" s="30"/>
      <c r="U158" s="30"/>
      <c r="V158" s="30"/>
      <c r="W158" s="30"/>
      <c r="X158" s="30"/>
    </row>
    <row r="159" spans="2:24" ht="11.25" customHeight="1" x14ac:dyDescent="0.25">
      <c r="B159" s="74">
        <v>66</v>
      </c>
      <c r="C159" s="74" t="s">
        <v>47</v>
      </c>
      <c r="D159" s="74" t="s">
        <v>169</v>
      </c>
      <c r="E159" s="74">
        <v>4</v>
      </c>
      <c r="F159" s="74" t="s">
        <v>49</v>
      </c>
      <c r="G159" s="74" t="s">
        <v>182</v>
      </c>
      <c r="H159" s="74"/>
      <c r="I159" s="74" t="s">
        <v>51</v>
      </c>
      <c r="J159" s="75">
        <v>1.0209722222222199</v>
      </c>
      <c r="K159" s="29"/>
      <c r="L159" s="29"/>
      <c r="M159" s="29"/>
      <c r="N159" s="29"/>
      <c r="O159" s="29"/>
      <c r="P159" s="29"/>
      <c r="Q159" s="29"/>
      <c r="R159" s="29"/>
      <c r="S159" s="29"/>
      <c r="T159" s="30"/>
      <c r="U159" s="30"/>
      <c r="V159" s="30"/>
      <c r="W159" s="30"/>
      <c r="X159" s="30"/>
    </row>
    <row r="160" spans="2:24" ht="11.25" customHeight="1" x14ac:dyDescent="0.25">
      <c r="B160" s="74">
        <v>67</v>
      </c>
      <c r="C160" s="74" t="s">
        <v>42</v>
      </c>
      <c r="D160" s="74" t="s">
        <v>205</v>
      </c>
      <c r="E160" s="74">
        <v>10</v>
      </c>
      <c r="F160" s="74" t="s">
        <v>54</v>
      </c>
      <c r="G160" s="74" t="s">
        <v>299</v>
      </c>
      <c r="H160" s="74"/>
      <c r="I160" s="74" t="s">
        <v>300</v>
      </c>
      <c r="J160" s="75">
        <v>1.0242361111111089</v>
      </c>
      <c r="K160" s="29"/>
      <c r="L160" s="29"/>
      <c r="M160" s="29"/>
      <c r="N160" s="29"/>
      <c r="O160" s="29"/>
      <c r="P160" s="29"/>
      <c r="Q160" s="29"/>
      <c r="R160" s="29"/>
      <c r="S160" s="29"/>
      <c r="T160" s="30"/>
      <c r="U160" s="30"/>
      <c r="V160" s="30"/>
      <c r="W160" s="30"/>
      <c r="X160" s="30"/>
    </row>
    <row r="161" spans="2:24" ht="11.25" customHeight="1" x14ac:dyDescent="0.25">
      <c r="B161" s="74">
        <v>68</v>
      </c>
      <c r="C161" s="74" t="s">
        <v>47</v>
      </c>
      <c r="D161" s="74" t="s">
        <v>144</v>
      </c>
      <c r="E161" s="74">
        <v>9</v>
      </c>
      <c r="F161" s="74" t="s">
        <v>126</v>
      </c>
      <c r="G161" s="74" t="s">
        <v>183</v>
      </c>
      <c r="H161" s="74"/>
      <c r="I161" s="74" t="s">
        <v>128</v>
      </c>
      <c r="J161" s="75">
        <v>1.0274999999999979</v>
      </c>
      <c r="K161" s="29"/>
      <c r="L161" s="29"/>
      <c r="M161" s="29"/>
      <c r="N161" s="29"/>
      <c r="O161" s="29"/>
      <c r="P161" s="29"/>
      <c r="Q161" s="29"/>
      <c r="R161" s="29"/>
      <c r="S161" s="29"/>
      <c r="T161" s="30"/>
      <c r="U161" s="30"/>
      <c r="V161" s="30"/>
      <c r="W161" s="30"/>
      <c r="X161" s="30"/>
    </row>
    <row r="162" spans="2:24" ht="11.25" customHeight="1" x14ac:dyDescent="0.25">
      <c r="B162" s="74">
        <v>69</v>
      </c>
      <c r="C162" s="74" t="s">
        <v>81</v>
      </c>
      <c r="D162" s="74" t="s">
        <v>82</v>
      </c>
      <c r="E162" s="74">
        <v>9</v>
      </c>
      <c r="F162" s="74" t="s">
        <v>83</v>
      </c>
      <c r="G162" s="74" t="s">
        <v>110</v>
      </c>
      <c r="H162" s="74"/>
      <c r="I162" s="74" t="s">
        <v>111</v>
      </c>
      <c r="J162" s="75">
        <v>1.0307638888888868</v>
      </c>
      <c r="K162" s="29"/>
      <c r="L162" s="29"/>
      <c r="M162" s="29"/>
      <c r="N162" s="29"/>
      <c r="O162" s="29"/>
      <c r="P162" s="29"/>
      <c r="Q162" s="29"/>
      <c r="R162" s="29"/>
      <c r="S162" s="29"/>
      <c r="T162" s="30"/>
      <c r="U162" s="30"/>
      <c r="V162" s="30"/>
      <c r="W162" s="30"/>
      <c r="X162" s="30"/>
    </row>
    <row r="163" spans="2:24" ht="11.25" customHeight="1" x14ac:dyDescent="0.25">
      <c r="B163" s="74">
        <v>70</v>
      </c>
      <c r="C163" s="74" t="s">
        <v>42</v>
      </c>
      <c r="D163" s="74" t="s">
        <v>240</v>
      </c>
      <c r="E163" s="74">
        <v>10</v>
      </c>
      <c r="F163" s="74" t="s">
        <v>67</v>
      </c>
      <c r="G163" s="74" t="s">
        <v>301</v>
      </c>
      <c r="H163" s="74"/>
      <c r="I163" s="74" t="s">
        <v>302</v>
      </c>
      <c r="J163" s="75">
        <v>1.0340277777777758</v>
      </c>
      <c r="K163" s="29"/>
      <c r="L163" s="29"/>
      <c r="M163" s="29"/>
      <c r="N163" s="29"/>
      <c r="O163" s="29"/>
      <c r="P163" s="29"/>
      <c r="Q163" s="29"/>
      <c r="R163" s="29"/>
      <c r="S163" s="29"/>
      <c r="T163" s="30"/>
      <c r="U163" s="30"/>
      <c r="V163" s="30"/>
      <c r="W163" s="30"/>
      <c r="X163" s="30"/>
    </row>
    <row r="164" spans="2:24" ht="11.25" customHeight="1" x14ac:dyDescent="0.25">
      <c r="B164" s="74"/>
      <c r="C164" s="74"/>
      <c r="D164" s="74"/>
      <c r="E164" s="74"/>
      <c r="F164" s="74"/>
      <c r="G164" s="74"/>
      <c r="H164" s="74"/>
      <c r="I164" s="74"/>
      <c r="J164" s="75"/>
      <c r="K164" s="29"/>
      <c r="L164" s="29"/>
      <c r="M164" s="29"/>
      <c r="N164" s="29"/>
      <c r="O164" s="29"/>
      <c r="P164" s="29"/>
      <c r="Q164" s="29"/>
      <c r="R164" s="29"/>
      <c r="S164" s="29"/>
      <c r="T164" s="30"/>
      <c r="U164" s="30"/>
      <c r="V164" s="30"/>
      <c r="W164" s="30"/>
      <c r="X164" s="30"/>
    </row>
    <row r="165" spans="2:24" ht="10.7" customHeight="1" x14ac:dyDescent="0.25">
      <c r="B165" s="74"/>
      <c r="C165" s="74"/>
      <c r="D165" s="74"/>
      <c r="E165" s="74"/>
      <c r="F165" s="74"/>
      <c r="G165" s="74"/>
      <c r="H165" s="74"/>
      <c r="I165" s="74"/>
      <c r="J165" s="75"/>
      <c r="K165" s="29"/>
      <c r="L165" s="29"/>
      <c r="M165" s="29"/>
      <c r="N165" s="29"/>
      <c r="O165" s="29"/>
      <c r="P165" s="29"/>
      <c r="Q165" s="29"/>
      <c r="R165" s="29"/>
      <c r="S165" s="29"/>
      <c r="T165" s="30"/>
      <c r="U165" s="30"/>
      <c r="V165" s="30"/>
      <c r="W165" s="30"/>
      <c r="X165" s="30"/>
    </row>
    <row r="166" spans="2:24" ht="10.7" customHeight="1" x14ac:dyDescent="0.25">
      <c r="B166" s="74"/>
      <c r="C166" s="74"/>
      <c r="D166" s="74"/>
      <c r="E166" s="74"/>
      <c r="F166" s="74"/>
      <c r="G166" s="74"/>
      <c r="H166" s="74"/>
      <c r="I166" s="74"/>
      <c r="J166" s="75"/>
      <c r="K166" s="29"/>
      <c r="L166" s="29"/>
      <c r="M166" s="29"/>
      <c r="N166" s="29"/>
      <c r="O166" s="29"/>
      <c r="P166" s="29"/>
      <c r="Q166" s="29"/>
      <c r="R166" s="29"/>
      <c r="S166" s="29"/>
      <c r="T166" s="30"/>
      <c r="U166" s="30"/>
      <c r="V166" s="30"/>
      <c r="W166" s="30"/>
      <c r="X166" s="30"/>
    </row>
    <row r="167" spans="2:24" ht="10.7" customHeight="1" x14ac:dyDescent="0.25">
      <c r="B167" s="74"/>
      <c r="C167" s="74"/>
      <c r="D167" s="74"/>
      <c r="E167" s="74"/>
      <c r="F167" s="74"/>
      <c r="G167" s="74"/>
      <c r="H167" s="74"/>
      <c r="I167" s="74"/>
      <c r="J167" s="75"/>
      <c r="K167" s="29"/>
      <c r="L167" s="29"/>
      <c r="M167" s="29"/>
      <c r="N167" s="29"/>
      <c r="O167" s="29"/>
      <c r="P167" s="29"/>
      <c r="Q167" s="29"/>
      <c r="R167" s="29"/>
      <c r="S167" s="29"/>
      <c r="T167" s="30"/>
      <c r="U167" s="30"/>
      <c r="V167" s="30"/>
      <c r="W167" s="30"/>
      <c r="X167" s="30"/>
    </row>
    <row r="168" spans="2:24" ht="10.5" customHeight="1" x14ac:dyDescent="0.25">
      <c r="B168" s="74"/>
      <c r="C168" s="74"/>
      <c r="D168" s="74"/>
      <c r="E168" s="74"/>
      <c r="F168" s="74"/>
      <c r="G168" s="74"/>
      <c r="H168" s="74"/>
      <c r="I168" s="74"/>
      <c r="J168" s="75"/>
      <c r="K168" s="29"/>
      <c r="L168" s="29"/>
      <c r="M168" s="29"/>
      <c r="N168" s="29"/>
      <c r="O168" s="29"/>
      <c r="P168" s="29"/>
      <c r="Q168" s="29"/>
      <c r="R168" s="29"/>
      <c r="S168" s="29"/>
      <c r="T168" s="30"/>
      <c r="U168" s="30"/>
      <c r="V168" s="30"/>
      <c r="W168" s="30"/>
      <c r="X168" s="30"/>
    </row>
    <row r="169" spans="2:24" ht="10.7" customHeight="1" x14ac:dyDescent="0.25">
      <c r="B169" s="74"/>
      <c r="C169" s="74"/>
      <c r="D169" s="74"/>
      <c r="E169" s="74"/>
      <c r="F169" s="74"/>
      <c r="G169" s="74"/>
      <c r="H169" s="74"/>
      <c r="I169" s="74"/>
      <c r="J169" s="75"/>
      <c r="K169" s="29"/>
      <c r="L169" s="29"/>
      <c r="M169" s="29"/>
      <c r="N169" s="29"/>
      <c r="O169" s="29"/>
      <c r="P169" s="29"/>
      <c r="Q169" s="29"/>
      <c r="R169" s="29"/>
      <c r="S169" s="29"/>
      <c r="T169" s="30"/>
      <c r="U169" s="30"/>
      <c r="V169" s="30"/>
      <c r="W169" s="30" t="s">
        <v>52</v>
      </c>
      <c r="X169" s="30"/>
    </row>
    <row r="170" spans="2:24" ht="10.7" customHeight="1" x14ac:dyDescent="0.25">
      <c r="B170" s="74"/>
      <c r="C170" s="74"/>
      <c r="D170" s="74"/>
      <c r="E170" s="74"/>
      <c r="F170" s="74"/>
      <c r="G170" s="74"/>
      <c r="H170" s="74"/>
      <c r="I170" s="74"/>
      <c r="J170" s="75"/>
      <c r="K170" s="29"/>
      <c r="L170" s="29"/>
      <c r="M170" s="29"/>
      <c r="N170" s="29"/>
      <c r="O170" s="29"/>
      <c r="P170" s="29"/>
      <c r="Q170" s="29"/>
      <c r="R170" s="29"/>
      <c r="S170" s="29"/>
      <c r="T170" s="30"/>
      <c r="U170" s="30"/>
      <c r="V170" s="30"/>
      <c r="W170" s="30" t="s">
        <v>52</v>
      </c>
      <c r="X170" s="30"/>
    </row>
    <row r="171" spans="2:24" ht="10.7" customHeight="1" x14ac:dyDescent="0.25">
      <c r="B171" s="74"/>
      <c r="C171" s="74"/>
      <c r="D171" s="74"/>
      <c r="E171" s="74"/>
      <c r="F171" s="74"/>
      <c r="G171" s="74"/>
      <c r="H171" s="74"/>
      <c r="I171" s="74"/>
      <c r="J171" s="75"/>
      <c r="K171" s="29"/>
      <c r="L171" s="29"/>
      <c r="M171" s="29"/>
      <c r="N171" s="29"/>
      <c r="O171" s="29"/>
      <c r="P171" s="29"/>
      <c r="Q171" s="29"/>
      <c r="R171" s="29"/>
      <c r="S171" s="29"/>
      <c r="T171" s="30"/>
      <c r="U171" s="30"/>
      <c r="V171" s="30"/>
      <c r="W171" s="30" t="s">
        <v>52</v>
      </c>
      <c r="X171" s="30"/>
    </row>
    <row r="172" spans="2:24" ht="10.7" customHeight="1" x14ac:dyDescent="0.25">
      <c r="B172" s="74"/>
      <c r="C172" s="74"/>
      <c r="D172" s="74"/>
      <c r="E172" s="74"/>
      <c r="F172" s="74"/>
      <c r="G172" s="74"/>
      <c r="H172" s="74"/>
      <c r="I172" s="74"/>
      <c r="J172" s="75"/>
      <c r="K172" s="29"/>
      <c r="L172" s="29"/>
      <c r="M172" s="29"/>
      <c r="N172" s="29"/>
      <c r="O172" s="29"/>
      <c r="P172" s="29"/>
      <c r="Q172" s="29"/>
      <c r="R172" s="29"/>
      <c r="S172" s="29"/>
      <c r="T172" s="30"/>
      <c r="U172" s="30"/>
      <c r="V172" s="30"/>
      <c r="W172" s="30" t="s">
        <v>52</v>
      </c>
      <c r="X172" s="30"/>
    </row>
    <row r="173" spans="2:24" ht="10.7" customHeight="1" x14ac:dyDescent="0.25">
      <c r="B173" s="74"/>
      <c r="C173" s="74"/>
      <c r="D173" s="74"/>
      <c r="E173" s="74"/>
      <c r="F173" s="74"/>
      <c r="G173" s="74"/>
      <c r="H173" s="74"/>
      <c r="I173" s="74"/>
      <c r="J173" s="75"/>
      <c r="K173" s="29"/>
      <c r="L173" s="29"/>
      <c r="M173" s="29"/>
      <c r="N173" s="29"/>
      <c r="O173" s="29"/>
      <c r="P173" s="29"/>
      <c r="Q173" s="29"/>
      <c r="R173" s="29"/>
      <c r="S173" s="29"/>
      <c r="T173" s="30"/>
      <c r="U173" s="30"/>
      <c r="V173" s="30"/>
      <c r="W173" s="30" t="s">
        <v>52</v>
      </c>
      <c r="X173" s="30"/>
    </row>
    <row r="174" spans="2:24" ht="10.7" customHeight="1" x14ac:dyDescent="0.25">
      <c r="B174" s="74"/>
      <c r="C174" s="74"/>
      <c r="D174" s="74"/>
      <c r="E174" s="74"/>
      <c r="F174" s="74"/>
      <c r="G174" s="74"/>
      <c r="H174" s="74"/>
      <c r="I174" s="74"/>
      <c r="J174" s="75"/>
      <c r="K174" s="29"/>
      <c r="L174" s="29"/>
      <c r="M174" s="29"/>
      <c r="N174" s="29"/>
      <c r="O174" s="29"/>
      <c r="P174" s="29"/>
      <c r="Q174" s="29"/>
      <c r="R174" s="29"/>
      <c r="S174" s="29"/>
      <c r="T174" s="30"/>
      <c r="U174" s="30"/>
      <c r="V174" s="30"/>
      <c r="W174" s="30" t="s">
        <v>52</v>
      </c>
      <c r="X174" s="30"/>
    </row>
    <row r="175" spans="2:24" ht="10.7" customHeight="1" x14ac:dyDescent="0.25">
      <c r="B175" s="74"/>
      <c r="C175" s="74"/>
      <c r="D175" s="74"/>
      <c r="E175" s="74"/>
      <c r="F175" s="74"/>
      <c r="G175" s="74"/>
      <c r="H175" s="74"/>
      <c r="I175" s="74"/>
      <c r="J175" s="75"/>
      <c r="K175" s="29"/>
      <c r="L175" s="29"/>
      <c r="M175" s="29"/>
      <c r="N175" s="29"/>
      <c r="O175" s="29"/>
      <c r="P175" s="29"/>
      <c r="Q175" s="29"/>
      <c r="R175" s="29"/>
      <c r="S175" s="29"/>
      <c r="T175" s="30"/>
      <c r="U175" s="30"/>
      <c r="V175" s="30"/>
      <c r="W175" s="30" t="s">
        <v>52</v>
      </c>
      <c r="X175" s="30"/>
    </row>
    <row r="176" spans="2:24" ht="10.7" customHeight="1" x14ac:dyDescent="0.25">
      <c r="B176" s="74"/>
      <c r="C176" s="74"/>
      <c r="D176" s="74"/>
      <c r="E176" s="74"/>
      <c r="F176" s="74"/>
      <c r="G176" s="74"/>
      <c r="H176" s="74"/>
      <c r="I176" s="74"/>
      <c r="J176" s="75"/>
      <c r="K176" s="29"/>
      <c r="L176" s="29"/>
      <c r="M176" s="29"/>
      <c r="N176" s="29"/>
      <c r="O176" s="29"/>
      <c r="P176" s="29"/>
      <c r="Q176" s="29"/>
      <c r="R176" s="29"/>
      <c r="S176" s="29"/>
      <c r="T176" s="30"/>
      <c r="U176" s="30"/>
      <c r="V176" s="30"/>
      <c r="W176" s="30" t="s">
        <v>52</v>
      </c>
      <c r="X176" s="30"/>
    </row>
    <row r="177" spans="2:24" ht="10.7" customHeight="1" x14ac:dyDescent="0.25">
      <c r="B177" s="74"/>
      <c r="C177" s="74"/>
      <c r="D177" s="74"/>
      <c r="E177" s="74"/>
      <c r="F177" s="74"/>
      <c r="G177" s="74"/>
      <c r="H177" s="74"/>
      <c r="I177" s="74"/>
      <c r="J177" s="75"/>
      <c r="K177" s="29"/>
      <c r="L177" s="29"/>
      <c r="M177" s="29"/>
      <c r="N177" s="29"/>
      <c r="O177" s="29"/>
      <c r="P177" s="29"/>
      <c r="Q177" s="29"/>
      <c r="R177" s="29"/>
      <c r="S177" s="29"/>
      <c r="T177" s="30"/>
      <c r="U177" s="30"/>
      <c r="V177" s="30"/>
      <c r="W177" s="30"/>
      <c r="X177" s="30"/>
    </row>
    <row r="178" spans="2:24" ht="10.7" customHeight="1" x14ac:dyDescent="0.25">
      <c r="B178" s="74"/>
      <c r="C178" s="74"/>
      <c r="D178" s="74"/>
      <c r="E178" s="74"/>
      <c r="F178" s="74"/>
      <c r="G178" s="74"/>
      <c r="H178" s="74"/>
      <c r="I178" s="74"/>
      <c r="J178" s="75"/>
      <c r="K178" s="86"/>
      <c r="L178" s="86"/>
      <c r="M178" s="86"/>
      <c r="N178" s="86"/>
      <c r="O178" s="86"/>
      <c r="P178" s="86"/>
      <c r="Q178" s="86"/>
      <c r="R178" s="86"/>
      <c r="S178" s="86"/>
      <c r="T178" s="87"/>
      <c r="U178" s="87"/>
      <c r="V178" s="87"/>
      <c r="W178" s="87"/>
      <c r="X178" s="87"/>
    </row>
    <row r="179" spans="2:24" ht="10.7" customHeight="1" x14ac:dyDescent="0.25">
      <c r="B179" s="74"/>
      <c r="C179" s="74"/>
      <c r="D179" s="74"/>
      <c r="E179" s="74"/>
      <c r="F179" s="74"/>
      <c r="G179" s="74"/>
      <c r="H179" s="74"/>
      <c r="I179" s="74"/>
      <c r="J179" s="75"/>
      <c r="K179" s="86"/>
      <c r="L179" s="86"/>
      <c r="M179" s="86"/>
      <c r="N179" s="86"/>
      <c r="O179" s="86"/>
      <c r="P179" s="86"/>
      <c r="Q179" s="86"/>
      <c r="R179" s="86"/>
      <c r="S179" s="86"/>
      <c r="T179" s="87"/>
      <c r="U179" s="87"/>
      <c r="V179" s="87"/>
      <c r="W179" s="87" t="s">
        <v>52</v>
      </c>
      <c r="X179" s="87"/>
    </row>
    <row r="180" spans="2:24" ht="13.5" customHeight="1" x14ac:dyDescent="0.25">
      <c r="B180" s="76" t="s">
        <v>33</v>
      </c>
      <c r="C180" s="33"/>
      <c r="D180" s="33"/>
      <c r="E180" s="33"/>
      <c r="F180" s="33"/>
      <c r="G180" s="33"/>
      <c r="H180" s="33"/>
      <c r="I180" s="33"/>
      <c r="J180" s="77"/>
      <c r="K180" s="77"/>
      <c r="L180" s="77"/>
      <c r="M180" s="77"/>
      <c r="N180" s="77"/>
      <c r="O180" s="77"/>
      <c r="P180" s="78"/>
      <c r="Q180" s="79"/>
      <c r="R180" s="79"/>
      <c r="S180" s="79"/>
      <c r="T180" s="36"/>
      <c r="U180" s="36"/>
      <c r="V180" s="36"/>
      <c r="W180" s="36"/>
      <c r="X180" s="38"/>
    </row>
    <row r="181" spans="2:24" ht="13.5" customHeight="1" x14ac:dyDescent="0.25">
      <c r="B181" s="57"/>
      <c r="F181" s="128" t="s">
        <v>43</v>
      </c>
      <c r="G181" s="128"/>
      <c r="H181" s="128"/>
      <c r="I181" s="128"/>
      <c r="J181" s="128"/>
      <c r="K181" s="128"/>
      <c r="L181" s="128"/>
      <c r="M181" s="128"/>
      <c r="N181" s="128"/>
      <c r="O181" s="128"/>
      <c r="P181" s="128"/>
      <c r="Q181" s="128"/>
      <c r="R181" s="128"/>
      <c r="S181" s="128"/>
      <c r="T181" s="128"/>
      <c r="U181" s="128"/>
    </row>
    <row r="182" spans="2:24" ht="14.25" customHeight="1" x14ac:dyDescent="0.25">
      <c r="B182" s="57"/>
      <c r="F182" s="128"/>
      <c r="G182" s="128"/>
      <c r="H182" s="128"/>
      <c r="I182" s="128"/>
      <c r="J182" s="128"/>
      <c r="K182" s="128"/>
      <c r="L182" s="128"/>
      <c r="M182" s="128"/>
      <c r="N182" s="128"/>
      <c r="O182" s="128"/>
      <c r="P182" s="128"/>
      <c r="Q182" s="128"/>
      <c r="R182" s="128"/>
      <c r="S182" s="128"/>
      <c r="T182" s="128"/>
      <c r="U182" s="128"/>
    </row>
    <row r="183" spans="2:24" ht="23.25" customHeight="1" x14ac:dyDescent="0.25">
      <c r="B183" s="58"/>
      <c r="F183" s="128"/>
      <c r="G183" s="128"/>
      <c r="H183" s="128"/>
      <c r="I183" s="128"/>
      <c r="J183" s="128"/>
      <c r="K183" s="128"/>
      <c r="L183" s="128"/>
      <c r="M183" s="128"/>
      <c r="N183" s="128"/>
      <c r="O183" s="128"/>
      <c r="P183" s="128"/>
      <c r="Q183" s="128"/>
      <c r="R183" s="128"/>
      <c r="S183" s="128"/>
      <c r="T183" s="128"/>
      <c r="U183" s="128"/>
    </row>
    <row r="184" spans="2:24" ht="24" customHeight="1" x14ac:dyDescent="0.35">
      <c r="B184" s="53" t="s">
        <v>40</v>
      </c>
    </row>
    <row r="185" spans="2:24" ht="23.25" x14ac:dyDescent="0.25">
      <c r="B185" s="9"/>
      <c r="C185" s="88" t="s">
        <v>2</v>
      </c>
      <c r="D185" s="129">
        <v>44909</v>
      </c>
      <c r="E185" s="129"/>
      <c r="F185" s="129"/>
      <c r="G185" s="11"/>
      <c r="H185" s="11"/>
      <c r="I185" s="11"/>
      <c r="J185" s="11"/>
      <c r="K185" s="110"/>
      <c r="L185" s="111"/>
      <c r="M185" s="117" t="s">
        <v>3</v>
      </c>
      <c r="N185" s="118"/>
      <c r="O185" s="110">
        <v>5.0999999999999996</v>
      </c>
      <c r="P185" s="110"/>
      <c r="Q185" s="110"/>
      <c r="R185" s="110"/>
      <c r="S185" s="110"/>
      <c r="T185" s="110"/>
      <c r="U185" s="12"/>
      <c r="V185" s="61"/>
      <c r="W185" s="12"/>
      <c r="X185" s="61" t="s">
        <v>45</v>
      </c>
    </row>
    <row r="186" spans="2:24" ht="15.75" customHeight="1" x14ac:dyDescent="0.25">
      <c r="B186" s="62" t="s">
        <v>6</v>
      </c>
      <c r="C186" s="63"/>
      <c r="D186" s="15"/>
      <c r="E186" s="64"/>
      <c r="F186" s="64"/>
      <c r="G186" s="65" t="s">
        <v>7</v>
      </c>
      <c r="H186" s="65"/>
      <c r="I186" s="64"/>
      <c r="J186" s="64"/>
      <c r="K186" s="117" t="s">
        <v>8</v>
      </c>
      <c r="L186" s="130"/>
      <c r="M186" s="124" t="s">
        <v>9</v>
      </c>
      <c r="N186" s="89"/>
      <c r="O186" s="117" t="s">
        <v>11</v>
      </c>
      <c r="P186" s="118"/>
      <c r="Q186" s="118"/>
      <c r="R186" s="118"/>
      <c r="S186" s="118"/>
      <c r="T186" s="118"/>
      <c r="U186" s="130"/>
      <c r="V186" s="124" t="s">
        <v>12</v>
      </c>
      <c r="W186" s="124" t="s">
        <v>46</v>
      </c>
      <c r="X186" s="115" t="s">
        <v>14</v>
      </c>
    </row>
    <row r="187" spans="2:24" s="71" customFormat="1" ht="39.75" customHeight="1" x14ac:dyDescent="0.25">
      <c r="B187" s="56"/>
      <c r="C187" s="67" t="s">
        <v>15</v>
      </c>
      <c r="D187" s="67" t="s">
        <v>16</v>
      </c>
      <c r="E187" s="67" t="s">
        <v>17</v>
      </c>
      <c r="F187" s="67" t="s">
        <v>18</v>
      </c>
      <c r="G187" s="67" t="s">
        <v>19</v>
      </c>
      <c r="H187" s="49" t="s">
        <v>20</v>
      </c>
      <c r="I187" s="49" t="s">
        <v>21</v>
      </c>
      <c r="J187" s="49" t="s">
        <v>22</v>
      </c>
      <c r="K187" s="67" t="s">
        <v>24</v>
      </c>
      <c r="L187" s="67" t="s">
        <v>25</v>
      </c>
      <c r="M187" s="125"/>
      <c r="N187" s="56" t="s">
        <v>39</v>
      </c>
      <c r="O187" s="67" t="s">
        <v>26</v>
      </c>
      <c r="P187" s="67" t="s">
        <v>27</v>
      </c>
      <c r="Q187" s="67" t="s">
        <v>28</v>
      </c>
      <c r="R187" s="67" t="s">
        <v>29</v>
      </c>
      <c r="S187" s="67" t="s">
        <v>30</v>
      </c>
      <c r="T187" s="67" t="s">
        <v>31</v>
      </c>
      <c r="U187" s="70" t="s">
        <v>32</v>
      </c>
      <c r="V187" s="125"/>
      <c r="W187" s="125"/>
      <c r="X187" s="116"/>
    </row>
    <row r="188" spans="2:24" ht="15" customHeight="1" x14ac:dyDescent="0.3">
      <c r="B188" s="23"/>
      <c r="C188" s="23"/>
      <c r="D188" s="23"/>
      <c r="E188" s="23"/>
      <c r="F188" s="23"/>
      <c r="G188" s="23"/>
      <c r="H188" s="23"/>
      <c r="I188" s="23"/>
      <c r="J188" s="24"/>
      <c r="K188" s="25"/>
      <c r="L188" s="25"/>
      <c r="M188" s="25"/>
      <c r="N188" s="25"/>
      <c r="O188" s="25"/>
      <c r="P188" s="25"/>
      <c r="Q188" s="25"/>
      <c r="R188" s="25"/>
      <c r="S188" s="25"/>
      <c r="T188" s="26"/>
      <c r="U188" s="26"/>
      <c r="V188" s="26"/>
      <c r="W188" s="26"/>
      <c r="X188" s="26"/>
    </row>
    <row r="189" spans="2:24" ht="10.7" customHeight="1" x14ac:dyDescent="0.25">
      <c r="B189" s="74"/>
      <c r="C189" s="74"/>
      <c r="D189" s="74"/>
      <c r="E189" s="74"/>
      <c r="F189" s="74"/>
      <c r="G189" s="74"/>
      <c r="H189" s="74"/>
      <c r="I189" s="74"/>
      <c r="J189" s="75"/>
      <c r="K189" s="29"/>
      <c r="L189" s="29"/>
      <c r="M189" s="29"/>
      <c r="N189" s="29"/>
      <c r="O189" s="29"/>
      <c r="P189" s="29"/>
      <c r="Q189" s="29"/>
      <c r="R189" s="29"/>
      <c r="S189" s="29"/>
      <c r="T189" s="30"/>
      <c r="U189" s="30"/>
      <c r="V189" s="30"/>
      <c r="W189" s="30" t="s">
        <v>52</v>
      </c>
      <c r="X189" s="30"/>
    </row>
    <row r="190" spans="2:24" ht="10.7" customHeight="1" x14ac:dyDescent="0.25">
      <c r="B190" s="74"/>
      <c r="C190" s="74"/>
      <c r="D190" s="74"/>
      <c r="E190" s="74"/>
      <c r="F190" s="74"/>
      <c r="G190" s="74"/>
      <c r="H190" s="74"/>
      <c r="I190" s="74"/>
      <c r="J190" s="75"/>
      <c r="K190" s="29"/>
      <c r="L190" s="29"/>
      <c r="M190" s="29"/>
      <c r="N190" s="29"/>
      <c r="O190" s="29"/>
      <c r="P190" s="29"/>
      <c r="Q190" s="29"/>
      <c r="R190" s="29"/>
      <c r="S190" s="29"/>
      <c r="T190" s="30"/>
      <c r="U190" s="30"/>
      <c r="V190" s="30"/>
      <c r="W190" s="30" t="s">
        <v>52</v>
      </c>
      <c r="X190" s="30"/>
    </row>
    <row r="191" spans="2:24" ht="10.7" customHeight="1" x14ac:dyDescent="0.25">
      <c r="B191" s="74"/>
      <c r="C191" s="74"/>
      <c r="D191" s="74"/>
      <c r="E191" s="74"/>
      <c r="F191" s="74"/>
      <c r="G191" s="74"/>
      <c r="H191" s="74"/>
      <c r="I191" s="74"/>
      <c r="J191" s="75"/>
      <c r="K191" s="29"/>
      <c r="L191" s="29"/>
      <c r="M191" s="29"/>
      <c r="N191" s="29"/>
      <c r="O191" s="29"/>
      <c r="P191" s="29"/>
      <c r="Q191" s="29"/>
      <c r="R191" s="29"/>
      <c r="S191" s="29"/>
      <c r="T191" s="30"/>
      <c r="U191" s="30"/>
      <c r="V191" s="30"/>
      <c r="W191" s="30" t="s">
        <v>52</v>
      </c>
      <c r="X191" s="30"/>
    </row>
    <row r="192" spans="2:24" ht="10.7" customHeight="1" x14ac:dyDescent="0.25">
      <c r="B192" s="74"/>
      <c r="C192" s="74"/>
      <c r="D192" s="74"/>
      <c r="E192" s="74"/>
      <c r="F192" s="74"/>
      <c r="G192" s="74"/>
      <c r="H192" s="74"/>
      <c r="I192" s="74"/>
      <c r="J192" s="75"/>
      <c r="K192" s="29"/>
      <c r="L192" s="29"/>
      <c r="M192" s="29"/>
      <c r="N192" s="29"/>
      <c r="O192" s="29"/>
      <c r="P192" s="29"/>
      <c r="Q192" s="29"/>
      <c r="R192" s="29"/>
      <c r="S192" s="29"/>
      <c r="T192" s="30"/>
      <c r="U192" s="30"/>
      <c r="V192" s="30"/>
      <c r="W192" s="30" t="s">
        <v>52</v>
      </c>
      <c r="X192" s="30"/>
    </row>
    <row r="193" spans="2:24" ht="10.7" customHeight="1" x14ac:dyDescent="0.25">
      <c r="B193" s="74"/>
      <c r="C193" s="74"/>
      <c r="D193" s="74"/>
      <c r="E193" s="74"/>
      <c r="F193" s="74"/>
      <c r="G193" s="74"/>
      <c r="H193" s="74"/>
      <c r="I193" s="74"/>
      <c r="J193" s="75"/>
      <c r="K193" s="29"/>
      <c r="L193" s="29"/>
      <c r="M193" s="29"/>
      <c r="N193" s="29"/>
      <c r="O193" s="29"/>
      <c r="P193" s="29"/>
      <c r="Q193" s="29"/>
      <c r="R193" s="29"/>
      <c r="S193" s="29"/>
      <c r="T193" s="30"/>
      <c r="U193" s="30"/>
      <c r="V193" s="30"/>
      <c r="W193" s="30" t="s">
        <v>52</v>
      </c>
      <c r="X193" s="30"/>
    </row>
    <row r="194" spans="2:24" ht="10.7" customHeight="1" x14ac:dyDescent="0.25">
      <c r="B194" s="74"/>
      <c r="C194" s="74"/>
      <c r="D194" s="74"/>
      <c r="E194" s="74"/>
      <c r="F194" s="74"/>
      <c r="G194" s="74"/>
      <c r="H194" s="74"/>
      <c r="I194" s="74"/>
      <c r="J194" s="75"/>
      <c r="K194" s="29"/>
      <c r="L194" s="29"/>
      <c r="M194" s="29"/>
      <c r="N194" s="29"/>
      <c r="O194" s="29"/>
      <c r="P194" s="29"/>
      <c r="Q194" s="29"/>
      <c r="R194" s="29"/>
      <c r="S194" s="29"/>
      <c r="T194" s="30"/>
      <c r="U194" s="30"/>
      <c r="V194" s="30"/>
      <c r="W194" s="30"/>
      <c r="X194" s="30"/>
    </row>
    <row r="195" spans="2:24" ht="10.7" customHeight="1" x14ac:dyDescent="0.25">
      <c r="B195" s="74"/>
      <c r="C195" s="74"/>
      <c r="D195" s="74"/>
      <c r="E195" s="74"/>
      <c r="F195" s="74"/>
      <c r="G195" s="74"/>
      <c r="H195" s="74"/>
      <c r="I195" s="74"/>
      <c r="J195" s="75"/>
      <c r="K195" s="86"/>
      <c r="L195" s="86"/>
      <c r="M195" s="86"/>
      <c r="N195" s="86"/>
      <c r="O195" s="86"/>
      <c r="P195" s="86"/>
      <c r="Q195" s="86"/>
      <c r="R195" s="86"/>
      <c r="S195" s="86"/>
      <c r="T195" s="87"/>
      <c r="U195" s="87"/>
      <c r="V195" s="87"/>
      <c r="W195" s="87"/>
      <c r="X195" s="87"/>
    </row>
    <row r="196" spans="2:24" ht="10.7" customHeight="1" x14ac:dyDescent="0.25">
      <c r="B196" s="74"/>
      <c r="C196" s="74"/>
      <c r="D196" s="74"/>
      <c r="E196" s="74"/>
      <c r="F196" s="74"/>
      <c r="G196" s="74"/>
      <c r="H196" s="74"/>
      <c r="I196" s="74"/>
      <c r="J196" s="75"/>
      <c r="K196" s="86"/>
      <c r="L196" s="86"/>
      <c r="M196" s="86"/>
      <c r="N196" s="86"/>
      <c r="O196" s="86"/>
      <c r="P196" s="86"/>
      <c r="Q196" s="86"/>
      <c r="R196" s="86"/>
      <c r="S196" s="86"/>
      <c r="T196" s="87"/>
      <c r="U196" s="87"/>
      <c r="V196" s="87"/>
      <c r="W196" s="87" t="s">
        <v>52</v>
      </c>
      <c r="X196" s="87"/>
    </row>
    <row r="197" spans="2:24" ht="15" customHeight="1" x14ac:dyDescent="0.3">
      <c r="B197" s="95"/>
      <c r="C197" s="95"/>
      <c r="D197" s="95"/>
      <c r="E197" s="95"/>
      <c r="F197" s="95"/>
      <c r="G197" s="95"/>
      <c r="H197" s="95"/>
      <c r="I197" s="95"/>
      <c r="J197" s="96"/>
      <c r="K197" s="97"/>
      <c r="L197" s="97"/>
      <c r="M197" s="97"/>
      <c r="N197" s="97"/>
      <c r="O197" s="97"/>
      <c r="P197" s="97"/>
      <c r="Q197" s="97"/>
      <c r="R197" s="97"/>
      <c r="S197" s="97"/>
      <c r="T197" s="98"/>
      <c r="U197" s="98"/>
      <c r="V197" s="98"/>
      <c r="W197" s="98"/>
      <c r="X197" s="98"/>
    </row>
  </sheetData>
  <mergeCells count="35">
    <mergeCell ref="V186:V187"/>
    <mergeCell ref="W186:W187"/>
    <mergeCell ref="F1:U3"/>
    <mergeCell ref="D5:F5"/>
    <mergeCell ref="K5:L5"/>
    <mergeCell ref="M5:N5"/>
    <mergeCell ref="O5:T5"/>
    <mergeCell ref="V6:V7"/>
    <mergeCell ref="W6:W7"/>
    <mergeCell ref="X6:X7"/>
    <mergeCell ref="F88:U89"/>
    <mergeCell ref="D91:F91"/>
    <mergeCell ref="K91:L91"/>
    <mergeCell ref="M91:N91"/>
    <mergeCell ref="O91:T91"/>
    <mergeCell ref="K6:L6"/>
    <mergeCell ref="M6:M7"/>
    <mergeCell ref="N6:N7"/>
    <mergeCell ref="O6:U6"/>
    <mergeCell ref="X186:X187"/>
    <mergeCell ref="X92:X93"/>
    <mergeCell ref="F181:U183"/>
    <mergeCell ref="D185:F185"/>
    <mergeCell ref="K185:L185"/>
    <mergeCell ref="M185:N185"/>
    <mergeCell ref="O185:T185"/>
    <mergeCell ref="K92:L92"/>
    <mergeCell ref="M92:M93"/>
    <mergeCell ref="N92:N93"/>
    <mergeCell ref="O92:U92"/>
    <mergeCell ref="V92:V93"/>
    <mergeCell ref="W92:W93"/>
    <mergeCell ref="K186:L186"/>
    <mergeCell ref="M186:M187"/>
    <mergeCell ref="O186:U18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W1 IN</vt:lpstr>
      <vt:lpstr>W2 IN</vt:lpstr>
      <vt:lpstr>W3 IN</vt:lpstr>
      <vt:lpstr>ED 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Trung</dc:creator>
  <cp:lastModifiedBy>Quang Trung</cp:lastModifiedBy>
  <dcterms:created xsi:type="dcterms:W3CDTF">2022-10-27T04:49:27Z</dcterms:created>
  <dcterms:modified xsi:type="dcterms:W3CDTF">2022-12-15T11:27:01Z</dcterms:modified>
</cp:coreProperties>
</file>