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singh36\Downloads\Excel_Assignments\"/>
    </mc:Choice>
  </mc:AlternateContent>
  <xr:revisionPtr revIDLastSave="0" documentId="13_ncr:1_{0F42EB1C-7222-4CBB-840A-42F443EE01D1}" xr6:coauthVersionLast="47" xr6:coauthVersionMax="47" xr10:uidLastSave="{00000000-0000-0000-0000-000000000000}"/>
  <bookViews>
    <workbookView xWindow="-108" yWindow="-108" windowWidth="23256" windowHeight="13176" xr2:uid="{CF6DF38F-C24C-44BB-8AD4-926BA2194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3" i="1"/>
  <c r="N24" i="1"/>
  <c r="N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Z3" i="1"/>
  <c r="AA3" i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P5" i="1"/>
  <c r="R5" i="1"/>
  <c r="P7" i="1"/>
  <c r="R7" i="1"/>
  <c r="P9" i="1"/>
  <c r="R9" i="1"/>
  <c r="P11" i="1"/>
  <c r="R11" i="1"/>
  <c r="P13" i="1"/>
  <c r="R13" i="1"/>
  <c r="P15" i="1"/>
  <c r="R15" i="1"/>
  <c r="P17" i="1"/>
  <c r="R17" i="1"/>
  <c r="P1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I5" i="1"/>
  <c r="I6" i="1"/>
  <c r="I7" i="1"/>
  <c r="I8" i="1"/>
  <c r="I9" i="1"/>
  <c r="L9" i="1"/>
  <c r="I10" i="1"/>
  <c r="I11" i="1"/>
  <c r="I12" i="1"/>
  <c r="I13" i="1"/>
  <c r="I14" i="1"/>
  <c r="J14" i="1"/>
  <c r="L14" i="1"/>
  <c r="I15" i="1"/>
  <c r="I16" i="1"/>
  <c r="I17" i="1"/>
  <c r="L17" i="1"/>
  <c r="I18" i="1"/>
  <c r="I19" i="1"/>
  <c r="I20" i="1"/>
  <c r="J3" i="1"/>
  <c r="K3" i="1" s="1"/>
  <c r="L3" i="1" s="1"/>
  <c r="M3" i="1" s="1"/>
  <c r="F5" i="1"/>
  <c r="G5" i="1" s="1"/>
  <c r="H5" i="1" s="1"/>
  <c r="M5" i="1" s="1"/>
  <c r="F6" i="1"/>
  <c r="G6" i="1" s="1"/>
  <c r="H6" i="1" s="1"/>
  <c r="M6" i="1" s="1"/>
  <c r="F7" i="1"/>
  <c r="G7" i="1" s="1"/>
  <c r="H7" i="1" s="1"/>
  <c r="M7" i="1" s="1"/>
  <c r="F8" i="1"/>
  <c r="G8" i="1" s="1"/>
  <c r="H8" i="1" s="1"/>
  <c r="M8" i="1" s="1"/>
  <c r="F9" i="1"/>
  <c r="G9" i="1" s="1"/>
  <c r="H9" i="1" s="1"/>
  <c r="M9" i="1" s="1"/>
  <c r="F10" i="1"/>
  <c r="G10" i="1" s="1"/>
  <c r="H10" i="1" s="1"/>
  <c r="M10" i="1" s="1"/>
  <c r="F11" i="1"/>
  <c r="G11" i="1" s="1"/>
  <c r="H11" i="1" s="1"/>
  <c r="M11" i="1" s="1"/>
  <c r="F12" i="1"/>
  <c r="G12" i="1" s="1"/>
  <c r="H12" i="1" s="1"/>
  <c r="M12" i="1" s="1"/>
  <c r="F13" i="1"/>
  <c r="G13" i="1" s="1"/>
  <c r="H13" i="1" s="1"/>
  <c r="M13" i="1" s="1"/>
  <c r="F14" i="1"/>
  <c r="G14" i="1" s="1"/>
  <c r="H14" i="1" s="1"/>
  <c r="M14" i="1" s="1"/>
  <c r="F15" i="1"/>
  <c r="G15" i="1" s="1"/>
  <c r="H15" i="1" s="1"/>
  <c r="M15" i="1" s="1"/>
  <c r="F16" i="1"/>
  <c r="G16" i="1" s="1"/>
  <c r="H16" i="1" s="1"/>
  <c r="M16" i="1" s="1"/>
  <c r="F17" i="1"/>
  <c r="G17" i="1" s="1"/>
  <c r="H17" i="1" s="1"/>
  <c r="M17" i="1" s="1"/>
  <c r="F18" i="1"/>
  <c r="G18" i="1" s="1"/>
  <c r="H18" i="1" s="1"/>
  <c r="M18" i="1" s="1"/>
  <c r="F19" i="1"/>
  <c r="K19" i="1" s="1"/>
  <c r="F20" i="1"/>
  <c r="G20" i="1" s="1"/>
  <c r="H20" i="1" s="1"/>
  <c r="M20" i="1" s="1"/>
  <c r="F4" i="1"/>
  <c r="G4" i="1" s="1"/>
  <c r="H4" i="1" s="1"/>
  <c r="M4" i="1" s="1"/>
  <c r="E5" i="1"/>
  <c r="J5" i="1" s="1"/>
  <c r="E6" i="1"/>
  <c r="O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O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4" i="1"/>
  <c r="J4" i="1" s="1"/>
  <c r="E3" i="1"/>
  <c r="F3" i="1" s="1"/>
  <c r="G3" i="1" s="1"/>
  <c r="H3" i="1" s="1"/>
  <c r="I4" i="1"/>
  <c r="C25" i="1"/>
  <c r="D25" i="1"/>
  <c r="D24" i="1"/>
  <c r="D23" i="1"/>
  <c r="D22" i="1"/>
  <c r="C23" i="1"/>
  <c r="C24" i="1"/>
  <c r="C22" i="1"/>
  <c r="K14" i="1" l="1"/>
  <c r="K9" i="1"/>
  <c r="Q17" i="1"/>
  <c r="Q15" i="1"/>
  <c r="Q13" i="1"/>
  <c r="Q11" i="1"/>
  <c r="Q9" i="1"/>
  <c r="Q7" i="1"/>
  <c r="Q5" i="1"/>
  <c r="K17" i="1"/>
  <c r="O19" i="1"/>
  <c r="O17" i="1"/>
  <c r="O15" i="1"/>
  <c r="O13" i="1"/>
  <c r="O11" i="1"/>
  <c r="O9" i="1"/>
  <c r="O7" i="1"/>
  <c r="O5" i="1"/>
  <c r="G19" i="1"/>
  <c r="R20" i="1"/>
  <c r="R18" i="1"/>
  <c r="R16" i="1"/>
  <c r="R14" i="1"/>
  <c r="R12" i="1"/>
  <c r="R10" i="1"/>
  <c r="R8" i="1"/>
  <c r="R6" i="1"/>
  <c r="R4" i="1"/>
  <c r="Q20" i="1"/>
  <c r="Q18" i="1"/>
  <c r="Q16" i="1"/>
  <c r="Q14" i="1"/>
  <c r="Q12" i="1"/>
  <c r="Q10" i="1"/>
  <c r="Q8" i="1"/>
  <c r="Q6" i="1"/>
  <c r="Q4" i="1"/>
  <c r="K6" i="1"/>
  <c r="P20" i="1"/>
  <c r="P18" i="1"/>
  <c r="P16" i="1"/>
  <c r="P14" i="1"/>
  <c r="P12" i="1"/>
  <c r="P10" i="1"/>
  <c r="P8" i="1"/>
  <c r="P6" i="1"/>
  <c r="P4" i="1"/>
  <c r="J6" i="1"/>
  <c r="O20" i="1"/>
  <c r="O18" i="1"/>
  <c r="O16" i="1"/>
  <c r="O12" i="1"/>
  <c r="O10" i="1"/>
  <c r="O8" i="1"/>
  <c r="O4" i="1"/>
  <c r="K20" i="1"/>
  <c r="L15" i="1"/>
  <c r="K12" i="1"/>
  <c r="L7" i="1"/>
  <c r="L18" i="1"/>
  <c r="K15" i="1"/>
  <c r="L10" i="1"/>
  <c r="K7" i="1"/>
  <c r="K18" i="1"/>
  <c r="L13" i="1"/>
  <c r="K10" i="1"/>
  <c r="L5" i="1"/>
  <c r="L12" i="1"/>
  <c r="L16" i="1"/>
  <c r="K13" i="1"/>
  <c r="L8" i="1"/>
  <c r="K5" i="1"/>
  <c r="L4" i="1"/>
  <c r="L19" i="1"/>
  <c r="K16" i="1"/>
  <c r="L11" i="1"/>
  <c r="K8" i="1"/>
  <c r="L20" i="1"/>
  <c r="K4" i="1"/>
  <c r="K11" i="1"/>
  <c r="L6" i="1"/>
  <c r="X4" i="1"/>
  <c r="N22" i="1"/>
  <c r="H19" i="1" l="1"/>
  <c r="Q19" i="1"/>
  <c r="M19" i="1" l="1"/>
  <c r="R19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<sst xmlns="http://schemas.openxmlformats.org/spreadsheetml/2006/main" count="49" uniqueCount="49">
  <si>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</si>
  <si>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</si>
  <si>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</si>
  <si>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</si>
  <si>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Hours Worked</t>
  </si>
  <si>
    <t>Pay</t>
  </si>
  <si>
    <t>Kern</t>
  </si>
  <si>
    <t>Howard</t>
  </si>
  <si>
    <t>o'Donnald</t>
  </si>
  <si>
    <t>Herndandez</t>
  </si>
  <si>
    <t>Smith</t>
  </si>
  <si>
    <t>Baker</t>
  </si>
  <si>
    <t>Velinda</t>
  </si>
  <si>
    <t>Camehan</t>
  </si>
  <si>
    <t>Penfold</t>
  </si>
  <si>
    <t>Westerfield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</si>
  <si>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</si>
  <si>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</si>
  <si>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</si>
  <si>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</si>
  <si>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</si>
  <si>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</si>
  <si>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</si>
  <si>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</si>
  <si>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</si>
  <si>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</si>
  <si>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</si>
  <si>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</si>
  <si>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</si>
  <si>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</si>
  <si>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</si>
  <si>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</si>
  <si>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</si>
  <si>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</si>
  <si>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</si>
  <si>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</si>
  <si>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</si>
  <si>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</si>
  <si>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</si>
  <si>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</si>
  <si>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</si>
  <si>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</si>
  <si>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</si>
  <si>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</si>
  <si>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Bharat Singh</t>
  </si>
  <si>
    <t xml:space="preserve"> </t>
  </si>
  <si>
    <t>Overtime Hours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</si>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</sst>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2A62-02C8-4574-9085-6FCBF4DE64EC}">
  <dimension ref="A1:AB25"/>
  <sheetViews>
    <sheetView tabSelected="1" zoomScale="85" zoomScaleNormal="85" workbookViewId="0">
      <selection activeCell="R29" sqref="R29"/>
    </sheetView>
  </sheetViews>
  <sheetFormatPr defaultRowHeight="14.4" x14ac:dyDescent="0.3"/>
  <cols>
    <col min="1" max="1" width="14.6640625" bestFit="1" customWidth="1"/>
    <col min="2" max="2" width="9.77734375" bestFit="1" customWidth="1"/>
    <col min="3" max="3" width="11.109375" bestFit="1" customWidth="1"/>
    <col min="4" max="4" width="12.44140625" bestFit="1" customWidth="1"/>
    <col min="5" max="8" width="12.44140625" customWidth="1"/>
    <col min="9" max="9" width="13.6640625" bestFit="1" customWidth="1"/>
    <col min="10" max="13" width="13.6640625" customWidth="1"/>
    <col min="14" max="14" width="11.109375" bestFit="1" customWidth="1"/>
    <col min="15" max="18" width="11.109375" customWidth="1"/>
    <col min="19" max="19" width="13.77734375" bestFit="1" customWidth="1"/>
    <col min="20" max="23" width="13.77734375" customWidth="1"/>
    <col min="24" max="24" width="11.109375" bestFit="1" customWidth="1"/>
    <col min="25" max="28" width="11.33203125" bestFit="1" customWidth="1"/>
  </cols>
  <sheetData>
    <row r="1" spans="1:28" x14ac:dyDescent="0.3">
      <c r="A1" t="s">
        <v>0</v>
      </c>
      <c r="C1" t="s">
        <v>44</v>
      </c>
      <c r="N1" t="s">
        <v>45</v>
      </c>
    </row>
    <row r="2" spans="1:28" x14ac:dyDescent="0.3">
      <c r="D2" t="s">
        <v>4</v>
      </c>
      <c r="I2" t="s">
        <v>46</v>
      </c>
      <c r="N2" t="s">
        <v>5</v>
      </c>
      <c r="S2" t="s">
        <v>47</v>
      </c>
      <c r="X2" t="s">
        <v>48</v>
      </c>
    </row>
    <row r="3" spans="1:28" x14ac:dyDescent="0.3">
      <c r="A3" t="s">
        <v>1</v>
      </c>
      <c r="B3" t="s">
        <v>2</v>
      </c>
      <c r="C3" t="s">
        <v>3</v>
      </c>
      <c r="D3" s="3">
        <v>45658</v>
      </c>
      <c r="E3" s="3">
        <f>D3+7</f>
        <v>45665</v>
      </c>
      <c r="F3" s="3">
        <f t="shared" ref="F3:G3" si="0">E3+7</f>
        <v>45672</v>
      </c>
      <c r="G3" s="3">
        <f t="shared" si="0"/>
        <v>45679</v>
      </c>
      <c r="H3" s="3">
        <f>G3+7</f>
        <v>45686</v>
      </c>
      <c r="I3" s="5">
        <v>45658</v>
      </c>
      <c r="J3" s="5">
        <f>I3+7</f>
        <v>45665</v>
      </c>
      <c r="K3" s="5">
        <f t="shared" ref="K3:M3" si="1">J3+7</f>
        <v>45672</v>
      </c>
      <c r="L3" s="5">
        <f t="shared" si="1"/>
        <v>45679</v>
      </c>
      <c r="M3" s="5">
        <f t="shared" si="1"/>
        <v>45686</v>
      </c>
      <c r="N3" s="7">
        <v>45658</v>
      </c>
      <c r="O3" s="7">
        <f>N3+7</f>
        <v>45665</v>
      </c>
      <c r="P3" s="7">
        <f t="shared" ref="P3:R3" si="2">O3+7</f>
        <v>45672</v>
      </c>
      <c r="Q3" s="7">
        <f t="shared" si="2"/>
        <v>45679</v>
      </c>
      <c r="R3" s="7">
        <f t="shared" si="2"/>
        <v>45686</v>
      </c>
      <c r="S3" s="9">
        <v>45658</v>
      </c>
      <c r="T3" s="9">
        <f>S3+7</f>
        <v>45665</v>
      </c>
      <c r="U3" s="9">
        <f t="shared" ref="U3:W3" si="3">T3+7</f>
        <v>45672</v>
      </c>
      <c r="V3" s="9">
        <f t="shared" si="3"/>
        <v>45679</v>
      </c>
      <c r="W3" s="9">
        <f t="shared" si="3"/>
        <v>45686</v>
      </c>
      <c r="X3" s="11">
        <v>45658</v>
      </c>
      <c r="Y3" s="11">
        <f>X3+7</f>
        <v>45665</v>
      </c>
      <c r="Z3" s="11">
        <f t="shared" ref="Z3:AB3" si="4">Y3+7</f>
        <v>45672</v>
      </c>
      <c r="AA3" s="11">
        <f t="shared" si="4"/>
        <v>45679</v>
      </c>
      <c r="AB3" s="11">
        <f t="shared" si="4"/>
        <v>45686</v>
      </c>
    </row>
    <row r="4" spans="1:28" x14ac:dyDescent="0.3">
      <c r="A4" t="s">
        <v>6</v>
      </c>
      <c r="B4" t="s">
        <v>23</v>
      </c>
      <c r="C4" s="1">
        <v>15.9</v>
      </c>
      <c r="D4" s="4">
        <v>41</v>
      </c>
      <c r="E4" s="4">
        <f>D4+2</f>
        <v>43</v>
      </c>
      <c r="F4" s="4">
        <f>D4-4</f>
        <v>37</v>
      </c>
      <c r="G4" s="4">
        <f>F4+3</f>
        <v>40</v>
      </c>
      <c r="H4" s="4">
        <f>7+G4</f>
        <v>47</v>
      </c>
      <c r="I4" s="6">
        <f>IF(D4&gt;40,D4-40,0)</f>
        <v>1</v>
      </c>
      <c r="J4" s="6">
        <f>IF(E4&gt;40,E4-40,0)</f>
        <v>3</v>
      </c>
      <c r="K4" s="6">
        <f t="shared" ref="K4:M4" si="5">IF(F4&gt;40,F4-40,0)</f>
        <v>0</v>
      </c>
      <c r="L4" s="6">
        <f t="shared" si="5"/>
        <v>0</v>
      </c>
      <c r="M4" s="6">
        <f t="shared" si="5"/>
        <v>7</v>
      </c>
      <c r="N4" s="8">
        <f>$C4*D4</f>
        <v>651.9</v>
      </c>
      <c r="O4" s="8">
        <f t="shared" ref="O4:R19" si="6">$C4*E4</f>
        <v>683.7</v>
      </c>
      <c r="P4" s="8">
        <f t="shared" si="6"/>
        <v>588.30000000000007</v>
      </c>
      <c r="Q4" s="8">
        <f t="shared" si="6"/>
        <v>636</v>
      </c>
      <c r="R4" s="8">
        <f t="shared" si="6"/>
        <v>747.30000000000007</v>
      </c>
      <c r="S4" s="10">
        <f>(0.5*$C4)*I4</f>
        <v>7.95</v>
      </c>
      <c r="T4" s="10">
        <f t="shared" ref="T4:W19" si="7">(0.5*$C4)*J4</f>
        <v>23.85</v>
      </c>
      <c r="U4" s="10">
        <f t="shared" si="7"/>
        <v>0</v>
      </c>
      <c r="V4" s="10">
        <f t="shared" si="7"/>
        <v>0</v>
      </c>
      <c r="W4" s="10">
        <f t="shared" si="7"/>
        <v>55.65</v>
      </c>
      <c r="X4" s="12">
        <f>S4+N4</f>
        <v>659.85</v>
      </c>
      <c r="Y4" s="12">
        <f t="shared" ref="Y4:AB19" si="8">T4+O4</f>
        <v>707.55000000000007</v>
      </c>
      <c r="Z4" s="12">
        <f t="shared" si="8"/>
        <v>588.30000000000007</v>
      </c>
      <c r="AA4" s="12">
        <f t="shared" si="8"/>
        <v>636</v>
      </c>
      <c r="AB4" s="12">
        <f t="shared" si="8"/>
        <v>802.95</v>
      </c>
    </row>
    <row r="5" spans="1:28" x14ac:dyDescent="0.3">
      <c r="A5" t="s">
        <v>7</v>
      </c>
      <c r="B5" t="s">
        <v>24</v>
      </c>
      <c r="C5" s="1">
        <v>22.1</v>
      </c>
      <c r="D5" s="4">
        <v>42</v>
      </c>
      <c r="E5" s="4">
        <f t="shared" ref="E5:E20" si="9">D5+2</f>
        <v>44</v>
      </c>
      <c r="F5" s="4">
        <f t="shared" ref="F5:F20" si="10">D5-4</f>
        <v>38</v>
      </c>
      <c r="G5" s="4">
        <f t="shared" ref="G5:G20" si="11">F5+3</f>
        <v>41</v>
      </c>
      <c r="H5" s="4">
        <f t="shared" ref="H5:H19" si="12">7+G5</f>
        <v>48</v>
      </c>
      <c r="I5" s="6">
        <f t="shared" ref="I5:I20" si="13">IF(D5&gt;40,D5-40,0)</f>
        <v>2</v>
      </c>
      <c r="J5" s="6">
        <f t="shared" ref="J5:J20" si="14">IF(E5&gt;40,E5-40,0)</f>
        <v>4</v>
      </c>
      <c r="K5" s="6">
        <f t="shared" ref="K5:K20" si="15">IF(F5&gt;40,F5-40,0)</f>
        <v>0</v>
      </c>
      <c r="L5" s="6">
        <f t="shared" ref="L5:L20" si="16">IF(G5&gt;40,G5-40,0)</f>
        <v>1</v>
      </c>
      <c r="M5" s="6">
        <f t="shared" ref="M5:M20" si="17">IF(H5&gt;40,H5-40,0)</f>
        <v>8</v>
      </c>
      <c r="N5" s="8">
        <f t="shared" ref="N5:N20" si="18">$C5*D5</f>
        <v>928.2</v>
      </c>
      <c r="O5" s="8">
        <f t="shared" si="6"/>
        <v>972.40000000000009</v>
      </c>
      <c r="P5" s="8">
        <f t="shared" si="6"/>
        <v>839.80000000000007</v>
      </c>
      <c r="Q5" s="8">
        <f t="shared" si="6"/>
        <v>906.1</v>
      </c>
      <c r="R5" s="8">
        <f t="shared" si="6"/>
        <v>1060.8000000000002</v>
      </c>
      <c r="S5" s="10">
        <f t="shared" ref="S5:S20" si="19">(0.5*$C5)*I5</f>
        <v>22.1</v>
      </c>
      <c r="T5" s="10">
        <f t="shared" si="7"/>
        <v>44.2</v>
      </c>
      <c r="U5" s="10">
        <f t="shared" si="7"/>
        <v>0</v>
      </c>
      <c r="V5" s="10">
        <f t="shared" si="7"/>
        <v>11.05</v>
      </c>
      <c r="W5" s="10">
        <f t="shared" si="7"/>
        <v>88.4</v>
      </c>
      <c r="X5" s="12">
        <f t="shared" ref="X5:X20" si="20">S5+N5</f>
        <v>950.30000000000007</v>
      </c>
      <c r="Y5" s="12">
        <f t="shared" si="8"/>
        <v>1016.6000000000001</v>
      </c>
      <c r="Z5" s="12">
        <f t="shared" si="8"/>
        <v>839.80000000000007</v>
      </c>
      <c r="AA5" s="12">
        <f t="shared" si="8"/>
        <v>917.15</v>
      </c>
      <c r="AB5" s="12">
        <f t="shared" si="8"/>
        <v>1149.2000000000003</v>
      </c>
    </row>
    <row r="6" spans="1:28" x14ac:dyDescent="0.3">
      <c r="A6" t="s">
        <v>8</v>
      </c>
      <c r="B6" t="s">
        <v>25</v>
      </c>
      <c r="C6" s="1">
        <v>19.100000000000001</v>
      </c>
      <c r="D6" s="4">
        <v>49</v>
      </c>
      <c r="E6" s="4">
        <f t="shared" si="9"/>
        <v>51</v>
      </c>
      <c r="F6" s="4">
        <f t="shared" si="10"/>
        <v>45</v>
      </c>
      <c r="G6" s="4">
        <f t="shared" si="11"/>
        <v>48</v>
      </c>
      <c r="H6" s="4">
        <f t="shared" si="12"/>
        <v>55</v>
      </c>
      <c r="I6" s="6">
        <f t="shared" si="13"/>
        <v>9</v>
      </c>
      <c r="J6" s="6">
        <f t="shared" si="14"/>
        <v>11</v>
      </c>
      <c r="K6" s="6">
        <f t="shared" si="15"/>
        <v>5</v>
      </c>
      <c r="L6" s="6">
        <f t="shared" si="16"/>
        <v>8</v>
      </c>
      <c r="M6" s="6">
        <f t="shared" si="17"/>
        <v>15</v>
      </c>
      <c r="N6" s="8">
        <f t="shared" si="18"/>
        <v>935.90000000000009</v>
      </c>
      <c r="O6" s="8">
        <f t="shared" si="6"/>
        <v>974.1</v>
      </c>
      <c r="P6" s="8">
        <f t="shared" si="6"/>
        <v>859.50000000000011</v>
      </c>
      <c r="Q6" s="8">
        <f t="shared" si="6"/>
        <v>916.80000000000007</v>
      </c>
      <c r="R6" s="8">
        <f t="shared" si="6"/>
        <v>1050.5</v>
      </c>
      <c r="S6" s="10">
        <f t="shared" si="19"/>
        <v>85.95</v>
      </c>
      <c r="T6" s="10">
        <f t="shared" si="7"/>
        <v>105.05000000000001</v>
      </c>
      <c r="U6" s="10">
        <f t="shared" si="7"/>
        <v>47.75</v>
      </c>
      <c r="V6" s="10">
        <f t="shared" si="7"/>
        <v>76.400000000000006</v>
      </c>
      <c r="W6" s="10">
        <f t="shared" si="7"/>
        <v>143.25</v>
      </c>
      <c r="X6" s="12">
        <f t="shared" si="20"/>
        <v>1021.8500000000001</v>
      </c>
      <c r="Y6" s="12">
        <f t="shared" si="8"/>
        <v>1079.1500000000001</v>
      </c>
      <c r="Z6" s="12">
        <f t="shared" si="8"/>
        <v>907.25000000000011</v>
      </c>
      <c r="AA6" s="12">
        <f t="shared" si="8"/>
        <v>993.2</v>
      </c>
      <c r="AB6" s="12">
        <f t="shared" si="8"/>
        <v>1193.75</v>
      </c>
    </row>
    <row r="7" spans="1:28" x14ac:dyDescent="0.3">
      <c r="A7" t="s">
        <v>9</v>
      </c>
      <c r="B7" t="s">
        <v>26</v>
      </c>
      <c r="C7" s="1">
        <v>6.9</v>
      </c>
      <c r="D7" s="4">
        <v>41</v>
      </c>
      <c r="E7" s="4">
        <f t="shared" si="9"/>
        <v>43</v>
      </c>
      <c r="F7" s="4">
        <f t="shared" si="10"/>
        <v>37</v>
      </c>
      <c r="G7" s="4">
        <f t="shared" si="11"/>
        <v>40</v>
      </c>
      <c r="H7" s="4">
        <f t="shared" si="12"/>
        <v>47</v>
      </c>
      <c r="I7" s="6">
        <f t="shared" si="13"/>
        <v>1</v>
      </c>
      <c r="J7" s="6">
        <f t="shared" si="14"/>
        <v>3</v>
      </c>
      <c r="K7" s="6">
        <f t="shared" si="15"/>
        <v>0</v>
      </c>
      <c r="L7" s="6">
        <f t="shared" si="16"/>
        <v>0</v>
      </c>
      <c r="M7" s="6">
        <f t="shared" si="17"/>
        <v>7</v>
      </c>
      <c r="N7" s="8">
        <f t="shared" si="18"/>
        <v>282.90000000000003</v>
      </c>
      <c r="O7" s="8">
        <f t="shared" si="6"/>
        <v>296.7</v>
      </c>
      <c r="P7" s="8">
        <f t="shared" si="6"/>
        <v>255.3</v>
      </c>
      <c r="Q7" s="8">
        <f t="shared" si="6"/>
        <v>276</v>
      </c>
      <c r="R7" s="8">
        <f t="shared" si="6"/>
        <v>324.3</v>
      </c>
      <c r="S7" s="10">
        <f t="shared" si="19"/>
        <v>3.45</v>
      </c>
      <c r="T7" s="10">
        <f t="shared" si="7"/>
        <v>10.350000000000001</v>
      </c>
      <c r="U7" s="10">
        <f t="shared" si="7"/>
        <v>0</v>
      </c>
      <c r="V7" s="10">
        <f t="shared" si="7"/>
        <v>0</v>
      </c>
      <c r="W7" s="10">
        <f t="shared" si="7"/>
        <v>24.150000000000002</v>
      </c>
      <c r="X7" s="12">
        <f t="shared" si="20"/>
        <v>286.35000000000002</v>
      </c>
      <c r="Y7" s="12">
        <f t="shared" si="8"/>
        <v>307.05</v>
      </c>
      <c r="Z7" s="12">
        <f t="shared" si="8"/>
        <v>255.3</v>
      </c>
      <c r="AA7" s="12">
        <f t="shared" si="8"/>
        <v>276</v>
      </c>
      <c r="AB7" s="12">
        <f t="shared" si="8"/>
        <v>348.45</v>
      </c>
    </row>
    <row r="8" spans="1:28" x14ac:dyDescent="0.3">
      <c r="A8" t="s">
        <v>10</v>
      </c>
      <c r="B8" t="s">
        <v>27</v>
      </c>
      <c r="C8" s="1">
        <v>14.2</v>
      </c>
      <c r="D8" s="4">
        <v>39</v>
      </c>
      <c r="E8" s="4">
        <f t="shared" si="9"/>
        <v>41</v>
      </c>
      <c r="F8" s="4">
        <f t="shared" si="10"/>
        <v>35</v>
      </c>
      <c r="G8" s="4">
        <f t="shared" si="11"/>
        <v>38</v>
      </c>
      <c r="H8" s="4">
        <f t="shared" si="12"/>
        <v>45</v>
      </c>
      <c r="I8" s="6">
        <f t="shared" si="13"/>
        <v>0</v>
      </c>
      <c r="J8" s="6">
        <f t="shared" si="14"/>
        <v>1</v>
      </c>
      <c r="K8" s="6">
        <f t="shared" si="15"/>
        <v>0</v>
      </c>
      <c r="L8" s="6">
        <f t="shared" si="16"/>
        <v>0</v>
      </c>
      <c r="M8" s="6">
        <f t="shared" si="17"/>
        <v>5</v>
      </c>
      <c r="N8" s="8">
        <f t="shared" si="18"/>
        <v>553.79999999999995</v>
      </c>
      <c r="O8" s="8">
        <f t="shared" si="6"/>
        <v>582.19999999999993</v>
      </c>
      <c r="P8" s="8">
        <f t="shared" si="6"/>
        <v>497</v>
      </c>
      <c r="Q8" s="8">
        <f t="shared" si="6"/>
        <v>539.6</v>
      </c>
      <c r="R8" s="8">
        <f t="shared" si="6"/>
        <v>639</v>
      </c>
      <c r="S8" s="10">
        <f t="shared" si="19"/>
        <v>0</v>
      </c>
      <c r="T8" s="10">
        <f t="shared" si="7"/>
        <v>7.1</v>
      </c>
      <c r="U8" s="10">
        <f t="shared" si="7"/>
        <v>0</v>
      </c>
      <c r="V8" s="10">
        <f t="shared" si="7"/>
        <v>0</v>
      </c>
      <c r="W8" s="10">
        <f t="shared" si="7"/>
        <v>35.5</v>
      </c>
      <c r="X8" s="12">
        <f t="shared" si="20"/>
        <v>553.79999999999995</v>
      </c>
      <c r="Y8" s="12">
        <f t="shared" si="8"/>
        <v>589.29999999999995</v>
      </c>
      <c r="Z8" s="12">
        <f t="shared" si="8"/>
        <v>497</v>
      </c>
      <c r="AA8" s="12">
        <f t="shared" si="8"/>
        <v>539.6</v>
      </c>
      <c r="AB8" s="12">
        <f t="shared" si="8"/>
        <v>674.5</v>
      </c>
    </row>
    <row r="9" spans="1:28" x14ac:dyDescent="0.3">
      <c r="A9" t="s">
        <v>11</v>
      </c>
      <c r="B9" t="s">
        <v>28</v>
      </c>
      <c r="C9" s="1">
        <v>18</v>
      </c>
      <c r="D9" s="4">
        <v>44</v>
      </c>
      <c r="E9" s="4">
        <f t="shared" si="9"/>
        <v>46</v>
      </c>
      <c r="F9" s="4">
        <f t="shared" si="10"/>
        <v>40</v>
      </c>
      <c r="G9" s="4">
        <f t="shared" si="11"/>
        <v>43</v>
      </c>
      <c r="H9" s="4">
        <f t="shared" si="12"/>
        <v>50</v>
      </c>
      <c r="I9" s="6">
        <f t="shared" si="13"/>
        <v>4</v>
      </c>
      <c r="J9" s="6">
        <f t="shared" si="14"/>
        <v>6</v>
      </c>
      <c r="K9" s="6">
        <f t="shared" si="15"/>
        <v>0</v>
      </c>
      <c r="L9" s="6">
        <f t="shared" si="16"/>
        <v>3</v>
      </c>
      <c r="M9" s="6">
        <f t="shared" si="17"/>
        <v>10</v>
      </c>
      <c r="N9" s="8">
        <f t="shared" si="18"/>
        <v>792</v>
      </c>
      <c r="O9" s="8">
        <f t="shared" si="6"/>
        <v>828</v>
      </c>
      <c r="P9" s="8">
        <f t="shared" si="6"/>
        <v>720</v>
      </c>
      <c r="Q9" s="8">
        <f t="shared" si="6"/>
        <v>774</v>
      </c>
      <c r="R9" s="8">
        <f t="shared" si="6"/>
        <v>900</v>
      </c>
      <c r="S9" s="10">
        <f t="shared" si="19"/>
        <v>36</v>
      </c>
      <c r="T9" s="10">
        <f t="shared" si="7"/>
        <v>54</v>
      </c>
      <c r="U9" s="10">
        <f t="shared" si="7"/>
        <v>0</v>
      </c>
      <c r="V9" s="10">
        <f t="shared" si="7"/>
        <v>27</v>
      </c>
      <c r="W9" s="10">
        <f t="shared" si="7"/>
        <v>90</v>
      </c>
      <c r="X9" s="12">
        <f t="shared" si="20"/>
        <v>828</v>
      </c>
      <c r="Y9" s="12">
        <f t="shared" si="8"/>
        <v>882</v>
      </c>
      <c r="Z9" s="12">
        <f t="shared" si="8"/>
        <v>720</v>
      </c>
      <c r="AA9" s="12">
        <f t="shared" si="8"/>
        <v>801</v>
      </c>
      <c r="AB9" s="12">
        <f t="shared" si="8"/>
        <v>990</v>
      </c>
    </row>
    <row r="10" spans="1:28" x14ac:dyDescent="0.3">
      <c r="A10" t="s">
        <v>12</v>
      </c>
      <c r="B10" t="s">
        <v>29</v>
      </c>
      <c r="C10" s="1">
        <v>17.5</v>
      </c>
      <c r="D10" s="4">
        <v>55</v>
      </c>
      <c r="E10" s="4">
        <f t="shared" si="9"/>
        <v>57</v>
      </c>
      <c r="F10" s="4">
        <f t="shared" si="10"/>
        <v>51</v>
      </c>
      <c r="G10" s="4">
        <f t="shared" si="11"/>
        <v>54</v>
      </c>
      <c r="H10" s="4">
        <f t="shared" si="12"/>
        <v>61</v>
      </c>
      <c r="I10" s="6">
        <f t="shared" si="13"/>
        <v>15</v>
      </c>
      <c r="J10" s="6">
        <f t="shared" si="14"/>
        <v>17</v>
      </c>
      <c r="K10" s="6">
        <f t="shared" si="15"/>
        <v>11</v>
      </c>
      <c r="L10" s="6">
        <f t="shared" si="16"/>
        <v>14</v>
      </c>
      <c r="M10" s="6">
        <f t="shared" si="17"/>
        <v>21</v>
      </c>
      <c r="N10" s="8">
        <f t="shared" si="18"/>
        <v>962.5</v>
      </c>
      <c r="O10" s="8">
        <f t="shared" si="6"/>
        <v>997.5</v>
      </c>
      <c r="P10" s="8">
        <f t="shared" si="6"/>
        <v>892.5</v>
      </c>
      <c r="Q10" s="8">
        <f t="shared" si="6"/>
        <v>945</v>
      </c>
      <c r="R10" s="8">
        <f t="shared" si="6"/>
        <v>1067.5</v>
      </c>
      <c r="S10" s="10">
        <f t="shared" si="19"/>
        <v>131.25</v>
      </c>
      <c r="T10" s="10">
        <f t="shared" si="7"/>
        <v>148.75</v>
      </c>
      <c r="U10" s="10">
        <f t="shared" si="7"/>
        <v>96.25</v>
      </c>
      <c r="V10" s="10">
        <f t="shared" si="7"/>
        <v>122.5</v>
      </c>
      <c r="W10" s="10">
        <f t="shared" si="7"/>
        <v>183.75</v>
      </c>
      <c r="X10" s="12">
        <f t="shared" si="20"/>
        <v>1093.75</v>
      </c>
      <c r="Y10" s="12">
        <f t="shared" si="8"/>
        <v>1146.25</v>
      </c>
      <c r="Z10" s="12">
        <f t="shared" si="8"/>
        <v>988.75</v>
      </c>
      <c r="AA10" s="12">
        <f t="shared" si="8"/>
        <v>1067.5</v>
      </c>
      <c r="AB10" s="12">
        <f t="shared" si="8"/>
        <v>1251.25</v>
      </c>
    </row>
    <row r="11" spans="1:28" x14ac:dyDescent="0.3">
      <c r="A11" t="s">
        <v>13</v>
      </c>
      <c r="B11" t="s">
        <v>30</v>
      </c>
      <c r="C11" s="1">
        <v>14.7</v>
      </c>
      <c r="D11" s="4">
        <v>33</v>
      </c>
      <c r="E11" s="4">
        <f t="shared" si="9"/>
        <v>35</v>
      </c>
      <c r="F11" s="4">
        <f t="shared" si="10"/>
        <v>29</v>
      </c>
      <c r="G11" s="4">
        <f t="shared" si="11"/>
        <v>32</v>
      </c>
      <c r="H11" s="4">
        <f t="shared" si="12"/>
        <v>39</v>
      </c>
      <c r="I11" s="6">
        <f t="shared" si="13"/>
        <v>0</v>
      </c>
      <c r="J11" s="6">
        <f t="shared" si="14"/>
        <v>0</v>
      </c>
      <c r="K11" s="6">
        <f t="shared" si="15"/>
        <v>0</v>
      </c>
      <c r="L11" s="6">
        <f t="shared" si="16"/>
        <v>0</v>
      </c>
      <c r="M11" s="6">
        <f t="shared" si="17"/>
        <v>0</v>
      </c>
      <c r="N11" s="8">
        <f t="shared" si="18"/>
        <v>485.09999999999997</v>
      </c>
      <c r="O11" s="8">
        <f t="shared" si="6"/>
        <v>514.5</v>
      </c>
      <c r="P11" s="8">
        <f t="shared" si="6"/>
        <v>426.29999999999995</v>
      </c>
      <c r="Q11" s="8">
        <f t="shared" si="6"/>
        <v>470.4</v>
      </c>
      <c r="R11" s="8">
        <f t="shared" si="6"/>
        <v>573.29999999999995</v>
      </c>
      <c r="S11" s="10">
        <f t="shared" si="19"/>
        <v>0</v>
      </c>
      <c r="T11" s="10">
        <f t="shared" si="7"/>
        <v>0</v>
      </c>
      <c r="U11" s="10">
        <f t="shared" si="7"/>
        <v>0</v>
      </c>
      <c r="V11" s="10">
        <f t="shared" si="7"/>
        <v>0</v>
      </c>
      <c r="W11" s="10">
        <f t="shared" si="7"/>
        <v>0</v>
      </c>
      <c r="X11" s="12">
        <f t="shared" si="20"/>
        <v>485.09999999999997</v>
      </c>
      <c r="Y11" s="12">
        <f t="shared" si="8"/>
        <v>514.5</v>
      </c>
      <c r="Z11" s="12">
        <f t="shared" si="8"/>
        <v>426.29999999999995</v>
      </c>
      <c r="AA11" s="12">
        <f t="shared" si="8"/>
        <v>470.4</v>
      </c>
      <c r="AB11" s="12">
        <f t="shared" si="8"/>
        <v>573.29999999999995</v>
      </c>
    </row>
    <row r="12" spans="1:28" x14ac:dyDescent="0.3">
      <c r="A12" t="s">
        <v>15</v>
      </c>
      <c r="B12" t="s">
        <v>31</v>
      </c>
      <c r="C12" s="1">
        <v>11.2</v>
      </c>
      <c r="D12" s="4">
        <v>29</v>
      </c>
      <c r="E12" s="4">
        <f t="shared" si="9"/>
        <v>31</v>
      </c>
      <c r="F12" s="4">
        <f t="shared" si="10"/>
        <v>25</v>
      </c>
      <c r="G12" s="4">
        <f t="shared" si="11"/>
        <v>28</v>
      </c>
      <c r="H12" s="4">
        <f t="shared" si="12"/>
        <v>35</v>
      </c>
      <c r="I12" s="6">
        <f t="shared" si="13"/>
        <v>0</v>
      </c>
      <c r="J12" s="6">
        <f t="shared" si="14"/>
        <v>0</v>
      </c>
      <c r="K12" s="6">
        <f t="shared" si="15"/>
        <v>0</v>
      </c>
      <c r="L12" s="6">
        <f t="shared" si="16"/>
        <v>0</v>
      </c>
      <c r="M12" s="6">
        <f t="shared" si="17"/>
        <v>0</v>
      </c>
      <c r="N12" s="8">
        <f t="shared" si="18"/>
        <v>324.79999999999995</v>
      </c>
      <c r="O12" s="8">
        <f t="shared" si="6"/>
        <v>347.2</v>
      </c>
      <c r="P12" s="8">
        <f t="shared" si="6"/>
        <v>280</v>
      </c>
      <c r="Q12" s="8">
        <f t="shared" si="6"/>
        <v>313.59999999999997</v>
      </c>
      <c r="R12" s="8">
        <f t="shared" si="6"/>
        <v>392</v>
      </c>
      <c r="S12" s="10">
        <f t="shared" si="19"/>
        <v>0</v>
      </c>
      <c r="T12" s="10">
        <f t="shared" si="7"/>
        <v>0</v>
      </c>
      <c r="U12" s="10">
        <f t="shared" si="7"/>
        <v>0</v>
      </c>
      <c r="V12" s="10">
        <f t="shared" si="7"/>
        <v>0</v>
      </c>
      <c r="W12" s="10">
        <f t="shared" si="7"/>
        <v>0</v>
      </c>
      <c r="X12" s="12">
        <f t="shared" si="20"/>
        <v>324.79999999999995</v>
      </c>
      <c r="Y12" s="12">
        <f t="shared" si="8"/>
        <v>347.2</v>
      </c>
      <c r="Z12" s="12">
        <f t="shared" si="8"/>
        <v>280</v>
      </c>
      <c r="AA12" s="12">
        <f t="shared" si="8"/>
        <v>313.59999999999997</v>
      </c>
      <c r="AB12" s="12">
        <f t="shared" si="8"/>
        <v>392</v>
      </c>
    </row>
    <row r="13" spans="1:28" x14ac:dyDescent="0.3">
      <c r="A13" t="s">
        <v>14</v>
      </c>
      <c r="B13" t="s">
        <v>32</v>
      </c>
      <c r="C13" s="1">
        <v>13.9</v>
      </c>
      <c r="D13" s="4">
        <v>40</v>
      </c>
      <c r="E13" s="4">
        <f t="shared" si="9"/>
        <v>42</v>
      </c>
      <c r="F13" s="4">
        <f t="shared" si="10"/>
        <v>36</v>
      </c>
      <c r="G13" s="4">
        <f t="shared" si="11"/>
        <v>39</v>
      </c>
      <c r="H13" s="4">
        <f t="shared" si="12"/>
        <v>46</v>
      </c>
      <c r="I13" s="6">
        <f t="shared" si="13"/>
        <v>0</v>
      </c>
      <c r="J13" s="6">
        <f t="shared" si="14"/>
        <v>2</v>
      </c>
      <c r="K13" s="6">
        <f t="shared" si="15"/>
        <v>0</v>
      </c>
      <c r="L13" s="6">
        <f t="shared" si="16"/>
        <v>0</v>
      </c>
      <c r="M13" s="6">
        <f t="shared" si="17"/>
        <v>6</v>
      </c>
      <c r="N13" s="8">
        <f t="shared" si="18"/>
        <v>556</v>
      </c>
      <c r="O13" s="8">
        <f t="shared" si="6"/>
        <v>583.80000000000007</v>
      </c>
      <c r="P13" s="8">
        <f t="shared" si="6"/>
        <v>500.40000000000003</v>
      </c>
      <c r="Q13" s="8">
        <f t="shared" si="6"/>
        <v>542.1</v>
      </c>
      <c r="R13" s="8">
        <f t="shared" si="6"/>
        <v>639.4</v>
      </c>
      <c r="S13" s="10">
        <f t="shared" si="19"/>
        <v>0</v>
      </c>
      <c r="T13" s="10">
        <f t="shared" si="7"/>
        <v>13.9</v>
      </c>
      <c r="U13" s="10">
        <f t="shared" si="7"/>
        <v>0</v>
      </c>
      <c r="V13" s="10">
        <f t="shared" si="7"/>
        <v>0</v>
      </c>
      <c r="W13" s="10">
        <f t="shared" si="7"/>
        <v>41.7</v>
      </c>
      <c r="X13" s="12">
        <f t="shared" si="20"/>
        <v>556</v>
      </c>
      <c r="Y13" s="12">
        <f t="shared" si="8"/>
        <v>597.70000000000005</v>
      </c>
      <c r="Z13" s="12">
        <f t="shared" si="8"/>
        <v>500.40000000000003</v>
      </c>
      <c r="AA13" s="12">
        <f t="shared" si="8"/>
        <v>542.1</v>
      </c>
      <c r="AB13" s="12">
        <f t="shared" si="8"/>
        <v>681.1</v>
      </c>
    </row>
    <row r="14" spans="1:28" x14ac:dyDescent="0.3">
      <c r="A14" t="s">
        <v>16</v>
      </c>
      <c r="B14" t="s">
        <v>33</v>
      </c>
      <c r="C14" s="1">
        <v>11.2</v>
      </c>
      <c r="D14" s="4">
        <v>40</v>
      </c>
      <c r="E14" s="4">
        <f t="shared" si="9"/>
        <v>42</v>
      </c>
      <c r="F14" s="4">
        <f t="shared" si="10"/>
        <v>36</v>
      </c>
      <c r="G14" s="4">
        <f t="shared" si="11"/>
        <v>39</v>
      </c>
      <c r="H14" s="4">
        <f t="shared" si="12"/>
        <v>46</v>
      </c>
      <c r="I14" s="6">
        <f t="shared" si="13"/>
        <v>0</v>
      </c>
      <c r="J14" s="6">
        <f t="shared" si="14"/>
        <v>2</v>
      </c>
      <c r="K14" s="6">
        <f t="shared" si="15"/>
        <v>0</v>
      </c>
      <c r="L14" s="6">
        <f t="shared" si="16"/>
        <v>0</v>
      </c>
      <c r="M14" s="6">
        <f t="shared" si="17"/>
        <v>6</v>
      </c>
      <c r="N14" s="8">
        <f t="shared" si="18"/>
        <v>448</v>
      </c>
      <c r="O14" s="8">
        <f t="shared" si="6"/>
        <v>470.4</v>
      </c>
      <c r="P14" s="8">
        <f t="shared" si="6"/>
        <v>403.2</v>
      </c>
      <c r="Q14" s="8">
        <f t="shared" si="6"/>
        <v>436.79999999999995</v>
      </c>
      <c r="R14" s="8">
        <f t="shared" si="6"/>
        <v>515.19999999999993</v>
      </c>
      <c r="S14" s="10">
        <f t="shared" si="19"/>
        <v>0</v>
      </c>
      <c r="T14" s="10">
        <f t="shared" si="7"/>
        <v>11.2</v>
      </c>
      <c r="U14" s="10">
        <f t="shared" si="7"/>
        <v>0</v>
      </c>
      <c r="V14" s="10">
        <f t="shared" si="7"/>
        <v>0</v>
      </c>
      <c r="W14" s="10">
        <f t="shared" si="7"/>
        <v>33.599999999999994</v>
      </c>
      <c r="X14" s="12">
        <f t="shared" si="20"/>
        <v>448</v>
      </c>
      <c r="Y14" s="12">
        <f t="shared" si="8"/>
        <v>481.59999999999997</v>
      </c>
      <c r="Z14" s="12">
        <f t="shared" si="8"/>
        <v>403.2</v>
      </c>
      <c r="AA14" s="12">
        <f t="shared" si="8"/>
        <v>436.79999999999995</v>
      </c>
      <c r="AB14" s="12">
        <f t="shared" si="8"/>
        <v>548.79999999999995</v>
      </c>
    </row>
    <row r="15" spans="1:28" x14ac:dyDescent="0.3">
      <c r="A15" t="s">
        <v>17</v>
      </c>
      <c r="B15" t="s">
        <v>34</v>
      </c>
      <c r="C15" s="1">
        <v>10.1</v>
      </c>
      <c r="D15" s="4">
        <v>40</v>
      </c>
      <c r="E15" s="4">
        <f t="shared" si="9"/>
        <v>42</v>
      </c>
      <c r="F15" s="4">
        <f t="shared" si="10"/>
        <v>36</v>
      </c>
      <c r="G15" s="4">
        <f t="shared" si="11"/>
        <v>39</v>
      </c>
      <c r="H15" s="4">
        <f t="shared" si="12"/>
        <v>46</v>
      </c>
      <c r="I15" s="6">
        <f t="shared" si="13"/>
        <v>0</v>
      </c>
      <c r="J15" s="6">
        <f t="shared" si="14"/>
        <v>2</v>
      </c>
      <c r="K15" s="6">
        <f t="shared" si="15"/>
        <v>0</v>
      </c>
      <c r="L15" s="6">
        <f t="shared" si="16"/>
        <v>0</v>
      </c>
      <c r="M15" s="6">
        <f t="shared" si="17"/>
        <v>6</v>
      </c>
      <c r="N15" s="8">
        <f t="shared" si="18"/>
        <v>404</v>
      </c>
      <c r="O15" s="8">
        <f t="shared" si="6"/>
        <v>424.2</v>
      </c>
      <c r="P15" s="8">
        <f t="shared" si="6"/>
        <v>363.59999999999997</v>
      </c>
      <c r="Q15" s="8">
        <f t="shared" si="6"/>
        <v>393.9</v>
      </c>
      <c r="R15" s="8">
        <f t="shared" si="6"/>
        <v>464.59999999999997</v>
      </c>
      <c r="S15" s="10">
        <f t="shared" si="19"/>
        <v>0</v>
      </c>
      <c r="T15" s="10">
        <f t="shared" si="7"/>
        <v>10.1</v>
      </c>
      <c r="U15" s="10">
        <f t="shared" si="7"/>
        <v>0</v>
      </c>
      <c r="V15" s="10">
        <f t="shared" si="7"/>
        <v>0</v>
      </c>
      <c r="W15" s="10">
        <f t="shared" si="7"/>
        <v>30.299999999999997</v>
      </c>
      <c r="X15" s="12">
        <f t="shared" si="20"/>
        <v>404</v>
      </c>
      <c r="Y15" s="12">
        <f t="shared" si="8"/>
        <v>434.3</v>
      </c>
      <c r="Z15" s="12">
        <f t="shared" si="8"/>
        <v>363.59999999999997</v>
      </c>
      <c r="AA15" s="12">
        <f t="shared" si="8"/>
        <v>393.9</v>
      </c>
      <c r="AB15" s="12">
        <f t="shared" si="8"/>
        <v>494.9</v>
      </c>
    </row>
    <row r="16" spans="1:28" x14ac:dyDescent="0.3">
      <c r="A16" t="s">
        <v>18</v>
      </c>
      <c r="B16" t="s">
        <v>35</v>
      </c>
      <c r="C16" s="1">
        <v>9</v>
      </c>
      <c r="D16" s="4">
        <v>42</v>
      </c>
      <c r="E16" s="4">
        <f t="shared" si="9"/>
        <v>44</v>
      </c>
      <c r="F16" s="4">
        <f t="shared" si="10"/>
        <v>38</v>
      </c>
      <c r="G16" s="4">
        <f t="shared" si="11"/>
        <v>41</v>
      </c>
      <c r="H16" s="4">
        <f t="shared" si="12"/>
        <v>48</v>
      </c>
      <c r="I16" s="6">
        <f t="shared" si="13"/>
        <v>2</v>
      </c>
      <c r="J16" s="6">
        <f t="shared" si="14"/>
        <v>4</v>
      </c>
      <c r="K16" s="6">
        <f t="shared" si="15"/>
        <v>0</v>
      </c>
      <c r="L16" s="6">
        <f t="shared" si="16"/>
        <v>1</v>
      </c>
      <c r="M16" s="6">
        <f t="shared" si="17"/>
        <v>8</v>
      </c>
      <c r="N16" s="8">
        <f t="shared" si="18"/>
        <v>378</v>
      </c>
      <c r="O16" s="8">
        <f t="shared" si="6"/>
        <v>396</v>
      </c>
      <c r="P16" s="8">
        <f t="shared" si="6"/>
        <v>342</v>
      </c>
      <c r="Q16" s="8">
        <f t="shared" si="6"/>
        <v>369</v>
      </c>
      <c r="R16" s="8">
        <f t="shared" si="6"/>
        <v>432</v>
      </c>
      <c r="S16" s="10">
        <f t="shared" si="19"/>
        <v>9</v>
      </c>
      <c r="T16" s="10">
        <f t="shared" si="7"/>
        <v>18</v>
      </c>
      <c r="U16" s="10">
        <f t="shared" si="7"/>
        <v>0</v>
      </c>
      <c r="V16" s="10">
        <f t="shared" si="7"/>
        <v>4.5</v>
      </c>
      <c r="W16" s="10">
        <f t="shared" si="7"/>
        <v>36</v>
      </c>
      <c r="X16" s="12">
        <f t="shared" si="20"/>
        <v>387</v>
      </c>
      <c r="Y16" s="12">
        <f t="shared" si="8"/>
        <v>414</v>
      </c>
      <c r="Z16" s="12">
        <f t="shared" si="8"/>
        <v>342</v>
      </c>
      <c r="AA16" s="12">
        <f t="shared" si="8"/>
        <v>373.5</v>
      </c>
      <c r="AB16" s="12">
        <f t="shared" si="8"/>
        <v>468</v>
      </c>
    </row>
    <row r="17" spans="1:28" x14ac:dyDescent="0.3">
      <c r="A17" t="s">
        <v>19</v>
      </c>
      <c r="B17" t="s">
        <v>36</v>
      </c>
      <c r="C17" s="1">
        <v>8.44</v>
      </c>
      <c r="D17" s="4">
        <v>40</v>
      </c>
      <c r="E17" s="4">
        <f t="shared" si="9"/>
        <v>42</v>
      </c>
      <c r="F17" s="4">
        <f t="shared" si="10"/>
        <v>36</v>
      </c>
      <c r="G17" s="4">
        <f t="shared" si="11"/>
        <v>39</v>
      </c>
      <c r="H17" s="4">
        <f t="shared" si="12"/>
        <v>46</v>
      </c>
      <c r="I17" s="6">
        <f t="shared" si="13"/>
        <v>0</v>
      </c>
      <c r="J17" s="6">
        <f t="shared" si="14"/>
        <v>2</v>
      </c>
      <c r="K17" s="6">
        <f t="shared" si="15"/>
        <v>0</v>
      </c>
      <c r="L17" s="6">
        <f t="shared" si="16"/>
        <v>0</v>
      </c>
      <c r="M17" s="6">
        <f t="shared" si="17"/>
        <v>6</v>
      </c>
      <c r="N17" s="8">
        <f t="shared" si="18"/>
        <v>337.59999999999997</v>
      </c>
      <c r="O17" s="8">
        <f t="shared" si="6"/>
        <v>354.47999999999996</v>
      </c>
      <c r="P17" s="8">
        <f t="shared" si="6"/>
        <v>303.83999999999997</v>
      </c>
      <c r="Q17" s="8">
        <f t="shared" si="6"/>
        <v>329.15999999999997</v>
      </c>
      <c r="R17" s="8">
        <f t="shared" si="6"/>
        <v>388.23999999999995</v>
      </c>
      <c r="S17" s="10">
        <f t="shared" si="19"/>
        <v>0</v>
      </c>
      <c r="T17" s="10">
        <f t="shared" si="7"/>
        <v>8.44</v>
      </c>
      <c r="U17" s="10">
        <f t="shared" si="7"/>
        <v>0</v>
      </c>
      <c r="V17" s="10">
        <f t="shared" si="7"/>
        <v>0</v>
      </c>
      <c r="W17" s="10">
        <f t="shared" si="7"/>
        <v>25.32</v>
      </c>
      <c r="X17" s="12">
        <f t="shared" si="20"/>
        <v>337.59999999999997</v>
      </c>
      <c r="Y17" s="12">
        <f t="shared" si="8"/>
        <v>362.91999999999996</v>
      </c>
      <c r="Z17" s="12">
        <f t="shared" si="8"/>
        <v>303.83999999999997</v>
      </c>
      <c r="AA17" s="12">
        <f t="shared" si="8"/>
        <v>329.15999999999997</v>
      </c>
      <c r="AB17" s="12">
        <f t="shared" si="8"/>
        <v>413.55999999999995</v>
      </c>
    </row>
    <row r="18" spans="1:28" x14ac:dyDescent="0.3">
      <c r="A18" t="s">
        <v>20</v>
      </c>
      <c r="B18" t="s">
        <v>37</v>
      </c>
      <c r="C18" s="1">
        <v>14.2</v>
      </c>
      <c r="D18" s="4">
        <v>40</v>
      </c>
      <c r="E18" s="4">
        <f t="shared" si="9"/>
        <v>42</v>
      </c>
      <c r="F18" s="4">
        <f t="shared" si="10"/>
        <v>36</v>
      </c>
      <c r="G18" s="4">
        <f t="shared" si="11"/>
        <v>39</v>
      </c>
      <c r="H18" s="4">
        <f t="shared" si="12"/>
        <v>46</v>
      </c>
      <c r="I18" s="6">
        <f t="shared" si="13"/>
        <v>0</v>
      </c>
      <c r="J18" s="6">
        <f t="shared" si="14"/>
        <v>2</v>
      </c>
      <c r="K18" s="6">
        <f t="shared" si="15"/>
        <v>0</v>
      </c>
      <c r="L18" s="6">
        <f t="shared" si="16"/>
        <v>0</v>
      </c>
      <c r="M18" s="6">
        <f t="shared" si="17"/>
        <v>6</v>
      </c>
      <c r="N18" s="8">
        <f t="shared" si="18"/>
        <v>568</v>
      </c>
      <c r="O18" s="8">
        <f t="shared" si="6"/>
        <v>596.4</v>
      </c>
      <c r="P18" s="8">
        <f t="shared" si="6"/>
        <v>511.2</v>
      </c>
      <c r="Q18" s="8">
        <f t="shared" si="6"/>
        <v>553.79999999999995</v>
      </c>
      <c r="R18" s="8">
        <f t="shared" si="6"/>
        <v>653.19999999999993</v>
      </c>
      <c r="S18" s="10">
        <f t="shared" si="19"/>
        <v>0</v>
      </c>
      <c r="T18" s="10">
        <f t="shared" si="7"/>
        <v>14.2</v>
      </c>
      <c r="U18" s="10">
        <f t="shared" si="7"/>
        <v>0</v>
      </c>
      <c r="V18" s="10">
        <f t="shared" si="7"/>
        <v>0</v>
      </c>
      <c r="W18" s="10">
        <f t="shared" si="7"/>
        <v>42.599999999999994</v>
      </c>
      <c r="X18" s="12">
        <f t="shared" si="20"/>
        <v>568</v>
      </c>
      <c r="Y18" s="12">
        <f t="shared" si="8"/>
        <v>610.6</v>
      </c>
      <c r="Z18" s="12">
        <f t="shared" si="8"/>
        <v>511.2</v>
      </c>
      <c r="AA18" s="12">
        <f t="shared" si="8"/>
        <v>553.79999999999995</v>
      </c>
      <c r="AB18" s="12">
        <f t="shared" si="8"/>
        <v>695.8</v>
      </c>
    </row>
    <row r="19" spans="1:28" x14ac:dyDescent="0.3">
      <c r="A19" t="s">
        <v>21</v>
      </c>
      <c r="B19" t="s">
        <v>38</v>
      </c>
      <c r="C19" s="1">
        <v>45</v>
      </c>
      <c r="D19" s="4">
        <v>41</v>
      </c>
      <c r="E19" s="4">
        <f t="shared" si="9"/>
        <v>43</v>
      </c>
      <c r="F19" s="4">
        <f t="shared" si="10"/>
        <v>37</v>
      </c>
      <c r="G19" s="4">
        <f t="shared" si="11"/>
        <v>40</v>
      </c>
      <c r="H19" s="4">
        <f t="shared" si="12"/>
        <v>47</v>
      </c>
      <c r="I19" s="6">
        <f t="shared" si="13"/>
        <v>1</v>
      </c>
      <c r="J19" s="6">
        <f t="shared" si="14"/>
        <v>3</v>
      </c>
      <c r="K19" s="6">
        <f t="shared" si="15"/>
        <v>0</v>
      </c>
      <c r="L19" s="6">
        <f t="shared" si="16"/>
        <v>0</v>
      </c>
      <c r="M19" s="6">
        <f t="shared" si="17"/>
        <v>7</v>
      </c>
      <c r="N19" s="8">
        <f t="shared" si="18"/>
        <v>1845</v>
      </c>
      <c r="O19" s="8">
        <f t="shared" si="6"/>
        <v>1935</v>
      </c>
      <c r="P19" s="8">
        <f t="shared" si="6"/>
        <v>1665</v>
      </c>
      <c r="Q19" s="8">
        <f t="shared" si="6"/>
        <v>1800</v>
      </c>
      <c r="R19" s="8">
        <f t="shared" si="6"/>
        <v>2115</v>
      </c>
      <c r="S19" s="10">
        <f t="shared" si="19"/>
        <v>22.5</v>
      </c>
      <c r="T19" s="10">
        <f t="shared" si="7"/>
        <v>67.5</v>
      </c>
      <c r="U19" s="10">
        <f t="shared" si="7"/>
        <v>0</v>
      </c>
      <c r="V19" s="10">
        <f t="shared" si="7"/>
        <v>0</v>
      </c>
      <c r="W19" s="10">
        <f t="shared" si="7"/>
        <v>157.5</v>
      </c>
      <c r="X19" s="12">
        <f t="shared" si="20"/>
        <v>1867.5</v>
      </c>
      <c r="Y19" s="12">
        <f t="shared" si="8"/>
        <v>2002.5</v>
      </c>
      <c r="Z19" s="12">
        <f t="shared" si="8"/>
        <v>1665</v>
      </c>
      <c r="AA19" s="12">
        <f t="shared" si="8"/>
        <v>1800</v>
      </c>
      <c r="AB19" s="12">
        <f t="shared" si="8"/>
        <v>2272.5</v>
      </c>
    </row>
    <row r="20" spans="1:28" x14ac:dyDescent="0.3">
      <c r="A20" t="s">
        <v>22</v>
      </c>
      <c r="B20" t="s">
        <v>39</v>
      </c>
      <c r="C20" s="1">
        <v>30</v>
      </c>
      <c r="D20" s="4">
        <v>39</v>
      </c>
      <c r="E20" s="4">
        <f t="shared" si="9"/>
        <v>41</v>
      </c>
      <c r="F20" s="4">
        <f t="shared" si="10"/>
        <v>35</v>
      </c>
      <c r="G20" s="4">
        <f t="shared" si="11"/>
        <v>38</v>
      </c>
      <c r="H20" s="4">
        <f>7+G20</f>
        <v>45</v>
      </c>
      <c r="I20" s="6">
        <f t="shared" si="13"/>
        <v>0</v>
      </c>
      <c r="J20" s="6">
        <f t="shared" si="14"/>
        <v>1</v>
      </c>
      <c r="K20" s="6">
        <f t="shared" si="15"/>
        <v>0</v>
      </c>
      <c r="L20" s="6">
        <f t="shared" si="16"/>
        <v>0</v>
      </c>
      <c r="M20" s="6">
        <f t="shared" si="17"/>
        <v>5</v>
      </c>
      <c r="N20" s="8">
        <f t="shared" si="18"/>
        <v>1170</v>
      </c>
      <c r="O20" s="8">
        <f t="shared" ref="O20" si="21">$C20*E20</f>
        <v>1230</v>
      </c>
      <c r="P20" s="8">
        <f t="shared" ref="P20" si="22">$C20*F20</f>
        <v>1050</v>
      </c>
      <c r="Q20" s="8">
        <f t="shared" ref="Q20" si="23">$C20*G20</f>
        <v>1140</v>
      </c>
      <c r="R20" s="8">
        <f t="shared" ref="R20" si="24">$C20*H20</f>
        <v>1350</v>
      </c>
      <c r="S20" s="10">
        <f t="shared" si="19"/>
        <v>0</v>
      </c>
      <c r="T20" s="10">
        <f t="shared" ref="T20" si="25">(0.5*$C20)*J20</f>
        <v>15</v>
      </c>
      <c r="U20" s="10">
        <f t="shared" ref="U20" si="26">(0.5*$C20)*K20</f>
        <v>0</v>
      </c>
      <c r="V20" s="10">
        <f t="shared" ref="V20" si="27">(0.5*$C20)*L20</f>
        <v>0</v>
      </c>
      <c r="W20" s="10">
        <f t="shared" ref="W20" si="28">(0.5*$C20)*M20</f>
        <v>75</v>
      </c>
      <c r="X20" s="12">
        <f t="shared" si="20"/>
        <v>1170</v>
      </c>
      <c r="Y20" s="12">
        <f t="shared" ref="Y20" si="29">T20+O20</f>
        <v>1245</v>
      </c>
      <c r="Z20" s="12">
        <f t="shared" ref="Z20" si="30">U20+P20</f>
        <v>1050</v>
      </c>
      <c r="AA20" s="12">
        <f t="shared" ref="AA20" si="31">V20+Q20</f>
        <v>1140</v>
      </c>
      <c r="AB20" s="12">
        <f t="shared" ref="AB20" si="32">W20+R20</f>
        <v>1425</v>
      </c>
    </row>
    <row r="22" spans="1:28" x14ac:dyDescent="0.3">
      <c r="A22" t="s">
        <v>40</v>
      </c>
      <c r="C22" s="1">
        <f>MAX(C4:C20)</f>
        <v>45</v>
      </c>
      <c r="D22" s="2">
        <f>MAX(D4:D20)</f>
        <v>55</v>
      </c>
      <c r="E22" s="2">
        <f t="shared" ref="E22:M22" si="33">MAX(E4:E20)</f>
        <v>57</v>
      </c>
      <c r="F22" s="2">
        <f t="shared" si="33"/>
        <v>51</v>
      </c>
      <c r="G22" s="2">
        <f t="shared" si="33"/>
        <v>54</v>
      </c>
      <c r="H22" s="2">
        <f t="shared" si="33"/>
        <v>61</v>
      </c>
      <c r="I22" s="2">
        <f t="shared" si="33"/>
        <v>15</v>
      </c>
      <c r="J22" s="2">
        <f t="shared" si="33"/>
        <v>17</v>
      </c>
      <c r="K22" s="2">
        <f t="shared" si="33"/>
        <v>11</v>
      </c>
      <c r="L22" s="2">
        <f t="shared" si="33"/>
        <v>14</v>
      </c>
      <c r="M22" s="2">
        <f t="shared" si="33"/>
        <v>21</v>
      </c>
      <c r="N22" s="1">
        <f>MAX(N4:N20)</f>
        <v>1845</v>
      </c>
      <c r="O22" s="1">
        <f t="shared" ref="O22:AB22" si="34">MAX(O4:O20)</f>
        <v>1935</v>
      </c>
      <c r="P22" s="1">
        <f t="shared" si="34"/>
        <v>1665</v>
      </c>
      <c r="Q22" s="1">
        <f t="shared" si="34"/>
        <v>1800</v>
      </c>
      <c r="R22" s="1">
        <f t="shared" si="34"/>
        <v>2115</v>
      </c>
      <c r="S22" s="1">
        <f t="shared" si="34"/>
        <v>131.25</v>
      </c>
      <c r="T22" s="1">
        <f t="shared" si="34"/>
        <v>148.75</v>
      </c>
      <c r="U22" s="1">
        <f t="shared" si="34"/>
        <v>96.25</v>
      </c>
      <c r="V22" s="1">
        <f t="shared" si="34"/>
        <v>122.5</v>
      </c>
      <c r="W22" s="1">
        <f t="shared" si="34"/>
        <v>183.75</v>
      </c>
      <c r="X22" s="1">
        <f t="shared" si="34"/>
        <v>1867.5</v>
      </c>
      <c r="Y22" s="1">
        <f t="shared" si="34"/>
        <v>2002.5</v>
      </c>
      <c r="Z22" s="1">
        <f t="shared" si="34"/>
        <v>1665</v>
      </c>
      <c r="AA22" s="1">
        <f t="shared" si="34"/>
        <v>1800</v>
      </c>
      <c r="AB22" s="1">
        <f t="shared" si="34"/>
        <v>2272.5</v>
      </c>
    </row>
    <row r="23" spans="1:28" x14ac:dyDescent="0.3">
      <c r="A23" t="s">
        <v>41</v>
      </c>
      <c r="C23" s="1">
        <f>MIN(C4:C20)</f>
        <v>6.9</v>
      </c>
      <c r="D23" s="2">
        <f>MIN(D4:D20)</f>
        <v>29</v>
      </c>
      <c r="E23" s="2">
        <f t="shared" ref="E23:M23" si="35">MIN(E4:E20)</f>
        <v>31</v>
      </c>
      <c r="F23" s="2">
        <f t="shared" si="35"/>
        <v>25</v>
      </c>
      <c r="G23" s="2">
        <f t="shared" si="35"/>
        <v>28</v>
      </c>
      <c r="H23" s="2">
        <f t="shared" si="35"/>
        <v>35</v>
      </c>
      <c r="I23" s="2">
        <f t="shared" si="35"/>
        <v>0</v>
      </c>
      <c r="J23" s="2">
        <f t="shared" si="35"/>
        <v>0</v>
      </c>
      <c r="K23" s="2">
        <f t="shared" si="35"/>
        <v>0</v>
      </c>
      <c r="L23" s="2">
        <f t="shared" si="35"/>
        <v>0</v>
      </c>
      <c r="M23" s="2">
        <f t="shared" si="35"/>
        <v>0</v>
      </c>
      <c r="N23" s="1">
        <f>MIN(N4:N20)</f>
        <v>282.90000000000003</v>
      </c>
      <c r="O23" s="1">
        <f t="shared" ref="O23:AB23" si="36">MIN(O4:O20)</f>
        <v>296.7</v>
      </c>
      <c r="P23" s="1">
        <f t="shared" si="36"/>
        <v>255.3</v>
      </c>
      <c r="Q23" s="1">
        <f t="shared" si="36"/>
        <v>276</v>
      </c>
      <c r="R23" s="1">
        <f t="shared" si="36"/>
        <v>324.3</v>
      </c>
      <c r="S23" s="1">
        <f t="shared" si="36"/>
        <v>0</v>
      </c>
      <c r="T23" s="1">
        <f t="shared" si="36"/>
        <v>0</v>
      </c>
      <c r="U23" s="1">
        <f t="shared" si="36"/>
        <v>0</v>
      </c>
      <c r="V23" s="1">
        <f t="shared" si="36"/>
        <v>0</v>
      </c>
      <c r="W23" s="1">
        <f t="shared" si="36"/>
        <v>0</v>
      </c>
      <c r="X23" s="1">
        <f t="shared" si="36"/>
        <v>286.35000000000002</v>
      </c>
      <c r="Y23" s="1">
        <f t="shared" si="36"/>
        <v>307.05</v>
      </c>
      <c r="Z23" s="1">
        <f t="shared" si="36"/>
        <v>255.3</v>
      </c>
      <c r="AA23" s="1">
        <f t="shared" si="36"/>
        <v>276</v>
      </c>
      <c r="AB23" s="1">
        <f t="shared" si="36"/>
        <v>348.45</v>
      </c>
    </row>
    <row r="24" spans="1:28" x14ac:dyDescent="0.3">
      <c r="A24" t="s">
        <v>42</v>
      </c>
      <c r="C24" s="1">
        <f>AVERAGE(C4:C20)</f>
        <v>16.555294117647055</v>
      </c>
      <c r="D24" s="2">
        <f>AVERAGE(D4:D20)</f>
        <v>40.882352941176471</v>
      </c>
      <c r="E24" s="2">
        <f t="shared" ref="E24:M24" si="37">AVERAGE(E4:E20)</f>
        <v>42.882352941176471</v>
      </c>
      <c r="F24" s="2">
        <f t="shared" si="37"/>
        <v>36.882352941176471</v>
      </c>
      <c r="G24" s="2">
        <f t="shared" si="37"/>
        <v>39.882352941176471</v>
      </c>
      <c r="H24" s="2">
        <f t="shared" si="37"/>
        <v>46.882352941176471</v>
      </c>
      <c r="I24" s="2">
        <f t="shared" si="37"/>
        <v>2.0588235294117645</v>
      </c>
      <c r="J24" s="2">
        <f t="shared" si="37"/>
        <v>3.7058823529411766</v>
      </c>
      <c r="K24" s="2">
        <f t="shared" si="37"/>
        <v>0.94117647058823528</v>
      </c>
      <c r="L24" s="2">
        <f t="shared" si="37"/>
        <v>1.588235294117647</v>
      </c>
      <c r="M24" s="2">
        <f t="shared" si="37"/>
        <v>7.2352941176470589</v>
      </c>
      <c r="N24" s="1">
        <f>AVERAGE(N4:N20)</f>
        <v>683.74705882352941</v>
      </c>
      <c r="O24" s="1">
        <f t="shared" ref="O24:AB24" si="38">AVERAGE(O4:O20)</f>
        <v>716.85764705882355</v>
      </c>
      <c r="P24" s="1">
        <f t="shared" si="38"/>
        <v>617.52588235294115</v>
      </c>
      <c r="Q24" s="1">
        <f t="shared" si="38"/>
        <v>667.19176470588241</v>
      </c>
      <c r="R24" s="1">
        <f t="shared" si="38"/>
        <v>783.07882352941181</v>
      </c>
      <c r="S24" s="1">
        <f t="shared" si="38"/>
        <v>18.71764705882353</v>
      </c>
      <c r="T24" s="1">
        <f t="shared" si="38"/>
        <v>32.449411764705879</v>
      </c>
      <c r="U24" s="1">
        <f t="shared" si="38"/>
        <v>8.4705882352941178</v>
      </c>
      <c r="V24" s="1">
        <f t="shared" si="38"/>
        <v>14.202941176470588</v>
      </c>
      <c r="W24" s="1">
        <f t="shared" si="38"/>
        <v>62.512941176470605</v>
      </c>
      <c r="X24" s="1">
        <f t="shared" si="38"/>
        <v>702.46470588235297</v>
      </c>
      <c r="Y24" s="1">
        <f t="shared" si="38"/>
        <v>749.30705882352947</v>
      </c>
      <c r="Z24" s="1">
        <f t="shared" si="38"/>
        <v>625.9964705882353</v>
      </c>
      <c r="AA24" s="1">
        <f t="shared" si="38"/>
        <v>681.39470588235304</v>
      </c>
      <c r="AB24" s="1">
        <f t="shared" si="38"/>
        <v>845.59176470588227</v>
      </c>
    </row>
    <row r="25" spans="1:28" x14ac:dyDescent="0.3">
      <c r="A25" t="s">
        <v>43</v>
      </c>
      <c r="C25">
        <f>SUM(C4:C20)</f>
        <v>281.43999999999994</v>
      </c>
      <c r="D25">
        <f>SUM(D4:D20)</f>
        <v>695</v>
      </c>
      <c r="E25">
        <f t="shared" ref="E25:M25" si="39">SUM(E4:E20)</f>
        <v>729</v>
      </c>
      <c r="F25">
        <f t="shared" si="39"/>
        <v>627</v>
      </c>
      <c r="G25">
        <f t="shared" si="39"/>
        <v>678</v>
      </c>
      <c r="H25">
        <f t="shared" si="39"/>
        <v>797</v>
      </c>
      <c r="I25">
        <f t="shared" si="39"/>
        <v>35</v>
      </c>
      <c r="J25">
        <f t="shared" si="39"/>
        <v>63</v>
      </c>
      <c r="K25">
        <f t="shared" si="39"/>
        <v>16</v>
      </c>
      <c r="L25">
        <f t="shared" si="39"/>
        <v>27</v>
      </c>
      <c r="M25">
        <f t="shared" si="39"/>
        <v>123</v>
      </c>
      <c r="N25" s="1">
        <f>SUM(N4:N20)</f>
        <v>11623.7</v>
      </c>
      <c r="O25" s="1">
        <f t="shared" ref="O25:AB25" si="40">SUM(O4:O20)</f>
        <v>12186.58</v>
      </c>
      <c r="P25" s="1">
        <f t="shared" si="40"/>
        <v>10497.94</v>
      </c>
      <c r="Q25" s="1">
        <f t="shared" si="40"/>
        <v>11342.26</v>
      </c>
      <c r="R25" s="1">
        <f t="shared" si="40"/>
        <v>13312.34</v>
      </c>
      <c r="S25" s="1">
        <f t="shared" si="40"/>
        <v>318.2</v>
      </c>
      <c r="T25" s="1">
        <f t="shared" si="40"/>
        <v>551.64</v>
      </c>
      <c r="U25" s="1">
        <f t="shared" si="40"/>
        <v>144</v>
      </c>
      <c r="V25" s="1">
        <f t="shared" si="40"/>
        <v>241.45</v>
      </c>
      <c r="W25" s="1">
        <f t="shared" si="40"/>
        <v>1062.7200000000003</v>
      </c>
      <c r="X25" s="1">
        <f t="shared" si="40"/>
        <v>11941.9</v>
      </c>
      <c r="Y25" s="1">
        <f t="shared" si="40"/>
        <v>12738.220000000001</v>
      </c>
      <c r="Z25" s="1">
        <f t="shared" si="40"/>
        <v>10641.94</v>
      </c>
      <c r="AA25" s="1">
        <f t="shared" si="40"/>
        <v>11583.710000000001</v>
      </c>
      <c r="AB25" s="1">
        <f t="shared" si="40"/>
        <v>14375.06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Bharat</dc:creator>
  <cp:lastModifiedBy>Singh, Bharat</cp:lastModifiedBy>
  <dcterms:created xsi:type="dcterms:W3CDTF">2025-01-27T09:46:57Z</dcterms:created>
  <dcterms:modified xsi:type="dcterms:W3CDTF">2025-01-27T19:35:31Z</dcterms:modified>
</cp:coreProperties>
</file>