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zookim\jsp00\pro03\sourcefiles\wb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1" i="1" l="1"/>
  <c r="K61" i="1" s="1"/>
  <c r="I61" i="1"/>
  <c r="F61" i="1"/>
  <c r="J56" i="1"/>
  <c r="K56" i="1" s="1"/>
  <c r="I56" i="1"/>
  <c r="F56" i="1"/>
  <c r="J25" i="1" l="1"/>
  <c r="K25" i="1" s="1"/>
  <c r="I25" i="1"/>
  <c r="F25" i="1"/>
  <c r="J55" i="1" l="1"/>
  <c r="K55" i="1" s="1"/>
  <c r="I55" i="1"/>
  <c r="F55" i="1"/>
  <c r="J24" i="1"/>
  <c r="K24" i="1" s="1"/>
  <c r="I24" i="1"/>
  <c r="F24" i="1"/>
  <c r="J23" i="1"/>
  <c r="K23" i="1" s="1"/>
  <c r="I23" i="1"/>
  <c r="F23" i="1"/>
  <c r="I26" i="1"/>
  <c r="J30" i="1"/>
  <c r="K30" i="1" s="1"/>
  <c r="I30" i="1"/>
  <c r="F30" i="1"/>
  <c r="J49" i="1"/>
  <c r="K49" i="1" s="1"/>
  <c r="I49" i="1"/>
  <c r="F49" i="1"/>
  <c r="L16" i="1"/>
  <c r="L62" i="1"/>
  <c r="L65" i="1"/>
  <c r="F65" i="1" s="1"/>
  <c r="L69" i="1"/>
  <c r="L73" i="1"/>
  <c r="F73" i="1" s="1"/>
  <c r="F87" i="1"/>
  <c r="F88" i="1"/>
  <c r="F89" i="1"/>
  <c r="F86" i="1"/>
  <c r="F82" i="1"/>
  <c r="F83" i="1"/>
  <c r="F81" i="1"/>
  <c r="F12" i="1"/>
  <c r="F13" i="1"/>
  <c r="F11" i="1"/>
  <c r="F6" i="1"/>
  <c r="F7" i="1"/>
  <c r="F8" i="1"/>
  <c r="F5" i="1"/>
  <c r="F17" i="1"/>
  <c r="F18" i="1"/>
  <c r="F19" i="1"/>
  <c r="F20" i="1"/>
  <c r="F21" i="1"/>
  <c r="F22" i="1"/>
  <c r="F26" i="1"/>
  <c r="F27" i="1"/>
  <c r="F28" i="1"/>
  <c r="F29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50" i="1"/>
  <c r="F51" i="1"/>
  <c r="F52" i="1"/>
  <c r="F53" i="1"/>
  <c r="F54" i="1"/>
  <c r="F58" i="1"/>
  <c r="F59" i="1"/>
  <c r="F60" i="1"/>
  <c r="F62" i="1"/>
  <c r="F63" i="1"/>
  <c r="F64" i="1"/>
  <c r="F66" i="1"/>
  <c r="F67" i="1"/>
  <c r="F68" i="1"/>
  <c r="F69" i="1"/>
  <c r="F70" i="1"/>
  <c r="F71" i="1"/>
  <c r="F72" i="1"/>
  <c r="F74" i="1"/>
  <c r="F75" i="1"/>
  <c r="F76" i="1"/>
  <c r="F77" i="1"/>
  <c r="J43" i="1"/>
  <c r="K43" i="1" s="1"/>
  <c r="I43" i="1"/>
  <c r="K77" i="1"/>
  <c r="J77" i="1"/>
  <c r="I77" i="1"/>
  <c r="I45" i="1"/>
  <c r="J45" i="1"/>
  <c r="K45" i="1" s="1"/>
  <c r="L57" i="1" l="1"/>
  <c r="F57" i="1" s="1"/>
  <c r="J57" i="1"/>
  <c r="I57" i="1"/>
  <c r="J76" i="1"/>
  <c r="K76" i="1" s="1"/>
  <c r="I76" i="1"/>
  <c r="J75" i="1"/>
  <c r="K75" i="1" s="1"/>
  <c r="I75" i="1"/>
  <c r="J74" i="1"/>
  <c r="K74" i="1" s="1"/>
  <c r="I74" i="1"/>
  <c r="J73" i="1"/>
  <c r="K73" i="1" s="1"/>
  <c r="I73" i="1"/>
  <c r="J72" i="1"/>
  <c r="K72" i="1" s="1"/>
  <c r="I72" i="1"/>
  <c r="J71" i="1"/>
  <c r="K71" i="1" s="1"/>
  <c r="I71" i="1"/>
  <c r="J70" i="1"/>
  <c r="K70" i="1" s="1"/>
  <c r="I70" i="1"/>
  <c r="J69" i="1"/>
  <c r="K69" i="1" s="1"/>
  <c r="I69" i="1"/>
  <c r="K68" i="1"/>
  <c r="J68" i="1"/>
  <c r="I68" i="1"/>
  <c r="K67" i="1"/>
  <c r="J67" i="1"/>
  <c r="I67" i="1"/>
  <c r="K66" i="1"/>
  <c r="J66" i="1"/>
  <c r="I66" i="1"/>
  <c r="J65" i="1"/>
  <c r="K65" i="1" s="1"/>
  <c r="I65" i="1"/>
  <c r="I52" i="1"/>
  <c r="J52" i="1"/>
  <c r="K52" i="1"/>
  <c r="I53" i="1"/>
  <c r="J53" i="1"/>
  <c r="K53" i="1" s="1"/>
  <c r="I54" i="1"/>
  <c r="J54" i="1"/>
  <c r="K54" i="1"/>
  <c r="J51" i="1"/>
  <c r="K51" i="1" s="1"/>
  <c r="I51" i="1"/>
  <c r="J48" i="1"/>
  <c r="K48" i="1" s="1"/>
  <c r="I48" i="1"/>
  <c r="I46" i="1"/>
  <c r="J46" i="1"/>
  <c r="K46" i="1" s="1"/>
  <c r="I47" i="1"/>
  <c r="J47" i="1"/>
  <c r="K47" i="1" s="1"/>
  <c r="I42" i="1"/>
  <c r="J42" i="1"/>
  <c r="K42" i="1" s="1"/>
  <c r="I40" i="1"/>
  <c r="J40" i="1"/>
  <c r="K40" i="1" s="1"/>
  <c r="I41" i="1"/>
  <c r="J41" i="1"/>
  <c r="K41" i="1" s="1"/>
  <c r="J37" i="1"/>
  <c r="K37" i="1" s="1"/>
  <c r="I37" i="1"/>
  <c r="I33" i="1"/>
  <c r="J33" i="1"/>
  <c r="K33" i="1" s="1"/>
  <c r="I34" i="1"/>
  <c r="J34" i="1"/>
  <c r="K34" i="1" s="1"/>
  <c r="I35" i="1"/>
  <c r="J35" i="1"/>
  <c r="K35" i="1" s="1"/>
  <c r="I36" i="1"/>
  <c r="J36" i="1"/>
  <c r="K36" i="1" s="1"/>
  <c r="J29" i="1"/>
  <c r="K29" i="1" s="1"/>
  <c r="I29" i="1"/>
  <c r="I22" i="1"/>
  <c r="J22" i="1"/>
  <c r="K22" i="1" s="1"/>
  <c r="K57" i="1" l="1"/>
  <c r="L10" i="1"/>
  <c r="I63" i="1" l="1"/>
  <c r="J63" i="1"/>
  <c r="K63" i="1" s="1"/>
  <c r="I64" i="1"/>
  <c r="J64" i="1"/>
  <c r="K64" i="1" s="1"/>
  <c r="I58" i="1"/>
  <c r="J58" i="1"/>
  <c r="K58" i="1" s="1"/>
  <c r="I59" i="1"/>
  <c r="J59" i="1"/>
  <c r="K59" i="1" s="1"/>
  <c r="I60" i="1"/>
  <c r="J60" i="1"/>
  <c r="K60" i="1"/>
  <c r="I50" i="1"/>
  <c r="J50" i="1"/>
  <c r="K50" i="1"/>
  <c r="I17" i="1"/>
  <c r="J17" i="1"/>
  <c r="K17" i="1" s="1"/>
  <c r="I44" i="1"/>
  <c r="J44" i="1"/>
  <c r="K44" i="1"/>
  <c r="I39" i="1"/>
  <c r="J39" i="1"/>
  <c r="K39" i="1" s="1"/>
  <c r="I32" i="1"/>
  <c r="J32" i="1"/>
  <c r="K32" i="1"/>
  <c r="I27" i="1"/>
  <c r="J27" i="1"/>
  <c r="K27" i="1" s="1"/>
  <c r="I28" i="1"/>
  <c r="J28" i="1"/>
  <c r="K28" i="1" s="1"/>
  <c r="I19" i="1"/>
  <c r="J19" i="1"/>
  <c r="K19" i="1"/>
  <c r="I20" i="1"/>
  <c r="J20" i="1"/>
  <c r="K20" i="1" s="1"/>
  <c r="I21" i="1"/>
  <c r="J21" i="1"/>
  <c r="K21" i="1" s="1"/>
  <c r="I62" i="1" l="1"/>
  <c r="J62" i="1"/>
  <c r="K62" i="1" s="1"/>
  <c r="G4" i="1"/>
  <c r="K89" i="1"/>
  <c r="J89" i="1"/>
  <c r="I89" i="1"/>
  <c r="K88" i="1"/>
  <c r="J88" i="1"/>
  <c r="I88" i="1"/>
  <c r="K87" i="1"/>
  <c r="J87" i="1"/>
  <c r="I87" i="1"/>
  <c r="K86" i="1"/>
  <c r="J86" i="1"/>
  <c r="I86" i="1"/>
  <c r="L85" i="1"/>
  <c r="H85" i="1"/>
  <c r="G85" i="1"/>
  <c r="K84" i="1"/>
  <c r="J84" i="1"/>
  <c r="I84" i="1"/>
  <c r="K83" i="1"/>
  <c r="J83" i="1"/>
  <c r="I83" i="1"/>
  <c r="K82" i="1"/>
  <c r="J82" i="1"/>
  <c r="I82" i="1"/>
  <c r="K81" i="1"/>
  <c r="J81" i="1"/>
  <c r="I81" i="1"/>
  <c r="K80" i="1"/>
  <c r="J80" i="1"/>
  <c r="I80" i="1"/>
  <c r="L79" i="1"/>
  <c r="H79" i="1"/>
  <c r="G79" i="1"/>
  <c r="K78" i="1"/>
  <c r="J78" i="1"/>
  <c r="I78" i="1"/>
  <c r="J38" i="1"/>
  <c r="K38" i="1" s="1"/>
  <c r="I38" i="1"/>
  <c r="J31" i="1"/>
  <c r="K31" i="1" s="1"/>
  <c r="I31" i="1"/>
  <c r="J26" i="1"/>
  <c r="K26" i="1" s="1"/>
  <c r="J18" i="1"/>
  <c r="K18" i="1" s="1"/>
  <c r="I18" i="1"/>
  <c r="J16" i="1"/>
  <c r="K16" i="1" s="1"/>
  <c r="I16" i="1"/>
  <c r="L15" i="1"/>
  <c r="H15" i="1"/>
  <c r="G15" i="1"/>
  <c r="K14" i="1"/>
  <c r="J14" i="1"/>
  <c r="I14" i="1"/>
  <c r="J13" i="1"/>
  <c r="K13" i="1" s="1"/>
  <c r="I13" i="1"/>
  <c r="J12" i="1"/>
  <c r="K12" i="1" s="1"/>
  <c r="I12" i="1"/>
  <c r="J11" i="1"/>
  <c r="K11" i="1" s="1"/>
  <c r="I11" i="1"/>
  <c r="H10" i="1"/>
  <c r="G10" i="1"/>
  <c r="J9" i="1"/>
  <c r="K9" i="1" s="1"/>
  <c r="I9" i="1"/>
  <c r="J8" i="1"/>
  <c r="K8" i="1" s="1"/>
  <c r="I8" i="1"/>
  <c r="J7" i="1"/>
  <c r="K7" i="1" s="1"/>
  <c r="I7" i="1"/>
  <c r="J6" i="1"/>
  <c r="K6" i="1" s="1"/>
  <c r="I6" i="1"/>
  <c r="J5" i="1"/>
  <c r="K5" i="1" s="1"/>
  <c r="I5" i="1"/>
  <c r="L4" i="1"/>
  <c r="H4" i="1"/>
  <c r="J4" i="1" l="1"/>
  <c r="K4" i="1" s="1"/>
  <c r="I79" i="1"/>
  <c r="J79" i="1"/>
  <c r="K79" i="1" s="1"/>
  <c r="J10" i="1"/>
  <c r="K10" i="1" s="1"/>
  <c r="I4" i="1"/>
  <c r="I10" i="1"/>
  <c r="I15" i="1"/>
  <c r="I85" i="1"/>
  <c r="J15" i="1"/>
  <c r="K15" i="1" s="1"/>
  <c r="J85" i="1"/>
  <c r="K85" i="1" s="1"/>
</calcChain>
</file>

<file path=xl/sharedStrings.xml><?xml version="1.0" encoding="utf-8"?>
<sst xmlns="http://schemas.openxmlformats.org/spreadsheetml/2006/main" count="352" uniqueCount="279">
  <si>
    <t>Gantt Chart</t>
    <phoneticPr fontId="4" type="noConversion"/>
  </si>
  <si>
    <t>WBS</t>
  </si>
  <si>
    <t>시작일</t>
    <phoneticPr fontId="4" type="noConversion"/>
  </si>
  <si>
    <t>종료일</t>
    <phoneticPr fontId="4" type="noConversion"/>
  </si>
  <si>
    <t>기간</t>
    <phoneticPr fontId="4" type="noConversion"/>
  </si>
  <si>
    <t>진척도</t>
    <phoneticPr fontId="4" type="noConversion"/>
  </si>
  <si>
    <t>분석</t>
    <phoneticPr fontId="4" type="noConversion"/>
  </si>
  <si>
    <t>-</t>
  </si>
  <si>
    <t>1.1</t>
  </si>
  <si>
    <t>위험 분석</t>
    <phoneticPr fontId="4" type="noConversion"/>
  </si>
  <si>
    <t>1.2</t>
    <phoneticPr fontId="4" type="noConversion"/>
  </si>
  <si>
    <t>요구사항 분석</t>
    <phoneticPr fontId="4" type="noConversion"/>
  </si>
  <si>
    <t>-</t>
    <phoneticPr fontId="4" type="noConversion"/>
  </si>
  <si>
    <t>1.5</t>
    <phoneticPr fontId="4" type="noConversion"/>
  </si>
  <si>
    <t>진행 업무 점검 및 이슈 해결</t>
    <phoneticPr fontId="4" type="noConversion"/>
  </si>
  <si>
    <t>2</t>
  </si>
  <si>
    <t>설계</t>
    <phoneticPr fontId="4" type="noConversion"/>
  </si>
  <si>
    <t>2.1</t>
    <phoneticPr fontId="4" type="noConversion"/>
  </si>
  <si>
    <t>DB 설계</t>
    <phoneticPr fontId="4" type="noConversion"/>
  </si>
  <si>
    <t>2.2</t>
    <phoneticPr fontId="4" type="noConversion"/>
  </si>
  <si>
    <t>아키텍처 설계</t>
    <phoneticPr fontId="4" type="noConversion"/>
  </si>
  <si>
    <t>2.3</t>
    <phoneticPr fontId="4" type="noConversion"/>
  </si>
  <si>
    <t>클래스 설계</t>
    <phoneticPr fontId="4" type="noConversion"/>
  </si>
  <si>
    <t>2.4</t>
    <phoneticPr fontId="4" type="noConversion"/>
  </si>
  <si>
    <t>3</t>
    <phoneticPr fontId="4" type="noConversion"/>
  </si>
  <si>
    <t>구현</t>
    <phoneticPr fontId="4" type="noConversion"/>
  </si>
  <si>
    <t>3.1</t>
    <phoneticPr fontId="4" type="noConversion"/>
  </si>
  <si>
    <t>웹 기능 구현</t>
    <phoneticPr fontId="4" type="noConversion"/>
  </si>
  <si>
    <t>4</t>
    <phoneticPr fontId="4" type="noConversion"/>
  </si>
  <si>
    <t>테스트</t>
    <phoneticPr fontId="4" type="noConversion"/>
  </si>
  <si>
    <t>4.1</t>
    <phoneticPr fontId="4" type="noConversion"/>
  </si>
  <si>
    <t>통합 테스트</t>
    <phoneticPr fontId="4" type="noConversion"/>
  </si>
  <si>
    <t>4.1.1</t>
    <phoneticPr fontId="4" type="noConversion"/>
  </si>
  <si>
    <t>단위/통합 테스트(라이브러리)</t>
    <phoneticPr fontId="4" type="noConversion"/>
  </si>
  <si>
    <t>4.1.2</t>
    <phoneticPr fontId="4" type="noConversion"/>
  </si>
  <si>
    <t>단위/통합 테스트(웹)</t>
    <phoneticPr fontId="4" type="noConversion"/>
  </si>
  <si>
    <t>4.2</t>
    <phoneticPr fontId="4" type="noConversion"/>
  </si>
  <si>
    <t>QC 및 피드백</t>
    <phoneticPr fontId="4" type="noConversion"/>
  </si>
  <si>
    <t>4.3</t>
    <phoneticPr fontId="4" type="noConversion"/>
  </si>
  <si>
    <t>진행 업무 점검 및 이슈 해결</t>
    <phoneticPr fontId="4" type="noConversion"/>
  </si>
  <si>
    <t>5</t>
    <phoneticPr fontId="4" type="noConversion"/>
  </si>
  <si>
    <t>이관</t>
    <phoneticPr fontId="4" type="noConversion"/>
  </si>
  <si>
    <t>5.1</t>
    <phoneticPr fontId="4" type="noConversion"/>
  </si>
  <si>
    <t>적용 시나리오 작성 및 공유</t>
    <phoneticPr fontId="4" type="noConversion"/>
  </si>
  <si>
    <t>5.2</t>
    <phoneticPr fontId="4" type="noConversion"/>
  </si>
  <si>
    <t>공지</t>
    <phoneticPr fontId="4" type="noConversion"/>
  </si>
  <si>
    <t>5.3</t>
    <phoneticPr fontId="4" type="noConversion"/>
  </si>
  <si>
    <t>소스 배포/장애 대응 준비</t>
    <phoneticPr fontId="4" type="noConversion"/>
  </si>
  <si>
    <t>실서버 이관</t>
    <phoneticPr fontId="4" type="noConversion"/>
  </si>
  <si>
    <t>중요단계</t>
    <phoneticPr fontId="4" type="noConversion"/>
  </si>
  <si>
    <t>중요단계</t>
    <phoneticPr fontId="4" type="noConversion"/>
  </si>
  <si>
    <t>중요단계</t>
    <phoneticPr fontId="4" type="noConversion"/>
  </si>
  <si>
    <t xml:space="preserve"> DAYS</t>
    <phoneticPr fontId="2" type="noConversion"/>
  </si>
  <si>
    <t>클래스 분석</t>
    <phoneticPr fontId="4" type="noConversion"/>
  </si>
  <si>
    <t>아키텍처 분석</t>
    <phoneticPr fontId="4" type="noConversion"/>
  </si>
  <si>
    <t>작업완료여부</t>
    <phoneticPr fontId="4" type="noConversion"/>
  </si>
  <si>
    <t>업무분담</t>
    <phoneticPr fontId="4" type="noConversion"/>
  </si>
  <si>
    <t>1.3</t>
    <phoneticPr fontId="4" type="noConversion"/>
  </si>
  <si>
    <t>1.4</t>
    <phoneticPr fontId="4" type="noConversion"/>
  </si>
  <si>
    <t>기능</t>
    <phoneticPr fontId="4" type="noConversion"/>
  </si>
  <si>
    <t>3.2.1</t>
    <phoneticPr fontId="4" type="noConversion"/>
  </si>
  <si>
    <t>3.2.2</t>
    <phoneticPr fontId="2" type="noConversion"/>
  </si>
  <si>
    <t>3.2.3</t>
    <phoneticPr fontId="2" type="noConversion"/>
  </si>
  <si>
    <t>회원가입</t>
    <phoneticPr fontId="4" type="noConversion"/>
  </si>
  <si>
    <t>회원삭제</t>
    <phoneticPr fontId="2" type="noConversion"/>
  </si>
  <si>
    <t>회원수정</t>
    <phoneticPr fontId="2" type="noConversion"/>
  </si>
  <si>
    <t>3.2.4</t>
  </si>
  <si>
    <t>3.3.1</t>
    <phoneticPr fontId="2" type="noConversion"/>
  </si>
  <si>
    <t>3.3.2</t>
    <phoneticPr fontId="2" type="noConversion"/>
  </si>
  <si>
    <t>3.3.3</t>
  </si>
  <si>
    <t>공지사항수정</t>
    <phoneticPr fontId="2" type="noConversion"/>
  </si>
  <si>
    <t>공지사항삭제</t>
    <phoneticPr fontId="2" type="noConversion"/>
  </si>
  <si>
    <t>3.4.1</t>
    <phoneticPr fontId="2" type="noConversion"/>
  </si>
  <si>
    <t>3.4.2</t>
  </si>
  <si>
    <t>3.4.3</t>
  </si>
  <si>
    <t>3.5.1</t>
    <phoneticPr fontId="2" type="noConversion"/>
  </si>
  <si>
    <t>3.5.2</t>
    <phoneticPr fontId="2" type="noConversion"/>
  </si>
  <si>
    <t>3.6.3</t>
  </si>
  <si>
    <t>3.6.4</t>
  </si>
  <si>
    <t>3.6.5</t>
  </si>
  <si>
    <t>3.1.1</t>
    <phoneticPr fontId="2" type="noConversion"/>
  </si>
  <si>
    <t>3.7.1</t>
    <phoneticPr fontId="2" type="noConversion"/>
  </si>
  <si>
    <t>3.7.2</t>
  </si>
  <si>
    <t>3.7.3</t>
  </si>
  <si>
    <t>3.8.2</t>
  </si>
  <si>
    <t>3.8.3</t>
  </si>
  <si>
    <t>요구식별자</t>
    <phoneticPr fontId="2" type="noConversion"/>
  </si>
  <si>
    <t>pro03 함안 문화관광</t>
    <phoneticPr fontId="4" type="noConversion"/>
  </si>
  <si>
    <t>유형</t>
    <phoneticPr fontId="2" type="noConversion"/>
  </si>
  <si>
    <t>사용자 인증(로그인)</t>
    <phoneticPr fontId="2" type="noConversion"/>
  </si>
  <si>
    <t>Login.do</t>
    <phoneticPr fontId="2" type="noConversion"/>
  </si>
  <si>
    <t>회원정보</t>
    <phoneticPr fontId="2" type="noConversion"/>
  </si>
  <si>
    <t>Mypage.do</t>
    <phoneticPr fontId="2" type="noConversion"/>
  </si>
  <si>
    <t>3.2.5</t>
  </si>
  <si>
    <t>회원가입 이용약관</t>
    <phoneticPr fontId="2" type="noConversion"/>
  </si>
  <si>
    <t>Agree.do</t>
    <phoneticPr fontId="2" type="noConversion"/>
  </si>
  <si>
    <t>회원</t>
    <phoneticPr fontId="2" type="noConversion"/>
  </si>
  <si>
    <t>공지사항등록</t>
    <phoneticPr fontId="4" type="noConversion"/>
  </si>
  <si>
    <t>공통</t>
    <phoneticPr fontId="2" type="noConversion"/>
  </si>
  <si>
    <t>관리자</t>
    <phoneticPr fontId="2" type="noConversion"/>
  </si>
  <si>
    <t>관리자</t>
    <phoneticPr fontId="2" type="noConversion"/>
  </si>
  <si>
    <t>공통</t>
    <phoneticPr fontId="2" type="noConversion"/>
  </si>
  <si>
    <t>공지사항 상세보기</t>
    <phoneticPr fontId="2" type="noConversion"/>
  </si>
  <si>
    <t>3.4.4</t>
  </si>
  <si>
    <t>3.4.5</t>
  </si>
  <si>
    <t>3.4.6</t>
  </si>
  <si>
    <t>ComplainList.do</t>
    <phoneticPr fontId="2" type="noConversion"/>
  </si>
  <si>
    <t>민원 목록</t>
    <phoneticPr fontId="4" type="noConversion"/>
  </si>
  <si>
    <t>공통</t>
    <phoneticPr fontId="2" type="noConversion"/>
  </si>
  <si>
    <t>민원 상세보기</t>
    <phoneticPr fontId="4" type="noConversion"/>
  </si>
  <si>
    <t>ComplainDetail.do</t>
    <phoneticPr fontId="2" type="noConversion"/>
  </si>
  <si>
    <t>회원</t>
    <phoneticPr fontId="2" type="noConversion"/>
  </si>
  <si>
    <t>민원 쓰기</t>
    <phoneticPr fontId="4" type="noConversion"/>
  </si>
  <si>
    <t>ComplainAdd.do</t>
    <phoneticPr fontId="2" type="noConversion"/>
  </si>
  <si>
    <t>민원 철회</t>
    <phoneticPr fontId="4" type="noConversion"/>
  </si>
  <si>
    <t>ComplainDel.do</t>
    <phoneticPr fontId="2" type="noConversion"/>
  </si>
  <si>
    <t>회원</t>
    <phoneticPr fontId="2" type="noConversion"/>
  </si>
  <si>
    <t>민원 답변 쓰기</t>
    <phoneticPr fontId="4" type="noConversion"/>
  </si>
  <si>
    <t>ReplyAdd.do</t>
    <phoneticPr fontId="2" type="noConversion"/>
  </si>
  <si>
    <t>민원 답변 수정</t>
    <phoneticPr fontId="4" type="noConversion"/>
  </si>
  <si>
    <t>ReplyUpdate.do</t>
    <phoneticPr fontId="2" type="noConversion"/>
  </si>
  <si>
    <t>민원 답변 삭제</t>
    <phoneticPr fontId="4" type="noConversion"/>
  </si>
  <si>
    <t>ReplyDel.do</t>
    <phoneticPr fontId="2" type="noConversion"/>
  </si>
  <si>
    <t>관리자</t>
    <phoneticPr fontId="2" type="noConversion"/>
  </si>
  <si>
    <t>관리자</t>
    <phoneticPr fontId="2" type="noConversion"/>
  </si>
  <si>
    <t>포토갤러리 목록</t>
    <phoneticPr fontId="4" type="noConversion"/>
  </si>
  <si>
    <t>포토갤러리 자세히보기</t>
    <phoneticPr fontId="4" type="noConversion"/>
  </si>
  <si>
    <t>PhotoList.do</t>
    <phoneticPr fontId="2" type="noConversion"/>
  </si>
  <si>
    <t>PhotoDetail.do</t>
    <phoneticPr fontId="2" type="noConversion"/>
  </si>
  <si>
    <t>3.5.3</t>
  </si>
  <si>
    <t>3.5.4</t>
  </si>
  <si>
    <t>3.5.5</t>
  </si>
  <si>
    <t>공통</t>
    <phoneticPr fontId="2" type="noConversion"/>
  </si>
  <si>
    <t>공통</t>
    <phoneticPr fontId="2" type="noConversion"/>
  </si>
  <si>
    <t>공통</t>
    <phoneticPr fontId="2" type="noConversion"/>
  </si>
  <si>
    <t>3.6.1</t>
    <phoneticPr fontId="2" type="noConversion"/>
  </si>
  <si>
    <t>3.6.2</t>
    <phoneticPr fontId="2" type="noConversion"/>
  </si>
  <si>
    <t>음식점 목록</t>
    <phoneticPr fontId="4" type="noConversion"/>
  </si>
  <si>
    <t>FoodList.do</t>
    <phoneticPr fontId="2" type="noConversion"/>
  </si>
  <si>
    <t>관리자</t>
    <phoneticPr fontId="2" type="noConversion"/>
  </si>
  <si>
    <t>음식점 신규등록</t>
    <phoneticPr fontId="4" type="noConversion"/>
  </si>
  <si>
    <t>음식점 수정</t>
    <phoneticPr fontId="4" type="noConversion"/>
  </si>
  <si>
    <t>FoodUpdate.do</t>
    <phoneticPr fontId="2" type="noConversion"/>
  </si>
  <si>
    <t>음식점 삭제</t>
    <phoneticPr fontId="4" type="noConversion"/>
  </si>
  <si>
    <t>FoodDel.do</t>
    <phoneticPr fontId="2" type="noConversion"/>
  </si>
  <si>
    <t>포토갤러리 수정</t>
    <phoneticPr fontId="4" type="noConversion"/>
  </si>
  <si>
    <t>포토갤러리 삭제</t>
    <phoneticPr fontId="4" type="noConversion"/>
  </si>
  <si>
    <t>PhotoUpdate.do</t>
    <phoneticPr fontId="2" type="noConversion"/>
  </si>
  <si>
    <t>PhotoDel.do</t>
    <phoneticPr fontId="2" type="noConversion"/>
  </si>
  <si>
    <t>숙박시설 목록</t>
    <phoneticPr fontId="2" type="noConversion"/>
  </si>
  <si>
    <t>3.7.4</t>
  </si>
  <si>
    <t>3.7.5</t>
  </si>
  <si>
    <t>숙박시설 수정</t>
    <phoneticPr fontId="4" type="noConversion"/>
  </si>
  <si>
    <t>숙박시설 삭제</t>
    <phoneticPr fontId="2" type="noConversion"/>
  </si>
  <si>
    <t>AccomList.do</t>
    <phoneticPr fontId="2" type="noConversion"/>
  </si>
  <si>
    <t>AccomUpdate.do</t>
    <phoneticPr fontId="2" type="noConversion"/>
  </si>
  <si>
    <t>AccomDel.do</t>
    <phoneticPr fontId="2" type="noConversion"/>
  </si>
  <si>
    <t>공통헤더</t>
    <phoneticPr fontId="2" type="noConversion"/>
  </si>
  <si>
    <t>공통푸터</t>
    <phoneticPr fontId="2" type="noConversion"/>
  </si>
  <si>
    <t>메인페이지</t>
    <phoneticPr fontId="2" type="noConversion"/>
  </si>
  <si>
    <t>공지사항</t>
    <phoneticPr fontId="2" type="noConversion"/>
  </si>
  <si>
    <t>서브페이지1</t>
    <phoneticPr fontId="4" type="noConversion"/>
  </si>
  <si>
    <t>민원페이지</t>
    <phoneticPr fontId="2" type="noConversion"/>
  </si>
  <si>
    <t>서브페이지2</t>
    <phoneticPr fontId="4" type="noConversion"/>
  </si>
  <si>
    <t>함안수박축제</t>
    <phoneticPr fontId="2" type="noConversion"/>
  </si>
  <si>
    <t>함안낙화놀이</t>
    <phoneticPr fontId="2" type="noConversion"/>
  </si>
  <si>
    <t>함안해바라기축제</t>
    <phoneticPr fontId="4" type="noConversion"/>
  </si>
  <si>
    <t>3.10</t>
    <phoneticPr fontId="2" type="noConversion"/>
  </si>
  <si>
    <t>3.9</t>
    <phoneticPr fontId="2" type="noConversion"/>
  </si>
  <si>
    <t>3.9.1</t>
    <phoneticPr fontId="2" type="noConversion"/>
  </si>
  <si>
    <t>3.9.2</t>
    <phoneticPr fontId="2" type="noConversion"/>
  </si>
  <si>
    <t>3.10.1</t>
    <phoneticPr fontId="2" type="noConversion"/>
  </si>
  <si>
    <t>3.10.2</t>
    <phoneticPr fontId="2" type="noConversion"/>
  </si>
  <si>
    <t>3.10.3</t>
    <phoneticPr fontId="2" type="noConversion"/>
  </si>
  <si>
    <t>3.8.1</t>
    <phoneticPr fontId="2" type="noConversion"/>
  </si>
  <si>
    <t>3.11</t>
    <phoneticPr fontId="2" type="noConversion"/>
  </si>
  <si>
    <t>서브페이지3</t>
    <phoneticPr fontId="4" type="noConversion"/>
  </si>
  <si>
    <t>문화재</t>
    <phoneticPr fontId="2" type="noConversion"/>
  </si>
  <si>
    <t>생태관광(N/5)</t>
    <phoneticPr fontId="4" type="noConversion"/>
  </si>
  <si>
    <t>역사여행(N/4)</t>
    <phoneticPr fontId="2" type="noConversion"/>
  </si>
  <si>
    <t>3.11.1</t>
    <phoneticPr fontId="2" type="noConversion"/>
  </si>
  <si>
    <t>3.11.2</t>
    <phoneticPr fontId="2" type="noConversion"/>
  </si>
  <si>
    <t>3.11.3</t>
    <phoneticPr fontId="2" type="noConversion"/>
  </si>
  <si>
    <t>포토갤러리</t>
    <phoneticPr fontId="2" type="noConversion"/>
  </si>
  <si>
    <t>교통안내(N/3)</t>
    <phoneticPr fontId="2" type="noConversion"/>
  </si>
  <si>
    <t>관광지도(N/3)</t>
    <phoneticPr fontId="4" type="noConversion"/>
  </si>
  <si>
    <t>3.12</t>
    <phoneticPr fontId="2" type="noConversion"/>
  </si>
  <si>
    <t>3.12.1</t>
    <phoneticPr fontId="2" type="noConversion"/>
  </si>
  <si>
    <t>3.12.2</t>
  </si>
  <si>
    <t>3.12.3</t>
  </si>
  <si>
    <t>3.13</t>
    <phoneticPr fontId="4" type="noConversion"/>
  </si>
  <si>
    <t>6조</t>
    <phoneticPr fontId="2" type="noConversion"/>
  </si>
  <si>
    <t>조태정, 김우주</t>
    <phoneticPr fontId="2" type="noConversion"/>
  </si>
  <si>
    <t>header.jsp</t>
    <phoneticPr fontId="2" type="noConversion"/>
  </si>
  <si>
    <t>footer.jsp</t>
    <phoneticPr fontId="2" type="noConversion"/>
  </si>
  <si>
    <t>/sub1</t>
    <phoneticPr fontId="2" type="noConversion"/>
  </si>
  <si>
    <t>/sub1/notice.jsp</t>
    <phoneticPr fontId="2" type="noConversion"/>
  </si>
  <si>
    <t>/sub1/complain.jsp</t>
    <phoneticPr fontId="2" type="noConversion"/>
  </si>
  <si>
    <t>/sub2</t>
    <phoneticPr fontId="2" type="noConversion"/>
  </si>
  <si>
    <t>/sub2/watermelon.jsp</t>
    <phoneticPr fontId="2" type="noConversion"/>
  </si>
  <si>
    <t>웹 페이지 구현</t>
    <phoneticPr fontId="2" type="noConversion"/>
  </si>
  <si>
    <t>index.jsp</t>
    <phoneticPr fontId="2" type="noConversion"/>
  </si>
  <si>
    <t>/sub2/fireworks.jsp</t>
    <phoneticPr fontId="2" type="noConversion"/>
  </si>
  <si>
    <t>/sub2/sunflower.jsp</t>
    <phoneticPr fontId="2" type="noConversion"/>
  </si>
  <si>
    <t>/sub3</t>
    <phoneticPr fontId="2" type="noConversion"/>
  </si>
  <si>
    <t>/sub3/cultural.jsp</t>
    <phoneticPr fontId="2" type="noConversion"/>
  </si>
  <si>
    <t>/sub3/history.jsp</t>
    <phoneticPr fontId="2" type="noConversion"/>
  </si>
  <si>
    <t>/sub3/eco.jsp</t>
    <phoneticPr fontId="2" type="noConversion"/>
  </si>
  <si>
    <t>서브페이지4</t>
    <phoneticPr fontId="4" type="noConversion"/>
  </si>
  <si>
    <t>/sub4</t>
    <phoneticPr fontId="2" type="noConversion"/>
  </si>
  <si>
    <t>/sub4/photo.jsp</t>
    <phoneticPr fontId="2" type="noConversion"/>
  </si>
  <si>
    <t>/sub4/traffic.jsp</t>
    <phoneticPr fontId="2" type="noConversion"/>
  </si>
  <si>
    <t>/sub4/market.jsp</t>
    <phoneticPr fontId="2" type="noConversion"/>
  </si>
  <si>
    <t>회원 관련(가입 등) 페이지</t>
    <phoneticPr fontId="4" type="noConversion"/>
  </si>
  <si>
    <t>/member</t>
    <phoneticPr fontId="2" type="noConversion"/>
  </si>
  <si>
    <t>조태정</t>
    <phoneticPr fontId="2" type="noConversion"/>
  </si>
  <si>
    <t>조태정</t>
    <phoneticPr fontId="2" type="noConversion"/>
  </si>
  <si>
    <t>조태정</t>
    <phoneticPr fontId="2" type="noConversion"/>
  </si>
  <si>
    <t>김우주</t>
    <phoneticPr fontId="2" type="noConversion"/>
  </si>
  <si>
    <t>김우주</t>
    <phoneticPr fontId="2" type="noConversion"/>
  </si>
  <si>
    <t>김우주</t>
    <phoneticPr fontId="2" type="noConversion"/>
  </si>
  <si>
    <t>김우주</t>
    <phoneticPr fontId="2" type="noConversion"/>
  </si>
  <si>
    <t>김우주</t>
    <phoneticPr fontId="2" type="noConversion"/>
  </si>
  <si>
    <t>조태정</t>
    <phoneticPr fontId="2" type="noConversion"/>
  </si>
  <si>
    <t>조태정</t>
    <phoneticPr fontId="2" type="noConversion"/>
  </si>
  <si>
    <t>조태정</t>
    <phoneticPr fontId="2" type="noConversion"/>
  </si>
  <si>
    <t>김우주</t>
    <phoneticPr fontId="2" type="noConversion"/>
  </si>
  <si>
    <t>김우주</t>
    <phoneticPr fontId="2" type="noConversion"/>
  </si>
  <si>
    <t>김우주</t>
    <phoneticPr fontId="2" type="noConversion"/>
  </si>
  <si>
    <t>김우주</t>
    <phoneticPr fontId="2" type="noConversion"/>
  </si>
  <si>
    <t>조태정</t>
    <phoneticPr fontId="2" type="noConversion"/>
  </si>
  <si>
    <t>조태정</t>
    <phoneticPr fontId="2" type="noConversion"/>
  </si>
  <si>
    <t>조태정</t>
    <phoneticPr fontId="2" type="noConversion"/>
  </si>
  <si>
    <t>음식점 길찾기</t>
    <phoneticPr fontId="4" type="noConversion"/>
  </si>
  <si>
    <t>GoFoodMap.do</t>
    <phoneticPr fontId="2" type="noConversion"/>
  </si>
  <si>
    <t>김우주</t>
    <phoneticPr fontId="2" type="noConversion"/>
  </si>
  <si>
    <t>숙박시설 신규등록</t>
    <phoneticPr fontId="2" type="noConversion"/>
  </si>
  <si>
    <t>숙박시설 길찾기</t>
    <phoneticPr fontId="4" type="noConversion"/>
  </si>
  <si>
    <t>GoAccomMap.do</t>
    <phoneticPr fontId="2" type="noConversion"/>
  </si>
  <si>
    <t>조태정</t>
    <phoneticPr fontId="2" type="noConversion"/>
  </si>
  <si>
    <t>조태정</t>
    <phoneticPr fontId="2" type="noConversion"/>
  </si>
  <si>
    <t>김우주</t>
    <phoneticPr fontId="2" type="noConversion"/>
  </si>
  <si>
    <t>포토갤러리 페이징처리</t>
    <phoneticPr fontId="4" type="noConversion"/>
  </si>
  <si>
    <t>3.5.6</t>
    <phoneticPr fontId="2" type="noConversion"/>
  </si>
  <si>
    <t/>
  </si>
  <si>
    <t>3.6.6</t>
    <phoneticPr fontId="2" type="noConversion"/>
  </si>
  <si>
    <t>음식점 페이징처리</t>
    <phoneticPr fontId="4" type="noConversion"/>
  </si>
  <si>
    <t>3.3.4</t>
    <phoneticPr fontId="2" type="noConversion"/>
  </si>
  <si>
    <t>공지사항 페이징처리</t>
    <phoneticPr fontId="2" type="noConversion"/>
  </si>
  <si>
    <t>AccomAddPro.do</t>
  </si>
  <si>
    <t>FoodAddPro.do</t>
    <phoneticPr fontId="2" type="noConversion"/>
  </si>
  <si>
    <t>GoNoticeDetail.do</t>
  </si>
  <si>
    <t>NoticeInsert.do</t>
  </si>
  <si>
    <t>NoticeDelete.do</t>
  </si>
  <si>
    <t>NoticeUpdate.do</t>
  </si>
  <si>
    <t>UserUpdatePro.do</t>
  </si>
  <si>
    <t>IdCheck.do</t>
  </si>
  <si>
    <t>3.2.6</t>
    <phoneticPr fontId="2" type="noConversion"/>
  </si>
  <si>
    <t>회원아이디중복체크</t>
    <phoneticPr fontId="2" type="noConversion"/>
  </si>
  <si>
    <t>관리자</t>
    <phoneticPr fontId="2" type="noConversion"/>
  </si>
  <si>
    <t>3.2.7</t>
    <phoneticPr fontId="2" type="noConversion"/>
  </si>
  <si>
    <t>AdminUser.do</t>
  </si>
  <si>
    <t>관리자 회원목록</t>
    <phoneticPr fontId="2" type="noConversion"/>
  </si>
  <si>
    <t>UserSignUpPro.do</t>
  </si>
  <si>
    <t>UserDelete.do</t>
  </si>
  <si>
    <t>3.7.6</t>
    <phoneticPr fontId="2" type="noConversion"/>
  </si>
  <si>
    <t>숙박시설 페이징처리</t>
    <phoneticPr fontId="2" type="noConversion"/>
  </si>
  <si>
    <t>김우주</t>
    <phoneticPr fontId="2" type="noConversion"/>
  </si>
  <si>
    <t>3.2.8</t>
    <phoneticPr fontId="2" type="noConversion"/>
  </si>
  <si>
    <t>비밀번호 암호화및 복호화</t>
    <phoneticPr fontId="2" type="noConversion"/>
  </si>
  <si>
    <t>조태정,김우주</t>
    <phoneticPr fontId="2" type="noConversion"/>
  </si>
  <si>
    <t>김우주</t>
    <phoneticPr fontId="2" type="noConversion"/>
  </si>
  <si>
    <t>조태정</t>
    <phoneticPr fontId="2" type="noConversion"/>
  </si>
  <si>
    <t>김우주</t>
    <phoneticPr fontId="2" type="noConversion"/>
  </si>
  <si>
    <t>숙박시설 리뷰처리</t>
    <phoneticPr fontId="2" type="noConversion"/>
  </si>
  <si>
    <t>ReviewInsert.do</t>
    <phoneticPr fontId="2" type="noConversion"/>
  </si>
  <si>
    <t>3.8.4</t>
    <phoneticPr fontId="2" type="noConversion"/>
  </si>
  <si>
    <t>공통 리뷰 삽입</t>
    <phoneticPr fontId="2" type="noConversion"/>
  </si>
  <si>
    <t>review.jsp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</si>
</sst>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d/m;@"/>
    <numFmt numFmtId="177" formatCode="yy&quot;-&quot;m&quot;-&quot;d;@"/>
    <numFmt numFmtId="178" formatCode="dd/mm/yy;@"/>
    <numFmt numFmtId="179" formatCode="mm\/dd"/>
  </numFmts>
  <fonts count="20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u/>
      <sz val="12"/>
      <color indexed="8"/>
      <name val="맑은 고딕"/>
      <family val="3"/>
      <charset val="129"/>
    </font>
    <font>
      <sz val="8"/>
      <name val="Verdana"/>
      <family val="2"/>
    </font>
    <font>
      <b/>
      <sz val="9"/>
      <color indexed="8"/>
      <name val="맑은 고딕"/>
      <family val="3"/>
      <charset val="129"/>
    </font>
    <font>
      <b/>
      <sz val="9"/>
      <color indexed="63"/>
      <name val="맑은 고딕"/>
      <family val="3"/>
      <charset val="129"/>
    </font>
    <font>
      <b/>
      <sz val="9"/>
      <color indexed="55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9"/>
      <color indexed="12"/>
      <name val="맑은 고딕"/>
      <family val="3"/>
      <charset val="129"/>
    </font>
    <font>
      <sz val="9"/>
      <color indexed="55"/>
      <name val="맑은 고딕"/>
      <family val="3"/>
      <charset val="129"/>
    </font>
    <font>
      <u/>
      <sz val="9"/>
      <name val="맑은 고딕"/>
      <family val="3"/>
      <charset val="129"/>
    </font>
    <font>
      <b/>
      <sz val="9"/>
      <color theme="5"/>
      <name val="맑은 고딕"/>
      <family val="3"/>
      <charset val="129"/>
    </font>
    <font>
      <b/>
      <sz val="9"/>
      <color indexed="12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u/>
      <sz val="9"/>
      <color theme="5"/>
      <name val="맑은 고딕"/>
      <family val="3"/>
      <charset val="129"/>
    </font>
    <font>
      <b/>
      <sz val="11"/>
      <color theme="5"/>
      <name val="맑은 고딕"/>
      <family val="3"/>
      <charset val="129"/>
      <scheme val="minor"/>
    </font>
    <font>
      <sz val="9"/>
      <color rgb="FF92D05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indexed="22"/>
      </top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Border="1" applyAlignment="1">
      <alignment horizontal="right"/>
    </xf>
    <xf numFmtId="176" fontId="3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center" textRotation="90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20" fontId="1" fillId="0" borderId="4" xfId="0" quotePrefix="1" applyNumberFormat="1" applyFont="1" applyBorder="1" applyAlignment="1">
      <alignment horizontal="right" vertic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right" vertical="center"/>
    </xf>
    <xf numFmtId="178" fontId="12" fillId="2" borderId="4" xfId="0" applyNumberFormat="1" applyFont="1" applyFill="1" applyBorder="1" applyAlignment="1">
      <alignment horizontal="right" vertical="center"/>
    </xf>
    <xf numFmtId="9" fontId="11" fillId="0" borderId="4" xfId="0" applyNumberFormat="1" applyFont="1" applyBorder="1" applyAlignment="1">
      <alignment horizontal="right" vertical="center"/>
    </xf>
    <xf numFmtId="0" fontId="13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quotePrefix="1" applyFont="1" applyBorder="1" applyAlignment="1">
      <alignment horizontal="left" vertical="center"/>
    </xf>
    <xf numFmtId="177" fontId="10" fillId="3" borderId="4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center" vertical="center" textRotation="90"/>
    </xf>
    <xf numFmtId="0" fontId="9" fillId="0" borderId="5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177" fontId="10" fillId="5" borderId="4" xfId="0" applyNumberFormat="1" applyFont="1" applyFill="1" applyBorder="1" applyAlignment="1">
      <alignment horizontal="right" vertical="center"/>
    </xf>
    <xf numFmtId="20" fontId="1" fillId="5" borderId="4" xfId="0" quotePrefix="1" applyNumberFormat="1" applyFont="1" applyFill="1" applyBorder="1" applyAlignment="1">
      <alignment horizontal="right" vertical="center"/>
    </xf>
    <xf numFmtId="0" fontId="10" fillId="5" borderId="4" xfId="0" applyFont="1" applyFill="1" applyBorder="1" applyAlignment="1">
      <alignment vertical="center"/>
    </xf>
    <xf numFmtId="0" fontId="10" fillId="5" borderId="4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right" vertical="center"/>
    </xf>
    <xf numFmtId="178" fontId="12" fillId="5" borderId="4" xfId="0" applyNumberFormat="1" applyFont="1" applyFill="1" applyBorder="1" applyAlignment="1">
      <alignment horizontal="right" vertical="center"/>
    </xf>
    <xf numFmtId="9" fontId="11" fillId="5" borderId="4" xfId="0" applyNumberFormat="1" applyFont="1" applyFill="1" applyBorder="1" applyAlignment="1">
      <alignment horizontal="right" vertical="center"/>
    </xf>
    <xf numFmtId="0" fontId="13" fillId="5" borderId="5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10" fillId="5" borderId="4" xfId="0" quotePrefix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0" fillId="4" borderId="0" xfId="0" applyFill="1">
      <alignment vertical="center"/>
    </xf>
    <xf numFmtId="0" fontId="5" fillId="4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left" vertical="center"/>
    </xf>
    <xf numFmtId="14" fontId="5" fillId="4" borderId="3" xfId="0" applyNumberFormat="1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right" vertical="center"/>
    </xf>
    <xf numFmtId="14" fontId="7" fillId="4" borderId="3" xfId="0" applyNumberFormat="1" applyFont="1" applyFill="1" applyBorder="1" applyAlignment="1">
      <alignment horizontal="right" vertical="center"/>
    </xf>
    <xf numFmtId="9" fontId="8" fillId="4" borderId="3" xfId="0" applyNumberFormat="1" applyFont="1" applyFill="1" applyBorder="1" applyAlignment="1">
      <alignment horizontal="right" vertical="center"/>
    </xf>
    <xf numFmtId="0" fontId="5" fillId="4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5" fillId="4" borderId="4" xfId="0" quotePrefix="1" applyFont="1" applyFill="1" applyBorder="1" applyAlignment="1">
      <alignment horizontal="right" vertical="center"/>
    </xf>
    <xf numFmtId="0" fontId="5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left" vertical="center"/>
    </xf>
    <xf numFmtId="14" fontId="5" fillId="4" borderId="4" xfId="0" applyNumberFormat="1" applyFont="1" applyFill="1" applyBorder="1" applyAlignment="1">
      <alignment horizontal="right" vertical="center"/>
    </xf>
    <xf numFmtId="0" fontId="5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right" vertical="center"/>
    </xf>
    <xf numFmtId="14" fontId="7" fillId="4" borderId="4" xfId="0" applyNumberFormat="1" applyFont="1" applyFill="1" applyBorder="1" applyAlignment="1">
      <alignment horizontal="right" vertical="center"/>
    </xf>
    <xf numFmtId="9" fontId="8" fillId="4" borderId="4" xfId="0" applyNumberFormat="1" applyFont="1" applyFill="1" applyBorder="1" applyAlignment="1">
      <alignment horizontal="right" vertical="center"/>
    </xf>
    <xf numFmtId="179" fontId="1" fillId="0" borderId="0" xfId="0" applyNumberFormat="1" applyFont="1" applyFill="1" applyBorder="1" applyAlignment="1">
      <alignment horizontal="center" vertical="center" textRotation="90"/>
    </xf>
    <xf numFmtId="0" fontId="0" fillId="0" borderId="0" xfId="0" applyFill="1">
      <alignment vertical="center"/>
    </xf>
    <xf numFmtId="0" fontId="13" fillId="0" borderId="5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vertical="center"/>
    </xf>
    <xf numFmtId="9" fontId="14" fillId="0" borderId="4" xfId="0" applyNumberFormat="1" applyFont="1" applyBorder="1" applyAlignment="1">
      <alignment horizontal="right" vertical="center"/>
    </xf>
    <xf numFmtId="20" fontId="5" fillId="0" borderId="4" xfId="0" quotePrefix="1" applyNumberFormat="1" applyFont="1" applyBorder="1" applyAlignment="1">
      <alignment horizontal="right" vertical="center"/>
    </xf>
    <xf numFmtId="0" fontId="8" fillId="0" borderId="4" xfId="0" applyFont="1" applyBorder="1" applyAlignment="1">
      <alignment vertical="center"/>
    </xf>
    <xf numFmtId="0" fontId="8" fillId="0" borderId="4" xfId="0" quotePrefix="1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177" fontId="8" fillId="3" borderId="4" xfId="0" applyNumberFormat="1" applyFont="1" applyFill="1" applyBorder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right" vertical="center"/>
    </xf>
    <xf numFmtId="178" fontId="7" fillId="2" borderId="4" xfId="0" applyNumberFormat="1" applyFont="1" applyFill="1" applyBorder="1" applyAlignment="1">
      <alignment horizontal="right" vertical="center"/>
    </xf>
    <xf numFmtId="9" fontId="15" fillId="0" borderId="4" xfId="0" applyNumberFormat="1" applyFont="1" applyBorder="1" applyAlignment="1">
      <alignment horizontal="right" vertical="center"/>
    </xf>
    <xf numFmtId="0" fontId="16" fillId="0" borderId="0" xfId="0" applyFont="1">
      <alignment vertical="center"/>
    </xf>
    <xf numFmtId="0" fontId="16" fillId="0" borderId="0" xfId="0" applyFont="1" applyFill="1">
      <alignment vertical="center"/>
    </xf>
    <xf numFmtId="20" fontId="14" fillId="0" borderId="4" xfId="0" quotePrefix="1" applyNumberFormat="1" applyFont="1" applyBorder="1" applyAlignment="1">
      <alignment horizontal="right" vertical="center"/>
    </xf>
    <xf numFmtId="0" fontId="14" fillId="0" borderId="4" xfId="0" applyFont="1" applyBorder="1" applyAlignment="1">
      <alignment vertical="center"/>
    </xf>
    <xf numFmtId="0" fontId="14" fillId="0" borderId="4" xfId="0" quotePrefix="1" applyFont="1" applyBorder="1" applyAlignment="1">
      <alignment horizontal="left" vertical="center"/>
    </xf>
    <xf numFmtId="177" fontId="14" fillId="3" borderId="4" xfId="0" applyNumberFormat="1" applyFont="1" applyFill="1" applyBorder="1" applyAlignment="1">
      <alignment horizontal="right" vertical="center"/>
    </xf>
    <xf numFmtId="0" fontId="14" fillId="0" borderId="4" xfId="0" applyFont="1" applyBorder="1" applyAlignment="1">
      <alignment horizontal="center" vertical="center"/>
    </xf>
    <xf numFmtId="0" fontId="14" fillId="2" borderId="4" xfId="0" applyFont="1" applyFill="1" applyBorder="1" applyAlignment="1">
      <alignment horizontal="right" vertical="center"/>
    </xf>
    <xf numFmtId="178" fontId="14" fillId="2" borderId="4" xfId="0" applyNumberFormat="1" applyFont="1" applyFill="1" applyBorder="1" applyAlignment="1">
      <alignment horizontal="right" vertical="center"/>
    </xf>
    <xf numFmtId="0" fontId="17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4" fillId="0" borderId="4" xfId="0" applyFont="1" applyBorder="1" applyAlignment="1">
      <alignment horizontal="left" vertical="center"/>
    </xf>
    <xf numFmtId="0" fontId="18" fillId="0" borderId="0" xfId="0" applyFont="1" applyFill="1">
      <alignment vertical="center"/>
    </xf>
    <xf numFmtId="0" fontId="0" fillId="6" borderId="0" xfId="0" applyFill="1">
      <alignment vertical="center"/>
    </xf>
    <xf numFmtId="0" fontId="9" fillId="6" borderId="5" xfId="0" applyFont="1" applyFill="1" applyBorder="1" applyAlignment="1">
      <alignment horizontal="left" vertical="center"/>
    </xf>
    <xf numFmtId="0" fontId="19" fillId="6" borderId="5" xfId="0" applyFont="1" applyFill="1" applyBorder="1" applyAlignment="1">
      <alignment horizontal="left" vertical="center"/>
    </xf>
    <xf numFmtId="0" fontId="9" fillId="6" borderId="8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6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7" borderId="0" xfId="0" applyFill="1">
      <alignment vertical="center"/>
    </xf>
    <xf numFmtId="0" fontId="13" fillId="6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표준" xfId="0" builtinId="0"/>
  </cellStyles>
  <dxfs count="31">
    <dxf>
      <fill>
        <patternFill>
          <bgColor indexed="23"/>
        </patternFill>
      </fill>
    </dxf>
    <dxf>
      <font>
        <strike val="0"/>
        <condense val="0"/>
        <extend val="0"/>
        <color auto="1"/>
      </font>
      <fill>
        <patternFill>
          <fgColor indexed="63"/>
          <bgColor indexed="8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ont>
        <strike val="0"/>
        <color indexed="63"/>
      </font>
      <fill>
        <patternFill>
          <fgColor indexed="63"/>
          <bgColor indexed="23"/>
        </patternFill>
      </fill>
    </dxf>
    <dxf>
      <fill>
        <patternFill>
          <bgColor indexed="23"/>
        </patternFill>
      </fill>
    </dxf>
    <dxf>
      <font>
        <strike val="0"/>
        <condense val="0"/>
        <extend val="0"/>
        <color auto="1"/>
      </font>
      <fill>
        <patternFill>
          <fgColor indexed="63"/>
          <bgColor indexed="8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ont>
        <strike val="0"/>
        <color indexed="63"/>
      </font>
      <fill>
        <patternFill>
          <fgColor indexed="63"/>
          <bgColor indexed="23"/>
        </patternFill>
      </fill>
    </dxf>
    <dxf>
      <fill>
        <patternFill>
          <bgColor indexed="23"/>
        </patternFill>
      </fill>
    </dxf>
    <dxf>
      <font>
        <strike val="0"/>
        <condense val="0"/>
        <extend val="0"/>
        <color auto="1"/>
      </font>
      <fill>
        <patternFill>
          <fgColor indexed="63"/>
          <bgColor indexed="8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ont>
        <strike val="0"/>
        <color indexed="63"/>
      </font>
      <fill>
        <patternFill>
          <fgColor indexed="63"/>
          <bgColor indexed="23"/>
        </patternFill>
      </fill>
    </dxf>
    <dxf>
      <fill>
        <patternFill>
          <bgColor indexed="23"/>
        </patternFill>
      </fill>
    </dxf>
    <dxf>
      <font>
        <strike val="0"/>
        <condense val="0"/>
        <extend val="0"/>
        <color auto="1"/>
      </font>
      <fill>
        <patternFill>
          <fgColor indexed="63"/>
          <bgColor indexed="8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ont>
        <strike val="0"/>
        <color indexed="63"/>
      </font>
      <fill>
        <patternFill>
          <fgColor indexed="63"/>
          <bgColor indexed="23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>
          <bgColor indexed="23"/>
        </patternFill>
      </fill>
    </dxf>
    <dxf>
      <font>
        <strike val="0"/>
        <condense val="0"/>
        <extend val="0"/>
        <color auto="1"/>
      </font>
      <fill>
        <patternFill>
          <fgColor indexed="63"/>
          <bgColor indexed="8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ont>
        <strike val="0"/>
        <color indexed="63"/>
      </font>
      <fill>
        <patternFill>
          <fgColor indexed="63"/>
          <bgColor indexed="2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89"/>
  <sheetViews>
    <sheetView tabSelected="1" topLeftCell="A48" workbookViewId="0">
      <selection activeCell="D61" sqref="D61"/>
    </sheetView>
  </sheetViews>
  <sheetFormatPr defaultRowHeight="16.5" x14ac:dyDescent="0.3"/>
  <cols>
    <col min="3" max="3" width="16.75" bestFit="1" customWidth="1"/>
    <col min="4" max="4" width="22.875" bestFit="1" customWidth="1"/>
    <col min="5" max="5" width="12.75" customWidth="1"/>
    <col min="6" max="6" width="10.5" bestFit="1" customWidth="1"/>
    <col min="7" max="7" width="9.75" bestFit="1" customWidth="1"/>
    <col min="13" max="253" width="1.625" customWidth="1"/>
  </cols>
  <sheetData>
    <row r="1" spans="1:253" ht="17.25" x14ac:dyDescent="0.3">
      <c r="A1" s="1"/>
      <c r="B1" s="1"/>
      <c r="C1" s="1"/>
      <c r="D1" s="2" t="s">
        <v>87</v>
      </c>
      <c r="E1" s="3"/>
      <c r="F1" s="3"/>
      <c r="G1" s="4"/>
      <c r="H1" s="1"/>
      <c r="I1" s="1"/>
      <c r="J1" s="1"/>
      <c r="K1" s="1"/>
      <c r="L1" s="5"/>
      <c r="M1" s="6" t="s">
        <v>0</v>
      </c>
      <c r="N1" s="4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ht="33.75" customHeight="1" x14ac:dyDescent="0.3">
      <c r="A2" s="8"/>
      <c r="B2" s="8"/>
      <c r="C2" s="8"/>
      <c r="D2" s="9" t="s">
        <v>191</v>
      </c>
      <c r="E2" s="110" t="s">
        <v>192</v>
      </c>
      <c r="F2" s="110"/>
      <c r="I2" s="8"/>
      <c r="J2" s="8"/>
      <c r="K2" s="8"/>
      <c r="L2" s="10" t="s">
        <v>52</v>
      </c>
      <c r="M2" s="66">
        <v>45063</v>
      </c>
      <c r="N2" s="66">
        <v>45064</v>
      </c>
      <c r="O2" s="66">
        <v>45065</v>
      </c>
      <c r="P2" s="66">
        <v>45066</v>
      </c>
      <c r="Q2" s="66">
        <v>45067</v>
      </c>
      <c r="R2" s="66">
        <v>45068</v>
      </c>
      <c r="S2" s="66">
        <v>45069</v>
      </c>
      <c r="T2" s="66">
        <v>45070</v>
      </c>
      <c r="U2" s="66">
        <v>45071</v>
      </c>
      <c r="V2" s="66">
        <v>45072</v>
      </c>
      <c r="W2" s="66">
        <v>45073</v>
      </c>
      <c r="X2" s="66">
        <v>45074</v>
      </c>
      <c r="Y2" s="66">
        <v>45075</v>
      </c>
      <c r="Z2" s="66">
        <v>45076</v>
      </c>
      <c r="AA2" s="66">
        <v>45077</v>
      </c>
      <c r="AB2" s="66">
        <v>45078</v>
      </c>
      <c r="AC2" s="66">
        <v>45079</v>
      </c>
      <c r="AD2" s="66">
        <v>45080</v>
      </c>
      <c r="AE2" s="66">
        <v>45081</v>
      </c>
      <c r="AF2" s="66">
        <v>45082</v>
      </c>
      <c r="AG2" s="66">
        <v>45083</v>
      </c>
      <c r="AH2" s="66">
        <v>45084</v>
      </c>
      <c r="AI2" s="66">
        <v>45085</v>
      </c>
      <c r="AJ2" s="66">
        <v>45086</v>
      </c>
      <c r="AK2" s="66">
        <v>45087</v>
      </c>
      <c r="AL2" s="66">
        <v>45088</v>
      </c>
      <c r="AM2" s="66">
        <v>45089</v>
      </c>
      <c r="AN2" s="66">
        <v>45090</v>
      </c>
      <c r="AO2" s="66">
        <v>45091</v>
      </c>
      <c r="AP2" s="66">
        <v>45092</v>
      </c>
      <c r="AQ2" s="66">
        <v>45093</v>
      </c>
      <c r="AR2" s="66">
        <v>45094</v>
      </c>
      <c r="AS2" s="66">
        <v>45095</v>
      </c>
      <c r="AT2" s="66">
        <v>45096</v>
      </c>
      <c r="AU2" s="66">
        <v>45097</v>
      </c>
      <c r="AV2" s="66">
        <v>45098</v>
      </c>
      <c r="AW2" s="66">
        <v>45099</v>
      </c>
      <c r="AX2" s="66">
        <v>45100</v>
      </c>
      <c r="AY2" s="66">
        <v>45101</v>
      </c>
      <c r="AZ2" s="66">
        <v>45102</v>
      </c>
      <c r="BA2" s="66">
        <v>45103</v>
      </c>
      <c r="BB2" s="66">
        <v>45104</v>
      </c>
      <c r="BC2" s="66">
        <v>45105</v>
      </c>
      <c r="BD2" s="66">
        <v>45106</v>
      </c>
      <c r="BE2" s="66">
        <v>45107</v>
      </c>
      <c r="BF2" s="66">
        <v>45108</v>
      </c>
      <c r="BG2" s="66">
        <v>45109</v>
      </c>
      <c r="BH2" s="66">
        <v>45110</v>
      </c>
      <c r="BI2" s="66">
        <v>45111</v>
      </c>
      <c r="BJ2" s="66">
        <v>45112</v>
      </c>
      <c r="BK2" s="66">
        <v>45113</v>
      </c>
      <c r="BL2" s="66">
        <v>45114</v>
      </c>
      <c r="BM2" s="66">
        <v>45115</v>
      </c>
      <c r="BN2" s="66">
        <v>45116</v>
      </c>
      <c r="BO2" s="66">
        <v>45117</v>
      </c>
      <c r="BP2" s="66">
        <v>45118</v>
      </c>
      <c r="BQ2" s="66">
        <v>45119</v>
      </c>
      <c r="BR2" s="66">
        <v>45120</v>
      </c>
      <c r="BS2" s="66">
        <v>45121</v>
      </c>
      <c r="BT2" s="66">
        <v>45122</v>
      </c>
      <c r="BU2" s="66">
        <v>45123</v>
      </c>
      <c r="BV2" s="66">
        <v>45124</v>
      </c>
      <c r="BW2" s="66">
        <v>45125</v>
      </c>
      <c r="BX2" s="66">
        <v>45126</v>
      </c>
      <c r="BY2" s="66">
        <v>45127</v>
      </c>
      <c r="BZ2" s="66">
        <v>45128</v>
      </c>
      <c r="CA2" s="66">
        <v>45129</v>
      </c>
      <c r="CB2" s="66">
        <v>45130</v>
      </c>
      <c r="CC2" s="66">
        <v>45131</v>
      </c>
      <c r="CD2" s="66">
        <v>45132</v>
      </c>
      <c r="CE2" s="66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</row>
    <row r="3" spans="1:253" s="47" customFormat="1" x14ac:dyDescent="0.3">
      <c r="A3" s="38" t="s">
        <v>1</v>
      </c>
      <c r="B3" s="38" t="s">
        <v>88</v>
      </c>
      <c r="C3" s="38" t="s">
        <v>86</v>
      </c>
      <c r="D3" s="39" t="s">
        <v>59</v>
      </c>
      <c r="E3" s="40" t="s">
        <v>56</v>
      </c>
      <c r="F3" s="40" t="s">
        <v>55</v>
      </c>
      <c r="G3" s="41" t="s">
        <v>2</v>
      </c>
      <c r="H3" s="41" t="s">
        <v>3</v>
      </c>
      <c r="I3" s="42" t="s">
        <v>4</v>
      </c>
      <c r="J3" s="43"/>
      <c r="K3" s="43"/>
      <c r="L3" s="44" t="s">
        <v>5</v>
      </c>
      <c r="M3" s="45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  <c r="IN3" s="46"/>
      <c r="IO3" s="46"/>
      <c r="IP3" s="46"/>
      <c r="IQ3" s="46"/>
      <c r="IR3" s="46"/>
      <c r="IS3" s="46"/>
    </row>
    <row r="4" spans="1:253" s="47" customFormat="1" x14ac:dyDescent="0.3">
      <c r="A4" s="48">
        <v>1</v>
      </c>
      <c r="B4" s="48"/>
      <c r="C4" s="48"/>
      <c r="D4" s="49" t="s">
        <v>6</v>
      </c>
      <c r="E4" s="50" t="s">
        <v>7</v>
      </c>
      <c r="F4" s="50" t="s">
        <v>7</v>
      </c>
      <c r="G4" s="51">
        <f>MIN(G5:G9)</f>
        <v>45063</v>
      </c>
      <c r="H4" s="51">
        <f>MAX(H5:H9)</f>
        <v>45067</v>
      </c>
      <c r="I4" s="52">
        <f t="shared" ref="I4:I38" si="0">NETWORKDAYS(G4,H4)</f>
        <v>3</v>
      </c>
      <c r="J4" s="53">
        <f t="shared" ref="J4:J38" si="1">H4-G4</f>
        <v>4</v>
      </c>
      <c r="K4" s="54">
        <f>G4+(INT(J4*L4))</f>
        <v>45066</v>
      </c>
      <c r="L4" s="55">
        <f>AVERAGE(L5:L9)</f>
        <v>0.8</v>
      </c>
      <c r="M4" s="56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  <c r="FJ4" s="57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</row>
    <row r="5" spans="1:253" x14ac:dyDescent="0.3">
      <c r="A5" s="11" t="s">
        <v>8</v>
      </c>
      <c r="B5" s="11"/>
      <c r="C5" s="11"/>
      <c r="D5" s="12" t="s">
        <v>9</v>
      </c>
      <c r="E5" s="13" t="s">
        <v>271</v>
      </c>
      <c r="F5" s="14" t="str">
        <f>IF(L5=0%,"진행 전",IF(L5=100%,"완료","진행중"))</f>
        <v>완료</v>
      </c>
      <c r="G5" s="22">
        <v>45063</v>
      </c>
      <c r="H5" s="22">
        <v>45065</v>
      </c>
      <c r="I5" s="15">
        <f t="shared" si="0"/>
        <v>3</v>
      </c>
      <c r="J5" s="16">
        <f t="shared" si="1"/>
        <v>2</v>
      </c>
      <c r="K5" s="17">
        <f t="shared" ref="K5:K9" si="2">IF(L5=0,G5-1,G5+(INT(J5*L5)))</f>
        <v>45065</v>
      </c>
      <c r="L5" s="18">
        <v>1</v>
      </c>
      <c r="M5" s="109"/>
      <c r="N5" s="96"/>
      <c r="O5" s="96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</row>
    <row r="6" spans="1:253" x14ac:dyDescent="0.3">
      <c r="A6" s="11" t="s">
        <v>10</v>
      </c>
      <c r="B6" s="11"/>
      <c r="C6" s="11"/>
      <c r="D6" s="12" t="s">
        <v>11</v>
      </c>
      <c r="E6" s="13" t="s">
        <v>272</v>
      </c>
      <c r="F6" s="14" t="str">
        <f t="shared" ref="F6:F8" si="3">IF(L6=0%,"진행 전",IF(L6=100%,"완료","진행중"))</f>
        <v>완료</v>
      </c>
      <c r="G6" s="22">
        <v>45063</v>
      </c>
      <c r="H6" s="22">
        <v>45065</v>
      </c>
      <c r="I6" s="15">
        <f>NETWORKDAYS(G6,H6)</f>
        <v>3</v>
      </c>
      <c r="J6" s="16">
        <f>H6-G6</f>
        <v>2</v>
      </c>
      <c r="K6" s="17">
        <f>IF(L6=0,G6-1,G6+(INT(J6*L6)))</f>
        <v>45065</v>
      </c>
      <c r="L6" s="18">
        <v>1</v>
      </c>
      <c r="M6" s="109"/>
      <c r="N6" s="95"/>
      <c r="O6" s="96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</row>
    <row r="7" spans="1:253" x14ac:dyDescent="0.3">
      <c r="A7" s="11" t="s">
        <v>57</v>
      </c>
      <c r="B7" s="11"/>
      <c r="C7" s="11"/>
      <c r="D7" s="12" t="s">
        <v>53</v>
      </c>
      <c r="E7" s="13" t="s">
        <v>271</v>
      </c>
      <c r="F7" s="14" t="str">
        <f t="shared" si="3"/>
        <v>완료</v>
      </c>
      <c r="G7" s="22">
        <v>45063</v>
      </c>
      <c r="H7" s="22">
        <v>45065</v>
      </c>
      <c r="I7" s="15">
        <f t="shared" si="0"/>
        <v>3</v>
      </c>
      <c r="J7" s="16">
        <f t="shared" si="1"/>
        <v>2</v>
      </c>
      <c r="K7" s="17">
        <f t="shared" si="2"/>
        <v>45065</v>
      </c>
      <c r="L7" s="18">
        <v>1</v>
      </c>
      <c r="M7" s="109"/>
      <c r="N7" s="96"/>
      <c r="O7" s="96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</row>
    <row r="8" spans="1:253" x14ac:dyDescent="0.3">
      <c r="A8" s="11" t="s">
        <v>58</v>
      </c>
      <c r="B8" s="11"/>
      <c r="C8" s="11"/>
      <c r="D8" s="12" t="s">
        <v>54</v>
      </c>
      <c r="E8" s="13" t="s">
        <v>273</v>
      </c>
      <c r="F8" s="14" t="str">
        <f t="shared" si="3"/>
        <v>완료</v>
      </c>
      <c r="G8" s="22">
        <v>45063</v>
      </c>
      <c r="H8" s="22">
        <v>45065</v>
      </c>
      <c r="I8" s="15">
        <f t="shared" si="0"/>
        <v>3</v>
      </c>
      <c r="J8" s="16">
        <f t="shared" si="1"/>
        <v>2</v>
      </c>
      <c r="K8" s="17">
        <f t="shared" si="2"/>
        <v>45065</v>
      </c>
      <c r="L8" s="18">
        <v>1</v>
      </c>
      <c r="M8" s="109"/>
      <c r="N8" s="96"/>
      <c r="O8" s="96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</row>
    <row r="9" spans="1:253" s="36" customFormat="1" x14ac:dyDescent="0.3">
      <c r="A9" s="27" t="s">
        <v>13</v>
      </c>
      <c r="B9" s="27"/>
      <c r="C9" s="27"/>
      <c r="D9" s="28" t="s">
        <v>14</v>
      </c>
      <c r="E9" s="29"/>
      <c r="F9" s="30" t="s">
        <v>49</v>
      </c>
      <c r="G9" s="26">
        <v>45063</v>
      </c>
      <c r="H9" s="26">
        <v>45067</v>
      </c>
      <c r="I9" s="31">
        <f t="shared" si="0"/>
        <v>3</v>
      </c>
      <c r="J9" s="32">
        <f t="shared" si="1"/>
        <v>4</v>
      </c>
      <c r="K9" s="33">
        <f t="shared" si="2"/>
        <v>45062</v>
      </c>
      <c r="L9" s="34">
        <v>0</v>
      </c>
      <c r="M9" s="35"/>
      <c r="N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</row>
    <row r="10" spans="1:253" s="47" customFormat="1" x14ac:dyDescent="0.3">
      <c r="A10" s="58" t="s">
        <v>15</v>
      </c>
      <c r="B10" s="58"/>
      <c r="C10" s="58"/>
      <c r="D10" s="59" t="s">
        <v>16</v>
      </c>
      <c r="E10" s="60" t="s">
        <v>7</v>
      </c>
      <c r="F10" s="60" t="s">
        <v>7</v>
      </c>
      <c r="G10" s="61">
        <f>MIN(G11:G14)</f>
        <v>45066</v>
      </c>
      <c r="H10" s="61">
        <f>MAX(H11:H14)</f>
        <v>45068</v>
      </c>
      <c r="I10" s="62">
        <f t="shared" si="0"/>
        <v>1</v>
      </c>
      <c r="J10" s="63">
        <f t="shared" si="1"/>
        <v>2</v>
      </c>
      <c r="K10" s="64">
        <f>G10+(INT(J10*L10))</f>
        <v>45067</v>
      </c>
      <c r="L10" s="65">
        <f>AVERAGE(L11:L14)</f>
        <v>0.75</v>
      </c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57"/>
      <c r="DM10" s="57"/>
      <c r="DN10" s="57"/>
      <c r="DO10" s="57"/>
      <c r="DP10" s="57"/>
      <c r="DQ10" s="57"/>
      <c r="DR10" s="57"/>
      <c r="DS10" s="57"/>
      <c r="DT10" s="57"/>
      <c r="DU10" s="57"/>
      <c r="DV10" s="57"/>
      <c r="DW10" s="57"/>
      <c r="DX10" s="57"/>
      <c r="DY10" s="57"/>
      <c r="DZ10" s="57"/>
      <c r="EA10" s="57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  <c r="FB10" s="57"/>
      <c r="FC10" s="57"/>
      <c r="FD10" s="57"/>
      <c r="FE10" s="57"/>
      <c r="FF10" s="57"/>
      <c r="FG10" s="57"/>
      <c r="FH10" s="57"/>
      <c r="FI10" s="57"/>
      <c r="FJ10" s="57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57"/>
      <c r="IO10" s="57"/>
      <c r="IP10" s="57"/>
      <c r="IQ10" s="57"/>
      <c r="IR10" s="57"/>
      <c r="IS10" s="57"/>
    </row>
    <row r="11" spans="1:253" x14ac:dyDescent="0.3">
      <c r="A11" s="11" t="s">
        <v>17</v>
      </c>
      <c r="B11" s="11"/>
      <c r="C11" s="11"/>
      <c r="D11" s="12" t="s">
        <v>18</v>
      </c>
      <c r="E11" s="13" t="s">
        <v>271</v>
      </c>
      <c r="F11" s="14" t="str">
        <f>IF(L11=0%,"진행 전",IF(L11=100%,"완료","진행중"))</f>
        <v>완료</v>
      </c>
      <c r="G11" s="22">
        <v>45066</v>
      </c>
      <c r="H11" s="22">
        <v>45067</v>
      </c>
      <c r="I11" s="15">
        <f t="shared" si="0"/>
        <v>0</v>
      </c>
      <c r="J11" s="16">
        <f t="shared" si="1"/>
        <v>1</v>
      </c>
      <c r="K11" s="17">
        <f>IF(L11=0,G11-1,G11+(INT(J11*L11)))</f>
        <v>45067</v>
      </c>
      <c r="L11" s="18">
        <v>1</v>
      </c>
      <c r="O11" s="20"/>
      <c r="P11" s="96"/>
      <c r="Q11" s="96"/>
      <c r="R11" s="20"/>
      <c r="S11" s="20"/>
      <c r="T11" s="24"/>
      <c r="U11" s="68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</row>
    <row r="12" spans="1:253" x14ac:dyDescent="0.3">
      <c r="A12" s="11" t="s">
        <v>19</v>
      </c>
      <c r="B12" s="11"/>
      <c r="C12" s="11"/>
      <c r="D12" s="12" t="s">
        <v>20</v>
      </c>
      <c r="E12" s="13" t="s">
        <v>271</v>
      </c>
      <c r="F12" s="14" t="str">
        <f t="shared" ref="F12:F13" si="4">IF(L12=0%,"진행 전",IF(L12=100%,"완료","진행중"))</f>
        <v>완료</v>
      </c>
      <c r="G12" s="22">
        <v>45066</v>
      </c>
      <c r="H12" s="22">
        <v>45067</v>
      </c>
      <c r="I12" s="15">
        <f t="shared" si="0"/>
        <v>0</v>
      </c>
      <c r="J12" s="16">
        <f t="shared" si="1"/>
        <v>1</v>
      </c>
      <c r="K12" s="17">
        <f>IF(L12=0,G12-1,G12+(INT(J12*L12)))</f>
        <v>45067</v>
      </c>
      <c r="L12" s="18">
        <v>1</v>
      </c>
      <c r="M12" s="19"/>
      <c r="N12" s="20"/>
      <c r="O12" s="20"/>
      <c r="P12" s="96"/>
      <c r="Q12" s="96"/>
      <c r="R12" s="20"/>
      <c r="S12" s="20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</row>
    <row r="13" spans="1:253" x14ac:dyDescent="0.3">
      <c r="A13" s="11" t="s">
        <v>21</v>
      </c>
      <c r="B13" s="11"/>
      <c r="C13" s="11"/>
      <c r="D13" s="12" t="s">
        <v>22</v>
      </c>
      <c r="E13" s="13" t="s">
        <v>270</v>
      </c>
      <c r="F13" s="14" t="str">
        <f t="shared" si="4"/>
        <v>완료</v>
      </c>
      <c r="G13" s="22">
        <v>45066</v>
      </c>
      <c r="H13" s="22">
        <v>45067</v>
      </c>
      <c r="I13" s="15">
        <f t="shared" si="0"/>
        <v>0</v>
      </c>
      <c r="J13" s="16">
        <f t="shared" si="1"/>
        <v>1</v>
      </c>
      <c r="K13" s="17">
        <f>IF(L13=0,G13-1,G13+(INT(J13*L13)))</f>
        <v>45067</v>
      </c>
      <c r="L13" s="18">
        <v>1</v>
      </c>
      <c r="M13" s="19"/>
      <c r="N13" s="20"/>
      <c r="O13" s="20"/>
      <c r="P13" s="96"/>
      <c r="Q13" s="96"/>
      <c r="R13" s="20"/>
      <c r="S13" s="20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</row>
    <row r="14" spans="1:253" s="36" customFormat="1" x14ac:dyDescent="0.3">
      <c r="A14" s="27" t="s">
        <v>23</v>
      </c>
      <c r="B14" s="27"/>
      <c r="C14" s="27"/>
      <c r="D14" s="28" t="s">
        <v>14</v>
      </c>
      <c r="E14" s="29"/>
      <c r="F14" s="30" t="s">
        <v>50</v>
      </c>
      <c r="G14" s="26">
        <v>45066</v>
      </c>
      <c r="H14" s="26">
        <v>45068</v>
      </c>
      <c r="I14" s="31">
        <f t="shared" si="0"/>
        <v>1</v>
      </c>
      <c r="J14" s="32">
        <f t="shared" si="1"/>
        <v>2</v>
      </c>
      <c r="K14" s="33">
        <f>IF(L14=0,G14-1,G14+(INT(J14*L14)))</f>
        <v>45065</v>
      </c>
      <c r="L14" s="34">
        <v>0</v>
      </c>
      <c r="M14" s="3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</row>
    <row r="15" spans="1:253" s="47" customFormat="1" x14ac:dyDescent="0.3">
      <c r="A15" s="58" t="s">
        <v>24</v>
      </c>
      <c r="B15" s="58"/>
      <c r="C15" s="58"/>
      <c r="D15" s="59" t="s">
        <v>25</v>
      </c>
      <c r="E15" s="60" t="s">
        <v>7</v>
      </c>
      <c r="F15" s="60" t="s">
        <v>7</v>
      </c>
      <c r="G15" s="61">
        <f>MIN(G16:G78)</f>
        <v>45068</v>
      </c>
      <c r="H15" s="61">
        <f>MAX(H16:H78)</f>
        <v>45104</v>
      </c>
      <c r="I15" s="62">
        <f t="shared" si="0"/>
        <v>27</v>
      </c>
      <c r="J15" s="63">
        <f t="shared" si="1"/>
        <v>36</v>
      </c>
      <c r="K15" s="64">
        <f>G15+(INT(J15*L15))</f>
        <v>45100</v>
      </c>
      <c r="L15" s="65">
        <f>AVERAGE(L16:L78)</f>
        <v>0.89934920634920623</v>
      </c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7"/>
      <c r="EF15" s="57"/>
      <c r="EG15" s="57"/>
      <c r="EH15" s="57"/>
      <c r="EI15" s="57"/>
      <c r="EJ15" s="57"/>
      <c r="EK15" s="57"/>
      <c r="EL15" s="57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EX15" s="57"/>
      <c r="EY15" s="57"/>
      <c r="EZ15" s="57"/>
      <c r="FA15" s="57"/>
      <c r="FB15" s="57"/>
      <c r="FC15" s="57"/>
      <c r="FD15" s="57"/>
      <c r="FE15" s="57"/>
      <c r="FF15" s="57"/>
      <c r="FG15" s="57"/>
      <c r="FH15" s="57"/>
      <c r="FI15" s="57"/>
      <c r="FJ15" s="57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  <c r="GJ15" s="57"/>
      <c r="GK15" s="57"/>
      <c r="GL15" s="57"/>
      <c r="GM15" s="57"/>
      <c r="GN15" s="57"/>
      <c r="GO15" s="57"/>
      <c r="GP15" s="57"/>
      <c r="GQ15" s="57"/>
      <c r="GR15" s="57"/>
      <c r="GS15" s="57"/>
      <c r="GT15" s="57"/>
      <c r="GU15" s="57"/>
      <c r="GV15" s="57"/>
      <c r="GW15" s="57"/>
      <c r="GX15" s="57"/>
      <c r="GY15" s="57"/>
      <c r="GZ15" s="57"/>
      <c r="HA15" s="57"/>
      <c r="HB15" s="57"/>
      <c r="HC15" s="57"/>
      <c r="HD15" s="57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IK15" s="57"/>
      <c r="IL15" s="57"/>
      <c r="IM15" s="57"/>
      <c r="IN15" s="57"/>
      <c r="IO15" s="57"/>
      <c r="IP15" s="57"/>
      <c r="IQ15" s="57"/>
      <c r="IR15" s="57"/>
      <c r="IS15" s="57"/>
    </row>
    <row r="16" spans="1:253" s="92" customFormat="1" x14ac:dyDescent="0.3">
      <c r="A16" s="82" t="s">
        <v>26</v>
      </c>
      <c r="B16" s="82"/>
      <c r="C16" s="82"/>
      <c r="D16" s="83" t="s">
        <v>27</v>
      </c>
      <c r="E16" s="84"/>
      <c r="F16" s="84" t="s">
        <v>12</v>
      </c>
      <c r="G16" s="85">
        <v>45068</v>
      </c>
      <c r="H16" s="85">
        <v>45098</v>
      </c>
      <c r="I16" s="86">
        <f t="shared" si="0"/>
        <v>23</v>
      </c>
      <c r="J16" s="87">
        <f t="shared" si="1"/>
        <v>30</v>
      </c>
      <c r="K16" s="88">
        <f t="shared" ref="K16:K38" si="5">IF(L16=0,G16-1,G16+(INT(J16*L16)))</f>
        <v>45098</v>
      </c>
      <c r="L16" s="70">
        <f>AVERAGE(L17:L54)</f>
        <v>1</v>
      </c>
      <c r="M16" s="89"/>
      <c r="N16" s="90"/>
      <c r="O16" s="90"/>
      <c r="P16" s="90"/>
      <c r="Q16" s="90"/>
      <c r="R16" s="90"/>
      <c r="S16" s="90"/>
      <c r="T16" s="90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  <c r="EJ16" s="90"/>
      <c r="EK16" s="90"/>
      <c r="EL16" s="90"/>
      <c r="EM16" s="90"/>
      <c r="EN16" s="90"/>
      <c r="EO16" s="90"/>
      <c r="EP16" s="90"/>
      <c r="EQ16" s="90"/>
      <c r="ER16" s="90"/>
      <c r="ES16" s="90"/>
      <c r="ET16" s="90"/>
      <c r="EU16" s="90"/>
      <c r="EV16" s="90"/>
      <c r="EW16" s="90"/>
      <c r="EX16" s="90"/>
      <c r="EY16" s="90"/>
      <c r="EZ16" s="90"/>
      <c r="FA16" s="90"/>
      <c r="FB16" s="90"/>
      <c r="FC16" s="90"/>
      <c r="FD16" s="90"/>
      <c r="FE16" s="90"/>
      <c r="FF16" s="90"/>
      <c r="FG16" s="90"/>
      <c r="FH16" s="90"/>
      <c r="FI16" s="90"/>
      <c r="FJ16" s="90"/>
      <c r="FK16" s="90"/>
      <c r="FL16" s="90"/>
      <c r="FM16" s="90"/>
      <c r="FN16" s="90"/>
      <c r="FO16" s="90"/>
      <c r="FP16" s="90"/>
      <c r="FQ16" s="90"/>
      <c r="FR16" s="90"/>
      <c r="FS16" s="90"/>
      <c r="FT16" s="90"/>
      <c r="FU16" s="90"/>
      <c r="FV16" s="90"/>
      <c r="FW16" s="90"/>
      <c r="FX16" s="90"/>
      <c r="FY16" s="90"/>
      <c r="FZ16" s="90"/>
      <c r="GA16" s="90"/>
      <c r="GB16" s="90"/>
      <c r="GC16" s="90"/>
      <c r="GD16" s="90"/>
      <c r="GE16" s="90"/>
      <c r="GF16" s="90"/>
      <c r="GG16" s="90"/>
      <c r="GH16" s="90"/>
      <c r="GI16" s="90"/>
      <c r="GJ16" s="90"/>
      <c r="GK16" s="90"/>
      <c r="GL16" s="90"/>
      <c r="GM16" s="90"/>
      <c r="GN16" s="90"/>
      <c r="GO16" s="90"/>
      <c r="GP16" s="90"/>
      <c r="GQ16" s="90"/>
      <c r="GR16" s="90"/>
      <c r="GS16" s="90"/>
      <c r="GT16" s="90"/>
      <c r="GU16" s="90"/>
      <c r="GV16" s="90"/>
      <c r="GW16" s="90"/>
      <c r="GX16" s="90"/>
      <c r="GY16" s="90"/>
      <c r="GZ16" s="90"/>
      <c r="HA16" s="90"/>
      <c r="HB16" s="90"/>
      <c r="HC16" s="90"/>
      <c r="HD16" s="90"/>
      <c r="HE16" s="90"/>
      <c r="HF16" s="90"/>
      <c r="HG16" s="90"/>
      <c r="HH16" s="90"/>
      <c r="HI16" s="90"/>
      <c r="HJ16" s="90"/>
      <c r="HK16" s="90"/>
      <c r="HL16" s="90"/>
      <c r="HM16" s="90"/>
      <c r="HN16" s="90"/>
      <c r="HO16" s="90"/>
      <c r="HP16" s="90"/>
      <c r="HQ16" s="90"/>
      <c r="HR16" s="90"/>
      <c r="HS16" s="90"/>
      <c r="HT16" s="90"/>
      <c r="HU16" s="90"/>
      <c r="HV16" s="90"/>
      <c r="HW16" s="90"/>
      <c r="HX16" s="90"/>
      <c r="HY16" s="90"/>
      <c r="HZ16" s="90"/>
      <c r="IA16" s="90"/>
      <c r="IB16" s="90"/>
      <c r="IC16" s="90"/>
      <c r="ID16" s="90"/>
      <c r="IE16" s="90"/>
      <c r="IF16" s="90"/>
      <c r="IG16" s="90"/>
      <c r="IH16" s="90"/>
      <c r="II16" s="90"/>
      <c r="IJ16" s="90"/>
      <c r="IK16" s="90"/>
      <c r="IL16" s="90"/>
      <c r="IM16" s="90"/>
      <c r="IN16" s="90"/>
      <c r="IO16" s="90"/>
      <c r="IP16" s="90"/>
      <c r="IQ16" s="90"/>
      <c r="IR16" s="90"/>
      <c r="IS16" s="90"/>
    </row>
    <row r="17" spans="1:253" x14ac:dyDescent="0.3">
      <c r="A17" s="11" t="s">
        <v>80</v>
      </c>
      <c r="B17" s="11" t="s">
        <v>98</v>
      </c>
      <c r="C17" s="11" t="s">
        <v>90</v>
      </c>
      <c r="D17" s="12" t="s">
        <v>89</v>
      </c>
      <c r="E17" s="21" t="s">
        <v>223</v>
      </c>
      <c r="F17" s="14" t="str">
        <f>IF(L17=0%,"진행 전",IF(L17=100%,"완료","진행중"))</f>
        <v>완료</v>
      </c>
      <c r="G17" s="22">
        <v>45068</v>
      </c>
      <c r="H17" s="22">
        <v>45099</v>
      </c>
      <c r="I17" s="15">
        <f t="shared" ref="I17" si="6">NETWORKDAYS(G17,H17)</f>
        <v>24</v>
      </c>
      <c r="J17" s="16">
        <f t="shared" ref="J17" si="7">H17-G17</f>
        <v>31</v>
      </c>
      <c r="K17" s="17">
        <f t="shared" ref="K17" si="8">IF(L17=0,G17-1,G17+(INT(J17*L17)))</f>
        <v>45099</v>
      </c>
      <c r="L17" s="18">
        <v>1</v>
      </c>
      <c r="M17" s="19"/>
      <c r="N17" s="20"/>
      <c r="O17" s="20"/>
      <c r="P17" s="20"/>
      <c r="Q17" s="20"/>
      <c r="R17" s="20"/>
      <c r="S17" s="20"/>
      <c r="T17" s="20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</row>
    <row r="18" spans="1:253" x14ac:dyDescent="0.3">
      <c r="A18" s="11" t="s">
        <v>60</v>
      </c>
      <c r="B18" s="11" t="s">
        <v>96</v>
      </c>
      <c r="C18" s="11" t="s">
        <v>95</v>
      </c>
      <c r="D18" s="69" t="s">
        <v>94</v>
      </c>
      <c r="E18" s="21" t="s">
        <v>223</v>
      </c>
      <c r="F18" s="14" t="str">
        <f t="shared" ref="F18:F77" si="9">IF(L18=0%,"진행 전",IF(L18=100%,"완료","진행중"))</f>
        <v>완료</v>
      </c>
      <c r="G18" s="22">
        <v>45068</v>
      </c>
      <c r="H18" s="22">
        <v>45099</v>
      </c>
      <c r="I18" s="15">
        <f t="shared" si="0"/>
        <v>24</v>
      </c>
      <c r="J18" s="16">
        <f t="shared" si="1"/>
        <v>31</v>
      </c>
      <c r="K18" s="17">
        <f t="shared" si="5"/>
        <v>45099</v>
      </c>
      <c r="L18" s="18">
        <v>1</v>
      </c>
      <c r="M18" s="19"/>
      <c r="N18" s="20"/>
      <c r="O18" s="20"/>
      <c r="P18" s="20"/>
      <c r="Q18" s="20"/>
      <c r="R18" s="20"/>
      <c r="S18" s="20"/>
      <c r="T18" s="20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</row>
    <row r="19" spans="1:253" x14ac:dyDescent="0.3">
      <c r="A19" s="11" t="s">
        <v>61</v>
      </c>
      <c r="B19" s="11" t="s">
        <v>96</v>
      </c>
      <c r="C19" s="11" t="s">
        <v>263</v>
      </c>
      <c r="D19" s="12" t="s">
        <v>63</v>
      </c>
      <c r="E19" s="21" t="s">
        <v>217</v>
      </c>
      <c r="F19" s="14" t="str">
        <f t="shared" si="9"/>
        <v>완료</v>
      </c>
      <c r="G19" s="22">
        <v>45068</v>
      </c>
      <c r="H19" s="22">
        <v>45099</v>
      </c>
      <c r="I19" s="15">
        <f t="shared" ref="I19:I21" si="10">NETWORKDAYS(G19,H19)</f>
        <v>24</v>
      </c>
      <c r="J19" s="16">
        <f t="shared" ref="J19:J21" si="11">H19-G19</f>
        <v>31</v>
      </c>
      <c r="K19" s="17">
        <f t="shared" ref="K19:K21" si="12">IF(L19=0,G19-1,G19+(INT(J19*L19)))</f>
        <v>45099</v>
      </c>
      <c r="L19" s="18">
        <v>1</v>
      </c>
      <c r="M19" s="19"/>
      <c r="N19" s="20"/>
      <c r="O19" s="20"/>
      <c r="P19" s="20"/>
      <c r="Q19" s="20"/>
      <c r="R19" s="20"/>
      <c r="S19" s="20"/>
      <c r="T19" s="20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</row>
    <row r="20" spans="1:253" x14ac:dyDescent="0.3">
      <c r="A20" s="11" t="s">
        <v>62</v>
      </c>
      <c r="B20" s="11" t="s">
        <v>96</v>
      </c>
      <c r="C20" s="11" t="s">
        <v>92</v>
      </c>
      <c r="D20" s="12" t="s">
        <v>91</v>
      </c>
      <c r="E20" s="21" t="s">
        <v>224</v>
      </c>
      <c r="F20" s="14" t="str">
        <f t="shared" si="9"/>
        <v>완료</v>
      </c>
      <c r="G20" s="22">
        <v>45068</v>
      </c>
      <c r="H20" s="22">
        <v>45099</v>
      </c>
      <c r="I20" s="15">
        <f t="shared" si="10"/>
        <v>24</v>
      </c>
      <c r="J20" s="16">
        <f t="shared" si="11"/>
        <v>31</v>
      </c>
      <c r="K20" s="17">
        <f t="shared" si="12"/>
        <v>45099</v>
      </c>
      <c r="L20" s="18">
        <v>1</v>
      </c>
      <c r="M20" s="19"/>
      <c r="N20" s="20"/>
      <c r="O20" s="20"/>
      <c r="P20" s="20"/>
      <c r="Q20" s="20"/>
      <c r="R20" s="20"/>
      <c r="S20" s="20"/>
      <c r="T20" s="20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</row>
    <row r="21" spans="1:253" x14ac:dyDescent="0.3">
      <c r="A21" s="11" t="s">
        <v>66</v>
      </c>
      <c r="B21" s="11" t="s">
        <v>96</v>
      </c>
      <c r="C21" s="11" t="s">
        <v>264</v>
      </c>
      <c r="D21" s="12" t="s">
        <v>64</v>
      </c>
      <c r="E21" s="21" t="s">
        <v>223</v>
      </c>
      <c r="F21" s="14" t="str">
        <f t="shared" si="9"/>
        <v>완료</v>
      </c>
      <c r="G21" s="22">
        <v>45068</v>
      </c>
      <c r="H21" s="22">
        <v>45099</v>
      </c>
      <c r="I21" s="15">
        <f t="shared" si="10"/>
        <v>24</v>
      </c>
      <c r="J21" s="16">
        <f t="shared" si="11"/>
        <v>31</v>
      </c>
      <c r="K21" s="17">
        <f t="shared" si="12"/>
        <v>45099</v>
      </c>
      <c r="L21" s="18">
        <v>1</v>
      </c>
      <c r="M21" s="19"/>
      <c r="N21" s="20"/>
      <c r="O21" s="20"/>
      <c r="P21" s="20"/>
      <c r="Q21" s="20"/>
      <c r="R21" s="20"/>
      <c r="S21" s="20"/>
      <c r="T21" s="20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</row>
    <row r="22" spans="1:253" x14ac:dyDescent="0.3">
      <c r="A22" s="11" t="s">
        <v>93</v>
      </c>
      <c r="B22" s="11" t="s">
        <v>96</v>
      </c>
      <c r="C22" s="11" t="s">
        <v>255</v>
      </c>
      <c r="D22" s="12" t="s">
        <v>65</v>
      </c>
      <c r="E22" s="21" t="s">
        <v>225</v>
      </c>
      <c r="F22" s="14" t="str">
        <f t="shared" si="9"/>
        <v>완료</v>
      </c>
      <c r="G22" s="22">
        <v>45068</v>
      </c>
      <c r="H22" s="22">
        <v>45099</v>
      </c>
      <c r="I22" s="15">
        <f t="shared" ref="I22" si="13">NETWORKDAYS(G22,H22)</f>
        <v>24</v>
      </c>
      <c r="J22" s="16">
        <f t="shared" ref="J22" si="14">H22-G22</f>
        <v>31</v>
      </c>
      <c r="K22" s="17">
        <f t="shared" ref="K22" si="15">IF(L22=0,G22-1,G22+(INT(J22*L22)))</f>
        <v>45099</v>
      </c>
      <c r="L22" s="18">
        <v>1</v>
      </c>
      <c r="M22" s="19"/>
      <c r="N22" s="20"/>
      <c r="O22" s="20"/>
      <c r="P22" s="20"/>
      <c r="Q22" s="20"/>
      <c r="R22" s="20"/>
      <c r="S22" s="20"/>
      <c r="T22" s="20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</row>
    <row r="23" spans="1:253" x14ac:dyDescent="0.3">
      <c r="A23" s="11" t="s">
        <v>257</v>
      </c>
      <c r="B23" s="11" t="s">
        <v>96</v>
      </c>
      <c r="C23" s="11" t="s">
        <v>256</v>
      </c>
      <c r="D23" s="12" t="s">
        <v>258</v>
      </c>
      <c r="E23" s="21" t="s">
        <v>225</v>
      </c>
      <c r="F23" s="14" t="str">
        <f t="shared" ref="F23" si="16">IF(L23=0%,"진행 전",IF(L23=100%,"완료","진행중"))</f>
        <v>완료</v>
      </c>
      <c r="G23" s="22">
        <v>45068</v>
      </c>
      <c r="H23" s="22">
        <v>45099</v>
      </c>
      <c r="I23" s="15">
        <f t="shared" ref="I23" si="17">NETWORKDAYS(G23,H23)</f>
        <v>24</v>
      </c>
      <c r="J23" s="16">
        <f t="shared" ref="J23" si="18">H23-G23</f>
        <v>31</v>
      </c>
      <c r="K23" s="17">
        <f t="shared" ref="K23" si="19">IF(L23=0,G23-1,G23+(INT(J23*L23)))</f>
        <v>45099</v>
      </c>
      <c r="L23" s="18">
        <v>1</v>
      </c>
      <c r="M23" s="19"/>
      <c r="N23" s="20"/>
      <c r="O23" s="20"/>
      <c r="P23" s="20"/>
      <c r="Q23" s="20"/>
      <c r="R23" s="20"/>
      <c r="S23" s="20"/>
      <c r="T23" s="20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</row>
    <row r="24" spans="1:253" x14ac:dyDescent="0.3">
      <c r="A24" s="11" t="s">
        <v>260</v>
      </c>
      <c r="B24" s="11" t="s">
        <v>259</v>
      </c>
      <c r="C24" s="11" t="s">
        <v>261</v>
      </c>
      <c r="D24" s="12" t="s">
        <v>262</v>
      </c>
      <c r="E24" s="21" t="s">
        <v>225</v>
      </c>
      <c r="F24" s="14" t="str">
        <f t="shared" ref="F24" si="20">IF(L24=0%,"진행 전",IF(L24=100%,"완료","진행중"))</f>
        <v>완료</v>
      </c>
      <c r="G24" s="22">
        <v>45068</v>
      </c>
      <c r="H24" s="22">
        <v>45099</v>
      </c>
      <c r="I24" s="15">
        <f t="shared" ref="I24" si="21">NETWORKDAYS(G24,H24)</f>
        <v>24</v>
      </c>
      <c r="J24" s="16">
        <f t="shared" ref="J24" si="22">H24-G24</f>
        <v>31</v>
      </c>
      <c r="K24" s="17">
        <f t="shared" ref="K24" si="23">IF(L24=0,G24-1,G24+(INT(J24*L24)))</f>
        <v>45099</v>
      </c>
      <c r="L24" s="18">
        <v>1</v>
      </c>
      <c r="M24" s="19"/>
      <c r="N24" s="20"/>
      <c r="O24" s="20"/>
      <c r="P24" s="20"/>
      <c r="Q24" s="20"/>
      <c r="R24" s="20"/>
      <c r="S24" s="20"/>
      <c r="T24" s="20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</row>
    <row r="25" spans="1:253" x14ac:dyDescent="0.3">
      <c r="A25" s="11" t="s">
        <v>268</v>
      </c>
      <c r="B25" s="11"/>
      <c r="C25" s="11"/>
      <c r="D25" s="12" t="s">
        <v>269</v>
      </c>
      <c r="E25" s="21" t="s">
        <v>215</v>
      </c>
      <c r="F25" s="14" t="str">
        <f t="shared" ref="F25" si="24">IF(L25=0%,"진행 전",IF(L25=100%,"완료","진행중"))</f>
        <v>완료</v>
      </c>
      <c r="G25" s="22">
        <v>45068</v>
      </c>
      <c r="H25" s="22">
        <v>45099</v>
      </c>
      <c r="I25" s="15">
        <f t="shared" ref="I25" si="25">NETWORKDAYS(G25,H25)</f>
        <v>24</v>
      </c>
      <c r="J25" s="16">
        <f t="shared" ref="J25" si="26">H25-G25</f>
        <v>31</v>
      </c>
      <c r="K25" s="17">
        <f t="shared" ref="K25" si="27">IF(L25=0,G25-1,G25+(INT(J25*L25)))</f>
        <v>45099</v>
      </c>
      <c r="L25" s="18">
        <v>1</v>
      </c>
      <c r="M25" s="19"/>
      <c r="N25" s="20"/>
      <c r="O25" s="20"/>
      <c r="P25" s="20"/>
      <c r="Q25" s="20"/>
      <c r="R25" s="20"/>
      <c r="S25" s="20"/>
      <c r="T25" s="20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</row>
    <row r="26" spans="1:253" x14ac:dyDescent="0.3">
      <c r="A26" s="11" t="s">
        <v>67</v>
      </c>
      <c r="B26" s="11" t="s">
        <v>99</v>
      </c>
      <c r="C26" s="11" t="s">
        <v>252</v>
      </c>
      <c r="D26" s="12" t="s">
        <v>97</v>
      </c>
      <c r="E26" s="21" t="s">
        <v>220</v>
      </c>
      <c r="F26" s="14" t="str">
        <f t="shared" si="9"/>
        <v>완료</v>
      </c>
      <c r="G26" s="22">
        <v>45068</v>
      </c>
      <c r="H26" s="22">
        <v>45068</v>
      </c>
      <c r="I26" s="15">
        <f t="shared" si="0"/>
        <v>1</v>
      </c>
      <c r="J26" s="16">
        <f t="shared" si="1"/>
        <v>0</v>
      </c>
      <c r="K26" s="17">
        <f t="shared" si="5"/>
        <v>45068</v>
      </c>
      <c r="L26" s="18">
        <v>1</v>
      </c>
      <c r="M26" s="19"/>
      <c r="N26" s="20"/>
      <c r="O26" s="20"/>
      <c r="P26" s="20"/>
      <c r="Q26" s="20"/>
      <c r="R26" s="96"/>
      <c r="T26" s="20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</row>
    <row r="27" spans="1:253" x14ac:dyDescent="0.3">
      <c r="A27" s="11" t="s">
        <v>68</v>
      </c>
      <c r="B27" s="11" t="s">
        <v>99</v>
      </c>
      <c r="C27" s="11" t="s">
        <v>254</v>
      </c>
      <c r="D27" s="12" t="s">
        <v>70</v>
      </c>
      <c r="E27" s="21" t="s">
        <v>218</v>
      </c>
      <c r="F27" s="14" t="str">
        <f t="shared" si="9"/>
        <v>완료</v>
      </c>
      <c r="G27" s="22">
        <v>45068</v>
      </c>
      <c r="H27" s="22">
        <v>45068</v>
      </c>
      <c r="I27" s="15">
        <f t="shared" ref="I27:I28" si="28">NETWORKDAYS(G27,H27)</f>
        <v>1</v>
      </c>
      <c r="J27" s="16">
        <f t="shared" ref="J27:J28" si="29">H27-G27</f>
        <v>0</v>
      </c>
      <c r="K27" s="17">
        <f t="shared" ref="K27:K28" si="30">IF(L27=0,G27-1,G27+(INT(J27*L27)))</f>
        <v>45068</v>
      </c>
      <c r="L27" s="18">
        <v>1</v>
      </c>
      <c r="M27" s="19"/>
      <c r="N27" s="20"/>
      <c r="O27" s="20"/>
      <c r="P27" s="20"/>
      <c r="Q27" s="20"/>
      <c r="R27" s="96"/>
      <c r="T27" s="20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</row>
    <row r="28" spans="1:253" x14ac:dyDescent="0.3">
      <c r="A28" s="11" t="s">
        <v>69</v>
      </c>
      <c r="B28" s="11" t="s">
        <v>100</v>
      </c>
      <c r="C28" s="11" t="s">
        <v>253</v>
      </c>
      <c r="D28" s="12" t="s">
        <v>71</v>
      </c>
      <c r="E28" s="21" t="s">
        <v>221</v>
      </c>
      <c r="F28" s="14" t="str">
        <f t="shared" si="9"/>
        <v>완료</v>
      </c>
      <c r="G28" s="22">
        <v>45068</v>
      </c>
      <c r="H28" s="22">
        <v>45068</v>
      </c>
      <c r="I28" s="15">
        <f t="shared" si="28"/>
        <v>1</v>
      </c>
      <c r="J28" s="16">
        <f t="shared" si="29"/>
        <v>0</v>
      </c>
      <c r="K28" s="17">
        <f t="shared" si="30"/>
        <v>45068</v>
      </c>
      <c r="L28" s="18">
        <v>1</v>
      </c>
      <c r="M28" s="19"/>
      <c r="N28" s="20"/>
      <c r="O28" s="20"/>
      <c r="P28" s="20"/>
      <c r="Q28" s="20"/>
      <c r="R28" s="98"/>
      <c r="T28" s="99"/>
      <c r="U28" s="100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</row>
    <row r="29" spans="1:253" x14ac:dyDescent="0.3">
      <c r="A29" s="11" t="s">
        <v>69</v>
      </c>
      <c r="B29" s="11" t="s">
        <v>101</v>
      </c>
      <c r="C29" s="11" t="s">
        <v>251</v>
      </c>
      <c r="D29" s="12" t="s">
        <v>102</v>
      </c>
      <c r="E29" s="21" t="s">
        <v>221</v>
      </c>
      <c r="F29" s="14" t="str">
        <f t="shared" si="9"/>
        <v>완료</v>
      </c>
      <c r="G29" s="22">
        <v>45068</v>
      </c>
      <c r="H29" s="22">
        <v>45068</v>
      </c>
      <c r="I29" s="15">
        <f t="shared" ref="I29" si="31">NETWORKDAYS(G29,H29)</f>
        <v>1</v>
      </c>
      <c r="J29" s="16">
        <f t="shared" ref="J29" si="32">H29-G29</f>
        <v>0</v>
      </c>
      <c r="K29" s="17">
        <f t="shared" ref="K29" si="33">IF(L29=0,G29-1,G29+(INT(J29*L29)))</f>
        <v>45068</v>
      </c>
      <c r="L29" s="18">
        <v>1</v>
      </c>
      <c r="M29" s="19"/>
      <c r="N29" s="20"/>
      <c r="O29" s="20"/>
      <c r="P29" s="20"/>
      <c r="Q29" s="20"/>
      <c r="R29" s="106"/>
      <c r="S29" s="107"/>
      <c r="T29" s="104"/>
      <c r="U29" s="105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</row>
    <row r="30" spans="1:253" x14ac:dyDescent="0.3">
      <c r="A30" s="11" t="s">
        <v>247</v>
      </c>
      <c r="B30" s="11"/>
      <c r="C30" s="11"/>
      <c r="D30" s="12" t="s">
        <v>248</v>
      </c>
      <c r="E30" s="21" t="s">
        <v>221</v>
      </c>
      <c r="F30" s="14" t="str">
        <f t="shared" ref="F30" si="34">IF(L30=0%,"진행 전",IF(L30=100%,"완료","진행중"))</f>
        <v>완료</v>
      </c>
      <c r="G30" s="22">
        <v>45072</v>
      </c>
      <c r="H30" s="22">
        <v>45072</v>
      </c>
      <c r="I30" s="15">
        <f t="shared" ref="I30" si="35">NETWORKDAYS(G30,H30)</f>
        <v>1</v>
      </c>
      <c r="J30" s="16">
        <f t="shared" ref="J30" si="36">H30-G30</f>
        <v>0</v>
      </c>
      <c r="K30" s="17">
        <f t="shared" ref="K30" si="37">IF(L30=0,G30-1,G30+(INT(J30*L30)))</f>
        <v>45072</v>
      </c>
      <c r="L30" s="18">
        <v>1</v>
      </c>
      <c r="M30" s="19"/>
      <c r="N30" s="20"/>
      <c r="O30" s="20"/>
      <c r="P30" s="20"/>
      <c r="Q30" s="20"/>
      <c r="R30" s="104"/>
      <c r="S30" s="105"/>
      <c r="T30" s="104"/>
      <c r="U30" s="105"/>
      <c r="V30" s="97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</row>
    <row r="31" spans="1:253" x14ac:dyDescent="0.3">
      <c r="A31" s="11" t="s">
        <v>72</v>
      </c>
      <c r="B31" s="11" t="s">
        <v>108</v>
      </c>
      <c r="C31" s="11" t="s">
        <v>106</v>
      </c>
      <c r="D31" s="12" t="s">
        <v>107</v>
      </c>
      <c r="E31" s="21" t="s">
        <v>221</v>
      </c>
      <c r="F31" s="14" t="str">
        <f t="shared" si="9"/>
        <v>완료</v>
      </c>
      <c r="G31" s="22">
        <v>45069</v>
      </c>
      <c r="H31" s="22">
        <v>45069</v>
      </c>
      <c r="I31" s="15">
        <f t="shared" si="0"/>
        <v>1</v>
      </c>
      <c r="J31" s="16">
        <f t="shared" si="1"/>
        <v>0</v>
      </c>
      <c r="K31" s="17">
        <f t="shared" si="5"/>
        <v>45069</v>
      </c>
      <c r="L31" s="18">
        <v>1</v>
      </c>
      <c r="M31" s="19"/>
      <c r="N31" s="20"/>
      <c r="O31" s="20"/>
      <c r="P31" s="20"/>
      <c r="Q31" s="20"/>
      <c r="R31" s="104"/>
      <c r="S31" s="106"/>
      <c r="T31" s="105"/>
      <c r="U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</row>
    <row r="32" spans="1:253" x14ac:dyDescent="0.3">
      <c r="A32" s="11" t="s">
        <v>73</v>
      </c>
      <c r="B32" s="11" t="s">
        <v>108</v>
      </c>
      <c r="C32" s="11" t="s">
        <v>110</v>
      </c>
      <c r="D32" s="12" t="s">
        <v>109</v>
      </c>
      <c r="E32" s="21" t="s">
        <v>226</v>
      </c>
      <c r="F32" s="14" t="str">
        <f t="shared" si="9"/>
        <v>완료</v>
      </c>
      <c r="G32" s="22">
        <v>45069</v>
      </c>
      <c r="H32" s="22">
        <v>45069</v>
      </c>
      <c r="I32" s="15">
        <f t="shared" ref="I32:I33" si="38">NETWORKDAYS(G32,H32)</f>
        <v>1</v>
      </c>
      <c r="J32" s="16">
        <f t="shared" ref="J32:J33" si="39">H32-G32</f>
        <v>0</v>
      </c>
      <c r="K32" s="17">
        <f t="shared" ref="K32:K33" si="40">IF(L32=0,G32-1,G32+(INT(J32*L32)))</f>
        <v>45069</v>
      </c>
      <c r="L32" s="18">
        <v>1</v>
      </c>
      <c r="M32" s="19"/>
      <c r="N32" s="20"/>
      <c r="O32" s="20"/>
      <c r="P32" s="20"/>
      <c r="Q32" s="20"/>
      <c r="R32" s="101"/>
      <c r="S32" s="102"/>
      <c r="T32" s="103"/>
      <c r="U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</row>
    <row r="33" spans="1:253" x14ac:dyDescent="0.3">
      <c r="A33" s="11" t="s">
        <v>74</v>
      </c>
      <c r="B33" s="11" t="s">
        <v>111</v>
      </c>
      <c r="C33" s="11" t="s">
        <v>113</v>
      </c>
      <c r="D33" s="12" t="s">
        <v>112</v>
      </c>
      <c r="E33" s="21" t="s">
        <v>219</v>
      </c>
      <c r="F33" s="14" t="str">
        <f t="shared" si="9"/>
        <v>완료</v>
      </c>
      <c r="G33" s="22">
        <v>45069</v>
      </c>
      <c r="H33" s="22">
        <v>45069</v>
      </c>
      <c r="I33" s="15">
        <f t="shared" si="38"/>
        <v>1</v>
      </c>
      <c r="J33" s="16">
        <f t="shared" si="39"/>
        <v>0</v>
      </c>
      <c r="K33" s="17">
        <f t="shared" si="40"/>
        <v>45069</v>
      </c>
      <c r="L33" s="18">
        <v>1</v>
      </c>
      <c r="M33" s="19"/>
      <c r="N33" s="20"/>
      <c r="O33" s="20"/>
      <c r="P33" s="20"/>
      <c r="Q33" s="20"/>
      <c r="R33" s="20"/>
      <c r="S33" s="96"/>
      <c r="T33" s="24"/>
      <c r="U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</row>
    <row r="34" spans="1:253" x14ac:dyDescent="0.3">
      <c r="A34" s="11" t="s">
        <v>103</v>
      </c>
      <c r="B34" s="11" t="s">
        <v>116</v>
      </c>
      <c r="C34" s="11" t="s">
        <v>115</v>
      </c>
      <c r="D34" s="12" t="s">
        <v>114</v>
      </c>
      <c r="E34" s="21" t="s">
        <v>219</v>
      </c>
      <c r="F34" s="14" t="str">
        <f t="shared" si="9"/>
        <v>완료</v>
      </c>
      <c r="G34" s="22">
        <v>45069</v>
      </c>
      <c r="H34" s="22">
        <v>45069</v>
      </c>
      <c r="I34" s="15">
        <f t="shared" ref="I34:I36" si="41">NETWORKDAYS(G34,H34)</f>
        <v>1</v>
      </c>
      <c r="J34" s="16">
        <f t="shared" ref="J34:J36" si="42">H34-G34</f>
        <v>0</v>
      </c>
      <c r="K34" s="17">
        <f t="shared" ref="K34:K36" si="43">IF(L34=0,G34-1,G34+(INT(J34*L34)))</f>
        <v>45069</v>
      </c>
      <c r="L34" s="18">
        <v>1</v>
      </c>
      <c r="M34" s="19"/>
      <c r="N34" s="20"/>
      <c r="O34" s="20"/>
      <c r="P34" s="20"/>
      <c r="Q34" s="20"/>
      <c r="R34" s="20"/>
      <c r="S34" s="96"/>
      <c r="T34" s="24"/>
      <c r="U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</row>
    <row r="35" spans="1:253" x14ac:dyDescent="0.3">
      <c r="A35" s="11" t="s">
        <v>104</v>
      </c>
      <c r="B35" s="11" t="s">
        <v>123</v>
      </c>
      <c r="C35" s="11" t="s">
        <v>118</v>
      </c>
      <c r="D35" s="12" t="s">
        <v>117</v>
      </c>
      <c r="E35" s="21" t="s">
        <v>227</v>
      </c>
      <c r="F35" s="14" t="str">
        <f t="shared" si="9"/>
        <v>완료</v>
      </c>
      <c r="G35" s="22">
        <v>45069</v>
      </c>
      <c r="H35" s="22">
        <v>45069</v>
      </c>
      <c r="I35" s="15">
        <f t="shared" si="41"/>
        <v>1</v>
      </c>
      <c r="J35" s="16">
        <f t="shared" si="42"/>
        <v>0</v>
      </c>
      <c r="K35" s="17">
        <f t="shared" si="43"/>
        <v>45069</v>
      </c>
      <c r="L35" s="18">
        <v>1</v>
      </c>
      <c r="M35" s="19"/>
      <c r="N35" s="20"/>
      <c r="O35" s="20"/>
      <c r="P35" s="20"/>
      <c r="Q35" s="20"/>
      <c r="R35" s="20"/>
      <c r="S35" s="96"/>
      <c r="T35" s="24"/>
      <c r="U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</row>
    <row r="36" spans="1:253" x14ac:dyDescent="0.3">
      <c r="A36" s="11" t="s">
        <v>105</v>
      </c>
      <c r="B36" s="11" t="s">
        <v>124</v>
      </c>
      <c r="C36" s="11" t="s">
        <v>120</v>
      </c>
      <c r="D36" s="12" t="s">
        <v>119</v>
      </c>
      <c r="E36" s="21" t="s">
        <v>218</v>
      </c>
      <c r="F36" s="14" t="str">
        <f t="shared" si="9"/>
        <v>완료</v>
      </c>
      <c r="G36" s="22">
        <v>45069</v>
      </c>
      <c r="H36" s="22">
        <v>45069</v>
      </c>
      <c r="I36" s="15">
        <f t="shared" si="41"/>
        <v>1</v>
      </c>
      <c r="J36" s="16">
        <f t="shared" si="42"/>
        <v>0</v>
      </c>
      <c r="K36" s="17">
        <f t="shared" si="43"/>
        <v>45069</v>
      </c>
      <c r="L36" s="18">
        <v>1</v>
      </c>
      <c r="M36" s="19"/>
      <c r="N36" s="20"/>
      <c r="O36" s="20"/>
      <c r="P36" s="20"/>
      <c r="Q36" s="20"/>
      <c r="R36" s="20"/>
      <c r="S36" s="96"/>
      <c r="T36" s="24"/>
      <c r="U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</row>
    <row r="37" spans="1:253" x14ac:dyDescent="0.3">
      <c r="A37" s="11" t="s">
        <v>104</v>
      </c>
      <c r="B37" s="11" t="s">
        <v>124</v>
      </c>
      <c r="C37" s="11" t="s">
        <v>122</v>
      </c>
      <c r="D37" s="12" t="s">
        <v>121</v>
      </c>
      <c r="E37" s="21" t="s">
        <v>218</v>
      </c>
      <c r="F37" s="14" t="str">
        <f t="shared" si="9"/>
        <v>완료</v>
      </c>
      <c r="G37" s="22">
        <v>45069</v>
      </c>
      <c r="H37" s="22">
        <v>45069</v>
      </c>
      <c r="I37" s="15">
        <f t="shared" ref="I37" si="44">NETWORKDAYS(G37,H37)</f>
        <v>1</v>
      </c>
      <c r="J37" s="16">
        <f t="shared" ref="J37" si="45">H37-G37</f>
        <v>0</v>
      </c>
      <c r="K37" s="17">
        <f t="shared" ref="K37" si="46">IF(L37=0,G37-1,G37+(INT(J37*L37)))</f>
        <v>45069</v>
      </c>
      <c r="L37" s="18">
        <v>1</v>
      </c>
      <c r="M37" s="19"/>
      <c r="N37" s="20"/>
      <c r="O37" s="20"/>
      <c r="P37" s="20"/>
      <c r="Q37" s="20"/>
      <c r="R37" s="20"/>
      <c r="S37" s="96"/>
      <c r="T37" s="24"/>
      <c r="U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</row>
    <row r="38" spans="1:253" x14ac:dyDescent="0.3">
      <c r="A38" s="11" t="s">
        <v>75</v>
      </c>
      <c r="B38" s="11" t="s">
        <v>132</v>
      </c>
      <c r="C38" s="11" t="s">
        <v>127</v>
      </c>
      <c r="D38" s="12" t="s">
        <v>125</v>
      </c>
      <c r="E38" s="21" t="s">
        <v>222</v>
      </c>
      <c r="F38" s="14" t="str">
        <f t="shared" si="9"/>
        <v>완료</v>
      </c>
      <c r="G38" s="22">
        <v>45070</v>
      </c>
      <c r="H38" s="22">
        <v>45071</v>
      </c>
      <c r="I38" s="15">
        <f t="shared" si="0"/>
        <v>2</v>
      </c>
      <c r="J38" s="16">
        <f t="shared" si="1"/>
        <v>1</v>
      </c>
      <c r="K38" s="17">
        <f t="shared" si="5"/>
        <v>45071</v>
      </c>
      <c r="L38" s="18">
        <v>1</v>
      </c>
      <c r="M38" s="19"/>
      <c r="N38" s="20"/>
      <c r="O38" s="20"/>
      <c r="P38" s="20"/>
      <c r="Q38" s="20"/>
      <c r="R38" s="20"/>
      <c r="S38" s="20"/>
      <c r="T38" s="96"/>
      <c r="U38" s="96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</row>
    <row r="39" spans="1:253" x14ac:dyDescent="0.3">
      <c r="A39" s="11" t="s">
        <v>76</v>
      </c>
      <c r="B39" s="11" t="s">
        <v>132</v>
      </c>
      <c r="C39" s="11" t="s">
        <v>128</v>
      </c>
      <c r="D39" s="12" t="s">
        <v>126</v>
      </c>
      <c r="E39" s="21" t="s">
        <v>221</v>
      </c>
      <c r="F39" s="14" t="str">
        <f t="shared" si="9"/>
        <v>완료</v>
      </c>
      <c r="G39" s="22">
        <v>45070</v>
      </c>
      <c r="H39" s="22">
        <v>45071</v>
      </c>
      <c r="I39" s="15">
        <f t="shared" ref="I39:I40" si="47">NETWORKDAYS(G39,H39)</f>
        <v>2</v>
      </c>
      <c r="J39" s="16">
        <f t="shared" ref="J39:J40" si="48">H39-G39</f>
        <v>1</v>
      </c>
      <c r="K39" s="17">
        <f t="shared" ref="K39:K40" si="49">IF(L39=0,G39-1,G39+(INT(J39*L39)))</f>
        <v>45071</v>
      </c>
      <c r="L39" s="18">
        <v>1</v>
      </c>
      <c r="M39" s="19"/>
      <c r="N39" s="20"/>
      <c r="O39" s="20"/>
      <c r="P39" s="20"/>
      <c r="Q39" s="20"/>
      <c r="R39" s="20"/>
      <c r="S39" s="20"/>
      <c r="T39" s="96"/>
      <c r="U39" s="96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</row>
    <row r="40" spans="1:253" x14ac:dyDescent="0.3">
      <c r="A40" s="11" t="s">
        <v>129</v>
      </c>
      <c r="B40" s="11" t="s">
        <v>133</v>
      </c>
      <c r="C40" s="11" t="s">
        <v>127</v>
      </c>
      <c r="D40" s="12" t="s">
        <v>125</v>
      </c>
      <c r="E40" s="21" t="s">
        <v>228</v>
      </c>
      <c r="F40" s="14" t="str">
        <f t="shared" si="9"/>
        <v>완료</v>
      </c>
      <c r="G40" s="22">
        <v>45070</v>
      </c>
      <c r="H40" s="22">
        <v>45071</v>
      </c>
      <c r="I40" s="15">
        <f t="shared" si="47"/>
        <v>2</v>
      </c>
      <c r="J40" s="16">
        <f t="shared" si="48"/>
        <v>1</v>
      </c>
      <c r="K40" s="17">
        <f t="shared" si="49"/>
        <v>45071</v>
      </c>
      <c r="L40" s="18">
        <v>1</v>
      </c>
      <c r="M40" s="19"/>
      <c r="N40" s="20"/>
      <c r="O40" s="20"/>
      <c r="P40" s="20"/>
      <c r="Q40" s="20"/>
      <c r="R40" s="20"/>
      <c r="S40" s="20"/>
      <c r="T40" s="96"/>
      <c r="U40" s="96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</row>
    <row r="41" spans="1:253" x14ac:dyDescent="0.3">
      <c r="A41" s="11" t="s">
        <v>130</v>
      </c>
      <c r="B41" s="11" t="s">
        <v>134</v>
      </c>
      <c r="C41" s="11" t="s">
        <v>147</v>
      </c>
      <c r="D41" s="12" t="s">
        <v>145</v>
      </c>
      <c r="E41" s="21" t="s">
        <v>226</v>
      </c>
      <c r="F41" s="14" t="str">
        <f t="shared" si="9"/>
        <v>완료</v>
      </c>
      <c r="G41" s="22">
        <v>45070</v>
      </c>
      <c r="H41" s="22">
        <v>45071</v>
      </c>
      <c r="I41" s="15">
        <f t="shared" ref="I41:I42" si="50">NETWORKDAYS(G41,H41)</f>
        <v>2</v>
      </c>
      <c r="J41" s="16">
        <f t="shared" ref="J41:J42" si="51">H41-G41</f>
        <v>1</v>
      </c>
      <c r="K41" s="17">
        <f t="shared" ref="K41:K42" si="52">IF(L41=0,G41-1,G41+(INT(J41*L41)))</f>
        <v>45071</v>
      </c>
      <c r="L41" s="18">
        <v>1</v>
      </c>
      <c r="T41" s="95"/>
      <c r="U41" s="95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</row>
    <row r="42" spans="1:253" x14ac:dyDescent="0.3">
      <c r="A42" s="11" t="s">
        <v>131</v>
      </c>
      <c r="B42" s="11" t="s">
        <v>133</v>
      </c>
      <c r="C42" s="11" t="s">
        <v>148</v>
      </c>
      <c r="D42" s="12" t="s">
        <v>146</v>
      </c>
      <c r="E42" s="21" t="s">
        <v>229</v>
      </c>
      <c r="F42" s="14" t="str">
        <f t="shared" si="9"/>
        <v>완료</v>
      </c>
      <c r="G42" s="22">
        <v>45070</v>
      </c>
      <c r="H42" s="22">
        <v>45071</v>
      </c>
      <c r="I42" s="15">
        <f t="shared" si="50"/>
        <v>2</v>
      </c>
      <c r="J42" s="16">
        <f t="shared" si="51"/>
        <v>1</v>
      </c>
      <c r="K42" s="17">
        <f t="shared" si="52"/>
        <v>45071</v>
      </c>
      <c r="L42" s="18">
        <v>1</v>
      </c>
      <c r="T42" s="95"/>
      <c r="U42" s="95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</row>
    <row r="43" spans="1:253" x14ac:dyDescent="0.3">
      <c r="A43" s="11" t="s">
        <v>243</v>
      </c>
      <c r="B43" s="11"/>
      <c r="C43" s="11" t="s">
        <v>244</v>
      </c>
      <c r="D43" s="12" t="s">
        <v>242</v>
      </c>
      <c r="E43" s="21" t="s">
        <v>229</v>
      </c>
      <c r="F43" s="14" t="str">
        <f t="shared" si="9"/>
        <v>완료</v>
      </c>
      <c r="G43" s="22">
        <v>45071</v>
      </c>
      <c r="H43" s="22">
        <v>45071</v>
      </c>
      <c r="I43" s="15">
        <f t="shared" ref="I43" si="53">NETWORKDAYS(G43,H43)</f>
        <v>1</v>
      </c>
      <c r="J43" s="16">
        <f t="shared" ref="J43" si="54">H43-G43</f>
        <v>0</v>
      </c>
      <c r="K43" s="17">
        <f t="shared" ref="K43" si="55">IF(L43=0,G43-1,G43+(INT(J43*L43)))</f>
        <v>45071</v>
      </c>
      <c r="L43" s="18">
        <v>1</v>
      </c>
      <c r="T43" s="67"/>
      <c r="U43" s="95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</row>
    <row r="44" spans="1:253" x14ac:dyDescent="0.3">
      <c r="A44" s="11" t="s">
        <v>135</v>
      </c>
      <c r="B44" s="11" t="s">
        <v>132</v>
      </c>
      <c r="C44" s="11" t="s">
        <v>138</v>
      </c>
      <c r="D44" s="12" t="s">
        <v>137</v>
      </c>
      <c r="E44" s="21" t="s">
        <v>230</v>
      </c>
      <c r="F44" s="14" t="str">
        <f t="shared" si="9"/>
        <v>완료</v>
      </c>
      <c r="G44" s="22">
        <v>45068</v>
      </c>
      <c r="H44" s="22">
        <v>45103</v>
      </c>
      <c r="I44" s="15">
        <f t="shared" ref="I44" si="56">NETWORKDAYS(G44,H44)</f>
        <v>26</v>
      </c>
      <c r="J44" s="16">
        <f t="shared" ref="J44" si="57">H44-G44</f>
        <v>35</v>
      </c>
      <c r="K44" s="17">
        <f t="shared" ref="K44" si="58">IF(L44=0,G44-1,G44+(INT(J44*L44)))</f>
        <v>45103</v>
      </c>
      <c r="L44" s="18">
        <v>1</v>
      </c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</row>
    <row r="45" spans="1:253" x14ac:dyDescent="0.3">
      <c r="A45" s="11" t="s">
        <v>136</v>
      </c>
      <c r="B45" s="11" t="s">
        <v>132</v>
      </c>
      <c r="C45" s="11" t="s">
        <v>234</v>
      </c>
      <c r="D45" s="12" t="s">
        <v>233</v>
      </c>
      <c r="E45" s="21" t="s">
        <v>235</v>
      </c>
      <c r="F45" s="14" t="str">
        <f t="shared" si="9"/>
        <v>완료</v>
      </c>
      <c r="G45" s="22">
        <v>45073</v>
      </c>
      <c r="H45" s="22">
        <v>45073</v>
      </c>
      <c r="I45" s="15">
        <f t="shared" ref="I45:I46" si="59">NETWORKDAYS(G45,H45)</f>
        <v>0</v>
      </c>
      <c r="J45" s="16">
        <f t="shared" ref="J45:J46" si="60">H45-G45</f>
        <v>0</v>
      </c>
      <c r="K45" s="17">
        <f t="shared" ref="K45:K46" si="61">IF(L45=0,G45-1,G45+(INT(J45*L45)))</f>
        <v>45073</v>
      </c>
      <c r="L45" s="18">
        <v>1</v>
      </c>
      <c r="U45" s="67"/>
      <c r="V45" s="67"/>
      <c r="W45" s="95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</row>
    <row r="46" spans="1:253" x14ac:dyDescent="0.3">
      <c r="A46" s="11" t="s">
        <v>77</v>
      </c>
      <c r="B46" s="11" t="s">
        <v>124</v>
      </c>
      <c r="C46" s="11" t="s">
        <v>250</v>
      </c>
      <c r="D46" s="12" t="s">
        <v>140</v>
      </c>
      <c r="E46" s="21" t="s">
        <v>223</v>
      </c>
      <c r="F46" s="14" t="str">
        <f t="shared" si="9"/>
        <v>완료</v>
      </c>
      <c r="G46" s="22">
        <v>45068</v>
      </c>
      <c r="H46" s="22">
        <v>45103</v>
      </c>
      <c r="I46" s="15">
        <f t="shared" si="59"/>
        <v>26</v>
      </c>
      <c r="J46" s="16">
        <f t="shared" si="60"/>
        <v>35</v>
      </c>
      <c r="K46" s="17">
        <f t="shared" si="61"/>
        <v>45103</v>
      </c>
      <c r="L46" s="18">
        <v>1</v>
      </c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</row>
    <row r="47" spans="1:253" x14ac:dyDescent="0.3">
      <c r="A47" s="11" t="s">
        <v>78</v>
      </c>
      <c r="B47" s="11" t="s">
        <v>124</v>
      </c>
      <c r="C47" s="11" t="s">
        <v>142</v>
      </c>
      <c r="D47" s="12" t="s">
        <v>141</v>
      </c>
      <c r="E47" s="21" t="s">
        <v>231</v>
      </c>
      <c r="F47" s="14" t="str">
        <f t="shared" si="9"/>
        <v>완료</v>
      </c>
      <c r="G47" s="22">
        <v>45068</v>
      </c>
      <c r="H47" s="22">
        <v>45103</v>
      </c>
      <c r="I47" s="15">
        <f t="shared" ref="I47" si="62">NETWORKDAYS(G47,H47)</f>
        <v>26</v>
      </c>
      <c r="J47" s="16">
        <f t="shared" ref="J47" si="63">H47-G47</f>
        <v>35</v>
      </c>
      <c r="K47" s="17">
        <f t="shared" ref="K47" si="64">IF(L47=0,G47-1,G47+(INT(J47*L47)))</f>
        <v>45103</v>
      </c>
      <c r="L47" s="18">
        <v>1</v>
      </c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</row>
    <row r="48" spans="1:253" x14ac:dyDescent="0.3">
      <c r="A48" s="11" t="s">
        <v>79</v>
      </c>
      <c r="B48" s="11" t="s">
        <v>124</v>
      </c>
      <c r="C48" s="11" t="s">
        <v>144</v>
      </c>
      <c r="D48" s="12" t="s">
        <v>143</v>
      </c>
      <c r="E48" s="21" t="s">
        <v>232</v>
      </c>
      <c r="F48" s="14" t="str">
        <f t="shared" si="9"/>
        <v>완료</v>
      </c>
      <c r="G48" s="22">
        <v>45068</v>
      </c>
      <c r="H48" s="22">
        <v>45103</v>
      </c>
      <c r="I48" s="15">
        <f t="shared" ref="I48" si="65">NETWORKDAYS(G48,H48)</f>
        <v>26</v>
      </c>
      <c r="J48" s="16">
        <f t="shared" ref="J48" si="66">H48-G48</f>
        <v>35</v>
      </c>
      <c r="K48" s="17">
        <f t="shared" ref="K48" si="67">IF(L48=0,G48-1,G48+(INT(J48*L48)))</f>
        <v>45103</v>
      </c>
      <c r="L48" s="18">
        <v>1</v>
      </c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</row>
    <row r="49" spans="1:37" x14ac:dyDescent="0.3">
      <c r="A49" s="11" t="s">
        <v>245</v>
      </c>
      <c r="B49" s="11"/>
      <c r="C49" s="11"/>
      <c r="D49" s="12" t="s">
        <v>246</v>
      </c>
      <c r="E49" s="21" t="s">
        <v>218</v>
      </c>
      <c r="F49" s="14" t="str">
        <f t="shared" ref="F49" si="68">IF(L49=0%,"진행 전",IF(L49=100%,"완료","진행중"))</f>
        <v>완료</v>
      </c>
      <c r="G49" s="22">
        <v>45072</v>
      </c>
      <c r="H49" s="22">
        <v>45072</v>
      </c>
      <c r="I49" s="15">
        <f t="shared" ref="I49" si="69">NETWORKDAYS(G49,H49)</f>
        <v>1</v>
      </c>
      <c r="J49" s="16">
        <f t="shared" ref="J49" si="70">H49-G49</f>
        <v>0</v>
      </c>
      <c r="K49" s="17">
        <f t="shared" ref="K49" si="71">IF(L49=0,G49-1,G49+(INT(J49*L49)))</f>
        <v>45072</v>
      </c>
      <c r="L49" s="18">
        <v>1</v>
      </c>
      <c r="U49" s="67"/>
      <c r="V49" s="95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</row>
    <row r="50" spans="1:37" x14ac:dyDescent="0.3">
      <c r="A50" s="11" t="s">
        <v>81</v>
      </c>
      <c r="B50" s="11" t="s">
        <v>101</v>
      </c>
      <c r="C50" s="11" t="s">
        <v>154</v>
      </c>
      <c r="D50" s="12" t="s">
        <v>149</v>
      </c>
      <c r="E50" s="21" t="s">
        <v>223</v>
      </c>
      <c r="F50" s="14" t="str">
        <f t="shared" si="9"/>
        <v>완료</v>
      </c>
      <c r="G50" s="22">
        <v>45068</v>
      </c>
      <c r="H50" s="22">
        <v>45103</v>
      </c>
      <c r="I50" s="15">
        <f t="shared" ref="I50:I51" si="72">NETWORKDAYS(G50,H50)</f>
        <v>26</v>
      </c>
      <c r="J50" s="16">
        <f t="shared" ref="J50:J51" si="73">H50-G50</f>
        <v>35</v>
      </c>
      <c r="K50" s="17">
        <f t="shared" ref="K50:K51" si="74">IF(L50=0,G50-1,G50+(INT(J50*L50)))</f>
        <v>45103</v>
      </c>
      <c r="L50" s="18">
        <v>1</v>
      </c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</row>
    <row r="51" spans="1:37" x14ac:dyDescent="0.3">
      <c r="A51" s="11" t="s">
        <v>82</v>
      </c>
      <c r="B51" s="11" t="s">
        <v>124</v>
      </c>
      <c r="C51" s="11" t="s">
        <v>238</v>
      </c>
      <c r="D51" s="12" t="s">
        <v>237</v>
      </c>
      <c r="E51" s="21" t="s">
        <v>221</v>
      </c>
      <c r="F51" s="14" t="str">
        <f t="shared" si="9"/>
        <v>완료</v>
      </c>
      <c r="G51" s="22">
        <v>45073</v>
      </c>
      <c r="H51" s="22">
        <v>45073</v>
      </c>
      <c r="I51" s="15">
        <f t="shared" si="72"/>
        <v>0</v>
      </c>
      <c r="J51" s="16">
        <f t="shared" si="73"/>
        <v>0</v>
      </c>
      <c r="K51" s="17">
        <f t="shared" si="74"/>
        <v>45073</v>
      </c>
      <c r="L51" s="18">
        <v>1</v>
      </c>
      <c r="U51" s="67"/>
      <c r="V51" s="67"/>
      <c r="W51" s="95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</row>
    <row r="52" spans="1:37" x14ac:dyDescent="0.3">
      <c r="A52" s="11" t="s">
        <v>83</v>
      </c>
      <c r="B52" s="11" t="s">
        <v>139</v>
      </c>
      <c r="C52" s="11" t="s">
        <v>249</v>
      </c>
      <c r="D52" s="12" t="s">
        <v>236</v>
      </c>
      <c r="E52" s="21" t="s">
        <v>223</v>
      </c>
      <c r="F52" s="14" t="str">
        <f t="shared" si="9"/>
        <v>완료</v>
      </c>
      <c r="G52" s="22">
        <v>45068</v>
      </c>
      <c r="H52" s="22">
        <v>45103</v>
      </c>
      <c r="I52" s="15">
        <f t="shared" ref="I52:I57" si="75">NETWORKDAYS(G52,H52)</f>
        <v>26</v>
      </c>
      <c r="J52" s="16">
        <f t="shared" ref="J52:J57" si="76">H52-G52</f>
        <v>35</v>
      </c>
      <c r="K52" s="17">
        <f t="shared" ref="K52:K57" si="77">IF(L52=0,G52-1,G52+(INT(J52*L52)))</f>
        <v>45103</v>
      </c>
      <c r="L52" s="18">
        <v>1</v>
      </c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</row>
    <row r="53" spans="1:37" x14ac:dyDescent="0.3">
      <c r="A53" s="11" t="s">
        <v>150</v>
      </c>
      <c r="B53" s="11" t="s">
        <v>124</v>
      </c>
      <c r="C53" s="11" t="s">
        <v>155</v>
      </c>
      <c r="D53" s="12" t="s">
        <v>152</v>
      </c>
      <c r="E53" s="21" t="s">
        <v>232</v>
      </c>
      <c r="F53" s="14" t="str">
        <f t="shared" si="9"/>
        <v>완료</v>
      </c>
      <c r="G53" s="22">
        <v>45068</v>
      </c>
      <c r="H53" s="22">
        <v>45103</v>
      </c>
      <c r="I53" s="15">
        <f t="shared" si="75"/>
        <v>26</v>
      </c>
      <c r="J53" s="16">
        <f t="shared" si="76"/>
        <v>35</v>
      </c>
      <c r="K53" s="17">
        <f t="shared" si="77"/>
        <v>45103</v>
      </c>
      <c r="L53" s="18">
        <v>1</v>
      </c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</row>
    <row r="54" spans="1:37" x14ac:dyDescent="0.3">
      <c r="A54" s="11" t="s">
        <v>151</v>
      </c>
      <c r="B54" s="11" t="s">
        <v>139</v>
      </c>
      <c r="C54" s="11" t="s">
        <v>156</v>
      </c>
      <c r="D54" s="12" t="s">
        <v>153</v>
      </c>
      <c r="E54" s="21" t="s">
        <v>239</v>
      </c>
      <c r="F54" s="14" t="str">
        <f t="shared" si="9"/>
        <v>완료</v>
      </c>
      <c r="G54" s="22">
        <v>45068</v>
      </c>
      <c r="H54" s="22">
        <v>45103</v>
      </c>
      <c r="I54" s="15">
        <f t="shared" si="75"/>
        <v>26</v>
      </c>
      <c r="J54" s="16">
        <f t="shared" si="76"/>
        <v>35</v>
      </c>
      <c r="K54" s="17">
        <f t="shared" si="77"/>
        <v>45103</v>
      </c>
      <c r="L54" s="18">
        <v>1</v>
      </c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</row>
    <row r="55" spans="1:37" x14ac:dyDescent="0.3">
      <c r="A55" s="11" t="s">
        <v>265</v>
      </c>
      <c r="B55" s="11"/>
      <c r="C55" s="11"/>
      <c r="D55" s="12" t="s">
        <v>266</v>
      </c>
      <c r="E55" s="21" t="s">
        <v>267</v>
      </c>
      <c r="F55" s="14" t="str">
        <f t="shared" ref="F55" si="78">IF(L55=0%,"진행 전",IF(L55=100%,"완료","진행중"))</f>
        <v>완료</v>
      </c>
      <c r="G55" s="22">
        <v>45072</v>
      </c>
      <c r="H55" s="22">
        <v>45072</v>
      </c>
      <c r="I55" s="15">
        <f t="shared" ref="I55" si="79">NETWORKDAYS(G55,H55)</f>
        <v>1</v>
      </c>
      <c r="J55" s="16">
        <f t="shared" ref="J55" si="80">H55-G55</f>
        <v>0</v>
      </c>
      <c r="K55" s="17">
        <f t="shared" ref="K55" si="81">IF(L55=0,G55-1,G55+(INT(J55*L55)))</f>
        <v>45072</v>
      </c>
      <c r="L55" s="18">
        <v>1</v>
      </c>
      <c r="U55" s="67"/>
      <c r="V55" s="95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</row>
    <row r="56" spans="1:37" x14ac:dyDescent="0.3">
      <c r="A56" s="11" t="s">
        <v>265</v>
      </c>
      <c r="B56" s="11"/>
      <c r="C56" s="11" t="s">
        <v>275</v>
      </c>
      <c r="D56" s="12" t="s">
        <v>274</v>
      </c>
      <c r="E56" s="21" t="s">
        <v>218</v>
      </c>
      <c r="F56" s="14" t="str">
        <f t="shared" ref="F56" si="82">IF(L56=0%,"진행 전",IF(L56=100%,"완료","진행중"))</f>
        <v>완료</v>
      </c>
      <c r="G56" s="22">
        <v>45076</v>
      </c>
      <c r="H56" s="22">
        <v>45076</v>
      </c>
      <c r="I56" s="15">
        <f t="shared" ref="I56" si="83">NETWORKDAYS(G56,H56)</f>
        <v>1</v>
      </c>
      <c r="J56" s="16">
        <f t="shared" ref="J56" si="84">H56-G56</f>
        <v>0</v>
      </c>
      <c r="K56" s="17">
        <f t="shared" ref="K56" si="85">IF(L56=0,G56-1,G56+(INT(J56*L56)))</f>
        <v>45076</v>
      </c>
      <c r="L56" s="18">
        <v>1</v>
      </c>
      <c r="U56" s="67"/>
      <c r="V56" s="67"/>
      <c r="W56" s="67"/>
      <c r="X56" s="67"/>
      <c r="Y56" s="67"/>
      <c r="Z56" s="95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</row>
    <row r="57" spans="1:37" s="92" customFormat="1" x14ac:dyDescent="0.3">
      <c r="A57" s="82" t="s">
        <v>174</v>
      </c>
      <c r="B57" s="82"/>
      <c r="C57" s="82"/>
      <c r="D57" s="83" t="s">
        <v>200</v>
      </c>
      <c r="E57" s="84"/>
      <c r="F57" s="93" t="str">
        <f t="shared" si="9"/>
        <v>진행중</v>
      </c>
      <c r="G57" s="85">
        <v>45068</v>
      </c>
      <c r="H57" s="85">
        <v>45103</v>
      </c>
      <c r="I57" s="86">
        <f t="shared" si="75"/>
        <v>26</v>
      </c>
      <c r="J57" s="87">
        <f t="shared" si="76"/>
        <v>35</v>
      </c>
      <c r="K57" s="88">
        <f t="shared" si="77"/>
        <v>45094</v>
      </c>
      <c r="L57" s="70">
        <f>AVERAGE(L58:L77)</f>
        <v>0.7456666666666667</v>
      </c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</row>
    <row r="58" spans="1:37" x14ac:dyDescent="0.3">
      <c r="A58" s="11" t="s">
        <v>174</v>
      </c>
      <c r="B58" s="11"/>
      <c r="C58" s="11" t="s">
        <v>201</v>
      </c>
      <c r="D58" s="12" t="s">
        <v>159</v>
      </c>
      <c r="E58" s="21" t="s">
        <v>215</v>
      </c>
      <c r="F58" s="14" t="str">
        <f t="shared" si="9"/>
        <v>진행중</v>
      </c>
      <c r="G58" s="22">
        <v>45068</v>
      </c>
      <c r="H58" s="22">
        <v>45103</v>
      </c>
      <c r="I58" s="15">
        <f t="shared" ref="I58:I60" si="86">NETWORKDAYS(G58,H58)</f>
        <v>26</v>
      </c>
      <c r="J58" s="16">
        <f t="shared" ref="J58:J60" si="87">H58-G58</f>
        <v>35</v>
      </c>
      <c r="K58" s="17">
        <f t="shared" ref="K58:K60" si="88">IF(L58=0,G58-1,G58+(INT(J58*L58)))</f>
        <v>45085</v>
      </c>
      <c r="L58" s="18">
        <v>0.5</v>
      </c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</row>
    <row r="59" spans="1:37" x14ac:dyDescent="0.3">
      <c r="A59" s="11" t="s">
        <v>84</v>
      </c>
      <c r="B59" s="11"/>
      <c r="C59" s="11" t="s">
        <v>193</v>
      </c>
      <c r="D59" s="12" t="s">
        <v>157</v>
      </c>
      <c r="E59" s="21" t="s">
        <v>216</v>
      </c>
      <c r="F59" s="14" t="str">
        <f t="shared" si="9"/>
        <v>완료</v>
      </c>
      <c r="G59" s="22">
        <v>45068</v>
      </c>
      <c r="H59" s="22">
        <v>45103</v>
      </c>
      <c r="I59" s="15">
        <f t="shared" si="86"/>
        <v>26</v>
      </c>
      <c r="J59" s="16">
        <f t="shared" si="87"/>
        <v>35</v>
      </c>
      <c r="K59" s="17">
        <f t="shared" si="88"/>
        <v>45103</v>
      </c>
      <c r="L59" s="18">
        <v>1</v>
      </c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</row>
    <row r="60" spans="1:37" x14ac:dyDescent="0.3">
      <c r="A60" s="11" t="s">
        <v>85</v>
      </c>
      <c r="B60" s="11"/>
      <c r="C60" s="11" t="s">
        <v>194</v>
      </c>
      <c r="D60" s="12" t="s">
        <v>158</v>
      </c>
      <c r="E60" s="21" t="s">
        <v>217</v>
      </c>
      <c r="F60" s="14" t="str">
        <f t="shared" si="9"/>
        <v>완료</v>
      </c>
      <c r="G60" s="22">
        <v>45068</v>
      </c>
      <c r="H60" s="22">
        <v>45103</v>
      </c>
      <c r="I60" s="15">
        <f t="shared" si="86"/>
        <v>26</v>
      </c>
      <c r="J60" s="16">
        <f t="shared" si="87"/>
        <v>35</v>
      </c>
      <c r="K60" s="17">
        <f t="shared" si="88"/>
        <v>45103</v>
      </c>
      <c r="L60" s="18">
        <v>1</v>
      </c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</row>
    <row r="61" spans="1:37" x14ac:dyDescent="0.3">
      <c r="A61" s="11" t="s">
        <v>276</v>
      </c>
      <c r="B61" s="11"/>
      <c r="C61" s="11" t="s">
        <v>278</v>
      </c>
      <c r="D61" s="12" t="s">
        <v>277</v>
      </c>
      <c r="E61" s="21" t="s">
        <v>218</v>
      </c>
      <c r="F61" s="14" t="str">
        <f t="shared" ref="F61" si="89">IF(L61=0%,"진행 전",IF(L61=100%,"완료","진행중"))</f>
        <v>완료</v>
      </c>
      <c r="G61" s="22">
        <v>45075</v>
      </c>
      <c r="H61" s="22">
        <v>45075</v>
      </c>
      <c r="I61" s="15">
        <f t="shared" ref="I61" si="90">NETWORKDAYS(G61,H61)</f>
        <v>1</v>
      </c>
      <c r="J61" s="16">
        <f t="shared" ref="J61" si="91">H61-G61</f>
        <v>0</v>
      </c>
      <c r="K61" s="17">
        <f t="shared" ref="K61" si="92">IF(L61=0,G61-1,G61+(INT(J61*L61)))</f>
        <v>45075</v>
      </c>
      <c r="L61" s="18">
        <v>1</v>
      </c>
      <c r="U61" s="67"/>
      <c r="V61" s="67"/>
      <c r="W61" s="67"/>
      <c r="X61" s="67"/>
      <c r="Y61" s="95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</row>
    <row r="62" spans="1:37" s="80" customFormat="1" x14ac:dyDescent="0.3">
      <c r="A62" s="71" t="s">
        <v>168</v>
      </c>
      <c r="B62" s="71"/>
      <c r="C62" s="71" t="s">
        <v>195</v>
      </c>
      <c r="D62" s="72" t="s">
        <v>161</v>
      </c>
      <c r="E62" s="73"/>
      <c r="F62" s="74" t="str">
        <f t="shared" si="9"/>
        <v>완료</v>
      </c>
      <c r="G62" s="75">
        <v>45068</v>
      </c>
      <c r="H62" s="75">
        <v>45069</v>
      </c>
      <c r="I62" s="76">
        <f t="shared" ref="I62" si="93">NETWORKDAYS(G62,H62)</f>
        <v>2</v>
      </c>
      <c r="J62" s="77">
        <f t="shared" ref="J62" si="94">H62-G62</f>
        <v>1</v>
      </c>
      <c r="K62" s="78">
        <f t="shared" ref="K62" si="95">IF(L62=0,G62-1,G62+(INT(J62*L62)))</f>
        <v>45069</v>
      </c>
      <c r="L62" s="79">
        <f>AVERAGE(L63:L64)</f>
        <v>1</v>
      </c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</row>
    <row r="63" spans="1:37" x14ac:dyDescent="0.3">
      <c r="A63" s="11" t="s">
        <v>169</v>
      </c>
      <c r="B63" s="11"/>
      <c r="C63" s="11" t="s">
        <v>196</v>
      </c>
      <c r="D63" s="12" t="s">
        <v>160</v>
      </c>
      <c r="E63" s="21" t="s">
        <v>219</v>
      </c>
      <c r="F63" s="14" t="str">
        <f t="shared" si="9"/>
        <v>완료</v>
      </c>
      <c r="G63" s="22">
        <v>45068</v>
      </c>
      <c r="H63" s="22">
        <v>45072</v>
      </c>
      <c r="I63" s="15">
        <f t="shared" ref="I63:I65" si="96">NETWORKDAYS(G63,H63)</f>
        <v>5</v>
      </c>
      <c r="J63" s="16">
        <f t="shared" ref="J63:J65" si="97">H63-G63</f>
        <v>4</v>
      </c>
      <c r="K63" s="17">
        <f t="shared" ref="K63:K65" si="98">IF(L63=0,G63-1,G63+(INT(J63*L63)))</f>
        <v>45072</v>
      </c>
      <c r="L63" s="18">
        <v>1</v>
      </c>
      <c r="Q63" s="67"/>
      <c r="R63" s="95"/>
      <c r="S63" s="108"/>
      <c r="T63" s="108"/>
      <c r="U63" s="108"/>
      <c r="V63" s="95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</row>
    <row r="64" spans="1:37" x14ac:dyDescent="0.3">
      <c r="A64" s="11" t="s">
        <v>170</v>
      </c>
      <c r="B64" s="11"/>
      <c r="C64" s="11" t="s">
        <v>197</v>
      </c>
      <c r="D64" s="12" t="s">
        <v>162</v>
      </c>
      <c r="E64" s="21" t="s">
        <v>220</v>
      </c>
      <c r="F64" s="14" t="str">
        <f t="shared" si="9"/>
        <v>완료</v>
      </c>
      <c r="G64" s="22">
        <v>45068</v>
      </c>
      <c r="H64" s="22">
        <v>45069</v>
      </c>
      <c r="I64" s="15">
        <f t="shared" si="96"/>
        <v>2</v>
      </c>
      <c r="J64" s="16">
        <f t="shared" si="97"/>
        <v>1</v>
      </c>
      <c r="K64" s="17">
        <f t="shared" si="98"/>
        <v>45069</v>
      </c>
      <c r="L64" s="18">
        <v>1</v>
      </c>
      <c r="Q64" s="67"/>
      <c r="R64" s="108"/>
      <c r="S64" s="95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</row>
    <row r="65" spans="1:253" s="80" customFormat="1" x14ac:dyDescent="0.3">
      <c r="A65" s="71" t="s">
        <v>167</v>
      </c>
      <c r="B65" s="71"/>
      <c r="C65" s="71" t="s">
        <v>198</v>
      </c>
      <c r="D65" s="72" t="s">
        <v>163</v>
      </c>
      <c r="E65" s="73"/>
      <c r="F65" s="74" t="str">
        <f t="shared" si="9"/>
        <v>진행중</v>
      </c>
      <c r="G65" s="75">
        <v>45068</v>
      </c>
      <c r="H65" s="75">
        <v>45103</v>
      </c>
      <c r="I65" s="76">
        <f t="shared" si="96"/>
        <v>26</v>
      </c>
      <c r="J65" s="77">
        <f t="shared" si="97"/>
        <v>35</v>
      </c>
      <c r="K65" s="78">
        <f t="shared" si="98"/>
        <v>45069</v>
      </c>
      <c r="L65" s="79">
        <f>AVERAGE(L66:L68)</f>
        <v>3.3333333333333333E-2</v>
      </c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</row>
    <row r="66" spans="1:253" x14ac:dyDescent="0.3">
      <c r="A66" s="11" t="s">
        <v>171</v>
      </c>
      <c r="B66" s="11"/>
      <c r="C66" s="11" t="s">
        <v>199</v>
      </c>
      <c r="D66" s="12" t="s">
        <v>164</v>
      </c>
      <c r="E66" s="21"/>
      <c r="F66" s="14" t="str">
        <f t="shared" si="9"/>
        <v>진행중</v>
      </c>
      <c r="G66" s="22">
        <v>45068</v>
      </c>
      <c r="H66" s="22">
        <v>45103</v>
      </c>
      <c r="I66" s="15">
        <f t="shared" ref="I66:I69" si="99">NETWORKDAYS(G66,H66)</f>
        <v>26</v>
      </c>
      <c r="J66" s="16">
        <f t="shared" ref="J66:J69" si="100">H66-G66</f>
        <v>35</v>
      </c>
      <c r="K66" s="17">
        <f t="shared" ref="K66:K69" si="101">IF(L66=0,G66-1,G66+(INT(J66*L66)))</f>
        <v>45071</v>
      </c>
      <c r="L66" s="18">
        <v>0.1</v>
      </c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</row>
    <row r="67" spans="1:253" x14ac:dyDescent="0.3">
      <c r="A67" s="11" t="s">
        <v>172</v>
      </c>
      <c r="B67" s="11"/>
      <c r="C67" s="11" t="s">
        <v>202</v>
      </c>
      <c r="D67" s="12" t="s">
        <v>165</v>
      </c>
      <c r="E67" s="21"/>
      <c r="F67" s="14" t="str">
        <f t="shared" si="9"/>
        <v>진행 전</v>
      </c>
      <c r="G67" s="22">
        <v>45068</v>
      </c>
      <c r="H67" s="22">
        <v>45103</v>
      </c>
      <c r="I67" s="15">
        <f t="shared" si="99"/>
        <v>26</v>
      </c>
      <c r="J67" s="16">
        <f t="shared" si="100"/>
        <v>35</v>
      </c>
      <c r="K67" s="17">
        <f t="shared" si="101"/>
        <v>45067</v>
      </c>
      <c r="L67" s="18">
        <v>0</v>
      </c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</row>
    <row r="68" spans="1:253" x14ac:dyDescent="0.3">
      <c r="A68" s="11" t="s">
        <v>173</v>
      </c>
      <c r="B68" s="11"/>
      <c r="C68" s="11" t="s">
        <v>203</v>
      </c>
      <c r="D68" s="12" t="s">
        <v>166</v>
      </c>
      <c r="E68" s="21"/>
      <c r="F68" s="14" t="str">
        <f t="shared" si="9"/>
        <v>진행 전</v>
      </c>
      <c r="G68" s="22">
        <v>45068</v>
      </c>
      <c r="H68" s="22">
        <v>45103</v>
      </c>
      <c r="I68" s="15">
        <f t="shared" si="99"/>
        <v>26</v>
      </c>
      <c r="J68" s="16">
        <f t="shared" si="100"/>
        <v>35</v>
      </c>
      <c r="K68" s="17">
        <f t="shared" si="101"/>
        <v>45067</v>
      </c>
      <c r="L68" s="18">
        <v>0</v>
      </c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</row>
    <row r="69" spans="1:253" s="80" customFormat="1" x14ac:dyDescent="0.3">
      <c r="A69" s="71" t="s">
        <v>175</v>
      </c>
      <c r="B69" s="71"/>
      <c r="C69" s="71" t="s">
        <v>204</v>
      </c>
      <c r="D69" s="72" t="s">
        <v>176</v>
      </c>
      <c r="E69" s="73"/>
      <c r="F69" s="74" t="str">
        <f t="shared" si="9"/>
        <v>완료</v>
      </c>
      <c r="G69" s="75">
        <v>45068</v>
      </c>
      <c r="H69" s="75">
        <v>45103</v>
      </c>
      <c r="I69" s="76">
        <f t="shared" si="99"/>
        <v>26</v>
      </c>
      <c r="J69" s="77">
        <f t="shared" si="100"/>
        <v>35</v>
      </c>
      <c r="K69" s="78">
        <f t="shared" si="101"/>
        <v>45103</v>
      </c>
      <c r="L69" s="79">
        <f>AVERAGE(L70:L72)</f>
        <v>1</v>
      </c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</row>
    <row r="70" spans="1:253" x14ac:dyDescent="0.3">
      <c r="A70" s="11" t="s">
        <v>180</v>
      </c>
      <c r="B70" s="11"/>
      <c r="C70" s="11" t="s">
        <v>205</v>
      </c>
      <c r="D70" s="12" t="s">
        <v>177</v>
      </c>
      <c r="E70" s="21" t="s">
        <v>221</v>
      </c>
      <c r="F70" s="14" t="str">
        <f t="shared" si="9"/>
        <v>완료</v>
      </c>
      <c r="G70" s="22">
        <v>45072</v>
      </c>
      <c r="H70" s="22">
        <v>45072</v>
      </c>
      <c r="I70" s="15">
        <f t="shared" ref="I70:I73" si="102">NETWORKDAYS(G70,H70)</f>
        <v>1</v>
      </c>
      <c r="J70" s="16">
        <f t="shared" ref="J70:J73" si="103">H70-G70</f>
        <v>0</v>
      </c>
      <c r="K70" s="17">
        <f t="shared" ref="K70:K73" si="104">IF(L70=0,G70-1,G70+(INT(J70*L70)))</f>
        <v>45072</v>
      </c>
      <c r="L70" s="18">
        <v>1</v>
      </c>
      <c r="U70" s="67"/>
      <c r="V70" s="95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</row>
    <row r="71" spans="1:253" x14ac:dyDescent="0.3">
      <c r="A71" s="11" t="s">
        <v>181</v>
      </c>
      <c r="B71" s="11"/>
      <c r="C71" s="11" t="s">
        <v>206</v>
      </c>
      <c r="D71" s="12" t="s">
        <v>179</v>
      </c>
      <c r="E71" s="21" t="s">
        <v>218</v>
      </c>
      <c r="F71" s="14" t="str">
        <f t="shared" si="9"/>
        <v>완료</v>
      </c>
      <c r="G71" s="22">
        <v>45071</v>
      </c>
      <c r="H71" s="22">
        <v>45073</v>
      </c>
      <c r="I71" s="15">
        <f t="shared" si="102"/>
        <v>2</v>
      </c>
      <c r="J71" s="16">
        <f t="shared" si="103"/>
        <v>2</v>
      </c>
      <c r="K71" s="17">
        <f t="shared" si="104"/>
        <v>45073</v>
      </c>
      <c r="L71" s="18">
        <v>1</v>
      </c>
      <c r="U71" s="95"/>
      <c r="V71" s="108"/>
      <c r="W71" s="95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</row>
    <row r="72" spans="1:253" x14ac:dyDescent="0.3">
      <c r="A72" s="11" t="s">
        <v>182</v>
      </c>
      <c r="B72" s="11"/>
      <c r="C72" s="11" t="s">
        <v>207</v>
      </c>
      <c r="D72" s="12" t="s">
        <v>178</v>
      </c>
      <c r="E72" s="21" t="s">
        <v>222</v>
      </c>
      <c r="F72" s="14" t="str">
        <f t="shared" si="9"/>
        <v>완료</v>
      </c>
      <c r="G72" s="22">
        <v>45071</v>
      </c>
      <c r="H72" s="22">
        <v>45073</v>
      </c>
      <c r="I72" s="15">
        <f t="shared" si="102"/>
        <v>2</v>
      </c>
      <c r="J72" s="16">
        <f t="shared" si="103"/>
        <v>2</v>
      </c>
      <c r="K72" s="17">
        <f t="shared" si="104"/>
        <v>45073</v>
      </c>
      <c r="L72" s="18">
        <v>1</v>
      </c>
      <c r="U72" s="108"/>
      <c r="V72" s="95"/>
      <c r="W72" s="95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</row>
    <row r="73" spans="1:253" s="80" customFormat="1" x14ac:dyDescent="0.3">
      <c r="A73" s="71" t="s">
        <v>186</v>
      </c>
      <c r="B73" s="71"/>
      <c r="C73" s="71" t="s">
        <v>209</v>
      </c>
      <c r="D73" s="72" t="s">
        <v>208</v>
      </c>
      <c r="E73" s="73"/>
      <c r="F73" s="74" t="str">
        <f t="shared" si="9"/>
        <v>진행중</v>
      </c>
      <c r="G73" s="75">
        <v>45068</v>
      </c>
      <c r="H73" s="75">
        <v>45103</v>
      </c>
      <c r="I73" s="76">
        <f t="shared" si="102"/>
        <v>26</v>
      </c>
      <c r="J73" s="77">
        <f t="shared" si="103"/>
        <v>35</v>
      </c>
      <c r="K73" s="78">
        <f t="shared" si="104"/>
        <v>45096</v>
      </c>
      <c r="L73" s="79">
        <f>AVERAGE(L74:L76)</f>
        <v>0.82</v>
      </c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</row>
    <row r="74" spans="1:253" x14ac:dyDescent="0.3">
      <c r="A74" s="11" t="s">
        <v>187</v>
      </c>
      <c r="B74" s="11"/>
      <c r="C74" s="11" t="s">
        <v>210</v>
      </c>
      <c r="D74" s="12" t="s">
        <v>183</v>
      </c>
      <c r="E74" s="21" t="s">
        <v>222</v>
      </c>
      <c r="F74" s="14" t="str">
        <f t="shared" si="9"/>
        <v>완료</v>
      </c>
      <c r="G74" s="22">
        <v>45070</v>
      </c>
      <c r="H74" s="22">
        <v>45071</v>
      </c>
      <c r="I74" s="15">
        <f t="shared" ref="I74:I76" si="105">NETWORKDAYS(G74,H74)</f>
        <v>2</v>
      </c>
      <c r="J74" s="16">
        <f t="shared" ref="J74:J76" si="106">H74-G74</f>
        <v>1</v>
      </c>
      <c r="K74" s="17">
        <f t="shared" ref="K74:K76" si="107">IF(L74=0,G74-1,G74+(INT(J74*L74)))</f>
        <v>45071</v>
      </c>
      <c r="L74" s="18">
        <v>1</v>
      </c>
      <c r="U74" s="95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</row>
    <row r="75" spans="1:253" x14ac:dyDescent="0.3">
      <c r="A75" s="11" t="s">
        <v>188</v>
      </c>
      <c r="B75" s="11"/>
      <c r="C75" s="11" t="s">
        <v>211</v>
      </c>
      <c r="D75" s="12" t="s">
        <v>184</v>
      </c>
      <c r="E75" s="21" t="s">
        <v>241</v>
      </c>
      <c r="F75" s="14" t="str">
        <f t="shared" si="9"/>
        <v>진행중</v>
      </c>
      <c r="G75" s="22">
        <v>45073</v>
      </c>
      <c r="H75" s="22">
        <v>45074</v>
      </c>
      <c r="I75" s="15">
        <f t="shared" si="105"/>
        <v>0</v>
      </c>
      <c r="J75" s="16">
        <f t="shared" si="106"/>
        <v>1</v>
      </c>
      <c r="K75" s="17">
        <f t="shared" si="107"/>
        <v>45073</v>
      </c>
      <c r="L75" s="18">
        <v>0.66</v>
      </c>
      <c r="U75" s="67"/>
      <c r="V75" s="67"/>
      <c r="W75" s="95"/>
      <c r="X75" s="95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</row>
    <row r="76" spans="1:253" x14ac:dyDescent="0.3">
      <c r="A76" s="11" t="s">
        <v>189</v>
      </c>
      <c r="B76" s="11"/>
      <c r="C76" s="11" t="s">
        <v>212</v>
      </c>
      <c r="D76" s="12" t="s">
        <v>185</v>
      </c>
      <c r="E76" s="21" t="s">
        <v>240</v>
      </c>
      <c r="F76" s="14" t="str">
        <f t="shared" si="9"/>
        <v>진행중</v>
      </c>
      <c r="G76" s="22">
        <v>45068</v>
      </c>
      <c r="H76" s="22">
        <v>45103</v>
      </c>
      <c r="I76" s="15">
        <f t="shared" si="105"/>
        <v>26</v>
      </c>
      <c r="J76" s="16">
        <f t="shared" si="106"/>
        <v>35</v>
      </c>
      <c r="K76" s="17">
        <f t="shared" si="107"/>
        <v>45096</v>
      </c>
      <c r="L76" s="18">
        <v>0.8</v>
      </c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</row>
    <row r="77" spans="1:253" x14ac:dyDescent="0.3">
      <c r="A77" s="11" t="s">
        <v>186</v>
      </c>
      <c r="B77" s="11"/>
      <c r="C77" s="11" t="s">
        <v>214</v>
      </c>
      <c r="D77" s="12" t="s">
        <v>213</v>
      </c>
      <c r="E77" s="21" t="s">
        <v>225</v>
      </c>
      <c r="F77" s="14" t="str">
        <f t="shared" si="9"/>
        <v>완료</v>
      </c>
      <c r="G77" s="22">
        <v>45068</v>
      </c>
      <c r="H77" s="22">
        <v>45103</v>
      </c>
      <c r="I77" s="15">
        <f t="shared" ref="I77" si="108">NETWORKDAYS(G77,H77)</f>
        <v>26</v>
      </c>
      <c r="J77" s="16">
        <f t="shared" ref="J77" si="109">H77-G77</f>
        <v>35</v>
      </c>
      <c r="K77" s="17">
        <f t="shared" ref="K77" si="110">IF(L77=0,G77-1,G77+(INT(J77*L77)))</f>
        <v>45103</v>
      </c>
      <c r="L77" s="18">
        <v>1</v>
      </c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</row>
    <row r="78" spans="1:253" s="36" customFormat="1" x14ac:dyDescent="0.3">
      <c r="A78" s="27" t="s">
        <v>190</v>
      </c>
      <c r="B78" s="27"/>
      <c r="C78" s="27"/>
      <c r="D78" s="28" t="s">
        <v>14</v>
      </c>
      <c r="E78" s="37"/>
      <c r="F78" s="30" t="s">
        <v>51</v>
      </c>
      <c r="G78" s="26">
        <v>45068</v>
      </c>
      <c r="H78" s="26">
        <v>45104</v>
      </c>
      <c r="I78" s="31">
        <f t="shared" ref="I78:I89" si="111">NETWORKDAYS(G78,H78)</f>
        <v>27</v>
      </c>
      <c r="J78" s="32">
        <f t="shared" ref="J78:J89" si="112">H78-G78</f>
        <v>36</v>
      </c>
      <c r="K78" s="33">
        <f>IF(L78=0,G78-1,G78+(INT(J78*L78)))</f>
        <v>45067</v>
      </c>
      <c r="L78" s="34">
        <v>0</v>
      </c>
      <c r="M78" s="3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D78" s="25"/>
      <c r="HE78" s="25"/>
      <c r="HF78" s="25"/>
      <c r="HG78" s="25"/>
      <c r="HH78" s="25"/>
      <c r="HI78" s="25"/>
      <c r="HJ78" s="25"/>
      <c r="HK78" s="25"/>
      <c r="HL78" s="25"/>
      <c r="HM78" s="25"/>
      <c r="HN78" s="25"/>
      <c r="HO78" s="25"/>
      <c r="HP78" s="25"/>
      <c r="HQ78" s="25"/>
      <c r="HR78" s="25"/>
      <c r="HS78" s="25"/>
      <c r="HT78" s="25"/>
      <c r="HU78" s="25"/>
      <c r="HV78" s="25"/>
      <c r="HW78" s="25"/>
      <c r="HX78" s="25"/>
      <c r="HY78" s="25"/>
      <c r="HZ78" s="25"/>
      <c r="IA78" s="25"/>
      <c r="IB78" s="25"/>
      <c r="IC78" s="25"/>
      <c r="ID78" s="25"/>
      <c r="IE78" s="25"/>
      <c r="IF78" s="25"/>
      <c r="IG78" s="25"/>
      <c r="IH78" s="25"/>
      <c r="II78" s="25"/>
      <c r="IJ78" s="25"/>
      <c r="IK78" s="25"/>
      <c r="IL78" s="25"/>
      <c r="IM78" s="25"/>
      <c r="IN78" s="25"/>
      <c r="IO78" s="25"/>
      <c r="IP78" s="25"/>
      <c r="IQ78" s="25"/>
      <c r="IR78" s="25"/>
      <c r="IS78" s="25"/>
    </row>
    <row r="79" spans="1:253" s="47" customFormat="1" x14ac:dyDescent="0.3">
      <c r="A79" s="58" t="s">
        <v>28</v>
      </c>
      <c r="B79" s="58"/>
      <c r="C79" s="58"/>
      <c r="D79" s="59" t="s">
        <v>29</v>
      </c>
      <c r="E79" s="60" t="s">
        <v>7</v>
      </c>
      <c r="F79" s="60" t="s">
        <v>7</v>
      </c>
      <c r="G79" s="61">
        <f>MIN(G80:G84)</f>
        <v>45059</v>
      </c>
      <c r="H79" s="61">
        <f>MAX(H80:H84)</f>
        <v>45102</v>
      </c>
      <c r="I79" s="62">
        <f t="shared" si="111"/>
        <v>30</v>
      </c>
      <c r="J79" s="63">
        <f t="shared" si="112"/>
        <v>43</v>
      </c>
      <c r="K79" s="64">
        <f>G79+(INT(J79*L79))</f>
        <v>45059</v>
      </c>
      <c r="L79" s="65">
        <f>AVERAGE(L80:L84)</f>
        <v>0</v>
      </c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  <c r="CS79" s="57"/>
      <c r="CT79" s="57"/>
      <c r="CU79" s="57"/>
      <c r="CV79" s="57"/>
      <c r="CW79" s="57"/>
      <c r="CX79" s="57"/>
      <c r="CY79" s="57"/>
      <c r="CZ79" s="57"/>
      <c r="DA79" s="57"/>
      <c r="DB79" s="57"/>
      <c r="DC79" s="57"/>
      <c r="DD79" s="57"/>
      <c r="DE79" s="57"/>
      <c r="DF79" s="57"/>
      <c r="DG79" s="57"/>
      <c r="DH79" s="57"/>
      <c r="DI79" s="57"/>
      <c r="DJ79" s="57"/>
      <c r="DK79" s="57"/>
      <c r="DL79" s="57"/>
      <c r="DM79" s="57"/>
      <c r="DN79" s="57"/>
      <c r="DO79" s="57"/>
      <c r="DP79" s="57"/>
      <c r="DQ79" s="57"/>
      <c r="DR79" s="57"/>
      <c r="DS79" s="57"/>
      <c r="DT79" s="57"/>
      <c r="DU79" s="57"/>
      <c r="DV79" s="57"/>
      <c r="DW79" s="57"/>
      <c r="DX79" s="57"/>
      <c r="DY79" s="57"/>
      <c r="DZ79" s="57"/>
      <c r="EA79" s="57"/>
      <c r="EB79" s="57"/>
      <c r="EC79" s="57"/>
      <c r="ED79" s="57"/>
      <c r="EE79" s="57"/>
      <c r="EF79" s="57"/>
      <c r="EG79" s="57"/>
      <c r="EH79" s="57"/>
      <c r="EI79" s="57"/>
      <c r="EJ79" s="57"/>
      <c r="EK79" s="57"/>
      <c r="EL79" s="57"/>
      <c r="EM79" s="57"/>
      <c r="EN79" s="57"/>
      <c r="EO79" s="57"/>
      <c r="EP79" s="57"/>
      <c r="EQ79" s="57"/>
      <c r="ER79" s="57"/>
      <c r="ES79" s="57"/>
      <c r="ET79" s="57"/>
      <c r="EU79" s="57"/>
      <c r="EV79" s="57"/>
      <c r="EW79" s="57"/>
      <c r="EX79" s="57"/>
      <c r="EY79" s="57"/>
      <c r="EZ79" s="57"/>
      <c r="FA79" s="57"/>
      <c r="FB79" s="57"/>
      <c r="FC79" s="57"/>
      <c r="FD79" s="57"/>
      <c r="FE79" s="57"/>
      <c r="FF79" s="57"/>
      <c r="FG79" s="57"/>
      <c r="FH79" s="57"/>
      <c r="FI79" s="57"/>
      <c r="FJ79" s="57"/>
      <c r="FK79" s="57"/>
      <c r="FL79" s="57"/>
      <c r="FM79" s="57"/>
      <c r="FN79" s="57"/>
      <c r="FO79" s="57"/>
      <c r="FP79" s="57"/>
      <c r="FQ79" s="57"/>
      <c r="FR79" s="57"/>
      <c r="FS79" s="57"/>
      <c r="FT79" s="57"/>
      <c r="FU79" s="57"/>
      <c r="FV79" s="57"/>
      <c r="FW79" s="57"/>
      <c r="FX79" s="57"/>
      <c r="FY79" s="57"/>
      <c r="FZ79" s="57"/>
      <c r="GA79" s="57"/>
      <c r="GB79" s="57"/>
      <c r="GC79" s="57"/>
      <c r="GD79" s="57"/>
      <c r="GE79" s="57"/>
      <c r="GF79" s="57"/>
      <c r="GG79" s="57"/>
      <c r="GH79" s="57"/>
      <c r="GI79" s="57"/>
      <c r="GJ79" s="57"/>
      <c r="GK79" s="57"/>
      <c r="GL79" s="57"/>
      <c r="GM79" s="57"/>
      <c r="GN79" s="57"/>
      <c r="GO79" s="57"/>
      <c r="GP79" s="57"/>
      <c r="GQ79" s="57"/>
      <c r="GR79" s="57"/>
      <c r="GS79" s="57"/>
      <c r="GT79" s="57"/>
      <c r="GU79" s="57"/>
      <c r="GV79" s="57"/>
      <c r="GW79" s="57"/>
      <c r="GX79" s="57"/>
      <c r="GY79" s="57"/>
      <c r="GZ79" s="57"/>
      <c r="HA79" s="57"/>
      <c r="HB79" s="57"/>
      <c r="HC79" s="57"/>
      <c r="HD79" s="57"/>
      <c r="HE79" s="57"/>
      <c r="HF79" s="57"/>
      <c r="HG79" s="57"/>
      <c r="HH79" s="57"/>
      <c r="HI79" s="57"/>
      <c r="HJ79" s="57"/>
      <c r="HK79" s="57"/>
      <c r="HL79" s="57"/>
      <c r="HM79" s="57"/>
      <c r="HN79" s="57"/>
      <c r="HO79" s="57"/>
      <c r="HP79" s="57"/>
      <c r="HQ79" s="57"/>
      <c r="HR79" s="57"/>
      <c r="HS79" s="57"/>
      <c r="HT79" s="57"/>
      <c r="HU79" s="57"/>
      <c r="HV79" s="57"/>
      <c r="HW79" s="57"/>
      <c r="HX79" s="57"/>
      <c r="HY79" s="57"/>
      <c r="HZ79" s="57"/>
      <c r="IA79" s="57"/>
      <c r="IB79" s="57"/>
      <c r="IC79" s="57"/>
      <c r="ID79" s="57"/>
      <c r="IE79" s="57"/>
      <c r="IF79" s="57"/>
      <c r="IG79" s="57"/>
      <c r="IH79" s="57"/>
      <c r="II79" s="57"/>
      <c r="IJ79" s="57"/>
      <c r="IK79" s="57"/>
      <c r="IL79" s="57"/>
      <c r="IM79" s="57"/>
      <c r="IN79" s="57"/>
      <c r="IO79" s="57"/>
      <c r="IP79" s="57"/>
      <c r="IQ79" s="57"/>
      <c r="IR79" s="57"/>
      <c r="IS79" s="57"/>
    </row>
    <row r="80" spans="1:253" x14ac:dyDescent="0.3">
      <c r="A80" s="11" t="s">
        <v>30</v>
      </c>
      <c r="B80" s="11"/>
      <c r="C80" s="11"/>
      <c r="D80" s="12" t="s">
        <v>31</v>
      </c>
      <c r="E80" s="21"/>
      <c r="F80" s="21" t="s">
        <v>12</v>
      </c>
      <c r="G80" s="22">
        <v>45063</v>
      </c>
      <c r="H80" s="22">
        <v>45098</v>
      </c>
      <c r="I80" s="15">
        <f t="shared" si="111"/>
        <v>26</v>
      </c>
      <c r="J80" s="16">
        <f t="shared" si="112"/>
        <v>35</v>
      </c>
      <c r="K80" s="17">
        <f>IF(L80=0,G80-1,G80+(INT(J80*L80)))</f>
        <v>45062</v>
      </c>
      <c r="L80" s="18">
        <v>0</v>
      </c>
      <c r="M80" s="19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  <c r="IB80" s="20"/>
      <c r="IC80" s="20"/>
      <c r="ID80" s="20"/>
      <c r="IE80" s="20"/>
      <c r="IF80" s="20"/>
      <c r="IG80" s="20"/>
      <c r="IH80" s="20"/>
      <c r="II80" s="20"/>
      <c r="IJ80" s="20"/>
      <c r="IK80" s="20"/>
      <c r="IL80" s="20"/>
      <c r="IM80" s="20"/>
      <c r="IN80" s="20"/>
      <c r="IO80" s="20"/>
      <c r="IP80" s="20"/>
      <c r="IQ80" s="20"/>
      <c r="IR80" s="20"/>
      <c r="IS80" s="20"/>
    </row>
    <row r="81" spans="1:253" x14ac:dyDescent="0.3">
      <c r="A81" s="11" t="s">
        <v>32</v>
      </c>
      <c r="B81" s="11"/>
      <c r="C81" s="11"/>
      <c r="D81" s="12" t="s">
        <v>33</v>
      </c>
      <c r="E81" s="21"/>
      <c r="F81" s="14" t="str">
        <f>IF(L81=0%,"진행 전",IF(L81=100%,"완료","진행중"))</f>
        <v>진행 전</v>
      </c>
      <c r="G81" s="22">
        <v>45063</v>
      </c>
      <c r="H81" s="22">
        <v>45099</v>
      </c>
      <c r="I81" s="15">
        <f t="shared" si="111"/>
        <v>27</v>
      </c>
      <c r="J81" s="16">
        <f t="shared" si="112"/>
        <v>36</v>
      </c>
      <c r="K81" s="17">
        <f>IF(L81=0,G81-1,G81+(INT(J81*L81)))</f>
        <v>45062</v>
      </c>
      <c r="L81" s="18">
        <v>0</v>
      </c>
      <c r="M81" s="19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  <c r="IB81" s="20"/>
      <c r="IC81" s="20"/>
      <c r="ID81" s="20"/>
      <c r="IE81" s="20"/>
      <c r="IF81" s="20"/>
      <c r="IG81" s="20"/>
      <c r="IH81" s="20"/>
      <c r="II81" s="20"/>
      <c r="IJ81" s="20"/>
      <c r="IK81" s="20"/>
      <c r="IL81" s="20"/>
      <c r="IM81" s="20"/>
      <c r="IN81" s="20"/>
      <c r="IO81" s="20"/>
      <c r="IP81" s="20"/>
      <c r="IQ81" s="20"/>
      <c r="IR81" s="20"/>
      <c r="IS81" s="20"/>
    </row>
    <row r="82" spans="1:253" x14ac:dyDescent="0.3">
      <c r="A82" s="11" t="s">
        <v>34</v>
      </c>
      <c r="B82" s="11"/>
      <c r="C82" s="11"/>
      <c r="D82" s="12" t="s">
        <v>35</v>
      </c>
      <c r="E82" s="21"/>
      <c r="F82" s="14" t="str">
        <f t="shared" ref="F82:F83" si="113">IF(L82=0%,"진행 전",IF(L82=100%,"완료","진행중"))</f>
        <v>진행 전</v>
      </c>
      <c r="G82" s="22">
        <v>45063</v>
      </c>
      <c r="H82" s="22">
        <v>45100</v>
      </c>
      <c r="I82" s="15">
        <f t="shared" si="111"/>
        <v>28</v>
      </c>
      <c r="J82" s="16">
        <f t="shared" si="112"/>
        <v>37</v>
      </c>
      <c r="K82" s="17">
        <f>IF(L82=0,G82-1,G82+(INT(J82*L82)))</f>
        <v>45062</v>
      </c>
      <c r="L82" s="18">
        <v>0</v>
      </c>
      <c r="M82" s="19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  <c r="IB82" s="20"/>
      <c r="IC82" s="20"/>
      <c r="ID82" s="20"/>
      <c r="IE82" s="20"/>
      <c r="IF82" s="20"/>
      <c r="IG82" s="20"/>
      <c r="IH82" s="20"/>
      <c r="II82" s="20"/>
      <c r="IJ82" s="20"/>
      <c r="IK82" s="20"/>
      <c r="IL82" s="20"/>
      <c r="IM82" s="20"/>
      <c r="IN82" s="20"/>
      <c r="IO82" s="20"/>
      <c r="IP82" s="20"/>
      <c r="IQ82" s="20"/>
      <c r="IR82" s="20"/>
      <c r="IS82" s="20"/>
    </row>
    <row r="83" spans="1:253" x14ac:dyDescent="0.3">
      <c r="A83" s="11" t="s">
        <v>36</v>
      </c>
      <c r="B83" s="11"/>
      <c r="C83" s="11"/>
      <c r="D83" s="12" t="s">
        <v>37</v>
      </c>
      <c r="E83" s="21"/>
      <c r="F83" s="14" t="str">
        <f t="shared" si="113"/>
        <v>진행 전</v>
      </c>
      <c r="G83" s="22">
        <v>45063</v>
      </c>
      <c r="H83" s="22">
        <v>45101</v>
      </c>
      <c r="I83" s="15">
        <f t="shared" si="111"/>
        <v>28</v>
      </c>
      <c r="J83" s="16">
        <f t="shared" si="112"/>
        <v>38</v>
      </c>
      <c r="K83" s="17">
        <f>IF(L83=0,G83-1,G83+(INT(J83*L83)))</f>
        <v>45062</v>
      </c>
      <c r="L83" s="18">
        <v>0</v>
      </c>
      <c r="M83" s="19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  <c r="IB83" s="20"/>
      <c r="IC83" s="20"/>
      <c r="ID83" s="20"/>
      <c r="IE83" s="20"/>
      <c r="IF83" s="20"/>
      <c r="IG83" s="20"/>
      <c r="IH83" s="20"/>
      <c r="II83" s="20"/>
      <c r="IJ83" s="20"/>
      <c r="IK83" s="20"/>
      <c r="IL83" s="20"/>
      <c r="IM83" s="20"/>
      <c r="IN83" s="20"/>
      <c r="IO83" s="20"/>
      <c r="IP83" s="20"/>
      <c r="IQ83" s="20"/>
      <c r="IR83" s="20"/>
      <c r="IS83" s="20"/>
    </row>
    <row r="84" spans="1:253" s="36" customFormat="1" x14ac:dyDescent="0.3">
      <c r="A84" s="27" t="s">
        <v>38</v>
      </c>
      <c r="B84" s="27"/>
      <c r="C84" s="27"/>
      <c r="D84" s="28" t="s">
        <v>39</v>
      </c>
      <c r="E84" s="37"/>
      <c r="F84" s="30" t="s">
        <v>51</v>
      </c>
      <c r="G84" s="26">
        <v>45059</v>
      </c>
      <c r="H84" s="26">
        <v>45102</v>
      </c>
      <c r="I84" s="31">
        <f t="shared" si="111"/>
        <v>30</v>
      </c>
      <c r="J84" s="32">
        <f t="shared" si="112"/>
        <v>43</v>
      </c>
      <c r="K84" s="33">
        <f>IF(L84=0,G84-1,G84+(INT(J84*L84)))</f>
        <v>45058</v>
      </c>
      <c r="L84" s="34">
        <v>0</v>
      </c>
      <c r="M84" s="3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</row>
    <row r="85" spans="1:253" s="47" customFormat="1" x14ac:dyDescent="0.3">
      <c r="A85" s="58" t="s">
        <v>40</v>
      </c>
      <c r="B85" s="58"/>
      <c r="C85" s="58"/>
      <c r="D85" s="59" t="s">
        <v>41</v>
      </c>
      <c r="E85" s="60" t="s">
        <v>7</v>
      </c>
      <c r="F85" s="60" t="s">
        <v>7</v>
      </c>
      <c r="G85" s="61">
        <f>MIN(G86:G89)</f>
        <v>45063</v>
      </c>
      <c r="H85" s="61">
        <f>MAX(H86:H89)</f>
        <v>45101</v>
      </c>
      <c r="I85" s="62">
        <f t="shared" si="111"/>
        <v>28</v>
      </c>
      <c r="J85" s="63">
        <f t="shared" si="112"/>
        <v>38</v>
      </c>
      <c r="K85" s="64">
        <f>G85+(INT(J85*L85))</f>
        <v>45063</v>
      </c>
      <c r="L85" s="65">
        <f>AVERAGE(L86:L89)</f>
        <v>0</v>
      </c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  <c r="CS85" s="57"/>
      <c r="CT85" s="57"/>
      <c r="CU85" s="57"/>
      <c r="CV85" s="57"/>
      <c r="CW85" s="57"/>
      <c r="CX85" s="57"/>
      <c r="CY85" s="57"/>
      <c r="CZ85" s="57"/>
      <c r="DA85" s="57"/>
      <c r="DB85" s="57"/>
      <c r="DC85" s="57"/>
      <c r="DD85" s="57"/>
      <c r="DE85" s="57"/>
      <c r="DF85" s="57"/>
      <c r="DG85" s="57"/>
      <c r="DH85" s="57"/>
      <c r="DI85" s="57"/>
      <c r="DJ85" s="57"/>
      <c r="DK85" s="57"/>
      <c r="DL85" s="57"/>
      <c r="DM85" s="57"/>
      <c r="DN85" s="57"/>
      <c r="DO85" s="57"/>
      <c r="DP85" s="57"/>
      <c r="DQ85" s="57"/>
      <c r="DR85" s="57"/>
      <c r="DS85" s="57"/>
      <c r="DT85" s="57"/>
      <c r="DU85" s="57"/>
      <c r="DV85" s="57"/>
      <c r="DW85" s="57"/>
      <c r="DX85" s="57"/>
      <c r="DY85" s="57"/>
      <c r="DZ85" s="57"/>
      <c r="EA85" s="57"/>
      <c r="EB85" s="57"/>
      <c r="EC85" s="57"/>
      <c r="ED85" s="57"/>
      <c r="EE85" s="57"/>
      <c r="EF85" s="57"/>
      <c r="EG85" s="57"/>
      <c r="EH85" s="57"/>
      <c r="EI85" s="57"/>
      <c r="EJ85" s="57"/>
      <c r="EK85" s="57"/>
      <c r="EL85" s="57"/>
      <c r="EM85" s="57"/>
      <c r="EN85" s="57"/>
      <c r="EO85" s="57"/>
      <c r="EP85" s="57"/>
      <c r="EQ85" s="57"/>
      <c r="ER85" s="57"/>
      <c r="ES85" s="57"/>
      <c r="ET85" s="57"/>
      <c r="EU85" s="57"/>
      <c r="EV85" s="57"/>
      <c r="EW85" s="57"/>
      <c r="EX85" s="57"/>
      <c r="EY85" s="57"/>
      <c r="EZ85" s="57"/>
      <c r="FA85" s="57"/>
      <c r="FB85" s="57"/>
      <c r="FC85" s="57"/>
      <c r="FD85" s="57"/>
      <c r="FE85" s="57"/>
      <c r="FF85" s="57"/>
      <c r="FG85" s="57"/>
      <c r="FH85" s="57"/>
      <c r="FI85" s="57"/>
      <c r="FJ85" s="57"/>
      <c r="FK85" s="57"/>
      <c r="FL85" s="57"/>
      <c r="FM85" s="57"/>
      <c r="FN85" s="57"/>
      <c r="FO85" s="57"/>
      <c r="FP85" s="57"/>
      <c r="FQ85" s="57"/>
      <c r="FR85" s="57"/>
      <c r="FS85" s="57"/>
      <c r="FT85" s="57"/>
      <c r="FU85" s="57"/>
      <c r="FV85" s="57"/>
      <c r="FW85" s="57"/>
      <c r="FX85" s="57"/>
      <c r="FY85" s="57"/>
      <c r="FZ85" s="57"/>
      <c r="GA85" s="57"/>
      <c r="GB85" s="57"/>
      <c r="GC85" s="57"/>
      <c r="GD85" s="57"/>
      <c r="GE85" s="57"/>
      <c r="GF85" s="57"/>
      <c r="GG85" s="57"/>
      <c r="GH85" s="57"/>
      <c r="GI85" s="57"/>
      <c r="GJ85" s="57"/>
      <c r="GK85" s="57"/>
      <c r="GL85" s="57"/>
      <c r="GM85" s="57"/>
      <c r="GN85" s="57"/>
      <c r="GO85" s="57"/>
      <c r="GP85" s="57"/>
      <c r="GQ85" s="57"/>
      <c r="GR85" s="57"/>
      <c r="GS85" s="57"/>
      <c r="GT85" s="57"/>
      <c r="GU85" s="57"/>
      <c r="GV85" s="57"/>
      <c r="GW85" s="57"/>
      <c r="GX85" s="57"/>
      <c r="GY85" s="57"/>
      <c r="GZ85" s="57"/>
      <c r="HA85" s="57"/>
      <c r="HB85" s="57"/>
      <c r="HC85" s="57"/>
      <c r="HD85" s="57"/>
      <c r="HE85" s="57"/>
      <c r="HF85" s="57"/>
      <c r="HG85" s="57"/>
      <c r="HH85" s="57"/>
      <c r="HI85" s="57"/>
      <c r="HJ85" s="57"/>
      <c r="HK85" s="57"/>
      <c r="HL85" s="57"/>
      <c r="HM85" s="57"/>
      <c r="HN85" s="57"/>
      <c r="HO85" s="57"/>
      <c r="HP85" s="57"/>
      <c r="HQ85" s="57"/>
      <c r="HR85" s="57"/>
      <c r="HS85" s="57"/>
      <c r="HT85" s="57"/>
      <c r="HU85" s="57"/>
      <c r="HV85" s="57"/>
      <c r="HW85" s="57"/>
      <c r="HX85" s="57"/>
      <c r="HY85" s="57"/>
      <c r="HZ85" s="57"/>
      <c r="IA85" s="57"/>
      <c r="IB85" s="57"/>
      <c r="IC85" s="57"/>
      <c r="ID85" s="57"/>
      <c r="IE85" s="57"/>
      <c r="IF85" s="57"/>
      <c r="IG85" s="57"/>
      <c r="IH85" s="57"/>
      <c r="II85" s="57"/>
      <c r="IJ85" s="57"/>
      <c r="IK85" s="57"/>
      <c r="IL85" s="57"/>
      <c r="IM85" s="57"/>
      <c r="IN85" s="57"/>
      <c r="IO85" s="57"/>
      <c r="IP85" s="57"/>
      <c r="IQ85" s="57"/>
      <c r="IR85" s="57"/>
      <c r="IS85" s="57"/>
    </row>
    <row r="86" spans="1:253" x14ac:dyDescent="0.3">
      <c r="A86" s="11" t="s">
        <v>42</v>
      </c>
      <c r="B86" s="11"/>
      <c r="C86" s="11"/>
      <c r="D86" s="12" t="s">
        <v>43</v>
      </c>
      <c r="E86" s="13"/>
      <c r="F86" s="14" t="str">
        <f>IF(L86=0%,"진행 전",IF(L86=100%,"완료","진행중"))</f>
        <v>진행 전</v>
      </c>
      <c r="G86" s="22">
        <v>45063</v>
      </c>
      <c r="H86" s="22">
        <v>45098</v>
      </c>
      <c r="I86" s="15">
        <f t="shared" si="111"/>
        <v>26</v>
      </c>
      <c r="J86" s="16">
        <f t="shared" si="112"/>
        <v>35</v>
      </c>
      <c r="K86" s="17">
        <f>IF(L86=0,G86-1,G86+(INT(J86*L86)))</f>
        <v>45062</v>
      </c>
      <c r="L86" s="18">
        <v>0</v>
      </c>
      <c r="M86" s="19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4"/>
      <c r="AJ86" s="24"/>
      <c r="AK86" s="24"/>
      <c r="AL86" s="24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  <c r="IB86" s="20"/>
      <c r="IC86" s="20"/>
      <c r="ID86" s="20"/>
      <c r="IE86" s="20"/>
      <c r="IF86" s="20"/>
      <c r="IG86" s="20"/>
      <c r="IH86" s="20"/>
      <c r="II86" s="20"/>
      <c r="IJ86" s="20"/>
      <c r="IK86" s="20"/>
      <c r="IL86" s="20"/>
      <c r="IM86" s="20"/>
      <c r="IN86" s="20"/>
      <c r="IO86" s="20"/>
      <c r="IP86" s="20"/>
      <c r="IQ86" s="20"/>
      <c r="IR86" s="20"/>
      <c r="IS86" s="20"/>
    </row>
    <row r="87" spans="1:253" x14ac:dyDescent="0.3">
      <c r="A87" s="11" t="s">
        <v>44</v>
      </c>
      <c r="B87" s="11"/>
      <c r="C87" s="11"/>
      <c r="D87" s="12" t="s">
        <v>45</v>
      </c>
      <c r="E87" s="13"/>
      <c r="F87" s="14" t="str">
        <f t="shared" ref="F87:F89" si="114">IF(L87=0%,"진행 전",IF(L87=100%,"완료","진행중"))</f>
        <v>진행 전</v>
      </c>
      <c r="G87" s="22">
        <v>45063</v>
      </c>
      <c r="H87" s="22">
        <v>45099</v>
      </c>
      <c r="I87" s="15">
        <f t="shared" si="111"/>
        <v>27</v>
      </c>
      <c r="J87" s="16">
        <f t="shared" si="112"/>
        <v>36</v>
      </c>
      <c r="K87" s="17">
        <f>IF(L87=0,G87-1,G87+(INT(J87*L87)))</f>
        <v>45062</v>
      </c>
      <c r="L87" s="18">
        <v>0</v>
      </c>
      <c r="M87" s="19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4"/>
      <c r="AJ87" s="24"/>
      <c r="AK87" s="24"/>
      <c r="AL87" s="24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  <c r="IB87" s="20"/>
      <c r="IC87" s="20"/>
      <c r="ID87" s="20"/>
      <c r="IE87" s="20"/>
      <c r="IF87" s="20"/>
      <c r="IG87" s="20"/>
      <c r="IH87" s="20"/>
      <c r="II87" s="20"/>
      <c r="IJ87" s="20"/>
      <c r="IK87" s="20"/>
      <c r="IL87" s="20"/>
      <c r="IM87" s="20"/>
      <c r="IN87" s="20"/>
      <c r="IO87" s="20"/>
      <c r="IP87" s="20"/>
      <c r="IQ87" s="20"/>
      <c r="IR87" s="20"/>
      <c r="IS87" s="20"/>
    </row>
    <row r="88" spans="1:253" x14ac:dyDescent="0.3">
      <c r="A88" s="11" t="s">
        <v>46</v>
      </c>
      <c r="B88" s="11"/>
      <c r="C88" s="11"/>
      <c r="D88" s="12" t="s">
        <v>47</v>
      </c>
      <c r="E88" s="13"/>
      <c r="F88" s="14" t="str">
        <f t="shared" si="114"/>
        <v>진행 전</v>
      </c>
      <c r="G88" s="22">
        <v>45063</v>
      </c>
      <c r="H88" s="22">
        <v>45100</v>
      </c>
      <c r="I88" s="15">
        <f t="shared" si="111"/>
        <v>28</v>
      </c>
      <c r="J88" s="16">
        <f t="shared" si="112"/>
        <v>37</v>
      </c>
      <c r="K88" s="17">
        <f>IF(L88=0,G88-1,G88+(INT(J88*L88)))</f>
        <v>45062</v>
      </c>
      <c r="L88" s="18">
        <v>0</v>
      </c>
      <c r="M88" s="19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4"/>
      <c r="AJ88" s="24"/>
      <c r="AK88" s="24"/>
      <c r="AL88" s="24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G88" s="20"/>
      <c r="IH88" s="20"/>
      <c r="II88" s="20"/>
      <c r="IJ88" s="20"/>
      <c r="IK88" s="20"/>
      <c r="IL88" s="20"/>
      <c r="IM88" s="20"/>
      <c r="IN88" s="20"/>
      <c r="IO88" s="20"/>
      <c r="IP88" s="20"/>
      <c r="IQ88" s="20"/>
      <c r="IR88" s="20"/>
      <c r="IS88" s="20"/>
    </row>
    <row r="89" spans="1:253" x14ac:dyDescent="0.3">
      <c r="A89" s="11" t="s">
        <v>46</v>
      </c>
      <c r="B89" s="11"/>
      <c r="C89" s="11"/>
      <c r="D89" s="12" t="s">
        <v>48</v>
      </c>
      <c r="E89" s="13"/>
      <c r="F89" s="14" t="str">
        <f t="shared" si="114"/>
        <v>진행 전</v>
      </c>
      <c r="G89" s="22">
        <v>45063</v>
      </c>
      <c r="H89" s="22">
        <v>45101</v>
      </c>
      <c r="I89" s="15">
        <f t="shared" si="111"/>
        <v>28</v>
      </c>
      <c r="J89" s="16">
        <f t="shared" si="112"/>
        <v>38</v>
      </c>
      <c r="K89" s="17">
        <f>IF(L89=0,G89-1,G89+(INT(J89*L89)))</f>
        <v>45062</v>
      </c>
      <c r="L89" s="18">
        <v>0</v>
      </c>
      <c r="M89" s="19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4"/>
      <c r="AJ89" s="24"/>
      <c r="AK89" s="24"/>
      <c r="AL89" s="24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  <c r="IB89" s="20"/>
      <c r="IC89" s="20"/>
      <c r="ID89" s="20"/>
      <c r="IE89" s="20"/>
      <c r="IF89" s="20"/>
      <c r="IG89" s="20"/>
      <c r="IH89" s="20"/>
      <c r="II89" s="20"/>
      <c r="IJ89" s="20"/>
      <c r="IK89" s="20"/>
      <c r="IL89" s="20"/>
      <c r="IM89" s="20"/>
      <c r="IN89" s="20"/>
      <c r="IO89" s="20"/>
      <c r="IP89" s="20"/>
      <c r="IQ89" s="20"/>
      <c r="IR89" s="20"/>
      <c r="IS89" s="20"/>
    </row>
  </sheetData>
  <mergeCells count="1">
    <mergeCell ref="E2:F2"/>
  </mergeCells>
  <phoneticPr fontId="2" type="noConversion"/>
  <conditionalFormatting sqref="M10 M15:M22 M31:M40 M26:M29 M79:M85">
    <cfRule type="expression" dxfId="30" priority="50" stopIfTrue="1">
      <formula>AND(M$3&gt;=$G10,M$3&lt;=$K10)</formula>
    </cfRule>
  </conditionalFormatting>
  <conditionalFormatting sqref="N5:IS5 Y6:IS6 N7:IS8 O11:T11 W11:IS11 Q9:U9 N9 X9:IS9 N12:IS22 N26:Q29 T26:IS29 N30:U30 N31:R40 X30:IS30 W31:IS40 N78:IS89">
    <cfRule type="expression" dxfId="29" priority="51" stopIfTrue="1">
      <formula>AND(N$3&gt;=$G5,N$3&lt;=$K5)</formula>
    </cfRule>
    <cfRule type="expression" dxfId="28" priority="52" stopIfTrue="1">
      <formula>AND(N$3&gt;=$G5,N$3&lt;=$H5)</formula>
    </cfRule>
  </conditionalFormatting>
  <conditionalFormatting sqref="N4:IS4 N10:IS10 N15:IS22 N26:Q29 T26:IS29 N30:U30 N31:R40 X30:IS30 W31:IS40 N79:IS85">
    <cfRule type="expression" dxfId="27" priority="53" stopIfTrue="1">
      <formula>AND(N$3&gt;=$G4,N$3&lt;=$K4)</formula>
    </cfRule>
    <cfRule type="expression" dxfId="26" priority="54" stopIfTrue="1">
      <formula>AND(N$3&gt;=$G4,N$3&lt;=$H4)</formula>
    </cfRule>
  </conditionalFormatting>
  <conditionalFormatting sqref="O6:X6">
    <cfRule type="expression" dxfId="25" priority="73" stopIfTrue="1">
      <formula>AND(N$3&gt;=$G6,N$3&lt;=$K6)</formula>
    </cfRule>
    <cfRule type="expression" dxfId="24" priority="74" stopIfTrue="1">
      <formula>AND(N$3&gt;=$G6,N$3&lt;=$H6)</formula>
    </cfRule>
  </conditionalFormatting>
  <conditionalFormatting sqref="V11">
    <cfRule type="expression" dxfId="23" priority="81" stopIfTrue="1">
      <formula>AND(N$3&gt;=$G11,N$3&lt;=$K11)</formula>
    </cfRule>
    <cfRule type="expression" dxfId="22" priority="82" stopIfTrue="1">
      <formula>AND(N$3&gt;=$G11,N$3&lt;=$H11)</formula>
    </cfRule>
  </conditionalFormatting>
  <conditionalFormatting sqref="V9:W9">
    <cfRule type="expression" dxfId="21" priority="93" stopIfTrue="1">
      <formula>AND(O$3&gt;=$G9,O$3&lt;=$K9)</formula>
    </cfRule>
    <cfRule type="expression" dxfId="20" priority="94" stopIfTrue="1">
      <formula>AND(O$3&gt;=$G9,O$3&lt;=$H9)</formula>
    </cfRule>
  </conditionalFormatting>
  <conditionalFormatting sqref="M30">
    <cfRule type="expression" dxfId="19" priority="16" stopIfTrue="1">
      <formula>AND(M$3&gt;=$G30,M$3&lt;=$K30)</formula>
    </cfRule>
  </conditionalFormatting>
  <conditionalFormatting sqref="R26:R29 V30 S31:U40">
    <cfRule type="expression" dxfId="18" priority="101" stopIfTrue="1">
      <formula>AND(S$3&gt;=$G26,S$3&lt;=$K26)</formula>
    </cfRule>
    <cfRule type="expression" dxfId="17" priority="102" stopIfTrue="1">
      <formula>AND(S$3&gt;=$G26,S$3&lt;=$H26)</formula>
    </cfRule>
  </conditionalFormatting>
  <conditionalFormatting sqref="R26:R29 V30 S31:U40">
    <cfRule type="expression" dxfId="16" priority="109" stopIfTrue="1">
      <formula>AND(S$3&gt;=$G26,S$3&lt;=$K26)</formula>
    </cfRule>
    <cfRule type="expression" dxfId="15" priority="110" stopIfTrue="1">
      <formula>AND(S$3&gt;=$G26,S$3&lt;=$H26)</formula>
    </cfRule>
  </conditionalFormatting>
  <conditionalFormatting sqref="M23">
    <cfRule type="expression" dxfId="14" priority="11" stopIfTrue="1">
      <formula>AND(M$3&gt;=$G23,M$3&lt;=$K23)</formula>
    </cfRule>
  </conditionalFormatting>
  <conditionalFormatting sqref="N23:IS23">
    <cfRule type="expression" dxfId="13" priority="12" stopIfTrue="1">
      <formula>AND(N$3&gt;=$G23,N$3&lt;=$K23)</formula>
    </cfRule>
    <cfRule type="expression" dxfId="12" priority="13" stopIfTrue="1">
      <formula>AND(N$3&gt;=$G23,N$3&lt;=$H23)</formula>
    </cfRule>
  </conditionalFormatting>
  <conditionalFormatting sqref="N23:IS23">
    <cfRule type="expression" dxfId="11" priority="14" stopIfTrue="1">
      <formula>AND(N$3&gt;=$G23,N$3&lt;=$K23)</formula>
    </cfRule>
    <cfRule type="expression" dxfId="10" priority="15" stopIfTrue="1">
      <formula>AND(N$3&gt;=$G23,N$3&lt;=$H23)</formula>
    </cfRule>
  </conditionalFormatting>
  <conditionalFormatting sqref="M24">
    <cfRule type="expression" dxfId="9" priority="6" stopIfTrue="1">
      <formula>AND(M$3&gt;=$G24,M$3&lt;=$K24)</formula>
    </cfRule>
  </conditionalFormatting>
  <conditionalFormatting sqref="N24:IS24">
    <cfRule type="expression" dxfId="8" priority="7" stopIfTrue="1">
      <formula>AND(N$3&gt;=$G24,N$3&lt;=$K24)</formula>
    </cfRule>
    <cfRule type="expression" dxfId="7" priority="8" stopIfTrue="1">
      <formula>AND(N$3&gt;=$G24,N$3&lt;=$H24)</formula>
    </cfRule>
  </conditionalFormatting>
  <conditionalFormatting sqref="N24:IS24">
    <cfRule type="expression" dxfId="6" priority="9" stopIfTrue="1">
      <formula>AND(N$3&gt;=$G24,N$3&lt;=$K24)</formula>
    </cfRule>
    <cfRule type="expression" dxfId="5" priority="10" stopIfTrue="1">
      <formula>AND(N$3&gt;=$G24,N$3&lt;=$H24)</formula>
    </cfRule>
  </conditionalFormatting>
  <conditionalFormatting sqref="M25">
    <cfRule type="expression" dxfId="4" priority="1" stopIfTrue="1">
      <formula>AND(M$3&gt;=$G25,M$3&lt;=$K25)</formula>
    </cfRule>
  </conditionalFormatting>
  <conditionalFormatting sqref="N25:IS25">
    <cfRule type="expression" dxfId="3" priority="2" stopIfTrue="1">
      <formula>AND(N$3&gt;=$G25,N$3&lt;=$K25)</formula>
    </cfRule>
    <cfRule type="expression" dxfId="2" priority="3" stopIfTrue="1">
      <formula>AND(N$3&gt;=$G25,N$3&lt;=$H25)</formula>
    </cfRule>
  </conditionalFormatting>
  <conditionalFormatting sqref="N25:IS25">
    <cfRule type="expression" dxfId="1" priority="4" stopIfTrue="1">
      <formula>AND(N$3&gt;=$G25,N$3&lt;=$K25)</formula>
    </cfRule>
    <cfRule type="expression" dxfId="0" priority="5" stopIfTrue="1">
      <formula>AND(N$3&gt;=$G25,N$3&lt;=$H25)</formula>
    </cfRule>
  </conditionalFormatting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ju kim</dc:creator>
  <cp:lastModifiedBy>woo ju kim</cp:lastModifiedBy>
  <dcterms:created xsi:type="dcterms:W3CDTF">2023-05-15T13:40:26Z</dcterms:created>
  <dcterms:modified xsi:type="dcterms:W3CDTF">2023-05-29T15:04:39Z</dcterms:modified>
</cp:coreProperties>
</file>