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120" yWindow="-120" windowWidth="15645" windowHeight="6420" tabRatio="915" activeTab="5"/>
  </bookViews>
  <sheets>
    <sheet name="Monthly Prep Instructions" sheetId="12" r:id="rId1"/>
    <sheet name="Prep Partner Performance" sheetId="8" state="hidden" r:id="rId2"/>
    <sheet name="PrEP util in PMTCT Instructions" sheetId="11" state="hidden" r:id="rId3"/>
    <sheet name="PrEP Utilization in PMTCT" sheetId="4" state="hidden" r:id="rId4"/>
    <sheet name="Prep Test &amp; Cont Instructions" sheetId="5" state="hidden" r:id="rId5"/>
    <sheet name="Monthly Prep" sheetId="10" r:id="rId6"/>
    <sheet name="datafile" sheetId="13" state="hidden" r:id="rId7"/>
    <sheet name="datafile_backup" sheetId="16" state="hidden" r:id="rId8"/>
    <sheet name="prep_history" sheetId="14" state="hidden" r:id="rId9"/>
    <sheet name="prep_new_f1a" sheetId="15" state="hidden"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7" i="10" l="1"/>
  <c r="N56" i="10" l="1"/>
  <c r="O56" i="10"/>
  <c r="P56" i="10"/>
  <c r="Q56" i="10"/>
  <c r="R56" i="10"/>
  <c r="S56" i="10"/>
  <c r="T56" i="10"/>
  <c r="U56" i="10"/>
  <c r="V56" i="10"/>
  <c r="W56" i="10"/>
  <c r="X56" i="10"/>
  <c r="Y56" i="10"/>
  <c r="Z56" i="10"/>
  <c r="AA56" i="10"/>
  <c r="AB56" i="10"/>
  <c r="M56" i="10"/>
  <c r="M63" i="10" s="1"/>
  <c r="J15" i="15"/>
  <c r="J16" i="15"/>
  <c r="J17" i="15"/>
  <c r="J18" i="15"/>
  <c r="J19" i="15"/>
  <c r="J20" i="15"/>
  <c r="J21" i="15"/>
  <c r="J22" i="15"/>
  <c r="J23" i="15"/>
  <c r="J24" i="15"/>
  <c r="J14" i="15"/>
  <c r="N62" i="10"/>
  <c r="O62" i="10"/>
  <c r="P62" i="10"/>
  <c r="Q62" i="10"/>
  <c r="R62" i="10"/>
  <c r="S62" i="10"/>
  <c r="T62" i="10"/>
  <c r="U62" i="10"/>
  <c r="V62" i="10"/>
  <c r="W62" i="10"/>
  <c r="X62" i="10"/>
  <c r="Y62" i="10"/>
  <c r="Z62" i="10"/>
  <c r="AA62" i="10"/>
  <c r="AB62" i="10"/>
  <c r="M62" i="10"/>
  <c r="N61" i="10"/>
  <c r="O61" i="10"/>
  <c r="P61" i="10"/>
  <c r="Q61" i="10"/>
  <c r="R61" i="10"/>
  <c r="S61" i="10"/>
  <c r="T61" i="10"/>
  <c r="U61" i="10"/>
  <c r="V61" i="10"/>
  <c r="W61" i="10"/>
  <c r="X61" i="10"/>
  <c r="Y61" i="10"/>
  <c r="Z61" i="10"/>
  <c r="AA61" i="10"/>
  <c r="AB61" i="10"/>
  <c r="M61" i="10"/>
  <c r="N60" i="10"/>
  <c r="O60" i="10"/>
  <c r="P60" i="10"/>
  <c r="Q60" i="10"/>
  <c r="R60" i="10"/>
  <c r="S60" i="10"/>
  <c r="T60" i="10"/>
  <c r="U60" i="10"/>
  <c r="V60" i="10"/>
  <c r="W60" i="10"/>
  <c r="X60" i="10"/>
  <c r="Y60" i="10"/>
  <c r="Z60" i="10"/>
  <c r="AA60" i="10"/>
  <c r="AB60" i="10"/>
  <c r="M60" i="10"/>
  <c r="N59" i="10"/>
  <c r="O59" i="10"/>
  <c r="P59" i="10"/>
  <c r="Q59" i="10"/>
  <c r="R59" i="10"/>
  <c r="S59" i="10"/>
  <c r="T59" i="10"/>
  <c r="U59" i="10"/>
  <c r="V59" i="10"/>
  <c r="W59" i="10"/>
  <c r="X59" i="10"/>
  <c r="Y59" i="10"/>
  <c r="Z59" i="10"/>
  <c r="AA59" i="10"/>
  <c r="AB59" i="10"/>
  <c r="M59" i="10"/>
  <c r="N58" i="10"/>
  <c r="O58" i="10"/>
  <c r="P58" i="10"/>
  <c r="Q58" i="10"/>
  <c r="R58" i="10"/>
  <c r="S58" i="10"/>
  <c r="T58" i="10"/>
  <c r="U58" i="10"/>
  <c r="V58" i="10"/>
  <c r="W58" i="10"/>
  <c r="X58" i="10"/>
  <c r="Y58" i="10"/>
  <c r="Z58" i="10"/>
  <c r="AA58" i="10"/>
  <c r="AB58" i="10"/>
  <c r="M58" i="10"/>
  <c r="N57" i="10"/>
  <c r="O57" i="10"/>
  <c r="P57" i="10"/>
  <c r="Q57" i="10"/>
  <c r="R57" i="10"/>
  <c r="S57" i="10"/>
  <c r="T57" i="10"/>
  <c r="U57" i="10"/>
  <c r="V57" i="10"/>
  <c r="W57" i="10"/>
  <c r="X57" i="10"/>
  <c r="Y57" i="10"/>
  <c r="Z57" i="10"/>
  <c r="AA57" i="10"/>
  <c r="AB57" i="10"/>
  <c r="M57" i="10"/>
  <c r="N55" i="10"/>
  <c r="O55" i="10"/>
  <c r="P55" i="10"/>
  <c r="Q55" i="10"/>
  <c r="R55" i="10"/>
  <c r="S55" i="10"/>
  <c r="T55" i="10"/>
  <c r="U55" i="10"/>
  <c r="V55" i="10"/>
  <c r="W55" i="10"/>
  <c r="X55" i="10"/>
  <c r="Y55" i="10"/>
  <c r="Z55" i="10"/>
  <c r="AA55" i="10"/>
  <c r="AB55" i="10"/>
  <c r="M55" i="10"/>
  <c r="N54" i="10"/>
  <c r="O54" i="10"/>
  <c r="P54" i="10"/>
  <c r="Q54" i="10"/>
  <c r="R54" i="10"/>
  <c r="S54" i="10"/>
  <c r="T54" i="10"/>
  <c r="U54" i="10"/>
  <c r="V54" i="10"/>
  <c r="W54" i="10"/>
  <c r="X54" i="10"/>
  <c r="Y54" i="10"/>
  <c r="Z54" i="10"/>
  <c r="AA54" i="10"/>
  <c r="AB54" i="10"/>
  <c r="M54" i="10"/>
  <c r="AN4" i="13" l="1"/>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O47" i="13"/>
  <c r="AO48" i="13"/>
  <c r="AO49" i="13"/>
  <c r="AO50" i="13"/>
  <c r="AO51" i="13"/>
  <c r="AO52" i="13"/>
  <c r="AO53" i="13"/>
  <c r="AO54" i="13"/>
  <c r="AO55" i="13"/>
  <c r="AO56" i="13"/>
  <c r="AO57" i="13"/>
  <c r="AO58" i="13"/>
  <c r="AO59" i="13"/>
  <c r="AO60" i="13"/>
  <c r="AO61" i="13"/>
  <c r="AO62" i="13"/>
  <c r="AO63" i="13"/>
  <c r="AO64" i="13"/>
  <c r="AO65" i="13"/>
  <c r="AO84" i="13"/>
  <c r="AO85" i="13"/>
  <c r="AO86" i="13"/>
  <c r="AO87" i="13"/>
  <c r="AO88" i="13"/>
  <c r="AO89" i="13"/>
  <c r="AO90" i="13"/>
  <c r="AO91" i="13"/>
  <c r="AO92" i="13"/>
  <c r="AO111" i="13"/>
  <c r="AO112" i="13"/>
  <c r="AO113" i="13"/>
  <c r="AO114" i="13"/>
  <c r="AO115" i="13"/>
  <c r="AO116" i="13"/>
  <c r="AO117" i="13"/>
  <c r="AO118" i="13"/>
  <c r="AO119" i="13"/>
  <c r="AO156" i="13"/>
  <c r="AO157" i="13"/>
  <c r="AO158" i="13"/>
  <c r="AO159" i="13"/>
  <c r="AO160" i="13"/>
  <c r="AO161" i="13"/>
  <c r="AO162" i="13"/>
  <c r="AO163" i="13"/>
  <c r="AO164" i="13"/>
  <c r="AO166" i="13"/>
  <c r="AO167" i="13"/>
  <c r="AO168" i="13"/>
  <c r="AO169" i="13"/>
  <c r="AO170" i="13"/>
  <c r="AO171" i="13"/>
  <c r="AO172" i="13"/>
  <c r="AO173" i="13"/>
  <c r="AO174" i="13"/>
  <c r="AO175" i="13"/>
  <c r="AO176" i="13"/>
  <c r="AO178" i="13"/>
  <c r="AO179" i="13"/>
  <c r="AO180" i="13"/>
  <c r="AO181" i="13"/>
  <c r="AO182" i="13"/>
  <c r="AO183" i="13"/>
  <c r="AO184" i="13"/>
  <c r="AO185" i="13"/>
  <c r="AO186" i="13"/>
  <c r="AO187" i="13"/>
  <c r="AO188" i="13"/>
  <c r="AO189" i="13"/>
  <c r="AO190" i="13"/>
  <c r="AO191" i="13"/>
  <c r="AO192" i="13"/>
  <c r="AO193" i="13"/>
  <c r="AO194" i="13"/>
  <c r="AO195" i="13"/>
  <c r="AO196" i="13"/>
  <c r="AO197" i="13"/>
  <c r="AO198" i="13"/>
  <c r="AO199" i="13"/>
  <c r="AO200" i="13"/>
  <c r="AO201" i="13"/>
  <c r="AO202" i="13"/>
  <c r="AO203" i="13"/>
  <c r="AO204" i="13"/>
  <c r="AO205" i="13"/>
  <c r="AO206" i="13"/>
  <c r="AO207" i="13"/>
  <c r="H4" i="13"/>
  <c r="I4" i="13"/>
  <c r="J4" i="13"/>
  <c r="K4" i="13"/>
  <c r="L4" i="13"/>
  <c r="M4" i="13"/>
  <c r="N4" i="13"/>
  <c r="O4" i="13"/>
  <c r="P4" i="13"/>
  <c r="Q4" i="13"/>
  <c r="R4" i="13"/>
  <c r="S4" i="13"/>
  <c r="T4" i="13"/>
  <c r="U4" i="13"/>
  <c r="V4" i="13"/>
  <c r="W4" i="13"/>
  <c r="X4" i="13"/>
  <c r="Y4" i="13"/>
  <c r="Z4" i="13"/>
  <c r="AA4" i="13"/>
  <c r="AM4" i="13" s="1"/>
  <c r="AB4" i="13"/>
  <c r="AC4" i="13"/>
  <c r="AD4" i="13"/>
  <c r="AE4" i="13"/>
  <c r="AF4" i="13"/>
  <c r="AG4" i="13"/>
  <c r="AH4" i="13"/>
  <c r="AI4" i="13"/>
  <c r="AJ4" i="13"/>
  <c r="AK4" i="13"/>
  <c r="AL4"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H8" i="13"/>
  <c r="I8" i="13"/>
  <c r="J8" i="13"/>
  <c r="K8" i="13"/>
  <c r="L8" i="13"/>
  <c r="AM8" i="13" s="1"/>
  <c r="M8" i="13"/>
  <c r="N8" i="13"/>
  <c r="O8" i="13"/>
  <c r="P8" i="13"/>
  <c r="Q8" i="13"/>
  <c r="R8" i="13"/>
  <c r="S8" i="13"/>
  <c r="T8" i="13"/>
  <c r="U8" i="13"/>
  <c r="V8" i="13"/>
  <c r="W8" i="13"/>
  <c r="X8" i="13"/>
  <c r="Y8" i="13"/>
  <c r="Z8" i="13"/>
  <c r="AA8" i="13"/>
  <c r="AB8" i="13"/>
  <c r="AC8" i="13"/>
  <c r="AD8" i="13"/>
  <c r="AE8" i="13"/>
  <c r="AF8" i="13"/>
  <c r="AG8" i="13"/>
  <c r="AH8" i="13"/>
  <c r="AI8" i="13"/>
  <c r="AJ8" i="13"/>
  <c r="AK8" i="13"/>
  <c r="AL8" i="13"/>
  <c r="H9" i="13"/>
  <c r="I9" i="13"/>
  <c r="J9" i="13"/>
  <c r="K9" i="13"/>
  <c r="L9" i="13"/>
  <c r="AM9" i="13" s="1"/>
  <c r="M9" i="13"/>
  <c r="N9" i="13"/>
  <c r="O9" i="13"/>
  <c r="P9" i="13"/>
  <c r="Q9" i="13"/>
  <c r="R9" i="13"/>
  <c r="S9" i="13"/>
  <c r="T9" i="13"/>
  <c r="U9" i="13"/>
  <c r="V9" i="13"/>
  <c r="W9" i="13"/>
  <c r="X9" i="13"/>
  <c r="Y9" i="13"/>
  <c r="Z9" i="13"/>
  <c r="AA9" i="13"/>
  <c r="AB9" i="13"/>
  <c r="AC9" i="13"/>
  <c r="AD9" i="13"/>
  <c r="AE9" i="13"/>
  <c r="AF9" i="13"/>
  <c r="AG9" i="13"/>
  <c r="AH9" i="13"/>
  <c r="AI9" i="13"/>
  <c r="AJ9" i="13"/>
  <c r="AK9" i="13"/>
  <c r="AL9"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H12"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H13"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H14"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H15"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AM15"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AM16" i="13"/>
  <c r="H17" i="13"/>
  <c r="I17" i="13"/>
  <c r="J17" i="13"/>
  <c r="AM17" i="13" s="1"/>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H18" i="13"/>
  <c r="I18" i="13"/>
  <c r="J18" i="13"/>
  <c r="AM18" i="13" s="1"/>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H19" i="13"/>
  <c r="I19" i="13"/>
  <c r="J19" i="13"/>
  <c r="AM19" i="13" s="1"/>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H20"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H21"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H22"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H23"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H24" i="13"/>
  <c r="I24" i="13"/>
  <c r="J24" i="13"/>
  <c r="K24" i="13"/>
  <c r="L24" i="13"/>
  <c r="M24" i="13"/>
  <c r="N24" i="13"/>
  <c r="O24" i="13"/>
  <c r="P24" i="13"/>
  <c r="Q24" i="13"/>
  <c r="AM24" i="13" s="1"/>
  <c r="R24" i="13"/>
  <c r="S24" i="13"/>
  <c r="T24" i="13"/>
  <c r="U24" i="13"/>
  <c r="V24" i="13"/>
  <c r="W24" i="13"/>
  <c r="X24" i="13"/>
  <c r="Y24" i="13"/>
  <c r="Z24" i="13"/>
  <c r="AA24" i="13"/>
  <c r="AB24" i="13"/>
  <c r="AC24" i="13"/>
  <c r="AD24" i="13"/>
  <c r="AE24" i="13"/>
  <c r="AF24" i="13"/>
  <c r="AG24" i="13"/>
  <c r="AH24" i="13"/>
  <c r="AI24" i="13"/>
  <c r="AJ24" i="13"/>
  <c r="AK24" i="13"/>
  <c r="AL24"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H26"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H27"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H29" i="13"/>
  <c r="I29" i="13"/>
  <c r="AM29" i="13" s="1"/>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H30"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H31"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H33" i="13"/>
  <c r="I33" i="13"/>
  <c r="J33" i="13"/>
  <c r="K33" i="13"/>
  <c r="L33" i="13"/>
  <c r="M33" i="13"/>
  <c r="N33" i="13"/>
  <c r="O33" i="13"/>
  <c r="P33" i="13"/>
  <c r="Q33" i="13"/>
  <c r="R33" i="13"/>
  <c r="S33" i="13"/>
  <c r="T33" i="13"/>
  <c r="U33" i="13"/>
  <c r="V33" i="13"/>
  <c r="AM33" i="13" s="1"/>
  <c r="W33" i="13"/>
  <c r="X33" i="13"/>
  <c r="Y33" i="13"/>
  <c r="Z33" i="13"/>
  <c r="AA33" i="13"/>
  <c r="AB33" i="13"/>
  <c r="AC33" i="13"/>
  <c r="AD33" i="13"/>
  <c r="AE33" i="13"/>
  <c r="AF33" i="13"/>
  <c r="AG33" i="13"/>
  <c r="AH33" i="13"/>
  <c r="AI33" i="13"/>
  <c r="AJ33" i="13"/>
  <c r="AK33" i="13"/>
  <c r="AL33" i="13"/>
  <c r="H34" i="13"/>
  <c r="I34" i="13"/>
  <c r="J34" i="13"/>
  <c r="K34" i="13"/>
  <c r="L34" i="13"/>
  <c r="M34" i="13"/>
  <c r="N34" i="13"/>
  <c r="O34" i="13"/>
  <c r="P34" i="13"/>
  <c r="Q34" i="13"/>
  <c r="R34" i="13"/>
  <c r="S34" i="13"/>
  <c r="T34" i="13"/>
  <c r="U34" i="13"/>
  <c r="V34" i="13"/>
  <c r="AM34" i="13" s="1"/>
  <c r="W34" i="13"/>
  <c r="X34" i="13"/>
  <c r="Y34" i="13"/>
  <c r="Z34" i="13"/>
  <c r="AA34" i="13"/>
  <c r="AB34" i="13"/>
  <c r="AC34" i="13"/>
  <c r="AD34" i="13"/>
  <c r="AE34" i="13"/>
  <c r="AF34" i="13"/>
  <c r="AG34" i="13"/>
  <c r="AH34" i="13"/>
  <c r="AI34" i="13"/>
  <c r="AJ34" i="13"/>
  <c r="AK34" i="13"/>
  <c r="AL34"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H39"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AM39"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AM40"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AM41" i="13"/>
  <c r="H42"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AM42" i="13"/>
  <c r="H43" i="13"/>
  <c r="I43" i="13"/>
  <c r="J43" i="13"/>
  <c r="K43" i="13"/>
  <c r="L43" i="13"/>
  <c r="M43" i="13"/>
  <c r="N43" i="13"/>
  <c r="O43" i="13"/>
  <c r="P43" i="13"/>
  <c r="Q43" i="13"/>
  <c r="R43" i="13"/>
  <c r="S43" i="13"/>
  <c r="T43" i="13"/>
  <c r="U43" i="13"/>
  <c r="V43" i="13"/>
  <c r="W43" i="13"/>
  <c r="X43" i="13"/>
  <c r="Y43" i="13"/>
  <c r="Z43" i="13"/>
  <c r="AA43" i="13"/>
  <c r="AM43" i="13" s="1"/>
  <c r="AB43" i="13"/>
  <c r="AC43" i="13"/>
  <c r="AD43" i="13"/>
  <c r="AE43" i="13"/>
  <c r="AF43" i="13"/>
  <c r="AG43" i="13"/>
  <c r="AH43" i="13"/>
  <c r="AI43" i="13"/>
  <c r="AJ43" i="13"/>
  <c r="AK43" i="13"/>
  <c r="AL43"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H46"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H49"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H50"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H51"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AM51" i="13"/>
  <c r="H52"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AM52" i="13"/>
  <c r="H53" i="13"/>
  <c r="I53" i="13"/>
  <c r="J53" i="13"/>
  <c r="K53" i="13"/>
  <c r="L53" i="13"/>
  <c r="AM53" i="13" s="1"/>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H54" i="13"/>
  <c r="I54" i="13"/>
  <c r="J54" i="13"/>
  <c r="K54" i="13"/>
  <c r="L54" i="13"/>
  <c r="AM54" i="13" s="1"/>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H55" i="13"/>
  <c r="I55" i="13"/>
  <c r="J55" i="13"/>
  <c r="K55" i="13"/>
  <c r="L55" i="13"/>
  <c r="AM55" i="13" s="1"/>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H56" i="13"/>
  <c r="I56" i="13"/>
  <c r="J56" i="13"/>
  <c r="K56" i="13"/>
  <c r="L56" i="13"/>
  <c r="M56" i="13"/>
  <c r="N56" i="13"/>
  <c r="O56" i="13"/>
  <c r="P56" i="13"/>
  <c r="AG56" i="13"/>
  <c r="AH56" i="13"/>
  <c r="AI56" i="13"/>
  <c r="AJ56" i="13"/>
  <c r="AK56" i="13"/>
  <c r="AL56" i="13"/>
  <c r="H57" i="13"/>
  <c r="I57" i="13"/>
  <c r="J57" i="13"/>
  <c r="K57" i="13"/>
  <c r="L57" i="13"/>
  <c r="AM57" i="13" s="1"/>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H58" i="13"/>
  <c r="I58" i="13"/>
  <c r="J58" i="13"/>
  <c r="K58" i="13"/>
  <c r="L58" i="13"/>
  <c r="AM58" i="13" s="1"/>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H59" i="13"/>
  <c r="I59" i="13"/>
  <c r="J59" i="13"/>
  <c r="K59" i="13"/>
  <c r="L59" i="13"/>
  <c r="AM59" i="13" s="1"/>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H60" i="13"/>
  <c r="I60" i="13"/>
  <c r="J60" i="13"/>
  <c r="K60" i="13"/>
  <c r="L60" i="13"/>
  <c r="AM60" i="13" s="1"/>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H61"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AM61" i="13"/>
  <c r="H62"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AM62" i="13"/>
  <c r="H63" i="13"/>
  <c r="I63" i="13"/>
  <c r="J63" i="13"/>
  <c r="K63" i="13"/>
  <c r="L63" i="13"/>
  <c r="AM63" i="13" s="1"/>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H64" i="13"/>
  <c r="I64" i="13"/>
  <c r="J64" i="13"/>
  <c r="K64" i="13"/>
  <c r="L64" i="13"/>
  <c r="AM64" i="13" s="1"/>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H65" i="13"/>
  <c r="I65" i="13"/>
  <c r="J65" i="13"/>
  <c r="K65" i="13"/>
  <c r="L65" i="13"/>
  <c r="AM65" i="13" s="1"/>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H66" i="13"/>
  <c r="I66" i="13"/>
  <c r="AM66" i="13" s="1"/>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H67"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H68"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H69"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H70" i="13"/>
  <c r="I70" i="13"/>
  <c r="J70" i="13"/>
  <c r="K70" i="13"/>
  <c r="L70" i="13"/>
  <c r="M70" i="13"/>
  <c r="N70" i="13"/>
  <c r="O70" i="13"/>
  <c r="P70" i="13"/>
  <c r="Q70" i="13"/>
  <c r="R70" i="13"/>
  <c r="S70" i="13"/>
  <c r="T70" i="13"/>
  <c r="AM70" i="13" s="1"/>
  <c r="U70" i="13"/>
  <c r="V70" i="13"/>
  <c r="W70" i="13"/>
  <c r="X70" i="13"/>
  <c r="Y70" i="13"/>
  <c r="Z70" i="13"/>
  <c r="AA70" i="13"/>
  <c r="AB70" i="13"/>
  <c r="AC70" i="13"/>
  <c r="AD70" i="13"/>
  <c r="AE70" i="13"/>
  <c r="AF70" i="13"/>
  <c r="AG70" i="13"/>
  <c r="AH70" i="13"/>
  <c r="AI70" i="13"/>
  <c r="AJ70" i="13"/>
  <c r="AK70" i="13"/>
  <c r="AL70" i="13"/>
  <c r="H71" i="13"/>
  <c r="I71" i="13"/>
  <c r="J71" i="13"/>
  <c r="K71" i="13"/>
  <c r="L71" i="13"/>
  <c r="M71" i="13"/>
  <c r="N71" i="13"/>
  <c r="O71" i="13"/>
  <c r="P71" i="13"/>
  <c r="Q71" i="13"/>
  <c r="R71" i="13"/>
  <c r="S71" i="13"/>
  <c r="T71" i="13"/>
  <c r="AM71" i="13" s="1"/>
  <c r="U71" i="13"/>
  <c r="V71" i="13"/>
  <c r="W71" i="13"/>
  <c r="X71" i="13"/>
  <c r="Y71" i="13"/>
  <c r="Z71" i="13"/>
  <c r="AA71" i="13"/>
  <c r="AB71" i="13"/>
  <c r="AC71" i="13"/>
  <c r="AD71" i="13"/>
  <c r="AE71" i="13"/>
  <c r="AF71" i="13"/>
  <c r="AG71" i="13"/>
  <c r="AH71" i="13"/>
  <c r="AI71" i="13"/>
  <c r="AJ71" i="13"/>
  <c r="AK71" i="13"/>
  <c r="AL71" i="13"/>
  <c r="H72"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H73"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H74"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H75" i="13"/>
  <c r="I75" i="13"/>
  <c r="AM75" i="13" s="1"/>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H76"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H77"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H78" i="13"/>
  <c r="I78" i="13"/>
  <c r="J78" i="13"/>
  <c r="K78" i="13"/>
  <c r="L78" i="13"/>
  <c r="M78" i="13"/>
  <c r="N78" i="13"/>
  <c r="O78" i="13"/>
  <c r="P78" i="13"/>
  <c r="Q78" i="13"/>
  <c r="R78" i="13"/>
  <c r="S78" i="13"/>
  <c r="T78" i="13"/>
  <c r="AM78" i="13" s="1"/>
  <c r="U78" i="13"/>
  <c r="V78" i="13"/>
  <c r="W78" i="13"/>
  <c r="X78" i="13"/>
  <c r="Y78" i="13"/>
  <c r="Z78" i="13"/>
  <c r="AA78" i="13"/>
  <c r="AB78" i="13"/>
  <c r="AC78" i="13"/>
  <c r="AD78" i="13"/>
  <c r="AE78" i="13"/>
  <c r="AF78" i="13"/>
  <c r="AG78" i="13"/>
  <c r="AH78" i="13"/>
  <c r="AI78" i="13"/>
  <c r="AJ78" i="13"/>
  <c r="AK78" i="13"/>
  <c r="AL78" i="13"/>
  <c r="H79" i="13"/>
  <c r="I79" i="13"/>
  <c r="J79" i="13"/>
  <c r="K79" i="13"/>
  <c r="L79" i="13"/>
  <c r="M79" i="13"/>
  <c r="N79" i="13"/>
  <c r="O79" i="13"/>
  <c r="P79" i="13"/>
  <c r="Q79" i="13"/>
  <c r="R79" i="13"/>
  <c r="S79" i="13"/>
  <c r="T79" i="13"/>
  <c r="AM79" i="13" s="1"/>
  <c r="U79" i="13"/>
  <c r="V79" i="13"/>
  <c r="W79" i="13"/>
  <c r="X79" i="13"/>
  <c r="Y79" i="13"/>
  <c r="Z79" i="13"/>
  <c r="AA79" i="13"/>
  <c r="AB79" i="13"/>
  <c r="AC79" i="13"/>
  <c r="AD79" i="13"/>
  <c r="AE79" i="13"/>
  <c r="AF79" i="13"/>
  <c r="AG79" i="13"/>
  <c r="AH79" i="13"/>
  <c r="AI79" i="13"/>
  <c r="AJ79" i="13"/>
  <c r="AK79" i="13"/>
  <c r="AL79" i="13"/>
  <c r="H80" i="13"/>
  <c r="I80" i="13"/>
  <c r="J80" i="13"/>
  <c r="K80" i="13"/>
  <c r="L80" i="13"/>
  <c r="M80" i="13"/>
  <c r="N80" i="13"/>
  <c r="O80" i="13"/>
  <c r="P80" i="13"/>
  <c r="Q80" i="13"/>
  <c r="R80" i="13"/>
  <c r="S80" i="13"/>
  <c r="T80" i="13"/>
  <c r="AM80" i="13" s="1"/>
  <c r="U80" i="13"/>
  <c r="V80" i="13"/>
  <c r="W80" i="13"/>
  <c r="X80" i="13"/>
  <c r="Y80" i="13"/>
  <c r="Z80" i="13"/>
  <c r="AA80" i="13"/>
  <c r="AB80" i="13"/>
  <c r="AC80" i="13"/>
  <c r="AD80" i="13"/>
  <c r="AE80" i="13"/>
  <c r="AF80" i="13"/>
  <c r="AG80" i="13"/>
  <c r="AH80" i="13"/>
  <c r="AI80" i="13"/>
  <c r="AJ80" i="13"/>
  <c r="AK80" i="13"/>
  <c r="AL80"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AM84" i="13"/>
  <c r="H85"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H86"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H87"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H88" i="13"/>
  <c r="I88" i="13"/>
  <c r="J88" i="13"/>
  <c r="K88" i="13"/>
  <c r="L88" i="13"/>
  <c r="M88" i="13"/>
  <c r="N88" i="13"/>
  <c r="O88" i="13"/>
  <c r="P88" i="13"/>
  <c r="Q88" i="13"/>
  <c r="R88" i="13"/>
  <c r="S88" i="13"/>
  <c r="T88" i="13"/>
  <c r="AM88" i="13" s="1"/>
  <c r="U88" i="13"/>
  <c r="V88" i="13"/>
  <c r="W88" i="13"/>
  <c r="X88" i="13"/>
  <c r="Y88" i="13"/>
  <c r="Z88" i="13"/>
  <c r="AA88" i="13"/>
  <c r="AB88" i="13"/>
  <c r="AC88" i="13"/>
  <c r="AD88" i="13"/>
  <c r="AE88" i="13"/>
  <c r="AF88" i="13"/>
  <c r="AG88" i="13"/>
  <c r="AH88" i="13"/>
  <c r="AI88" i="13"/>
  <c r="AJ88" i="13"/>
  <c r="AK88" i="13"/>
  <c r="AL88" i="13"/>
  <c r="H89" i="13"/>
  <c r="I89" i="13"/>
  <c r="J89" i="13"/>
  <c r="K89" i="13"/>
  <c r="L89" i="13"/>
  <c r="M89" i="13"/>
  <c r="N89" i="13"/>
  <c r="O89" i="13"/>
  <c r="P89" i="13"/>
  <c r="Q89" i="13"/>
  <c r="R89" i="13"/>
  <c r="S89" i="13"/>
  <c r="T89" i="13"/>
  <c r="AM89" i="13" s="1"/>
  <c r="U89" i="13"/>
  <c r="V89" i="13"/>
  <c r="W89" i="13"/>
  <c r="X89" i="13"/>
  <c r="Y89" i="13"/>
  <c r="Z89" i="13"/>
  <c r="AA89" i="13"/>
  <c r="AB89" i="13"/>
  <c r="AC89" i="13"/>
  <c r="AD89" i="13"/>
  <c r="AE89" i="13"/>
  <c r="AF89" i="13"/>
  <c r="AG89" i="13"/>
  <c r="AH89" i="13"/>
  <c r="AI89" i="13"/>
  <c r="AJ89" i="13"/>
  <c r="AK89" i="13"/>
  <c r="AL89" i="13"/>
  <c r="H90" i="13"/>
  <c r="I90" i="13"/>
  <c r="J90" i="13"/>
  <c r="K90" i="13"/>
  <c r="L90" i="13"/>
  <c r="M90" i="13"/>
  <c r="N90" i="13"/>
  <c r="O90" i="13"/>
  <c r="P90" i="13"/>
  <c r="Q90" i="13"/>
  <c r="R90" i="13"/>
  <c r="S90" i="13"/>
  <c r="T90" i="13"/>
  <c r="AM90" i="13" s="1"/>
  <c r="U90" i="13"/>
  <c r="V90" i="13"/>
  <c r="W90" i="13"/>
  <c r="X90" i="13"/>
  <c r="Y90" i="13"/>
  <c r="Z90" i="13"/>
  <c r="AA90" i="13"/>
  <c r="AB90" i="13"/>
  <c r="AC90" i="13"/>
  <c r="AD90" i="13"/>
  <c r="AE90" i="13"/>
  <c r="AF90" i="13"/>
  <c r="AG90" i="13"/>
  <c r="AH90" i="13"/>
  <c r="AI90" i="13"/>
  <c r="AJ90" i="13"/>
  <c r="AK90" i="13"/>
  <c r="AL90" i="13"/>
  <c r="H91"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H92"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H93" i="13"/>
  <c r="I93" i="13"/>
  <c r="J93" i="13"/>
  <c r="K93" i="13"/>
  <c r="L93" i="13"/>
  <c r="AM93" i="13" s="1"/>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H94"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H95"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H96"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H97" i="13"/>
  <c r="I97" i="13"/>
  <c r="J97" i="13"/>
  <c r="K97" i="13"/>
  <c r="L97" i="13"/>
  <c r="M97" i="13"/>
  <c r="N97" i="13"/>
  <c r="O97" i="13"/>
  <c r="P97" i="13"/>
  <c r="Q97" i="13"/>
  <c r="R97" i="13"/>
  <c r="S97" i="13"/>
  <c r="T97" i="13"/>
  <c r="U97" i="13"/>
  <c r="V97" i="13"/>
  <c r="AM97" i="13" s="1"/>
  <c r="W97" i="13"/>
  <c r="X97" i="13"/>
  <c r="Y97" i="13"/>
  <c r="Z97" i="13"/>
  <c r="AA97" i="13"/>
  <c r="AB97" i="13"/>
  <c r="AC97" i="13"/>
  <c r="AD97" i="13"/>
  <c r="AE97" i="13"/>
  <c r="AF97" i="13"/>
  <c r="AG97" i="13"/>
  <c r="AH97" i="13"/>
  <c r="AI97" i="13"/>
  <c r="AJ97" i="13"/>
  <c r="AK97" i="13"/>
  <c r="AL97" i="13"/>
  <c r="H98" i="13"/>
  <c r="I98" i="13"/>
  <c r="J98" i="13"/>
  <c r="K98" i="13"/>
  <c r="L98" i="13"/>
  <c r="M98" i="13"/>
  <c r="N98" i="13"/>
  <c r="O98" i="13"/>
  <c r="P98" i="13"/>
  <c r="Q98" i="13"/>
  <c r="R98" i="13"/>
  <c r="S98" i="13"/>
  <c r="T98" i="13"/>
  <c r="U98" i="13"/>
  <c r="V98" i="13"/>
  <c r="AM98" i="13" s="1"/>
  <c r="W98" i="13"/>
  <c r="X98" i="13"/>
  <c r="Y98" i="13"/>
  <c r="Z98" i="13"/>
  <c r="AA98" i="13"/>
  <c r="AB98" i="13"/>
  <c r="AC98" i="13"/>
  <c r="AD98" i="13"/>
  <c r="AE98" i="13"/>
  <c r="AF98" i="13"/>
  <c r="AG98" i="13"/>
  <c r="AH98" i="13"/>
  <c r="AI98" i="13"/>
  <c r="AJ98" i="13"/>
  <c r="AK98" i="13"/>
  <c r="AL98" i="13"/>
  <c r="H99"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H100" i="13"/>
  <c r="I100" i="13"/>
  <c r="J100" i="13"/>
  <c r="K100" i="13"/>
  <c r="L100" i="13"/>
  <c r="M100" i="13"/>
  <c r="N100" i="13"/>
  <c r="O100" i="13"/>
  <c r="P100" i="13"/>
  <c r="Q100" i="13"/>
  <c r="R100" i="13"/>
  <c r="S100" i="13"/>
  <c r="T100" i="13"/>
  <c r="U100" i="13"/>
  <c r="V100" i="13"/>
  <c r="AM100" i="13" s="1"/>
  <c r="W100" i="13"/>
  <c r="X100" i="13"/>
  <c r="Y100" i="13"/>
  <c r="Z100" i="13"/>
  <c r="AA100" i="13"/>
  <c r="AB100" i="13"/>
  <c r="AC100" i="13"/>
  <c r="AD100" i="13"/>
  <c r="AE100" i="13"/>
  <c r="AF100" i="13"/>
  <c r="AG100" i="13"/>
  <c r="AH100" i="13"/>
  <c r="AI100" i="13"/>
  <c r="AJ100" i="13"/>
  <c r="AK100" i="13"/>
  <c r="AL100" i="13"/>
  <c r="H101"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H102"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AM102" i="13"/>
  <c r="H103"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H106" i="13"/>
  <c r="I106" i="13"/>
  <c r="J106" i="13"/>
  <c r="K106" i="13"/>
  <c r="L106" i="13"/>
  <c r="M106" i="13"/>
  <c r="N106" i="13"/>
  <c r="O106" i="13"/>
  <c r="P106" i="13"/>
  <c r="Q106" i="13"/>
  <c r="R106" i="13"/>
  <c r="S106" i="13"/>
  <c r="T106" i="13"/>
  <c r="AM106" i="13" s="1"/>
  <c r="U106" i="13"/>
  <c r="V106" i="13"/>
  <c r="W106" i="13"/>
  <c r="X106" i="13"/>
  <c r="Y106" i="13"/>
  <c r="Z106" i="13"/>
  <c r="AA106" i="13"/>
  <c r="AB106" i="13"/>
  <c r="AC106" i="13"/>
  <c r="AD106" i="13"/>
  <c r="AE106" i="13"/>
  <c r="AF106" i="13"/>
  <c r="AG106" i="13"/>
  <c r="AH106" i="13"/>
  <c r="AI106" i="13"/>
  <c r="AJ106" i="13"/>
  <c r="AK106" i="13"/>
  <c r="AL106" i="13"/>
  <c r="H107" i="13"/>
  <c r="I107" i="13"/>
  <c r="J107" i="13"/>
  <c r="K107" i="13"/>
  <c r="L107" i="13"/>
  <c r="M107" i="13"/>
  <c r="N107" i="13"/>
  <c r="O107" i="13"/>
  <c r="P107" i="13"/>
  <c r="Q107" i="13"/>
  <c r="R107" i="13"/>
  <c r="S107" i="13"/>
  <c r="T107" i="13"/>
  <c r="AM107" i="13" s="1"/>
  <c r="U107" i="13"/>
  <c r="V107" i="13"/>
  <c r="W107" i="13"/>
  <c r="X107" i="13"/>
  <c r="Y107" i="13"/>
  <c r="Z107" i="13"/>
  <c r="AA107" i="13"/>
  <c r="AB107" i="13"/>
  <c r="AC107" i="13"/>
  <c r="AD107" i="13"/>
  <c r="AE107" i="13"/>
  <c r="AF107" i="13"/>
  <c r="AG107" i="13"/>
  <c r="AH107" i="13"/>
  <c r="AI107" i="13"/>
  <c r="AJ107" i="13"/>
  <c r="AK107" i="13"/>
  <c r="AL107" i="13"/>
  <c r="H108"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H109"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H110"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H111" i="13"/>
  <c r="I111" i="13"/>
  <c r="AM111" i="13" s="1"/>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H112"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H113"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H114"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H115" i="13"/>
  <c r="I115" i="13"/>
  <c r="J115" i="13"/>
  <c r="K115" i="13"/>
  <c r="L115" i="13"/>
  <c r="M115" i="13"/>
  <c r="N115" i="13"/>
  <c r="O115" i="13"/>
  <c r="P115" i="13"/>
  <c r="Q115" i="13"/>
  <c r="R115" i="13"/>
  <c r="S115" i="13"/>
  <c r="T115" i="13"/>
  <c r="AM115" i="13" s="1"/>
  <c r="U115" i="13"/>
  <c r="V115" i="13"/>
  <c r="W115" i="13"/>
  <c r="X115" i="13"/>
  <c r="Y115" i="13"/>
  <c r="Z115" i="13"/>
  <c r="AA115" i="13"/>
  <c r="AB115" i="13"/>
  <c r="AC115" i="13"/>
  <c r="AD115" i="13"/>
  <c r="AE115" i="13"/>
  <c r="AF115" i="13"/>
  <c r="AG115" i="13"/>
  <c r="AH115" i="13"/>
  <c r="AI115" i="13"/>
  <c r="AJ115" i="13"/>
  <c r="AK115" i="13"/>
  <c r="AL115" i="13"/>
  <c r="H116" i="13"/>
  <c r="I116" i="13"/>
  <c r="J116" i="13"/>
  <c r="K116" i="13"/>
  <c r="L116" i="13"/>
  <c r="M116" i="13"/>
  <c r="N116" i="13"/>
  <c r="O116" i="13"/>
  <c r="P116" i="13"/>
  <c r="Q116" i="13"/>
  <c r="R116" i="13"/>
  <c r="S116" i="13"/>
  <c r="T116" i="13"/>
  <c r="AM116" i="13" s="1"/>
  <c r="U116" i="13"/>
  <c r="V116" i="13"/>
  <c r="W116" i="13"/>
  <c r="X116" i="13"/>
  <c r="Y116" i="13"/>
  <c r="Z116" i="13"/>
  <c r="AA116" i="13"/>
  <c r="AB116" i="13"/>
  <c r="AC116" i="13"/>
  <c r="AD116" i="13"/>
  <c r="AE116" i="13"/>
  <c r="AF116" i="13"/>
  <c r="AG116" i="13"/>
  <c r="AH116" i="13"/>
  <c r="AI116" i="13"/>
  <c r="AJ116" i="13"/>
  <c r="AK116" i="13"/>
  <c r="AL116" i="13"/>
  <c r="H117"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H118"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H119"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H120" i="13"/>
  <c r="I120" i="13"/>
  <c r="J120" i="13"/>
  <c r="K120" i="13"/>
  <c r="L120" i="13"/>
  <c r="AM120" i="13" s="1"/>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H121"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H122"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H123"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H124" i="13"/>
  <c r="I124" i="13"/>
  <c r="J124" i="13"/>
  <c r="K124" i="13"/>
  <c r="L124" i="13"/>
  <c r="M124" i="13"/>
  <c r="N124" i="13"/>
  <c r="O124" i="13"/>
  <c r="P124" i="13"/>
  <c r="Q124" i="13"/>
  <c r="R124" i="13"/>
  <c r="S124" i="13"/>
  <c r="T124" i="13"/>
  <c r="AM124" i="13" s="1"/>
  <c r="U124" i="13"/>
  <c r="V124" i="13"/>
  <c r="W124" i="13"/>
  <c r="X124" i="13"/>
  <c r="Y124" i="13"/>
  <c r="Z124" i="13"/>
  <c r="AA124" i="13"/>
  <c r="AB124" i="13"/>
  <c r="AC124" i="13"/>
  <c r="AD124" i="13"/>
  <c r="AE124" i="13"/>
  <c r="AF124" i="13"/>
  <c r="AG124" i="13"/>
  <c r="AH124" i="13"/>
  <c r="AI124" i="13"/>
  <c r="AJ124" i="13"/>
  <c r="AK124" i="13"/>
  <c r="AL124" i="13"/>
  <c r="H125" i="13"/>
  <c r="I125" i="13"/>
  <c r="J125" i="13"/>
  <c r="K125" i="13"/>
  <c r="L125" i="13"/>
  <c r="M125" i="13"/>
  <c r="N125" i="13"/>
  <c r="O125" i="13"/>
  <c r="P125" i="13"/>
  <c r="Q125" i="13"/>
  <c r="R125" i="13"/>
  <c r="S125" i="13"/>
  <c r="T125" i="13"/>
  <c r="AM125" i="13" s="1"/>
  <c r="U125" i="13"/>
  <c r="V125" i="13"/>
  <c r="W125" i="13"/>
  <c r="X125" i="13"/>
  <c r="Y125" i="13"/>
  <c r="Z125" i="13"/>
  <c r="AA125" i="13"/>
  <c r="AB125" i="13"/>
  <c r="AC125" i="13"/>
  <c r="AD125" i="13"/>
  <c r="AE125" i="13"/>
  <c r="AF125" i="13"/>
  <c r="AG125" i="13"/>
  <c r="AH125" i="13"/>
  <c r="AI125" i="13"/>
  <c r="AJ125" i="13"/>
  <c r="AK125" i="13"/>
  <c r="AL125" i="13"/>
  <c r="H126"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H127" i="13"/>
  <c r="I127" i="13"/>
  <c r="J127" i="13"/>
  <c r="K127" i="13"/>
  <c r="L127" i="13"/>
  <c r="M127" i="13"/>
  <c r="N127" i="13"/>
  <c r="O127" i="13"/>
  <c r="P127" i="13"/>
  <c r="Q127" i="13"/>
  <c r="R127" i="13"/>
  <c r="S127" i="13"/>
  <c r="T127" i="13"/>
  <c r="AM127" i="13" s="1"/>
  <c r="U127" i="13"/>
  <c r="V127" i="13"/>
  <c r="W127" i="13"/>
  <c r="X127" i="13"/>
  <c r="Y127" i="13"/>
  <c r="Z127" i="13"/>
  <c r="AA127" i="13"/>
  <c r="AB127" i="13"/>
  <c r="AC127" i="13"/>
  <c r="AD127" i="13"/>
  <c r="AE127" i="13"/>
  <c r="AF127" i="13"/>
  <c r="AG127" i="13"/>
  <c r="AH127" i="13"/>
  <c r="AI127" i="13"/>
  <c r="AJ127" i="13"/>
  <c r="AK127" i="13"/>
  <c r="AL127" i="13"/>
  <c r="H128" i="13"/>
  <c r="I128"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H129" i="13"/>
  <c r="I129" i="13"/>
  <c r="AM129" i="13" s="1"/>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H130" i="13"/>
  <c r="I130" i="13"/>
  <c r="AM130" i="13" s="1"/>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H131" i="13"/>
  <c r="I131" i="13"/>
  <c r="AM131" i="13" s="1"/>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H132" i="13"/>
  <c r="I132" i="13"/>
  <c r="AM132" i="13" s="1"/>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H133"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AM133" i="13"/>
  <c r="H134"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AM134" i="13"/>
  <c r="H135"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H136"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H137"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H138" i="13"/>
  <c r="I138" i="13"/>
  <c r="AM138" i="13" s="1"/>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H139" i="13"/>
  <c r="I139" i="13"/>
  <c r="J139" i="13"/>
  <c r="K139" i="13"/>
  <c r="L139" i="13"/>
  <c r="M139" i="13"/>
  <c r="N139" i="13"/>
  <c r="O139" i="13"/>
  <c r="P139" i="13"/>
  <c r="Q139" i="13"/>
  <c r="R139" i="13"/>
  <c r="S139" i="13"/>
  <c r="T139" i="13"/>
  <c r="U139" i="13"/>
  <c r="AM139" i="13" s="1"/>
  <c r="V139" i="13"/>
  <c r="W139" i="13"/>
  <c r="X139" i="13"/>
  <c r="Y139" i="13"/>
  <c r="Z139" i="13"/>
  <c r="AA139" i="13"/>
  <c r="AB139" i="13"/>
  <c r="AC139" i="13"/>
  <c r="AD139" i="13"/>
  <c r="AE139" i="13"/>
  <c r="AF139" i="13"/>
  <c r="AG139" i="13"/>
  <c r="AH139" i="13"/>
  <c r="AI139" i="13"/>
  <c r="AJ139" i="13"/>
  <c r="AK139" i="13"/>
  <c r="AL139" i="13"/>
  <c r="H140"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H141"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H142" i="13"/>
  <c r="I142" i="13"/>
  <c r="J142" i="13"/>
  <c r="K142" i="13"/>
  <c r="L142" i="13"/>
  <c r="M142" i="13"/>
  <c r="N142" i="13"/>
  <c r="O142" i="13"/>
  <c r="P142" i="13"/>
  <c r="Q142" i="13"/>
  <c r="R142" i="13"/>
  <c r="S142" i="13"/>
  <c r="T142" i="13"/>
  <c r="U142" i="13"/>
  <c r="AM142" i="13" s="1"/>
  <c r="V142" i="13"/>
  <c r="W142" i="13"/>
  <c r="X142" i="13"/>
  <c r="Y142" i="13"/>
  <c r="Z142" i="13"/>
  <c r="AA142" i="13"/>
  <c r="AB142" i="13"/>
  <c r="AC142" i="13"/>
  <c r="AD142" i="13"/>
  <c r="AE142" i="13"/>
  <c r="AF142" i="13"/>
  <c r="AG142" i="13"/>
  <c r="AH142" i="13"/>
  <c r="AI142" i="13"/>
  <c r="AJ142" i="13"/>
  <c r="AK142" i="13"/>
  <c r="AL142" i="13"/>
  <c r="H143" i="13"/>
  <c r="I143" i="13"/>
  <c r="J143" i="13"/>
  <c r="K143" i="13"/>
  <c r="L143" i="13"/>
  <c r="M143" i="13"/>
  <c r="N143" i="13"/>
  <c r="O143" i="13"/>
  <c r="P143" i="13"/>
  <c r="Q143" i="13"/>
  <c r="R143" i="13"/>
  <c r="S143" i="13"/>
  <c r="T143" i="13"/>
  <c r="U143" i="13"/>
  <c r="AM143" i="13" s="1"/>
  <c r="V143" i="13"/>
  <c r="W143" i="13"/>
  <c r="X143" i="13"/>
  <c r="Y143" i="13"/>
  <c r="Z143" i="13"/>
  <c r="AA143" i="13"/>
  <c r="AB143" i="13"/>
  <c r="AC143" i="13"/>
  <c r="AD143" i="13"/>
  <c r="AE143" i="13"/>
  <c r="AF143" i="13"/>
  <c r="AG143" i="13"/>
  <c r="AH143" i="13"/>
  <c r="AI143" i="13"/>
  <c r="AJ143" i="13"/>
  <c r="AK143" i="13"/>
  <c r="AL143" i="13"/>
  <c r="H144"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H145" i="13"/>
  <c r="I145" i="13"/>
  <c r="J145" i="13"/>
  <c r="K145" i="13"/>
  <c r="L145" i="13"/>
  <c r="M145" i="13"/>
  <c r="N145" i="13"/>
  <c r="O145" i="13"/>
  <c r="P145" i="13"/>
  <c r="Q145" i="13"/>
  <c r="R145" i="13"/>
  <c r="S145" i="13"/>
  <c r="T145" i="13"/>
  <c r="U145" i="13"/>
  <c r="AM145" i="13" s="1"/>
  <c r="V145" i="13"/>
  <c r="W145" i="13"/>
  <c r="X145" i="13"/>
  <c r="Y145" i="13"/>
  <c r="Z145" i="13"/>
  <c r="AA145" i="13"/>
  <c r="AB145" i="13"/>
  <c r="AC145" i="13"/>
  <c r="AD145" i="13"/>
  <c r="AE145" i="13"/>
  <c r="AF145" i="13"/>
  <c r="AG145" i="13"/>
  <c r="AH145" i="13"/>
  <c r="AI145" i="13"/>
  <c r="AJ145" i="13"/>
  <c r="AK145" i="13"/>
  <c r="AL145" i="13"/>
  <c r="H146"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H147"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AM147" i="13"/>
  <c r="H148"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AM148" i="13"/>
  <c r="H149"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AM149" i="13"/>
  <c r="H150"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AM150" i="13"/>
  <c r="H151"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AM151" i="13"/>
  <c r="H152"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AM152" i="13"/>
  <c r="H153"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AM153" i="13"/>
  <c r="H154"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AM154" i="13"/>
  <c r="H155"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AM155" i="13"/>
  <c r="H156"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AM156" i="13"/>
  <c r="H157"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AM157" i="13"/>
  <c r="H158"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AM158" i="13"/>
  <c r="H159"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AM159" i="13"/>
  <c r="H160"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H161"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AM161" i="13"/>
  <c r="H162" i="13"/>
  <c r="I162" i="13"/>
  <c r="J162" i="13"/>
  <c r="K162" i="13"/>
  <c r="L162" i="13"/>
  <c r="M162" i="13"/>
  <c r="N162" i="13"/>
  <c r="O162" i="13"/>
  <c r="P162" i="13"/>
  <c r="Q162" i="13"/>
  <c r="R162" i="13"/>
  <c r="S162" i="13"/>
  <c r="T162" i="13"/>
  <c r="U162" i="13"/>
  <c r="V162" i="13"/>
  <c r="W162" i="13"/>
  <c r="X162" i="13"/>
  <c r="AM162" i="13" s="1"/>
  <c r="Y162" i="13"/>
  <c r="Z162" i="13"/>
  <c r="AA162" i="13"/>
  <c r="AB162" i="13"/>
  <c r="AC162" i="13"/>
  <c r="AD162" i="13"/>
  <c r="AE162" i="13"/>
  <c r="AF162" i="13"/>
  <c r="AG162" i="13"/>
  <c r="AH162" i="13"/>
  <c r="AI162" i="13"/>
  <c r="AJ162" i="13"/>
  <c r="AK162" i="13"/>
  <c r="AL162" i="13"/>
  <c r="H163"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AM163" i="13"/>
  <c r="H164"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AM164" i="13"/>
  <c r="H165" i="13"/>
  <c r="I165" i="13"/>
  <c r="J165" i="13"/>
  <c r="K165" i="13"/>
  <c r="L165" i="13"/>
  <c r="M165" i="13"/>
  <c r="N165" i="13"/>
  <c r="O165" i="13"/>
  <c r="P165" i="13"/>
  <c r="AG165" i="13"/>
  <c r="AH165" i="13"/>
  <c r="AI165" i="13"/>
  <c r="AJ165" i="13"/>
  <c r="AK165" i="13"/>
  <c r="AL165" i="13"/>
  <c r="H166"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H167"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AM167" i="13"/>
  <c r="H168"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AM168" i="13"/>
  <c r="H169"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AM169" i="13"/>
  <c r="H170"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AM170" i="13"/>
  <c r="H171"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H172"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AM172" i="13"/>
  <c r="H173"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AM173" i="13"/>
  <c r="H174"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AM174" i="13"/>
  <c r="H175"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AM175" i="13"/>
  <c r="H176"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H177" i="13"/>
  <c r="I177" i="13"/>
  <c r="J177" i="13"/>
  <c r="K177" i="13"/>
  <c r="L177" i="13"/>
  <c r="M177" i="13"/>
  <c r="N177" i="13"/>
  <c r="O177" i="13"/>
  <c r="P177" i="13"/>
  <c r="S177" i="13"/>
  <c r="T177" i="13"/>
  <c r="U177" i="13"/>
  <c r="V177" i="13"/>
  <c r="W177" i="13"/>
  <c r="X177" i="13"/>
  <c r="Y177" i="13"/>
  <c r="Z177" i="13"/>
  <c r="AA177" i="13"/>
  <c r="AB177" i="13"/>
  <c r="AC177" i="13"/>
  <c r="AD177" i="13"/>
  <c r="AE177" i="13"/>
  <c r="AF177" i="13"/>
  <c r="AG177" i="13"/>
  <c r="AH177" i="13"/>
  <c r="AI177" i="13"/>
  <c r="AJ177" i="13"/>
  <c r="AK177" i="13"/>
  <c r="AL177" i="13"/>
  <c r="H178"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AM178" i="13"/>
  <c r="H179"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AM179" i="13"/>
  <c r="H180"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AM180" i="13"/>
  <c r="H181"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AM181" i="13"/>
  <c r="H182"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AM182" i="13"/>
  <c r="H183"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AM183" i="13"/>
  <c r="H184"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AM184" i="13"/>
  <c r="H185"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AM185" i="13"/>
  <c r="H186"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AM186" i="13"/>
  <c r="H187"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AM187" i="13"/>
  <c r="H188"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AM188" i="13"/>
  <c r="H189"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AM189" i="13"/>
  <c r="H190"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AM190" i="13"/>
  <c r="H191" i="13"/>
  <c r="I191" i="13"/>
  <c r="J191" i="13"/>
  <c r="K191" i="13"/>
  <c r="L191" i="13"/>
  <c r="M191" i="13"/>
  <c r="N191" i="13"/>
  <c r="O191" i="13"/>
  <c r="P191" i="13"/>
  <c r="AG191" i="13"/>
  <c r="AH191" i="13"/>
  <c r="AI191" i="13"/>
  <c r="AJ191" i="13"/>
  <c r="AK191" i="13"/>
  <c r="AL191" i="13"/>
  <c r="H192"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H193"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AM193" i="13"/>
  <c r="H194"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AM194" i="13"/>
  <c r="H195"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AM195" i="13"/>
  <c r="H196"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H197"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AM197" i="13"/>
  <c r="H198"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H199"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AM199" i="13"/>
  <c r="H200"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H201"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AM201" i="13"/>
  <c r="H202"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H203"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AM203" i="13"/>
  <c r="H204" i="13"/>
  <c r="I204" i="13"/>
  <c r="J204" i="13"/>
  <c r="K204" i="13"/>
  <c r="L204" i="13"/>
  <c r="M204" i="13"/>
  <c r="N204" i="13"/>
  <c r="O204" i="13"/>
  <c r="P204" i="13"/>
  <c r="Q204" i="13"/>
  <c r="R204" i="13"/>
  <c r="S204" i="13"/>
  <c r="T204" i="13"/>
  <c r="U204" i="13"/>
  <c r="V204" i="13"/>
  <c r="W204" i="13"/>
  <c r="X204" i="13"/>
  <c r="Y204" i="13"/>
  <c r="Z204" i="13"/>
  <c r="AA204" i="13"/>
  <c r="AB204" i="13"/>
  <c r="AC204" i="13"/>
  <c r="AD204" i="13"/>
  <c r="AE204" i="13"/>
  <c r="AF204" i="13"/>
  <c r="AG204" i="13"/>
  <c r="AH204" i="13"/>
  <c r="AI204" i="13"/>
  <c r="AJ204" i="13"/>
  <c r="AK204" i="13"/>
  <c r="AL204" i="13"/>
  <c r="AM204" i="13"/>
  <c r="H205" i="13"/>
  <c r="I205"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AM205" i="13"/>
  <c r="H206" i="13"/>
  <c r="I206"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AM206" i="13"/>
  <c r="H207"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H208"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AM208" i="13"/>
  <c r="G207" i="13"/>
  <c r="G208"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F193" i="13"/>
  <c r="F194" i="13"/>
  <c r="F195" i="13"/>
  <c r="F196" i="13"/>
  <c r="F197" i="13"/>
  <c r="F198" i="13"/>
  <c r="F199" i="13"/>
  <c r="F200" i="13"/>
  <c r="F201" i="13"/>
  <c r="F202" i="13"/>
  <c r="F203" i="13"/>
  <c r="F204" i="13"/>
  <c r="F205" i="13"/>
  <c r="F206" i="13"/>
  <c r="F207" i="13"/>
  <c r="F208" i="13"/>
  <c r="F192" i="13"/>
  <c r="F191" i="13"/>
  <c r="F179" i="13"/>
  <c r="F180" i="13"/>
  <c r="F181" i="13"/>
  <c r="F182" i="13"/>
  <c r="F183" i="13"/>
  <c r="F184" i="13"/>
  <c r="F185" i="13"/>
  <c r="F186" i="13"/>
  <c r="F187" i="13"/>
  <c r="F188" i="13"/>
  <c r="F189" i="13"/>
  <c r="F190" i="13"/>
  <c r="F178" i="13"/>
  <c r="F167" i="13"/>
  <c r="F168" i="13"/>
  <c r="F169" i="13"/>
  <c r="F170" i="13"/>
  <c r="F171" i="13"/>
  <c r="F172" i="13"/>
  <c r="F173" i="13"/>
  <c r="F174" i="13"/>
  <c r="F175" i="13"/>
  <c r="F176" i="13"/>
  <c r="F177" i="13"/>
  <c r="F166" i="13"/>
  <c r="F157" i="13"/>
  <c r="F158" i="13"/>
  <c r="F159" i="13"/>
  <c r="F160" i="13"/>
  <c r="F161" i="13"/>
  <c r="F162" i="13"/>
  <c r="F163" i="13"/>
  <c r="F164" i="13"/>
  <c r="F165" i="13"/>
  <c r="F156" i="13"/>
  <c r="F148" i="13"/>
  <c r="F149" i="13"/>
  <c r="F150" i="13"/>
  <c r="F151" i="13"/>
  <c r="F152" i="13"/>
  <c r="F153" i="13"/>
  <c r="F154" i="13"/>
  <c r="F155" i="13"/>
  <c r="F147" i="13"/>
  <c r="F139" i="13"/>
  <c r="F140" i="13"/>
  <c r="F141" i="13"/>
  <c r="F142" i="13"/>
  <c r="F143" i="13"/>
  <c r="F144" i="13"/>
  <c r="F145" i="13"/>
  <c r="F146" i="13"/>
  <c r="F138" i="13"/>
  <c r="F130" i="13"/>
  <c r="F131" i="13"/>
  <c r="F132" i="13"/>
  <c r="F133" i="13"/>
  <c r="F134" i="13"/>
  <c r="F135" i="13"/>
  <c r="F136" i="13"/>
  <c r="F137" i="13"/>
  <c r="F129" i="13"/>
  <c r="F121" i="13"/>
  <c r="F122" i="13"/>
  <c r="F123" i="13"/>
  <c r="F124" i="13"/>
  <c r="F125" i="13"/>
  <c r="F126" i="13"/>
  <c r="F127" i="13"/>
  <c r="F128" i="13"/>
  <c r="F120" i="13"/>
  <c r="F112" i="13"/>
  <c r="F113" i="13"/>
  <c r="F114" i="13"/>
  <c r="F115" i="13"/>
  <c r="F116" i="13"/>
  <c r="F117" i="13"/>
  <c r="F118" i="13"/>
  <c r="F119" i="13"/>
  <c r="F111" i="13"/>
  <c r="F103" i="13"/>
  <c r="F104" i="13"/>
  <c r="F105" i="13"/>
  <c r="F106" i="13"/>
  <c r="F107" i="13"/>
  <c r="F108" i="13"/>
  <c r="F109" i="13"/>
  <c r="F110" i="13"/>
  <c r="F102" i="13"/>
  <c r="F94" i="13"/>
  <c r="F95" i="13"/>
  <c r="F96" i="13"/>
  <c r="F97" i="13"/>
  <c r="F98" i="13"/>
  <c r="F99" i="13"/>
  <c r="F100" i="13"/>
  <c r="F101" i="13"/>
  <c r="F93" i="13"/>
  <c r="F85" i="13"/>
  <c r="F86" i="13"/>
  <c r="F87" i="13"/>
  <c r="F88" i="13"/>
  <c r="F89" i="13"/>
  <c r="F90" i="13"/>
  <c r="F91" i="13"/>
  <c r="F92" i="13"/>
  <c r="F84" i="13"/>
  <c r="F76" i="13"/>
  <c r="F77" i="13"/>
  <c r="F78" i="13"/>
  <c r="F79" i="13"/>
  <c r="F80" i="13"/>
  <c r="F81" i="13"/>
  <c r="F82" i="13"/>
  <c r="F83" i="13"/>
  <c r="F75" i="13"/>
  <c r="F67" i="13"/>
  <c r="F68" i="13"/>
  <c r="F69" i="13"/>
  <c r="F70" i="13"/>
  <c r="F71" i="13"/>
  <c r="F72" i="13"/>
  <c r="F73" i="13"/>
  <c r="F74" i="13"/>
  <c r="F66" i="13"/>
  <c r="F58" i="13"/>
  <c r="F59" i="13"/>
  <c r="F60" i="13"/>
  <c r="F61" i="13"/>
  <c r="F62" i="13"/>
  <c r="F63" i="13"/>
  <c r="F64" i="13"/>
  <c r="F65" i="13"/>
  <c r="F57" i="13"/>
  <c r="F48" i="13"/>
  <c r="F49" i="13"/>
  <c r="F50" i="13"/>
  <c r="F51" i="13"/>
  <c r="F52" i="13"/>
  <c r="F53" i="13"/>
  <c r="F54" i="13"/>
  <c r="F55" i="13"/>
  <c r="F56" i="13"/>
  <c r="F47" i="13"/>
  <c r="F39" i="13"/>
  <c r="F40" i="13"/>
  <c r="F41" i="13"/>
  <c r="F42" i="13"/>
  <c r="F43" i="13"/>
  <c r="F44" i="13"/>
  <c r="F45" i="13"/>
  <c r="F46" i="13"/>
  <c r="F38" i="13"/>
  <c r="F30" i="13"/>
  <c r="F31" i="13"/>
  <c r="F32" i="13"/>
  <c r="F33" i="13"/>
  <c r="F34" i="13"/>
  <c r="F35" i="13"/>
  <c r="F36" i="13"/>
  <c r="F37" i="13"/>
  <c r="F29" i="13"/>
  <c r="F21" i="13"/>
  <c r="F22" i="13"/>
  <c r="F23" i="13"/>
  <c r="F24" i="13"/>
  <c r="F25" i="13"/>
  <c r="F26" i="13"/>
  <c r="F27" i="13"/>
  <c r="F28" i="13"/>
  <c r="F20" i="13"/>
  <c r="F12" i="13"/>
  <c r="F13" i="13"/>
  <c r="F14" i="13"/>
  <c r="F15" i="13"/>
  <c r="F16" i="13"/>
  <c r="F17" i="13"/>
  <c r="F18" i="13"/>
  <c r="F19" i="13"/>
  <c r="F11" i="13"/>
  <c r="F9" i="13"/>
  <c r="F10" i="13"/>
  <c r="F8" i="13"/>
  <c r="F7" i="13"/>
  <c r="F6" i="13"/>
  <c r="F3" i="13"/>
  <c r="F4" i="13"/>
  <c r="F5" i="13"/>
  <c r="F2" i="13"/>
  <c r="B207" i="13"/>
  <c r="C207" i="13"/>
  <c r="D207" i="13"/>
  <c r="E207" i="13"/>
  <c r="B208" i="13"/>
  <c r="C208" i="13"/>
  <c r="D208" i="13"/>
  <c r="E208" i="13"/>
  <c r="AM166" i="13" l="1"/>
  <c r="AM146" i="13"/>
  <c r="AM144" i="13"/>
  <c r="AM140" i="13"/>
  <c r="AM141" i="13"/>
  <c r="AM136" i="13"/>
  <c r="AM135" i="13"/>
  <c r="AM128" i="13"/>
  <c r="AM126" i="13"/>
  <c r="AM121" i="13"/>
  <c r="AM122" i="13"/>
  <c r="AM123" i="13"/>
  <c r="AM117" i="13"/>
  <c r="AM118" i="13"/>
  <c r="AM119" i="13"/>
  <c r="AM112" i="13"/>
  <c r="AM113" i="13"/>
  <c r="AM114" i="13"/>
  <c r="AM108" i="13"/>
  <c r="AM110" i="13"/>
  <c r="AM109" i="13"/>
  <c r="AM103" i="13"/>
  <c r="AM104" i="13"/>
  <c r="AM105" i="13"/>
  <c r="AM99" i="13"/>
  <c r="AM101" i="13"/>
  <c r="AM94" i="13"/>
  <c r="AM96" i="13"/>
  <c r="AM95" i="13"/>
  <c r="AM91" i="13"/>
  <c r="AM92" i="13"/>
  <c r="AM86" i="13"/>
  <c r="AM87" i="13"/>
  <c r="AM85" i="13"/>
  <c r="AM81" i="13"/>
  <c r="AM82" i="13"/>
  <c r="AM83" i="13"/>
  <c r="AM76" i="13"/>
  <c r="AM77" i="13"/>
  <c r="AM73" i="13"/>
  <c r="AM74" i="13"/>
  <c r="AM72" i="13"/>
  <c r="AM69" i="13"/>
  <c r="AM68" i="13"/>
  <c r="AM67" i="13"/>
  <c r="AM48" i="13"/>
  <c r="AM44" i="13"/>
  <c r="AM45" i="13"/>
  <c r="AM46" i="13"/>
  <c r="AM35" i="13"/>
  <c r="AM36" i="13"/>
  <c r="AM30" i="13"/>
  <c r="AM31" i="13"/>
  <c r="AM32" i="13"/>
  <c r="AM28" i="13"/>
  <c r="AM26" i="13"/>
  <c r="AM27" i="13"/>
  <c r="AM21" i="13"/>
  <c r="AM22" i="13"/>
  <c r="AM20" i="13"/>
  <c r="AM23" i="13"/>
  <c r="AM11" i="13"/>
  <c r="AM12" i="13"/>
  <c r="AM13" i="13"/>
  <c r="AM10" i="13"/>
  <c r="AM137" i="13"/>
  <c r="AM50" i="13"/>
  <c r="AM49" i="13"/>
  <c r="AM47" i="13"/>
  <c r="AM37" i="13"/>
  <c r="AM25" i="13"/>
  <c r="AM14" i="13"/>
  <c r="AM7" i="13"/>
  <c r="AM6" i="13"/>
  <c r="AM5" i="13"/>
  <c r="A208" i="13"/>
  <c r="A207" i="13"/>
  <c r="M215" i="10"/>
  <c r="N172" i="10" l="1"/>
  <c r="R165" i="13" s="1"/>
  <c r="O172" i="10"/>
  <c r="S165" i="13" s="1"/>
  <c r="P172" i="10"/>
  <c r="T165" i="13" s="1"/>
  <c r="Q172" i="10"/>
  <c r="U165" i="13" s="1"/>
  <c r="R172" i="10"/>
  <c r="V165" i="13" s="1"/>
  <c r="S172" i="10"/>
  <c r="W165" i="13" s="1"/>
  <c r="T172" i="10"/>
  <c r="X165" i="13" s="1"/>
  <c r="U172" i="10"/>
  <c r="Y165" i="13" s="1"/>
  <c r="V172" i="10"/>
  <c r="Z165" i="13" s="1"/>
  <c r="W172" i="10"/>
  <c r="AA165" i="13" s="1"/>
  <c r="X172" i="10"/>
  <c r="AB165" i="13" s="1"/>
  <c r="Y172" i="10"/>
  <c r="AC165" i="13" s="1"/>
  <c r="Z172" i="10"/>
  <c r="AD165" i="13" s="1"/>
  <c r="AA172" i="10"/>
  <c r="AE165" i="13" s="1"/>
  <c r="AB172" i="10"/>
  <c r="AF165" i="13" s="1"/>
  <c r="N197" i="10"/>
  <c r="O197" i="10"/>
  <c r="P197" i="10"/>
  <c r="Q197" i="10"/>
  <c r="R197" i="10"/>
  <c r="S197" i="10"/>
  <c r="T197" i="10"/>
  <c r="U197" i="10"/>
  <c r="V197" i="10"/>
  <c r="W197" i="10"/>
  <c r="X197" i="10"/>
  <c r="Y197" i="10"/>
  <c r="Z197" i="10"/>
  <c r="AA197" i="10"/>
  <c r="AB197" i="10"/>
  <c r="M172" i="10"/>
  <c r="Q165" i="13" s="1"/>
  <c r="AM165" i="13" l="1"/>
  <c r="AJ172" i="10"/>
  <c r="AO165" i="13" s="1"/>
  <c r="AI172" i="10"/>
  <c r="N63" i="10"/>
  <c r="O63" i="10"/>
  <c r="P63" i="10"/>
  <c r="Q63" i="10"/>
  <c r="R63" i="10"/>
  <c r="S63" i="10"/>
  <c r="T63" i="10"/>
  <c r="U63" i="10"/>
  <c r="V63" i="10"/>
  <c r="W63" i="10"/>
  <c r="X63" i="10"/>
  <c r="Y63" i="10"/>
  <c r="Z63" i="10"/>
  <c r="AA63" i="10"/>
  <c r="AB63" i="10"/>
  <c r="N184" i="10"/>
  <c r="R177" i="13" s="1"/>
  <c r="O184" i="10"/>
  <c r="P184" i="10"/>
  <c r="Q184" i="10"/>
  <c r="R184" i="10"/>
  <c r="S184" i="10"/>
  <c r="T184" i="10"/>
  <c r="U184" i="10"/>
  <c r="V184" i="10"/>
  <c r="W184" i="10"/>
  <c r="X184" i="10"/>
  <c r="Y184" i="10"/>
  <c r="Z184" i="10"/>
  <c r="AA184" i="10"/>
  <c r="AB184" i="10"/>
  <c r="B182" i="13"/>
  <c r="C182" i="13"/>
  <c r="D182" i="13"/>
  <c r="E182" i="13"/>
  <c r="B183" i="13"/>
  <c r="C183" i="13"/>
  <c r="D183" i="13"/>
  <c r="E183" i="13"/>
  <c r="B184" i="13"/>
  <c r="C184" i="13"/>
  <c r="D184" i="13"/>
  <c r="E184" i="13"/>
  <c r="B185" i="13"/>
  <c r="A185" i="13" s="1"/>
  <c r="C185" i="13"/>
  <c r="D185" i="13"/>
  <c r="E185" i="13"/>
  <c r="B186" i="13"/>
  <c r="C186" i="13"/>
  <c r="D186" i="13"/>
  <c r="E186" i="13"/>
  <c r="B187" i="13"/>
  <c r="C187" i="13"/>
  <c r="D187" i="13"/>
  <c r="E187" i="13"/>
  <c r="B188" i="13"/>
  <c r="C188" i="13"/>
  <c r="D188" i="13"/>
  <c r="E188" i="13"/>
  <c r="B189" i="13"/>
  <c r="A189" i="13" s="1"/>
  <c r="C189" i="13"/>
  <c r="D189" i="13"/>
  <c r="E189" i="13"/>
  <c r="B190" i="13"/>
  <c r="A190" i="13" s="1"/>
  <c r="C190" i="13"/>
  <c r="D190" i="13"/>
  <c r="E190" i="13"/>
  <c r="B191" i="13"/>
  <c r="A191" i="13" s="1"/>
  <c r="C191" i="13"/>
  <c r="D191" i="13"/>
  <c r="E191" i="13"/>
  <c r="B192" i="13"/>
  <c r="A192" i="13" s="1"/>
  <c r="C192" i="13"/>
  <c r="D192" i="13"/>
  <c r="E192" i="13"/>
  <c r="A193" i="13"/>
  <c r="B193" i="13"/>
  <c r="C193" i="13"/>
  <c r="D193" i="13"/>
  <c r="E193" i="13"/>
  <c r="B194" i="13"/>
  <c r="C194" i="13"/>
  <c r="D194" i="13"/>
  <c r="E194" i="13"/>
  <c r="B195" i="13"/>
  <c r="C195" i="13"/>
  <c r="D195" i="13"/>
  <c r="E195" i="13"/>
  <c r="B196" i="13"/>
  <c r="C196" i="13"/>
  <c r="D196" i="13"/>
  <c r="E196" i="13"/>
  <c r="B197" i="13"/>
  <c r="A197" i="13" s="1"/>
  <c r="C197" i="13"/>
  <c r="D197" i="13"/>
  <c r="E197" i="13"/>
  <c r="B198" i="13"/>
  <c r="C198" i="13"/>
  <c r="A198" i="13" s="1"/>
  <c r="D198" i="13"/>
  <c r="E198" i="13"/>
  <c r="B199" i="13"/>
  <c r="C199" i="13"/>
  <c r="D199" i="13"/>
  <c r="E199" i="13"/>
  <c r="B200" i="13"/>
  <c r="C200" i="13"/>
  <c r="D200" i="13"/>
  <c r="E200" i="13"/>
  <c r="B201" i="13"/>
  <c r="A201" i="13" s="1"/>
  <c r="C201" i="13"/>
  <c r="D201" i="13"/>
  <c r="E201" i="13"/>
  <c r="B202" i="13"/>
  <c r="C202" i="13"/>
  <c r="A202" i="13" s="1"/>
  <c r="D202" i="13"/>
  <c r="E202" i="13"/>
  <c r="B203" i="13"/>
  <c r="C203" i="13"/>
  <c r="D203" i="13"/>
  <c r="E203" i="13"/>
  <c r="B204" i="13"/>
  <c r="C204" i="13"/>
  <c r="D204" i="13"/>
  <c r="E204" i="13"/>
  <c r="B205" i="13"/>
  <c r="A205" i="13" s="1"/>
  <c r="C205" i="13"/>
  <c r="D205" i="13"/>
  <c r="E205" i="13"/>
  <c r="B206" i="13"/>
  <c r="C206" i="13"/>
  <c r="D206" i="13"/>
  <c r="E206" i="13"/>
  <c r="M184" i="10"/>
  <c r="Q177" i="13" s="1"/>
  <c r="AM177" i="13" s="1"/>
  <c r="AI197" i="10"/>
  <c r="M197" i="10"/>
  <c r="N215" i="10"/>
  <c r="O215" i="10"/>
  <c r="P215" i="10"/>
  <c r="Q215" i="10"/>
  <c r="R215" i="10"/>
  <c r="S215" i="10"/>
  <c r="T215" i="10"/>
  <c r="U215" i="10"/>
  <c r="V215" i="10"/>
  <c r="W215" i="10"/>
  <c r="X215" i="10"/>
  <c r="Y215" i="10"/>
  <c r="Z215" i="10"/>
  <c r="AA215" i="10"/>
  <c r="AB215" i="10"/>
  <c r="AJ27" i="10"/>
  <c r="AO20" i="13" s="1"/>
  <c r="AJ155" i="10"/>
  <c r="AO148" i="13" s="1"/>
  <c r="AJ156" i="10"/>
  <c r="AO149" i="13" s="1"/>
  <c r="AJ157" i="10"/>
  <c r="AO150" i="13" s="1"/>
  <c r="AJ158" i="10"/>
  <c r="AO151" i="13" s="1"/>
  <c r="AJ159" i="10"/>
  <c r="AO152" i="13" s="1"/>
  <c r="AJ160" i="10"/>
  <c r="AO153" i="13" s="1"/>
  <c r="AJ161" i="10"/>
  <c r="AO154" i="13" s="1"/>
  <c r="AJ162" i="10"/>
  <c r="AO155" i="13" s="1"/>
  <c r="AJ154" i="10"/>
  <c r="AO147" i="13" s="1"/>
  <c r="AJ146" i="10"/>
  <c r="AO139" i="13" s="1"/>
  <c r="AJ147" i="10"/>
  <c r="AO140" i="13" s="1"/>
  <c r="AJ148" i="10"/>
  <c r="AO141" i="13" s="1"/>
  <c r="AJ149" i="10"/>
  <c r="AO142" i="13" s="1"/>
  <c r="AJ150" i="10"/>
  <c r="AO143" i="13" s="1"/>
  <c r="AJ151" i="10"/>
  <c r="AO144" i="13" s="1"/>
  <c r="AJ152" i="10"/>
  <c r="AO145" i="13" s="1"/>
  <c r="AJ153" i="10"/>
  <c r="AO146" i="13" s="1"/>
  <c r="AJ145" i="10"/>
  <c r="AO138" i="13" s="1"/>
  <c r="AJ137" i="10"/>
  <c r="AO130" i="13" s="1"/>
  <c r="AJ138" i="10"/>
  <c r="AO131" i="13" s="1"/>
  <c r="AJ139" i="10"/>
  <c r="AO132" i="13" s="1"/>
  <c r="AJ140" i="10"/>
  <c r="AO133" i="13" s="1"/>
  <c r="AJ141" i="10"/>
  <c r="AO134" i="13" s="1"/>
  <c r="AJ142" i="10"/>
  <c r="AO135" i="13" s="1"/>
  <c r="AJ143" i="10"/>
  <c r="AO136" i="13" s="1"/>
  <c r="AJ144" i="10"/>
  <c r="AO137" i="13" s="1"/>
  <c r="AJ136" i="10"/>
  <c r="AO129" i="13" s="1"/>
  <c r="AJ128" i="10"/>
  <c r="AO121" i="13" s="1"/>
  <c r="AJ129" i="10"/>
  <c r="AO122" i="13" s="1"/>
  <c r="AJ130" i="10"/>
  <c r="AO123" i="13" s="1"/>
  <c r="AJ131" i="10"/>
  <c r="AO124" i="13" s="1"/>
  <c r="AJ132" i="10"/>
  <c r="AO125" i="13" s="1"/>
  <c r="AJ133" i="10"/>
  <c r="AO126" i="13" s="1"/>
  <c r="AJ134" i="10"/>
  <c r="AO127" i="13" s="1"/>
  <c r="AJ135" i="10"/>
  <c r="AO128" i="13" s="1"/>
  <c r="AJ127" i="10"/>
  <c r="AO120" i="13" s="1"/>
  <c r="AJ110" i="10"/>
  <c r="AO103" i="13" s="1"/>
  <c r="AJ111" i="10"/>
  <c r="AO104" i="13" s="1"/>
  <c r="AJ112" i="10"/>
  <c r="AO105" i="13" s="1"/>
  <c r="AJ113" i="10"/>
  <c r="AO106" i="13" s="1"/>
  <c r="AJ114" i="10"/>
  <c r="AO107" i="13" s="1"/>
  <c r="AJ115" i="10"/>
  <c r="AO108" i="13" s="1"/>
  <c r="AJ116" i="10"/>
  <c r="AO109" i="13" s="1"/>
  <c r="AJ117" i="10"/>
  <c r="AO110" i="13" s="1"/>
  <c r="AJ109" i="10"/>
  <c r="AO102" i="13" s="1"/>
  <c r="AJ100" i="10"/>
  <c r="AO93" i="13" s="1"/>
  <c r="AJ101" i="10"/>
  <c r="AO94" i="13" s="1"/>
  <c r="AJ102" i="10"/>
  <c r="AO95" i="13" s="1"/>
  <c r="AJ103" i="10"/>
  <c r="AO96" i="13" s="1"/>
  <c r="AJ104" i="10"/>
  <c r="AO97" i="13" s="1"/>
  <c r="AJ105" i="10"/>
  <c r="AO98" i="13" s="1"/>
  <c r="AJ106" i="10"/>
  <c r="AO99" i="13" s="1"/>
  <c r="AJ107" i="10"/>
  <c r="AO100" i="13" s="1"/>
  <c r="AJ108" i="10"/>
  <c r="AO101" i="13" s="1"/>
  <c r="AJ83" i="10"/>
  <c r="AO76" i="13" s="1"/>
  <c r="AJ84" i="10"/>
  <c r="AO77" i="13" s="1"/>
  <c r="AJ85" i="10"/>
  <c r="AO78" i="13" s="1"/>
  <c r="AJ86" i="10"/>
  <c r="AO79" i="13" s="1"/>
  <c r="AJ87" i="10"/>
  <c r="AO80" i="13" s="1"/>
  <c r="AJ88" i="10"/>
  <c r="AO81" i="13" s="1"/>
  <c r="AJ89" i="10"/>
  <c r="AO82" i="13" s="1"/>
  <c r="AJ90" i="10"/>
  <c r="AO83" i="13" s="1"/>
  <c r="AJ82" i="10"/>
  <c r="AO75" i="13" s="1"/>
  <c r="AJ74" i="10"/>
  <c r="AO67" i="13" s="1"/>
  <c r="AJ75" i="10"/>
  <c r="AO68" i="13" s="1"/>
  <c r="AJ76" i="10"/>
  <c r="AO69" i="13" s="1"/>
  <c r="AJ77" i="10"/>
  <c r="AO70" i="13" s="1"/>
  <c r="AJ78" i="10"/>
  <c r="AO71" i="13" s="1"/>
  <c r="AJ79" i="10"/>
  <c r="AO72" i="13" s="1"/>
  <c r="AJ80" i="10"/>
  <c r="AO73" i="13" s="1"/>
  <c r="AJ81" i="10"/>
  <c r="AO74" i="13" s="1"/>
  <c r="AJ73" i="10"/>
  <c r="AO66" i="13" s="1"/>
  <c r="AJ46" i="10"/>
  <c r="AO39" i="13" s="1"/>
  <c r="AJ47" i="10"/>
  <c r="AO40" i="13" s="1"/>
  <c r="AJ48" i="10"/>
  <c r="AO41" i="13" s="1"/>
  <c r="AJ49" i="10"/>
  <c r="AO42" i="13" s="1"/>
  <c r="AJ50" i="10"/>
  <c r="AO43" i="13" s="1"/>
  <c r="AJ51" i="10"/>
  <c r="AO44" i="13" s="1"/>
  <c r="AJ52" i="10"/>
  <c r="AO45" i="13" s="1"/>
  <c r="AJ53" i="10"/>
  <c r="AO46" i="13" s="1"/>
  <c r="AJ45" i="10"/>
  <c r="AO38" i="13" s="1"/>
  <c r="AJ28" i="10"/>
  <c r="AO21" i="13" s="1"/>
  <c r="AJ29" i="10"/>
  <c r="AO22" i="13" s="1"/>
  <c r="AJ30" i="10"/>
  <c r="AO23" i="13" s="1"/>
  <c r="AJ31" i="10"/>
  <c r="AO24" i="13" s="1"/>
  <c r="AJ32" i="10"/>
  <c r="AO25" i="13" s="1"/>
  <c r="AJ33" i="10"/>
  <c r="AO26" i="13" s="1"/>
  <c r="AJ34" i="10"/>
  <c r="AO27" i="13" s="1"/>
  <c r="AJ35" i="10"/>
  <c r="AO28" i="13" s="1"/>
  <c r="AJ38" i="10"/>
  <c r="AO31" i="13" s="1"/>
  <c r="AJ37" i="10"/>
  <c r="AO30" i="13" s="1"/>
  <c r="AJ39" i="10"/>
  <c r="AO32" i="13" s="1"/>
  <c r="AJ40" i="10"/>
  <c r="AO33" i="13" s="1"/>
  <c r="AJ41" i="10"/>
  <c r="AO34" i="13" s="1"/>
  <c r="AJ42" i="10"/>
  <c r="AO35" i="13" s="1"/>
  <c r="AJ43" i="10"/>
  <c r="AO36" i="13" s="1"/>
  <c r="AJ44" i="10"/>
  <c r="AO37" i="13" s="1"/>
  <c r="AJ36" i="10"/>
  <c r="AO29" i="13" s="1"/>
  <c r="AJ19" i="10"/>
  <c r="AO12" i="13" s="1"/>
  <c r="AJ20" i="10"/>
  <c r="AO13" i="13" s="1"/>
  <c r="AJ21" i="10"/>
  <c r="AO14" i="13" s="1"/>
  <c r="AJ22" i="10"/>
  <c r="AO15" i="13" s="1"/>
  <c r="AJ23" i="10"/>
  <c r="AO16" i="13" s="1"/>
  <c r="AJ24" i="10"/>
  <c r="AO17" i="13" s="1"/>
  <c r="AJ25" i="10"/>
  <c r="AO18" i="13" s="1"/>
  <c r="AJ26" i="10"/>
  <c r="AO19" i="13" s="1"/>
  <c r="AJ18" i="10"/>
  <c r="AO11" i="13" s="1"/>
  <c r="AJ14" i="10"/>
  <c r="AO7" i="13" s="1"/>
  <c r="AJ13" i="10"/>
  <c r="AO6" i="13" s="1"/>
  <c r="AJ15" i="10"/>
  <c r="AO8" i="13" s="1"/>
  <c r="AJ16" i="10"/>
  <c r="AO9" i="13" s="1"/>
  <c r="AJ17" i="10"/>
  <c r="AO10" i="13" s="1"/>
  <c r="AJ10" i="10"/>
  <c r="AO3" i="13" s="1"/>
  <c r="AJ11" i="10"/>
  <c r="AO4" i="13" s="1"/>
  <c r="AJ12" i="10"/>
  <c r="AO5" i="13" s="1"/>
  <c r="AJ9" i="10"/>
  <c r="AO2" i="13" s="1"/>
  <c r="AE56" i="13" l="1"/>
  <c r="AA198" i="10"/>
  <c r="AE191" i="13" s="1"/>
  <c r="S56" i="13"/>
  <c r="O198" i="10"/>
  <c r="S191" i="13" s="1"/>
  <c r="AD56" i="13"/>
  <c r="Z198" i="10"/>
  <c r="AD191" i="13" s="1"/>
  <c r="Z56" i="13"/>
  <c r="V198" i="10"/>
  <c r="Z191" i="13" s="1"/>
  <c r="V56" i="13"/>
  <c r="R198" i="10"/>
  <c r="V191" i="13" s="1"/>
  <c r="R56" i="13"/>
  <c r="N198" i="10"/>
  <c r="R191" i="13" s="1"/>
  <c r="W56" i="13"/>
  <c r="S198" i="10"/>
  <c r="W191" i="13" s="1"/>
  <c r="AI63" i="10"/>
  <c r="AC56" i="13"/>
  <c r="Y198" i="10"/>
  <c r="AC191" i="13" s="1"/>
  <c r="Y56" i="13"/>
  <c r="U198" i="10"/>
  <c r="Y191" i="13" s="1"/>
  <c r="U56" i="13"/>
  <c r="Q198" i="10"/>
  <c r="U191" i="13" s="1"/>
  <c r="AA56" i="13"/>
  <c r="W198" i="10"/>
  <c r="AA191" i="13" s="1"/>
  <c r="AF56" i="13"/>
  <c r="AB198" i="10"/>
  <c r="AF191" i="13" s="1"/>
  <c r="AB56" i="13"/>
  <c r="X198" i="10"/>
  <c r="AB191" i="13" s="1"/>
  <c r="X56" i="13"/>
  <c r="T198" i="10"/>
  <c r="X191" i="13" s="1"/>
  <c r="T56" i="13"/>
  <c r="P198" i="10"/>
  <c r="T191" i="13" s="1"/>
  <c r="Q56" i="13"/>
  <c r="AJ184" i="10"/>
  <c r="AO177" i="13" s="1"/>
  <c r="M198" i="10"/>
  <c r="AK163" i="10"/>
  <c r="A204" i="13"/>
  <c r="A203" i="13"/>
  <c r="A188" i="13"/>
  <c r="A187" i="13"/>
  <c r="A186" i="13"/>
  <c r="A200" i="13"/>
  <c r="A199" i="13"/>
  <c r="A184" i="13"/>
  <c r="A183" i="13"/>
  <c r="A182" i="13"/>
  <c r="A206" i="13"/>
  <c r="A196" i="13"/>
  <c r="A195" i="13"/>
  <c r="A194" i="13"/>
  <c r="AI215" i="10"/>
  <c r="AK8" i="10"/>
  <c r="AJ215" i="10" l="1"/>
  <c r="AO208" i="13" s="1"/>
  <c r="AM56" i="13"/>
  <c r="Q191" i="13"/>
  <c r="AM191" i="13" s="1"/>
  <c r="AI198" i="10"/>
  <c r="AI191" i="10"/>
  <c r="H3" i="13"/>
  <c r="AK198" i="10" l="1"/>
  <c r="AK27" i="10"/>
  <c r="AK173" i="10"/>
  <c r="AK154" i="10"/>
  <c r="AK145" i="10"/>
  <c r="AK136" i="10"/>
  <c r="AK127" i="10"/>
  <c r="AK118" i="10"/>
  <c r="AK109" i="10"/>
  <c r="AK100" i="10"/>
  <c r="AK91" i="10"/>
  <c r="AK82" i="10"/>
  <c r="AK73" i="10"/>
  <c r="AK64" i="10"/>
  <c r="AK54" i="10"/>
  <c r="AK45" i="10"/>
  <c r="AK36" i="10"/>
  <c r="AK18" i="10"/>
  <c r="AO555" i="16"/>
  <c r="AN555" i="16"/>
  <c r="AL555" i="16"/>
  <c r="AK555" i="16"/>
  <c r="AJ555" i="16"/>
  <c r="AI555" i="16"/>
  <c r="AH555" i="16"/>
  <c r="AG555" i="16"/>
  <c r="P555" i="16"/>
  <c r="O555" i="16"/>
  <c r="N555" i="16"/>
  <c r="M555" i="16"/>
  <c r="L555" i="16"/>
  <c r="K555" i="16"/>
  <c r="J555" i="16"/>
  <c r="I555" i="16"/>
  <c r="H555" i="16"/>
  <c r="G555" i="16"/>
  <c r="F555" i="16"/>
  <c r="E555" i="16"/>
  <c r="D555" i="16"/>
  <c r="C555" i="16"/>
  <c r="B555" i="16"/>
  <c r="A555" i="16" s="1"/>
  <c r="AO554" i="16"/>
  <c r="AN554" i="16"/>
  <c r="AL554" i="16"/>
  <c r="AK554" i="16"/>
  <c r="AJ554" i="16"/>
  <c r="AI554" i="16"/>
  <c r="AH554" i="16"/>
  <c r="AG554" i="16"/>
  <c r="AF554" i="16"/>
  <c r="AE554" i="16"/>
  <c r="AD554" i="16"/>
  <c r="AC554" i="16"/>
  <c r="AB554" i="16"/>
  <c r="AA554"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s="1"/>
  <c r="AO553" i="16"/>
  <c r="AN553" i="16"/>
  <c r="AL553" i="16"/>
  <c r="AK553" i="16"/>
  <c r="AJ553" i="16"/>
  <c r="AI553" i="16"/>
  <c r="AH553" i="16"/>
  <c r="AG553" i="16"/>
  <c r="AF553" i="16"/>
  <c r="AE553" i="16"/>
  <c r="AD553" i="16"/>
  <c r="AC553" i="16"/>
  <c r="AB553" i="16"/>
  <c r="AA553"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AO552" i="16"/>
  <c r="AN552" i="16"/>
  <c r="AL552" i="16"/>
  <c r="AK552" i="16"/>
  <c r="AJ552" i="16"/>
  <c r="AI552" i="16"/>
  <c r="AH552" i="16"/>
  <c r="AG552" i="16"/>
  <c r="AF552" i="16"/>
  <c r="AE552" i="16"/>
  <c r="AD552" i="16"/>
  <c r="AC552" i="16"/>
  <c r="AB552" i="16"/>
  <c r="AA552" i="16"/>
  <c r="Z552" i="16"/>
  <c r="Y552" i="16"/>
  <c r="X552" i="16"/>
  <c r="W552" i="16"/>
  <c r="V552" i="16"/>
  <c r="U552" i="16"/>
  <c r="T552" i="16"/>
  <c r="S552" i="16"/>
  <c r="R552" i="16"/>
  <c r="Q552" i="16"/>
  <c r="P552" i="16"/>
  <c r="O552" i="16"/>
  <c r="N552" i="16"/>
  <c r="M552" i="16"/>
  <c r="L552" i="16"/>
  <c r="K552" i="16"/>
  <c r="J552" i="16"/>
  <c r="I552" i="16"/>
  <c r="H552" i="16"/>
  <c r="G552" i="16"/>
  <c r="F552" i="16"/>
  <c r="E552" i="16"/>
  <c r="D552" i="16"/>
  <c r="C552" i="16"/>
  <c r="B552" i="16"/>
  <c r="A552" i="16"/>
  <c r="AO551" i="16"/>
  <c r="AN551" i="16"/>
  <c r="AL551" i="16"/>
  <c r="AK551" i="16"/>
  <c r="AJ551" i="16"/>
  <c r="AI551" i="16"/>
  <c r="AH551" i="16"/>
  <c r="AG551" i="16"/>
  <c r="AF551" i="16"/>
  <c r="AE551" i="16"/>
  <c r="AD551" i="16"/>
  <c r="AC551" i="16"/>
  <c r="AB551" i="16"/>
  <c r="AA551"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s="1"/>
  <c r="AO550" i="16"/>
  <c r="AN550" i="16"/>
  <c r="AL550" i="16"/>
  <c r="AK550" i="16"/>
  <c r="AJ550" i="16"/>
  <c r="AI550" i="16"/>
  <c r="AH550" i="16"/>
  <c r="AG550" i="16"/>
  <c r="AF550" i="16"/>
  <c r="AE550" i="16"/>
  <c r="AD550" i="16"/>
  <c r="AC550" i="16"/>
  <c r="AB550" i="16"/>
  <c r="AA550"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s="1"/>
  <c r="AO549" i="16"/>
  <c r="AN549" i="16"/>
  <c r="AL549" i="16"/>
  <c r="AK549" i="16"/>
  <c r="AJ549" i="16"/>
  <c r="AI549" i="16"/>
  <c r="AH549" i="16"/>
  <c r="AG549" i="16"/>
  <c r="AF549" i="16"/>
  <c r="AE549" i="16"/>
  <c r="AD549" i="16"/>
  <c r="AC549" i="16"/>
  <c r="AB549" i="16"/>
  <c r="AA549"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AO548" i="16"/>
  <c r="AN548" i="16"/>
  <c r="AL548" i="16"/>
  <c r="AK548" i="16"/>
  <c r="AJ548" i="16"/>
  <c r="AI548" i="16"/>
  <c r="AH548" i="16"/>
  <c r="AG548" i="16"/>
  <c r="AF548" i="16"/>
  <c r="AE548" i="16"/>
  <c r="AD548" i="16"/>
  <c r="AC548" i="16"/>
  <c r="AB548" i="16"/>
  <c r="AA548" i="16"/>
  <c r="Z548" i="16"/>
  <c r="Y548" i="16"/>
  <c r="X548" i="16"/>
  <c r="W548" i="16"/>
  <c r="V548" i="16"/>
  <c r="U548" i="16"/>
  <c r="T548" i="16"/>
  <c r="S548" i="16"/>
  <c r="R548" i="16"/>
  <c r="Q548" i="16"/>
  <c r="P548" i="16"/>
  <c r="O548" i="16"/>
  <c r="N548" i="16"/>
  <c r="M548" i="16"/>
  <c r="L548" i="16"/>
  <c r="K548" i="16"/>
  <c r="J548" i="16"/>
  <c r="I548" i="16"/>
  <c r="H548" i="16"/>
  <c r="G548" i="16"/>
  <c r="F548" i="16"/>
  <c r="E548" i="16"/>
  <c r="D548" i="16"/>
  <c r="C548" i="16"/>
  <c r="B548" i="16"/>
  <c r="A548" i="16"/>
  <c r="AO547" i="16"/>
  <c r="AN547" i="16"/>
  <c r="AL547" i="16"/>
  <c r="AK547" i="16"/>
  <c r="AJ547" i="16"/>
  <c r="AI547" i="16"/>
  <c r="AH547" i="16"/>
  <c r="AG547" i="16"/>
  <c r="AF547" i="16"/>
  <c r="AE547" i="16"/>
  <c r="AD547" i="16"/>
  <c r="AC547" i="16"/>
  <c r="AB547" i="16"/>
  <c r="AA547" i="16"/>
  <c r="Z547" i="16"/>
  <c r="Y547" i="16"/>
  <c r="X547" i="16"/>
  <c r="W547" i="16"/>
  <c r="V547" i="16"/>
  <c r="U547" i="16"/>
  <c r="T547" i="16"/>
  <c r="S547" i="16"/>
  <c r="R547" i="16"/>
  <c r="Q547" i="16"/>
  <c r="P547" i="16"/>
  <c r="O547" i="16"/>
  <c r="N547" i="16"/>
  <c r="M547" i="16"/>
  <c r="L547" i="16"/>
  <c r="K547" i="16"/>
  <c r="J547" i="16"/>
  <c r="I547" i="16"/>
  <c r="H547" i="16"/>
  <c r="G547" i="16"/>
  <c r="F547" i="16"/>
  <c r="E547" i="16"/>
  <c r="D547" i="16"/>
  <c r="C547" i="16"/>
  <c r="B547" i="16"/>
  <c r="A547" i="16" s="1"/>
  <c r="AO546" i="16"/>
  <c r="AN546" i="16"/>
  <c r="AL546" i="16"/>
  <c r="AK546" i="16"/>
  <c r="AJ546" i="16"/>
  <c r="AI546" i="16"/>
  <c r="AH546" i="16"/>
  <c r="AG546" i="16"/>
  <c r="AF546" i="16"/>
  <c r="AE546" i="16"/>
  <c r="AD546" i="16"/>
  <c r="AC546" i="16"/>
  <c r="AB546" i="16"/>
  <c r="AA546"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s="1"/>
  <c r="AO545" i="16"/>
  <c r="AN545" i="16"/>
  <c r="AL545" i="16"/>
  <c r="AK545" i="16"/>
  <c r="AJ545" i="16"/>
  <c r="AI545" i="16"/>
  <c r="AH545" i="16"/>
  <c r="AG545" i="16"/>
  <c r="AF545" i="16"/>
  <c r="AE545" i="16"/>
  <c r="AD545" i="16"/>
  <c r="AC545" i="16"/>
  <c r="AB545" i="16"/>
  <c r="AA545"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AO544" i="16"/>
  <c r="AN544" i="16"/>
  <c r="AL544" i="16"/>
  <c r="AK544" i="16"/>
  <c r="AJ544" i="16"/>
  <c r="AI544" i="16"/>
  <c r="AH544" i="16"/>
  <c r="AG544" i="16"/>
  <c r="AF544" i="16"/>
  <c r="AE544" i="16"/>
  <c r="AD544" i="16"/>
  <c r="AC544" i="16"/>
  <c r="AB544" i="16"/>
  <c r="AA544" i="16"/>
  <c r="Z544" i="16"/>
  <c r="Y544" i="16"/>
  <c r="X544" i="16"/>
  <c r="W544" i="16"/>
  <c r="V544" i="16"/>
  <c r="U544" i="16"/>
  <c r="T544" i="16"/>
  <c r="S544" i="16"/>
  <c r="R544" i="16"/>
  <c r="Q544" i="16"/>
  <c r="P544" i="16"/>
  <c r="O544" i="16"/>
  <c r="N544" i="16"/>
  <c r="M544" i="16"/>
  <c r="L544" i="16"/>
  <c r="K544" i="16"/>
  <c r="J544" i="16"/>
  <c r="I544" i="16"/>
  <c r="H544" i="16"/>
  <c r="G544" i="16"/>
  <c r="F544" i="16"/>
  <c r="E544" i="16"/>
  <c r="D544" i="16"/>
  <c r="C544" i="16"/>
  <c r="B544" i="16"/>
  <c r="A544" i="16"/>
  <c r="AO543" i="16"/>
  <c r="AN543" i="16"/>
  <c r="AL543" i="16"/>
  <c r="AK543" i="16"/>
  <c r="AJ543" i="16"/>
  <c r="AI543" i="16"/>
  <c r="AH543" i="16"/>
  <c r="AG543" i="16"/>
  <c r="AF543" i="16"/>
  <c r="AE543" i="16"/>
  <c r="AD543" i="16"/>
  <c r="AC543" i="16"/>
  <c r="AB543" i="16"/>
  <c r="AA543" i="16"/>
  <c r="Z543" i="16"/>
  <c r="Y543" i="16"/>
  <c r="X543" i="16"/>
  <c r="W543" i="16"/>
  <c r="V543" i="16"/>
  <c r="U543" i="16"/>
  <c r="T543" i="16"/>
  <c r="S543" i="16"/>
  <c r="R543" i="16"/>
  <c r="Q543" i="16"/>
  <c r="P543" i="16"/>
  <c r="O543" i="16"/>
  <c r="N543" i="16"/>
  <c r="M543" i="16"/>
  <c r="L543" i="16"/>
  <c r="K543" i="16"/>
  <c r="J543" i="16"/>
  <c r="I543" i="16"/>
  <c r="H543" i="16"/>
  <c r="G543" i="16"/>
  <c r="F543" i="16"/>
  <c r="E543" i="16"/>
  <c r="D543" i="16"/>
  <c r="C543" i="16"/>
  <c r="B543" i="16"/>
  <c r="A543" i="16" s="1"/>
  <c r="AO542" i="16"/>
  <c r="AN542" i="16"/>
  <c r="AL542" i="16"/>
  <c r="AK542" i="16"/>
  <c r="AJ542" i="16"/>
  <c r="AI542" i="16"/>
  <c r="AH542" i="16"/>
  <c r="AG542" i="16"/>
  <c r="AF542" i="16"/>
  <c r="AE542" i="16"/>
  <c r="AD542" i="16"/>
  <c r="AC542" i="16"/>
  <c r="AB542" i="16"/>
  <c r="AA542"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s="1"/>
  <c r="AO541" i="16"/>
  <c r="AN541" i="16"/>
  <c r="AL541" i="16"/>
  <c r="AK541" i="16"/>
  <c r="AJ541" i="16"/>
  <c r="AI541" i="16"/>
  <c r="AH541" i="16"/>
  <c r="AG541" i="16"/>
  <c r="AF541" i="16"/>
  <c r="AE541" i="16"/>
  <c r="AD541" i="16"/>
  <c r="AC541" i="16"/>
  <c r="AB541" i="16"/>
  <c r="AA541"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O540" i="16"/>
  <c r="AN540" i="16"/>
  <c r="AL540" i="16"/>
  <c r="AK540" i="16"/>
  <c r="AJ540" i="16"/>
  <c r="AI540" i="16"/>
  <c r="AH540" i="16"/>
  <c r="AG540" i="16"/>
  <c r="AF540" i="16"/>
  <c r="AE540" i="16"/>
  <c r="AD540" i="16"/>
  <c r="AC540" i="16"/>
  <c r="AB540" i="16"/>
  <c r="AA540" i="16"/>
  <c r="Z540" i="16"/>
  <c r="Y540" i="16"/>
  <c r="X540" i="16"/>
  <c r="W540" i="16"/>
  <c r="V540" i="16"/>
  <c r="U540" i="16"/>
  <c r="T540" i="16"/>
  <c r="S540" i="16"/>
  <c r="R540" i="16"/>
  <c r="Q540" i="16"/>
  <c r="P540" i="16"/>
  <c r="O540" i="16"/>
  <c r="N540" i="16"/>
  <c r="M540" i="16"/>
  <c r="L540" i="16"/>
  <c r="K540" i="16"/>
  <c r="J540" i="16"/>
  <c r="I540" i="16"/>
  <c r="H540" i="16"/>
  <c r="G540" i="16"/>
  <c r="F540" i="16"/>
  <c r="E540" i="16"/>
  <c r="D540" i="16"/>
  <c r="C540" i="16"/>
  <c r="B540" i="16"/>
  <c r="A540" i="16"/>
  <c r="AO539" i="16"/>
  <c r="AN539" i="16"/>
  <c r="AL539" i="16"/>
  <c r="AK539" i="16"/>
  <c r="AJ539" i="16"/>
  <c r="AI539" i="16"/>
  <c r="AH539" i="16"/>
  <c r="AG539" i="16"/>
  <c r="AF539" i="16"/>
  <c r="AE539" i="16"/>
  <c r="AD539" i="16"/>
  <c r="AC539" i="16"/>
  <c r="AB539" i="16"/>
  <c r="AA539"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s="1"/>
  <c r="AO538" i="16"/>
  <c r="AN538" i="16"/>
  <c r="AL538" i="16"/>
  <c r="AK538" i="16"/>
  <c r="AJ538" i="16"/>
  <c r="AI538" i="16"/>
  <c r="AH538" i="16"/>
  <c r="AG538" i="16"/>
  <c r="AF538" i="16"/>
  <c r="AE538" i="16"/>
  <c r="AD538" i="16"/>
  <c r="AC538" i="16"/>
  <c r="AB538" i="16"/>
  <c r="AA538"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A538" i="16" s="1"/>
  <c r="B538" i="16"/>
  <c r="AO537" i="16"/>
  <c r="AN537" i="16"/>
  <c r="AL537" i="16"/>
  <c r="AK537" i="16"/>
  <c r="AJ537" i="16"/>
  <c r="AI537" i="16"/>
  <c r="AH537" i="16"/>
  <c r="AG537" i="16"/>
  <c r="AF537" i="16"/>
  <c r="AE537" i="16"/>
  <c r="AD537" i="16"/>
  <c r="AC537" i="16"/>
  <c r="AB537" i="16"/>
  <c r="AA537"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537" i="16"/>
  <c r="AO536" i="16"/>
  <c r="AN536" i="16"/>
  <c r="AL536" i="16"/>
  <c r="AK536" i="16"/>
  <c r="AJ536" i="16"/>
  <c r="AI536" i="16"/>
  <c r="AH536" i="16"/>
  <c r="AG536" i="16"/>
  <c r="AF536" i="16"/>
  <c r="AE536" i="16"/>
  <c r="AD536" i="16"/>
  <c r="AC536" i="16"/>
  <c r="AB536" i="16"/>
  <c r="AA536" i="16"/>
  <c r="Z536" i="16"/>
  <c r="Y536" i="16"/>
  <c r="X536" i="16"/>
  <c r="W536" i="16"/>
  <c r="V536" i="16"/>
  <c r="U536" i="16"/>
  <c r="T536" i="16"/>
  <c r="S536" i="16"/>
  <c r="R536" i="16"/>
  <c r="Q536" i="16"/>
  <c r="P536" i="16"/>
  <c r="O536" i="16"/>
  <c r="N536" i="16"/>
  <c r="M536" i="16"/>
  <c r="L536" i="16"/>
  <c r="K536" i="16"/>
  <c r="J536" i="16"/>
  <c r="I536" i="16"/>
  <c r="H536" i="16"/>
  <c r="G536" i="16"/>
  <c r="F536" i="16"/>
  <c r="E536" i="16"/>
  <c r="D536" i="16"/>
  <c r="C536" i="16"/>
  <c r="B536" i="16"/>
  <c r="A536" i="16"/>
  <c r="AO535" i="16"/>
  <c r="AN535" i="16"/>
  <c r="AL535" i="16"/>
  <c r="AK535" i="16"/>
  <c r="AJ535" i="16"/>
  <c r="AI535" i="16"/>
  <c r="AH535" i="16"/>
  <c r="AG535" i="16"/>
  <c r="AF535" i="16"/>
  <c r="AE535" i="16"/>
  <c r="AD535" i="16"/>
  <c r="AC535" i="16"/>
  <c r="AB535" i="16"/>
  <c r="AA535" i="16"/>
  <c r="Z535" i="16"/>
  <c r="Y535" i="16"/>
  <c r="X535" i="16"/>
  <c r="W535" i="16"/>
  <c r="V535" i="16"/>
  <c r="U535" i="16"/>
  <c r="T535" i="16"/>
  <c r="S535" i="16"/>
  <c r="R535" i="16"/>
  <c r="Q535" i="16"/>
  <c r="P535" i="16"/>
  <c r="O535" i="16"/>
  <c r="N535" i="16"/>
  <c r="M535" i="16"/>
  <c r="L535" i="16"/>
  <c r="K535" i="16"/>
  <c r="J535" i="16"/>
  <c r="I535" i="16"/>
  <c r="H535" i="16"/>
  <c r="G535" i="16"/>
  <c r="F535" i="16"/>
  <c r="E535" i="16"/>
  <c r="D535" i="16"/>
  <c r="C535" i="16"/>
  <c r="B535" i="16"/>
  <c r="A535" i="16" s="1"/>
  <c r="AO534" i="16"/>
  <c r="AN534" i="16"/>
  <c r="AL534" i="16"/>
  <c r="AK534" i="16"/>
  <c r="AJ534" i="16"/>
  <c r="AI534" i="16"/>
  <c r="AH534" i="16"/>
  <c r="AG534" i="16"/>
  <c r="AF534" i="16"/>
  <c r="AE534" i="16"/>
  <c r="AD534" i="16"/>
  <c r="AC534" i="16"/>
  <c r="AB534" i="16"/>
  <c r="AA534"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A534" i="16" s="1"/>
  <c r="B534" i="16"/>
  <c r="AO533" i="16"/>
  <c r="AN533" i="16"/>
  <c r="AL533" i="16"/>
  <c r="AK533" i="16"/>
  <c r="AJ533" i="16"/>
  <c r="AI533" i="16"/>
  <c r="AH533" i="16"/>
  <c r="AG533" i="16"/>
  <c r="AF533" i="16"/>
  <c r="AE533" i="16"/>
  <c r="AD533" i="16"/>
  <c r="AC533" i="16"/>
  <c r="AB533" i="16"/>
  <c r="AA533"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533" i="16"/>
  <c r="AO532" i="16"/>
  <c r="AN532" i="16"/>
  <c r="AL532" i="16"/>
  <c r="AK532" i="16"/>
  <c r="AJ532" i="16"/>
  <c r="AI532" i="16"/>
  <c r="AH532" i="16"/>
  <c r="AG532" i="16"/>
  <c r="AF532" i="16"/>
  <c r="AE532" i="16"/>
  <c r="AD532" i="16"/>
  <c r="AC532" i="16"/>
  <c r="AB532" i="16"/>
  <c r="AA532" i="16"/>
  <c r="Z532" i="16"/>
  <c r="Y532" i="16"/>
  <c r="X532" i="16"/>
  <c r="W532" i="16"/>
  <c r="V532" i="16"/>
  <c r="U532" i="16"/>
  <c r="T532" i="16"/>
  <c r="S532" i="16"/>
  <c r="R532" i="16"/>
  <c r="Q532" i="16"/>
  <c r="P532" i="16"/>
  <c r="O532" i="16"/>
  <c r="N532" i="16"/>
  <c r="M532" i="16"/>
  <c r="L532" i="16"/>
  <c r="K532" i="16"/>
  <c r="J532" i="16"/>
  <c r="I532" i="16"/>
  <c r="H532" i="16"/>
  <c r="G532" i="16"/>
  <c r="F532" i="16"/>
  <c r="E532" i="16"/>
  <c r="D532" i="16"/>
  <c r="C532" i="16"/>
  <c r="B532" i="16"/>
  <c r="A532" i="16"/>
  <c r="AO531" i="16"/>
  <c r="AN531" i="16"/>
  <c r="AL531" i="16"/>
  <c r="AK531" i="16"/>
  <c r="AJ531" i="16"/>
  <c r="AI531" i="16"/>
  <c r="AH531" i="16"/>
  <c r="AG531" i="16"/>
  <c r="AF531" i="16"/>
  <c r="AE531" i="16"/>
  <c r="AD531" i="16"/>
  <c r="AC531" i="16"/>
  <c r="AB531" i="16"/>
  <c r="AA531" i="16"/>
  <c r="Z531" i="16"/>
  <c r="Y531" i="16"/>
  <c r="X531" i="16"/>
  <c r="W531" i="16"/>
  <c r="V531" i="16"/>
  <c r="U531" i="16"/>
  <c r="T531" i="16"/>
  <c r="S531" i="16"/>
  <c r="R531" i="16"/>
  <c r="Q531" i="16"/>
  <c r="P531" i="16"/>
  <c r="O531" i="16"/>
  <c r="N531" i="16"/>
  <c r="M531" i="16"/>
  <c r="L531" i="16"/>
  <c r="K531" i="16"/>
  <c r="J531" i="16"/>
  <c r="I531" i="16"/>
  <c r="H531" i="16"/>
  <c r="G531" i="16"/>
  <c r="F531" i="16"/>
  <c r="E531" i="16"/>
  <c r="D531" i="16"/>
  <c r="C531" i="16"/>
  <c r="B531" i="16"/>
  <c r="A531" i="16" s="1"/>
  <c r="AO530" i="16"/>
  <c r="AN530" i="16"/>
  <c r="AL530" i="16"/>
  <c r="AK530" i="16"/>
  <c r="AJ530" i="16"/>
  <c r="AI530" i="16"/>
  <c r="AH530" i="16"/>
  <c r="AG530" i="16"/>
  <c r="AF530" i="16"/>
  <c r="AE530" i="16"/>
  <c r="AD530" i="16"/>
  <c r="AC530" i="16"/>
  <c r="AB530" i="16"/>
  <c r="AA530"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A530" i="16" s="1"/>
  <c r="B530" i="16"/>
  <c r="AO529" i="16"/>
  <c r="AN529" i="16"/>
  <c r="AL529" i="16"/>
  <c r="AK529" i="16"/>
  <c r="AJ529" i="16"/>
  <c r="AI529" i="16"/>
  <c r="AH529" i="16"/>
  <c r="AG529" i="16"/>
  <c r="AF529" i="16"/>
  <c r="AE529" i="16"/>
  <c r="AD529" i="16"/>
  <c r="AC529" i="16"/>
  <c r="AB529" i="16"/>
  <c r="AA529"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529" i="16"/>
  <c r="AO528" i="16"/>
  <c r="AN528" i="16"/>
  <c r="AL528" i="16"/>
  <c r="AK528" i="16"/>
  <c r="AJ528" i="16"/>
  <c r="AI528" i="16"/>
  <c r="AH528" i="16"/>
  <c r="AG528" i="16"/>
  <c r="AF528" i="16"/>
  <c r="AE528" i="16"/>
  <c r="AD528" i="16"/>
  <c r="AC528" i="16"/>
  <c r="AB528" i="16"/>
  <c r="AA528" i="16"/>
  <c r="Z528" i="16"/>
  <c r="Y528" i="16"/>
  <c r="X528" i="16"/>
  <c r="W528" i="16"/>
  <c r="V528" i="16"/>
  <c r="U528" i="16"/>
  <c r="T528" i="16"/>
  <c r="S528" i="16"/>
  <c r="R528" i="16"/>
  <c r="Q528" i="16"/>
  <c r="P528" i="16"/>
  <c r="O528" i="16"/>
  <c r="N528" i="16"/>
  <c r="M528" i="16"/>
  <c r="L528" i="16"/>
  <c r="K528" i="16"/>
  <c r="J528" i="16"/>
  <c r="I528" i="16"/>
  <c r="H528" i="16"/>
  <c r="G528" i="16"/>
  <c r="F528" i="16"/>
  <c r="E528" i="16"/>
  <c r="D528" i="16"/>
  <c r="C528" i="16"/>
  <c r="B528" i="16"/>
  <c r="A528" i="16"/>
  <c r="AO527" i="16"/>
  <c r="AN527" i="16"/>
  <c r="AL527" i="16"/>
  <c r="AK527" i="16"/>
  <c r="AJ527" i="16"/>
  <c r="AI527" i="16"/>
  <c r="AH527" i="16"/>
  <c r="AG527" i="16"/>
  <c r="AF527" i="16"/>
  <c r="AE527" i="16"/>
  <c r="AD527" i="16"/>
  <c r="AC527" i="16"/>
  <c r="AB527" i="16"/>
  <c r="AA527" i="16"/>
  <c r="Z527" i="16"/>
  <c r="Y527" i="16"/>
  <c r="X527" i="16"/>
  <c r="W527" i="16"/>
  <c r="V527" i="16"/>
  <c r="U527" i="16"/>
  <c r="T527" i="16"/>
  <c r="S527" i="16"/>
  <c r="R527" i="16"/>
  <c r="Q527" i="16"/>
  <c r="P527" i="16"/>
  <c r="O527" i="16"/>
  <c r="N527" i="16"/>
  <c r="M527" i="16"/>
  <c r="L527" i="16"/>
  <c r="K527" i="16"/>
  <c r="J527" i="16"/>
  <c r="I527" i="16"/>
  <c r="H527" i="16"/>
  <c r="G527" i="16"/>
  <c r="F527" i="16"/>
  <c r="E527" i="16"/>
  <c r="D527" i="16"/>
  <c r="C527" i="16"/>
  <c r="B527" i="16"/>
  <c r="A527" i="16" s="1"/>
  <c r="AO526" i="16"/>
  <c r="AN526" i="16"/>
  <c r="AL526" i="16"/>
  <c r="AK526" i="16"/>
  <c r="AJ526" i="16"/>
  <c r="AI526" i="16"/>
  <c r="AH526" i="16"/>
  <c r="AG526" i="16"/>
  <c r="AF526" i="16"/>
  <c r="AE526" i="16"/>
  <c r="AD526" i="16"/>
  <c r="AC526" i="16"/>
  <c r="AB526" i="16"/>
  <c r="AA526"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s="1"/>
  <c r="AO525" i="16"/>
  <c r="AN525" i="16"/>
  <c r="AL525" i="16"/>
  <c r="AK525" i="16"/>
  <c r="AJ525" i="16"/>
  <c r="AI525" i="16"/>
  <c r="AH525" i="16"/>
  <c r="AG525" i="16"/>
  <c r="AF525" i="16"/>
  <c r="AE525" i="16"/>
  <c r="AD525" i="16"/>
  <c r="AC525" i="16"/>
  <c r="AB525" i="16"/>
  <c r="AA525"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525" i="16"/>
  <c r="AO524" i="16"/>
  <c r="AN524" i="16"/>
  <c r="AL524" i="16"/>
  <c r="AK524" i="16"/>
  <c r="AJ524" i="16"/>
  <c r="AI524" i="16"/>
  <c r="AH524" i="16"/>
  <c r="AG524" i="16"/>
  <c r="AF524" i="16"/>
  <c r="AE524" i="16"/>
  <c r="AD524" i="16"/>
  <c r="AC524" i="16"/>
  <c r="AB524" i="16"/>
  <c r="AA524" i="16"/>
  <c r="Z524" i="16"/>
  <c r="Y524" i="16"/>
  <c r="X524" i="16"/>
  <c r="W524" i="16"/>
  <c r="V524" i="16"/>
  <c r="U524" i="16"/>
  <c r="T524" i="16"/>
  <c r="S524" i="16"/>
  <c r="R524" i="16"/>
  <c r="Q524" i="16"/>
  <c r="P524" i="16"/>
  <c r="O524" i="16"/>
  <c r="N524" i="16"/>
  <c r="M524" i="16"/>
  <c r="L524" i="16"/>
  <c r="K524" i="16"/>
  <c r="J524" i="16"/>
  <c r="I524" i="16"/>
  <c r="H524" i="16"/>
  <c r="G524" i="16"/>
  <c r="F524" i="16"/>
  <c r="E524" i="16"/>
  <c r="D524" i="16"/>
  <c r="C524" i="16"/>
  <c r="B524" i="16"/>
  <c r="A524" i="16"/>
  <c r="AO523" i="16"/>
  <c r="AN523" i="16"/>
  <c r="AL523" i="16"/>
  <c r="AK523" i="16"/>
  <c r="AJ523" i="16"/>
  <c r="AI523" i="16"/>
  <c r="AH523" i="16"/>
  <c r="AG523" i="16"/>
  <c r="AF523" i="16"/>
  <c r="AE523" i="16"/>
  <c r="AD523" i="16"/>
  <c r="AC523" i="16"/>
  <c r="AB523" i="16"/>
  <c r="AA523" i="16"/>
  <c r="Z523" i="16"/>
  <c r="Y523" i="16"/>
  <c r="X523" i="16"/>
  <c r="W523" i="16"/>
  <c r="V523" i="16"/>
  <c r="U523" i="16"/>
  <c r="T523" i="16"/>
  <c r="S523" i="16"/>
  <c r="R523" i="16"/>
  <c r="Q523" i="16"/>
  <c r="P523" i="16"/>
  <c r="O523" i="16"/>
  <c r="N523" i="16"/>
  <c r="M523" i="16"/>
  <c r="L523" i="16"/>
  <c r="K523" i="16"/>
  <c r="J523" i="16"/>
  <c r="I523" i="16"/>
  <c r="H523" i="16"/>
  <c r="G523" i="16"/>
  <c r="F523" i="16"/>
  <c r="E523" i="16"/>
  <c r="D523" i="16"/>
  <c r="C523" i="16"/>
  <c r="B523" i="16"/>
  <c r="A523" i="16" s="1"/>
  <c r="AO522" i="16"/>
  <c r="AN522" i="16"/>
  <c r="AL522" i="16"/>
  <c r="AK522" i="16"/>
  <c r="AJ522" i="16"/>
  <c r="AI522" i="16"/>
  <c r="AH522" i="16"/>
  <c r="AG522" i="16"/>
  <c r="AF522" i="16"/>
  <c r="AE522" i="16"/>
  <c r="AD522" i="16"/>
  <c r="AC522" i="16"/>
  <c r="AB522" i="16"/>
  <c r="AA522"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A522" i="16" s="1"/>
  <c r="B522" i="16"/>
  <c r="AO521" i="16"/>
  <c r="AN521" i="16"/>
  <c r="AL521" i="16"/>
  <c r="AK521" i="16"/>
  <c r="AJ521" i="16"/>
  <c r="AI521" i="16"/>
  <c r="AH521" i="16"/>
  <c r="AG521" i="16"/>
  <c r="AF521" i="16"/>
  <c r="AE521" i="16"/>
  <c r="AD521" i="16"/>
  <c r="AC521" i="16"/>
  <c r="AB521" i="16"/>
  <c r="AA521"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521" i="16"/>
  <c r="AO520" i="16"/>
  <c r="AN520" i="16"/>
  <c r="AL520" i="16"/>
  <c r="AK520" i="16"/>
  <c r="AJ520" i="16"/>
  <c r="AI520" i="16"/>
  <c r="AH520" i="16"/>
  <c r="AG520" i="16"/>
  <c r="AF520" i="16"/>
  <c r="AE520" i="16"/>
  <c r="AD520" i="16"/>
  <c r="AC520" i="16"/>
  <c r="AB520" i="16"/>
  <c r="AA520" i="16"/>
  <c r="Z520" i="16"/>
  <c r="Y520" i="16"/>
  <c r="X520" i="16"/>
  <c r="W520" i="16"/>
  <c r="V520" i="16"/>
  <c r="U520" i="16"/>
  <c r="T520" i="16"/>
  <c r="S520" i="16"/>
  <c r="R520" i="16"/>
  <c r="Q520" i="16"/>
  <c r="P520" i="16"/>
  <c r="O520" i="16"/>
  <c r="N520" i="16"/>
  <c r="M520" i="16"/>
  <c r="L520" i="16"/>
  <c r="K520" i="16"/>
  <c r="J520" i="16"/>
  <c r="I520" i="16"/>
  <c r="H520" i="16"/>
  <c r="G520" i="16"/>
  <c r="F520" i="16"/>
  <c r="E520" i="16"/>
  <c r="D520" i="16"/>
  <c r="C520" i="16"/>
  <c r="B520" i="16"/>
  <c r="A520" i="16"/>
  <c r="AO519" i="16"/>
  <c r="AN519" i="16"/>
  <c r="AL519" i="16"/>
  <c r="AK519" i="16"/>
  <c r="AJ519" i="16"/>
  <c r="AI519" i="16"/>
  <c r="AH519" i="16"/>
  <c r="AG519" i="16"/>
  <c r="AF519" i="16"/>
  <c r="AE519" i="16"/>
  <c r="AD519" i="16"/>
  <c r="AC519" i="16"/>
  <c r="AB519" i="16"/>
  <c r="AA519" i="16"/>
  <c r="Z519" i="16"/>
  <c r="Y519" i="16"/>
  <c r="X519" i="16"/>
  <c r="W519" i="16"/>
  <c r="V519" i="16"/>
  <c r="U519" i="16"/>
  <c r="T519" i="16"/>
  <c r="S519" i="16"/>
  <c r="R519" i="16"/>
  <c r="Q519" i="16"/>
  <c r="P519" i="16"/>
  <c r="O519" i="16"/>
  <c r="N519" i="16"/>
  <c r="M519" i="16"/>
  <c r="L519" i="16"/>
  <c r="K519" i="16"/>
  <c r="J519" i="16"/>
  <c r="I519" i="16"/>
  <c r="H519" i="16"/>
  <c r="G519" i="16"/>
  <c r="F519" i="16"/>
  <c r="E519" i="16"/>
  <c r="D519" i="16"/>
  <c r="C519" i="16"/>
  <c r="B519" i="16"/>
  <c r="A519" i="16" s="1"/>
  <c r="AO518" i="16"/>
  <c r="AN518" i="16"/>
  <c r="AL518" i="16"/>
  <c r="AK518" i="16"/>
  <c r="AJ518" i="16"/>
  <c r="AI518" i="16"/>
  <c r="AH518" i="16"/>
  <c r="AG518" i="16"/>
  <c r="AF518" i="16"/>
  <c r="AE518" i="16"/>
  <c r="AD518" i="16"/>
  <c r="AC518" i="16"/>
  <c r="AB518" i="16"/>
  <c r="AA518"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O517" i="16"/>
  <c r="AN517" i="16"/>
  <c r="AL517" i="16"/>
  <c r="AK517" i="16"/>
  <c r="AJ517" i="16"/>
  <c r="AI517" i="16"/>
  <c r="AH517" i="16"/>
  <c r="AG517" i="16"/>
  <c r="AF517" i="16"/>
  <c r="AE517" i="16"/>
  <c r="AD517" i="16"/>
  <c r="AC517" i="16"/>
  <c r="AB517" i="16"/>
  <c r="AA517"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517" i="16"/>
  <c r="AO516" i="16"/>
  <c r="AN516" i="16"/>
  <c r="AL516" i="16"/>
  <c r="AK516" i="16"/>
  <c r="AJ516" i="16"/>
  <c r="AI516" i="16"/>
  <c r="AH516" i="16"/>
  <c r="AG516" i="16"/>
  <c r="AF516" i="16"/>
  <c r="AE516" i="16"/>
  <c r="AD516" i="16"/>
  <c r="AC516" i="16"/>
  <c r="AB516" i="16"/>
  <c r="AA516" i="16"/>
  <c r="Z516" i="16"/>
  <c r="Y516" i="16"/>
  <c r="X516" i="16"/>
  <c r="W516" i="16"/>
  <c r="V516" i="16"/>
  <c r="U516" i="16"/>
  <c r="T516" i="16"/>
  <c r="S516" i="16"/>
  <c r="R516" i="16"/>
  <c r="Q516" i="16"/>
  <c r="P516" i="16"/>
  <c r="O516" i="16"/>
  <c r="N516" i="16"/>
  <c r="M516" i="16"/>
  <c r="L516" i="16"/>
  <c r="K516" i="16"/>
  <c r="J516" i="16"/>
  <c r="I516" i="16"/>
  <c r="H516" i="16"/>
  <c r="G516" i="16"/>
  <c r="F516" i="16"/>
  <c r="E516" i="16"/>
  <c r="D516" i="16"/>
  <c r="C516" i="16"/>
  <c r="B516" i="16"/>
  <c r="A516" i="16"/>
  <c r="AO515" i="16"/>
  <c r="AN515" i="16"/>
  <c r="AL515" i="16"/>
  <c r="AK515" i="16"/>
  <c r="AJ515" i="16"/>
  <c r="AI515" i="16"/>
  <c r="AH515" i="16"/>
  <c r="AG515" i="16"/>
  <c r="AF515" i="16"/>
  <c r="AE515" i="16"/>
  <c r="AD515" i="16"/>
  <c r="AC515" i="16"/>
  <c r="AB515" i="16"/>
  <c r="AA515" i="16"/>
  <c r="Z515" i="16"/>
  <c r="Y515" i="16"/>
  <c r="X515" i="16"/>
  <c r="W515" i="16"/>
  <c r="V515" i="16"/>
  <c r="U515" i="16"/>
  <c r="T515" i="16"/>
  <c r="S515" i="16"/>
  <c r="R515" i="16"/>
  <c r="Q515" i="16"/>
  <c r="P515" i="16"/>
  <c r="O515" i="16"/>
  <c r="N515" i="16"/>
  <c r="M515" i="16"/>
  <c r="L515" i="16"/>
  <c r="K515" i="16"/>
  <c r="J515" i="16"/>
  <c r="I515" i="16"/>
  <c r="H515" i="16"/>
  <c r="G515" i="16"/>
  <c r="F515" i="16"/>
  <c r="E515" i="16"/>
  <c r="D515" i="16"/>
  <c r="C515" i="16"/>
  <c r="B515" i="16"/>
  <c r="A515" i="16" s="1"/>
  <c r="AO514" i="16"/>
  <c r="AN514" i="16"/>
  <c r="AL514" i="16"/>
  <c r="AK514" i="16"/>
  <c r="AJ514" i="16"/>
  <c r="AI514" i="16"/>
  <c r="AH514" i="16"/>
  <c r="AG514" i="16"/>
  <c r="AF514" i="16"/>
  <c r="AE514" i="16"/>
  <c r="AD514" i="16"/>
  <c r="AC514" i="16"/>
  <c r="AB514" i="16"/>
  <c r="AA514"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s="1"/>
  <c r="AO513" i="16"/>
  <c r="AN513" i="16"/>
  <c r="AL513" i="16"/>
  <c r="AK513" i="16"/>
  <c r="AJ513" i="16"/>
  <c r="AI513" i="16"/>
  <c r="AH513" i="16"/>
  <c r="AG513" i="16"/>
  <c r="AF513" i="16"/>
  <c r="AE513" i="16"/>
  <c r="AD513" i="16"/>
  <c r="AC513" i="16"/>
  <c r="AB513" i="16"/>
  <c r="AA513"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513" i="16"/>
  <c r="AO512" i="16"/>
  <c r="AN512" i="16"/>
  <c r="AL512" i="16"/>
  <c r="AK512" i="16"/>
  <c r="AJ512" i="16"/>
  <c r="AI512" i="16"/>
  <c r="AH512" i="16"/>
  <c r="AG512" i="16"/>
  <c r="AF512" i="16"/>
  <c r="AE512" i="16"/>
  <c r="AD512" i="16"/>
  <c r="AC512" i="16"/>
  <c r="AB512" i="16"/>
  <c r="AA512" i="16"/>
  <c r="Z512" i="16"/>
  <c r="Y512" i="16"/>
  <c r="X512" i="16"/>
  <c r="W512" i="16"/>
  <c r="V512" i="16"/>
  <c r="U512" i="16"/>
  <c r="T512" i="16"/>
  <c r="S512" i="16"/>
  <c r="R512" i="16"/>
  <c r="Q512" i="16"/>
  <c r="P512" i="16"/>
  <c r="O512" i="16"/>
  <c r="N512" i="16"/>
  <c r="M512" i="16"/>
  <c r="L512" i="16"/>
  <c r="K512" i="16"/>
  <c r="J512" i="16"/>
  <c r="I512" i="16"/>
  <c r="H512" i="16"/>
  <c r="G512" i="16"/>
  <c r="F512" i="16"/>
  <c r="E512" i="16"/>
  <c r="D512" i="16"/>
  <c r="C512" i="16"/>
  <c r="B512" i="16"/>
  <c r="A512" i="16"/>
  <c r="AO511" i="16"/>
  <c r="AN511" i="16"/>
  <c r="AL511" i="16"/>
  <c r="AK511" i="16"/>
  <c r="AJ511" i="16"/>
  <c r="AI511" i="16"/>
  <c r="AH511" i="16"/>
  <c r="AG511" i="16"/>
  <c r="AF511" i="16"/>
  <c r="AE511" i="16"/>
  <c r="AD511" i="16"/>
  <c r="AC511" i="16"/>
  <c r="AB511" i="16"/>
  <c r="AA511" i="16"/>
  <c r="Z511" i="16"/>
  <c r="Y511" i="16"/>
  <c r="X511" i="16"/>
  <c r="W511" i="16"/>
  <c r="V511" i="16"/>
  <c r="U511" i="16"/>
  <c r="T511" i="16"/>
  <c r="S511" i="16"/>
  <c r="R511" i="16"/>
  <c r="Q511" i="16"/>
  <c r="P511" i="16"/>
  <c r="O511" i="16"/>
  <c r="N511" i="16"/>
  <c r="M511" i="16"/>
  <c r="L511" i="16"/>
  <c r="K511" i="16"/>
  <c r="J511" i="16"/>
  <c r="I511" i="16"/>
  <c r="H511" i="16"/>
  <c r="G511" i="16"/>
  <c r="F511" i="16"/>
  <c r="E511" i="16"/>
  <c r="D511" i="16"/>
  <c r="C511" i="16"/>
  <c r="B511" i="16"/>
  <c r="A511" i="16" s="1"/>
  <c r="AO510" i="16"/>
  <c r="AN510" i="16"/>
  <c r="AL510" i="16"/>
  <c r="AK510" i="16"/>
  <c r="AJ510" i="16"/>
  <c r="AI510" i="16"/>
  <c r="AH510" i="16"/>
  <c r="AG510" i="16"/>
  <c r="AF510" i="16"/>
  <c r="AE510" i="16"/>
  <c r="AD510" i="16"/>
  <c r="AC510" i="16"/>
  <c r="AB510" i="16"/>
  <c r="AA510"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s="1"/>
  <c r="AO509" i="16"/>
  <c r="AN509" i="16"/>
  <c r="AL509" i="16"/>
  <c r="AK509" i="16"/>
  <c r="AJ509" i="16"/>
  <c r="AI509" i="16"/>
  <c r="AH509" i="16"/>
  <c r="AG509" i="16"/>
  <c r="AF509" i="16"/>
  <c r="AE509" i="16"/>
  <c r="AD509" i="16"/>
  <c r="AC509" i="16"/>
  <c r="AB509" i="16"/>
  <c r="AA509"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509" i="16"/>
  <c r="AO508" i="16"/>
  <c r="AN508" i="16"/>
  <c r="AL508" i="16"/>
  <c r="AK508" i="16"/>
  <c r="AJ508" i="16"/>
  <c r="AI508" i="16"/>
  <c r="AH508" i="16"/>
  <c r="AG508" i="16"/>
  <c r="AF508" i="16"/>
  <c r="AE508" i="16"/>
  <c r="AD508" i="16"/>
  <c r="AC508" i="16"/>
  <c r="AB508" i="16"/>
  <c r="AA508" i="16"/>
  <c r="Z508" i="16"/>
  <c r="Y508" i="16"/>
  <c r="X508" i="16"/>
  <c r="W508" i="16"/>
  <c r="V508" i="16"/>
  <c r="U508" i="16"/>
  <c r="T508" i="16"/>
  <c r="S508" i="16"/>
  <c r="R508" i="16"/>
  <c r="Q508" i="16"/>
  <c r="P508" i="16"/>
  <c r="O508" i="16"/>
  <c r="N508" i="16"/>
  <c r="M508" i="16"/>
  <c r="L508" i="16"/>
  <c r="K508" i="16"/>
  <c r="J508" i="16"/>
  <c r="I508" i="16"/>
  <c r="H508" i="16"/>
  <c r="G508" i="16"/>
  <c r="F508" i="16"/>
  <c r="E508" i="16"/>
  <c r="D508" i="16"/>
  <c r="C508" i="16"/>
  <c r="B508" i="16"/>
  <c r="A508" i="16"/>
  <c r="AO507" i="16"/>
  <c r="AN507" i="16"/>
  <c r="AL507" i="16"/>
  <c r="AK507" i="16"/>
  <c r="AJ507" i="16"/>
  <c r="AI507" i="16"/>
  <c r="AH507" i="16"/>
  <c r="AG507" i="16"/>
  <c r="AF507" i="16"/>
  <c r="AE507" i="16"/>
  <c r="AD507" i="16"/>
  <c r="AC507" i="16"/>
  <c r="AB507" i="16"/>
  <c r="AA507" i="16"/>
  <c r="Z507" i="16"/>
  <c r="Y507" i="16"/>
  <c r="X507" i="16"/>
  <c r="W507" i="16"/>
  <c r="V507" i="16"/>
  <c r="U507" i="16"/>
  <c r="T507" i="16"/>
  <c r="S507" i="16"/>
  <c r="R507" i="16"/>
  <c r="Q507" i="16"/>
  <c r="P507" i="16"/>
  <c r="O507" i="16"/>
  <c r="N507" i="16"/>
  <c r="M507" i="16"/>
  <c r="L507" i="16"/>
  <c r="K507" i="16"/>
  <c r="J507" i="16"/>
  <c r="I507" i="16"/>
  <c r="H507" i="16"/>
  <c r="G507" i="16"/>
  <c r="F507" i="16"/>
  <c r="E507" i="16"/>
  <c r="D507" i="16"/>
  <c r="C507" i="16"/>
  <c r="B507" i="16"/>
  <c r="A507" i="16" s="1"/>
  <c r="AO506" i="16"/>
  <c r="AN506" i="16"/>
  <c r="AL506" i="16"/>
  <c r="AK506" i="16"/>
  <c r="AJ506" i="16"/>
  <c r="AI506" i="16"/>
  <c r="AH506" i="16"/>
  <c r="AG506" i="16"/>
  <c r="AF506" i="16"/>
  <c r="AE506" i="16"/>
  <c r="AD506" i="16"/>
  <c r="AC506" i="16"/>
  <c r="AB506" i="16"/>
  <c r="AA506"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s="1"/>
  <c r="AO505" i="16"/>
  <c r="AN505" i="16"/>
  <c r="AL505" i="16"/>
  <c r="AK505" i="16"/>
  <c r="AJ505" i="16"/>
  <c r="AI505" i="16"/>
  <c r="AH505" i="16"/>
  <c r="AG505" i="16"/>
  <c r="AF505" i="16"/>
  <c r="AE505" i="16"/>
  <c r="AD505" i="16"/>
  <c r="AC505" i="16"/>
  <c r="AB505" i="16"/>
  <c r="AA505"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505" i="16"/>
  <c r="AO504" i="16"/>
  <c r="AN504" i="16"/>
  <c r="AL504" i="16"/>
  <c r="AK504" i="16"/>
  <c r="AJ504" i="16"/>
  <c r="AI504" i="16"/>
  <c r="AH504" i="16"/>
  <c r="AG504" i="16"/>
  <c r="AF504" i="16"/>
  <c r="AE504" i="16"/>
  <c r="AD504" i="16"/>
  <c r="AC504" i="16"/>
  <c r="AB504" i="16"/>
  <c r="AA504" i="16"/>
  <c r="Z504" i="16"/>
  <c r="Y504" i="16"/>
  <c r="X504" i="16"/>
  <c r="W504" i="16"/>
  <c r="V504" i="16"/>
  <c r="U504" i="16"/>
  <c r="T504" i="16"/>
  <c r="S504" i="16"/>
  <c r="R504" i="16"/>
  <c r="Q504" i="16"/>
  <c r="P504" i="16"/>
  <c r="O504" i="16"/>
  <c r="N504" i="16"/>
  <c r="M504" i="16"/>
  <c r="L504" i="16"/>
  <c r="K504" i="16"/>
  <c r="J504" i="16"/>
  <c r="I504" i="16"/>
  <c r="H504" i="16"/>
  <c r="G504" i="16"/>
  <c r="F504" i="16"/>
  <c r="E504" i="16"/>
  <c r="D504" i="16"/>
  <c r="C504" i="16"/>
  <c r="B504" i="16"/>
  <c r="A504" i="16"/>
  <c r="AO503" i="16"/>
  <c r="AN503" i="16"/>
  <c r="AL503" i="16"/>
  <c r="AK503" i="16"/>
  <c r="AJ503" i="16"/>
  <c r="AI503" i="16"/>
  <c r="AH503" i="16"/>
  <c r="AG503" i="16"/>
  <c r="AF503" i="16"/>
  <c r="AE503" i="16"/>
  <c r="AD503" i="16"/>
  <c r="AC503" i="16"/>
  <c r="AB503" i="16"/>
  <c r="AA503" i="16"/>
  <c r="Z503" i="16"/>
  <c r="Y503" i="16"/>
  <c r="X503" i="16"/>
  <c r="W503" i="16"/>
  <c r="V503" i="16"/>
  <c r="U503" i="16"/>
  <c r="T503" i="16"/>
  <c r="S503" i="16"/>
  <c r="R503" i="16"/>
  <c r="Q503" i="16"/>
  <c r="P503" i="16"/>
  <c r="O503" i="16"/>
  <c r="N503" i="16"/>
  <c r="M503" i="16"/>
  <c r="L503" i="16"/>
  <c r="K503" i="16"/>
  <c r="J503" i="16"/>
  <c r="I503" i="16"/>
  <c r="H503" i="16"/>
  <c r="G503" i="16"/>
  <c r="F503" i="16"/>
  <c r="E503" i="16"/>
  <c r="D503" i="16"/>
  <c r="C503" i="16"/>
  <c r="B503" i="16"/>
  <c r="A503" i="16" s="1"/>
  <c r="AO502" i="16"/>
  <c r="AN502" i="16"/>
  <c r="AL502" i="16"/>
  <c r="AK502" i="16"/>
  <c r="AJ502" i="16"/>
  <c r="AI502" i="16"/>
  <c r="AH502" i="16"/>
  <c r="AG502" i="16"/>
  <c r="AF502" i="16"/>
  <c r="AE502" i="16"/>
  <c r="AD502" i="16"/>
  <c r="AC502" i="16"/>
  <c r="AB502" i="16"/>
  <c r="AA502"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s="1"/>
  <c r="AO501" i="16"/>
  <c r="AN501" i="16"/>
  <c r="AL501" i="16"/>
  <c r="AK501" i="16"/>
  <c r="AJ501" i="16"/>
  <c r="AI501" i="16"/>
  <c r="AH501" i="16"/>
  <c r="AG501" i="16"/>
  <c r="AF501" i="16"/>
  <c r="AE501" i="16"/>
  <c r="AD501" i="16"/>
  <c r="AC501" i="16"/>
  <c r="AB501" i="16"/>
  <c r="AA501"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501" i="16"/>
  <c r="AO500" i="16"/>
  <c r="AN500" i="16"/>
  <c r="AL500" i="16"/>
  <c r="AK500" i="16"/>
  <c r="AJ500" i="16"/>
  <c r="AI500" i="16"/>
  <c r="AH500" i="16"/>
  <c r="AG500" i="16"/>
  <c r="AF500" i="16"/>
  <c r="AE500" i="16"/>
  <c r="AD500" i="16"/>
  <c r="AC500" i="16"/>
  <c r="AB500" i="16"/>
  <c r="AA500" i="16"/>
  <c r="Z500" i="16"/>
  <c r="Y500" i="16"/>
  <c r="X500" i="16"/>
  <c r="W500" i="16"/>
  <c r="V500" i="16"/>
  <c r="U500" i="16"/>
  <c r="T500" i="16"/>
  <c r="S500" i="16"/>
  <c r="R500" i="16"/>
  <c r="Q500" i="16"/>
  <c r="P500" i="16"/>
  <c r="O500" i="16"/>
  <c r="N500" i="16"/>
  <c r="M500" i="16"/>
  <c r="L500" i="16"/>
  <c r="K500" i="16"/>
  <c r="J500" i="16"/>
  <c r="I500" i="16"/>
  <c r="H500" i="16"/>
  <c r="G500" i="16"/>
  <c r="F500" i="16"/>
  <c r="E500" i="16"/>
  <c r="D500" i="16"/>
  <c r="C500" i="16"/>
  <c r="B500" i="16"/>
  <c r="A500" i="16"/>
  <c r="AO499" i="16"/>
  <c r="AN499" i="16"/>
  <c r="AL499" i="16"/>
  <c r="AK499" i="16"/>
  <c r="AJ499" i="16"/>
  <c r="AI499" i="16"/>
  <c r="AH499" i="16"/>
  <c r="AG499" i="16"/>
  <c r="AF499" i="16"/>
  <c r="AE499" i="16"/>
  <c r="AD499" i="16"/>
  <c r="AC499" i="16"/>
  <c r="AB499" i="16"/>
  <c r="AA499" i="16"/>
  <c r="Z499" i="16"/>
  <c r="Y499" i="16"/>
  <c r="X499" i="16"/>
  <c r="W499" i="16"/>
  <c r="V499" i="16"/>
  <c r="U499" i="16"/>
  <c r="T499" i="16"/>
  <c r="S499" i="16"/>
  <c r="R499" i="16"/>
  <c r="Q499" i="16"/>
  <c r="P499" i="16"/>
  <c r="O499" i="16"/>
  <c r="N499" i="16"/>
  <c r="M499" i="16"/>
  <c r="L499" i="16"/>
  <c r="K499" i="16"/>
  <c r="J499" i="16"/>
  <c r="I499" i="16"/>
  <c r="H499" i="16"/>
  <c r="G499" i="16"/>
  <c r="F499" i="16"/>
  <c r="E499" i="16"/>
  <c r="D499" i="16"/>
  <c r="C499" i="16"/>
  <c r="B499" i="16"/>
  <c r="A499" i="16" s="1"/>
  <c r="AO498" i="16"/>
  <c r="AN498" i="16"/>
  <c r="AL498" i="16"/>
  <c r="AK498" i="16"/>
  <c r="AJ498" i="16"/>
  <c r="AI498" i="16"/>
  <c r="AH498" i="16"/>
  <c r="AG498" i="16"/>
  <c r="AF498" i="16"/>
  <c r="AE498" i="16"/>
  <c r="AD498" i="16"/>
  <c r="AC498" i="16"/>
  <c r="AB498" i="16"/>
  <c r="AA498"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s="1"/>
  <c r="AO497" i="16"/>
  <c r="AN497" i="16"/>
  <c r="AL497" i="16"/>
  <c r="AK497" i="16"/>
  <c r="AJ497" i="16"/>
  <c r="AI497" i="16"/>
  <c r="AH497" i="16"/>
  <c r="AG497" i="16"/>
  <c r="AF497" i="16"/>
  <c r="AE497" i="16"/>
  <c r="AD497" i="16"/>
  <c r="AC497" i="16"/>
  <c r="AB497" i="16"/>
  <c r="AA497"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497" i="16"/>
  <c r="AO496" i="16"/>
  <c r="AN496" i="16"/>
  <c r="AL496" i="16"/>
  <c r="AK496" i="16"/>
  <c r="AJ496" i="16"/>
  <c r="AI496" i="16"/>
  <c r="AH496" i="16"/>
  <c r="AG496" i="16"/>
  <c r="AF496" i="16"/>
  <c r="AE496" i="16"/>
  <c r="AD496" i="16"/>
  <c r="AC496" i="16"/>
  <c r="AB496" i="16"/>
  <c r="AA496" i="16"/>
  <c r="Z496" i="16"/>
  <c r="Y496" i="16"/>
  <c r="X496" i="16"/>
  <c r="W496" i="16"/>
  <c r="V496" i="16"/>
  <c r="U496" i="16"/>
  <c r="T496" i="16"/>
  <c r="S496" i="16"/>
  <c r="R496" i="16"/>
  <c r="Q496" i="16"/>
  <c r="P496" i="16"/>
  <c r="O496" i="16"/>
  <c r="N496" i="16"/>
  <c r="M496" i="16"/>
  <c r="L496" i="16"/>
  <c r="K496" i="16"/>
  <c r="J496" i="16"/>
  <c r="I496" i="16"/>
  <c r="H496" i="16"/>
  <c r="G496" i="16"/>
  <c r="F496" i="16"/>
  <c r="E496" i="16"/>
  <c r="D496" i="16"/>
  <c r="C496" i="16"/>
  <c r="B496" i="16"/>
  <c r="A496" i="16"/>
  <c r="AO495" i="16"/>
  <c r="AN495" i="16"/>
  <c r="AL495" i="16"/>
  <c r="AK495" i="16"/>
  <c r="AJ495" i="16"/>
  <c r="AI495" i="16"/>
  <c r="AH495" i="16"/>
  <c r="AG495" i="16"/>
  <c r="AF495" i="16"/>
  <c r="AE495" i="16"/>
  <c r="AD495" i="16"/>
  <c r="AC495" i="16"/>
  <c r="AB495" i="16"/>
  <c r="AA495" i="16"/>
  <c r="Z495" i="16"/>
  <c r="Y495" i="16"/>
  <c r="X495" i="16"/>
  <c r="W495" i="16"/>
  <c r="V495" i="16"/>
  <c r="U495" i="16"/>
  <c r="T495" i="16"/>
  <c r="S495" i="16"/>
  <c r="R495" i="16"/>
  <c r="Q495" i="16"/>
  <c r="P495" i="16"/>
  <c r="O495" i="16"/>
  <c r="N495" i="16"/>
  <c r="M495" i="16"/>
  <c r="L495" i="16"/>
  <c r="K495" i="16"/>
  <c r="J495" i="16"/>
  <c r="I495" i="16"/>
  <c r="H495" i="16"/>
  <c r="G495" i="16"/>
  <c r="F495" i="16"/>
  <c r="E495" i="16"/>
  <c r="D495" i="16"/>
  <c r="C495" i="16"/>
  <c r="B495" i="16"/>
  <c r="A495" i="16" s="1"/>
  <c r="AO494" i="16"/>
  <c r="AN494" i="16"/>
  <c r="AL494" i="16"/>
  <c r="AK494" i="16"/>
  <c r="AJ494" i="16"/>
  <c r="AI494" i="16"/>
  <c r="AH494" i="16"/>
  <c r="AG494" i="16"/>
  <c r="AF494" i="16"/>
  <c r="AE494" i="16"/>
  <c r="AD494" i="16"/>
  <c r="AC494" i="16"/>
  <c r="AB494" i="16"/>
  <c r="AA494"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s="1"/>
  <c r="AO493" i="16"/>
  <c r="AN493" i="16"/>
  <c r="AL493" i="16"/>
  <c r="AK493" i="16"/>
  <c r="AJ493" i="16"/>
  <c r="AI493" i="16"/>
  <c r="AH493" i="16"/>
  <c r="AG493" i="16"/>
  <c r="AF493" i="16"/>
  <c r="AE493" i="16"/>
  <c r="AD493" i="16"/>
  <c r="AC493" i="16"/>
  <c r="AB493" i="16"/>
  <c r="AA493"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493" i="16"/>
  <c r="AO492" i="16"/>
  <c r="AN492" i="16"/>
  <c r="AL492" i="16"/>
  <c r="AK492" i="16"/>
  <c r="AJ492" i="16"/>
  <c r="AI492" i="16"/>
  <c r="AH492" i="16"/>
  <c r="AG492" i="16"/>
  <c r="AF492" i="16"/>
  <c r="AE492" i="16"/>
  <c r="AD492" i="16"/>
  <c r="AC492" i="16"/>
  <c r="AB492" i="16"/>
  <c r="AA492" i="16"/>
  <c r="Z492" i="16"/>
  <c r="Y492" i="16"/>
  <c r="X492" i="16"/>
  <c r="W492" i="16"/>
  <c r="V492" i="16"/>
  <c r="U492" i="16"/>
  <c r="T492" i="16"/>
  <c r="S492" i="16"/>
  <c r="R492" i="16"/>
  <c r="Q492" i="16"/>
  <c r="P492" i="16"/>
  <c r="O492" i="16"/>
  <c r="N492" i="16"/>
  <c r="M492" i="16"/>
  <c r="L492" i="16"/>
  <c r="K492" i="16"/>
  <c r="J492" i="16"/>
  <c r="I492" i="16"/>
  <c r="H492" i="16"/>
  <c r="G492" i="16"/>
  <c r="F492" i="16"/>
  <c r="E492" i="16"/>
  <c r="D492" i="16"/>
  <c r="C492" i="16"/>
  <c r="B492" i="16"/>
  <c r="A492" i="16"/>
  <c r="AO491" i="16"/>
  <c r="AN491" i="16"/>
  <c r="AL491" i="16"/>
  <c r="AK491" i="16"/>
  <c r="AJ491" i="16"/>
  <c r="AI491" i="16"/>
  <c r="AH491" i="16"/>
  <c r="AG491" i="16"/>
  <c r="AF491" i="16"/>
  <c r="AE491" i="16"/>
  <c r="AD491" i="16"/>
  <c r="AC491" i="16"/>
  <c r="AB491" i="16"/>
  <c r="AA491" i="16"/>
  <c r="Z491" i="16"/>
  <c r="Y491" i="16"/>
  <c r="X491" i="16"/>
  <c r="W491" i="16"/>
  <c r="V491" i="16"/>
  <c r="U491" i="16"/>
  <c r="T491" i="16"/>
  <c r="S491" i="16"/>
  <c r="R491" i="16"/>
  <c r="Q491" i="16"/>
  <c r="P491" i="16"/>
  <c r="O491" i="16"/>
  <c r="N491" i="16"/>
  <c r="M491" i="16"/>
  <c r="L491" i="16"/>
  <c r="K491" i="16"/>
  <c r="J491" i="16"/>
  <c r="I491" i="16"/>
  <c r="H491" i="16"/>
  <c r="G491" i="16"/>
  <c r="F491" i="16"/>
  <c r="E491" i="16"/>
  <c r="D491" i="16"/>
  <c r="C491" i="16"/>
  <c r="B491" i="16"/>
  <c r="A491" i="16" s="1"/>
  <c r="AO490" i="16"/>
  <c r="AN490" i="16"/>
  <c r="AL490" i="16"/>
  <c r="AK490" i="16"/>
  <c r="AJ490" i="16"/>
  <c r="AI490" i="16"/>
  <c r="AH490" i="16"/>
  <c r="AG490" i="16"/>
  <c r="AF490" i="16"/>
  <c r="AE490" i="16"/>
  <c r="AD490" i="16"/>
  <c r="AC490" i="16"/>
  <c r="AB490" i="16"/>
  <c r="AA490"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s="1"/>
  <c r="AO489" i="16"/>
  <c r="AN489" i="16"/>
  <c r="AL489" i="16"/>
  <c r="AK489" i="16"/>
  <c r="AJ489" i="16"/>
  <c r="AI489" i="16"/>
  <c r="AH489" i="16"/>
  <c r="AG489" i="16"/>
  <c r="AF489" i="16"/>
  <c r="AE489" i="16"/>
  <c r="AD489" i="16"/>
  <c r="AC489" i="16"/>
  <c r="AB489" i="16"/>
  <c r="AA489"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489" i="16"/>
  <c r="AO488" i="16"/>
  <c r="AN488" i="16"/>
  <c r="AL488" i="16"/>
  <c r="AK488" i="16"/>
  <c r="AJ488" i="16"/>
  <c r="AI488" i="16"/>
  <c r="AH488" i="16"/>
  <c r="AG488" i="16"/>
  <c r="AF488" i="16"/>
  <c r="AE488" i="16"/>
  <c r="AD488" i="16"/>
  <c r="AC488" i="16"/>
  <c r="AB488" i="16"/>
  <c r="AA488" i="16"/>
  <c r="Z488" i="16"/>
  <c r="Y488" i="16"/>
  <c r="X488" i="16"/>
  <c r="W488" i="16"/>
  <c r="V488" i="16"/>
  <c r="U488" i="16"/>
  <c r="T488" i="16"/>
  <c r="S488" i="16"/>
  <c r="R488" i="16"/>
  <c r="Q488" i="16"/>
  <c r="P488" i="16"/>
  <c r="O488" i="16"/>
  <c r="N488" i="16"/>
  <c r="M488" i="16"/>
  <c r="L488" i="16"/>
  <c r="K488" i="16"/>
  <c r="J488" i="16"/>
  <c r="I488" i="16"/>
  <c r="H488" i="16"/>
  <c r="G488" i="16"/>
  <c r="F488" i="16"/>
  <c r="E488" i="16"/>
  <c r="D488" i="16"/>
  <c r="C488" i="16"/>
  <c r="B488" i="16"/>
  <c r="A488" i="16"/>
  <c r="AO487" i="16"/>
  <c r="AN487" i="16"/>
  <c r="AL487" i="16"/>
  <c r="AK487" i="16"/>
  <c r="AJ487" i="16"/>
  <c r="AI487" i="16"/>
  <c r="AH487" i="16"/>
  <c r="AG487" i="16"/>
  <c r="AF487" i="16"/>
  <c r="AE487" i="16"/>
  <c r="AD487" i="16"/>
  <c r="AC487" i="16"/>
  <c r="AB487" i="16"/>
  <c r="AA487" i="16"/>
  <c r="Z487" i="16"/>
  <c r="Y487" i="16"/>
  <c r="X487" i="16"/>
  <c r="W487" i="16"/>
  <c r="V487" i="16"/>
  <c r="U487" i="16"/>
  <c r="T487" i="16"/>
  <c r="S487" i="16"/>
  <c r="R487" i="16"/>
  <c r="Q487" i="16"/>
  <c r="P487" i="16"/>
  <c r="O487" i="16"/>
  <c r="N487" i="16"/>
  <c r="M487" i="16"/>
  <c r="L487" i="16"/>
  <c r="K487" i="16"/>
  <c r="J487" i="16"/>
  <c r="I487" i="16"/>
  <c r="H487" i="16"/>
  <c r="G487" i="16"/>
  <c r="F487" i="16"/>
  <c r="E487" i="16"/>
  <c r="D487" i="16"/>
  <c r="C487" i="16"/>
  <c r="B487" i="16"/>
  <c r="A487" i="16" s="1"/>
  <c r="AO486" i="16"/>
  <c r="AN486" i="16"/>
  <c r="AL486" i="16"/>
  <c r="AK486" i="16"/>
  <c r="AJ486" i="16"/>
  <c r="AI486" i="16"/>
  <c r="AH486" i="16"/>
  <c r="AG486" i="16"/>
  <c r="AF486" i="16"/>
  <c r="AE486" i="16"/>
  <c r="AD486" i="16"/>
  <c r="AC486" i="16"/>
  <c r="AB486" i="16"/>
  <c r="AA486"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s="1"/>
  <c r="AO485" i="16"/>
  <c r="AN485" i="16"/>
  <c r="AL485" i="16"/>
  <c r="AK485" i="16"/>
  <c r="AJ485" i="16"/>
  <c r="AI485" i="16"/>
  <c r="AH485" i="16"/>
  <c r="AG485" i="16"/>
  <c r="AF485" i="16"/>
  <c r="AE485" i="16"/>
  <c r="AD485" i="16"/>
  <c r="AC485" i="16"/>
  <c r="AB485" i="16"/>
  <c r="AA485"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485" i="16"/>
  <c r="AO484" i="16"/>
  <c r="AN484" i="16"/>
  <c r="AL484" i="16"/>
  <c r="AK484" i="16"/>
  <c r="AJ484" i="16"/>
  <c r="AI484" i="16"/>
  <c r="AH484" i="16"/>
  <c r="AG484" i="16"/>
  <c r="AF484" i="16"/>
  <c r="AE484" i="16"/>
  <c r="AD484" i="16"/>
  <c r="AC484" i="16"/>
  <c r="AB484" i="16"/>
  <c r="AA484" i="16"/>
  <c r="Z484" i="16"/>
  <c r="Y484" i="16"/>
  <c r="X484" i="16"/>
  <c r="W484" i="16"/>
  <c r="V484" i="16"/>
  <c r="U484" i="16"/>
  <c r="T484" i="16"/>
  <c r="S484" i="16"/>
  <c r="R484" i="16"/>
  <c r="Q484" i="16"/>
  <c r="P484" i="16"/>
  <c r="O484" i="16"/>
  <c r="N484" i="16"/>
  <c r="M484" i="16"/>
  <c r="L484" i="16"/>
  <c r="K484" i="16"/>
  <c r="J484" i="16"/>
  <c r="I484" i="16"/>
  <c r="H484" i="16"/>
  <c r="G484" i="16"/>
  <c r="F484" i="16"/>
  <c r="E484" i="16"/>
  <c r="D484" i="16"/>
  <c r="C484" i="16"/>
  <c r="B484" i="16"/>
  <c r="A484" i="16"/>
  <c r="AO483" i="16"/>
  <c r="AN483" i="16"/>
  <c r="AL483" i="16"/>
  <c r="AK483" i="16"/>
  <c r="AJ483" i="16"/>
  <c r="AI483" i="16"/>
  <c r="AH483" i="16"/>
  <c r="AG483" i="16"/>
  <c r="AF483" i="16"/>
  <c r="AE483" i="16"/>
  <c r="AD483" i="16"/>
  <c r="AC483" i="16"/>
  <c r="AB483" i="16"/>
  <c r="AA483" i="16"/>
  <c r="Z483" i="16"/>
  <c r="Y483" i="16"/>
  <c r="X483" i="16"/>
  <c r="W483" i="16"/>
  <c r="V483" i="16"/>
  <c r="U483" i="16"/>
  <c r="T483" i="16"/>
  <c r="S483" i="16"/>
  <c r="R483" i="16"/>
  <c r="Q483" i="16"/>
  <c r="P483" i="16"/>
  <c r="O483" i="16"/>
  <c r="N483" i="16"/>
  <c r="M483" i="16"/>
  <c r="L483" i="16"/>
  <c r="K483" i="16"/>
  <c r="J483" i="16"/>
  <c r="I483" i="16"/>
  <c r="H483" i="16"/>
  <c r="G483" i="16"/>
  <c r="F483" i="16"/>
  <c r="E483" i="16"/>
  <c r="D483" i="16"/>
  <c r="C483" i="16"/>
  <c r="B483" i="16"/>
  <c r="A483" i="16" s="1"/>
  <c r="AO482" i="16"/>
  <c r="AN482" i="16"/>
  <c r="AL482" i="16"/>
  <c r="AK482" i="16"/>
  <c r="AJ482" i="16"/>
  <c r="AI482" i="16"/>
  <c r="AH482" i="16"/>
  <c r="AG482" i="16"/>
  <c r="AF482" i="16"/>
  <c r="AE482" i="16"/>
  <c r="AD482" i="16"/>
  <c r="AC482" i="16"/>
  <c r="AB482" i="16"/>
  <c r="AA482"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s="1"/>
  <c r="AO481" i="16"/>
  <c r="AN481" i="16"/>
  <c r="AL481" i="16"/>
  <c r="AK481" i="16"/>
  <c r="AJ481" i="16"/>
  <c r="AI481" i="16"/>
  <c r="AH481" i="16"/>
  <c r="AG481" i="16"/>
  <c r="AF481" i="16"/>
  <c r="AE481" i="16"/>
  <c r="AD481" i="16"/>
  <c r="AC481" i="16"/>
  <c r="AB481" i="16"/>
  <c r="AA481"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481" i="16"/>
  <c r="AO480" i="16"/>
  <c r="AN480" i="16"/>
  <c r="AL480" i="16"/>
  <c r="AK480" i="16"/>
  <c r="AJ480" i="16"/>
  <c r="AI480" i="16"/>
  <c r="AH480" i="16"/>
  <c r="AG480" i="16"/>
  <c r="AF480" i="16"/>
  <c r="AE480" i="16"/>
  <c r="AD480" i="16"/>
  <c r="AC480" i="16"/>
  <c r="AB480" i="16"/>
  <c r="AA480" i="16"/>
  <c r="Z480" i="16"/>
  <c r="Y480" i="16"/>
  <c r="X480" i="16"/>
  <c r="W480" i="16"/>
  <c r="V480" i="16"/>
  <c r="U480" i="16"/>
  <c r="T480" i="16"/>
  <c r="S480" i="16"/>
  <c r="R480" i="16"/>
  <c r="Q480" i="16"/>
  <c r="P480" i="16"/>
  <c r="O480" i="16"/>
  <c r="N480" i="16"/>
  <c r="M480" i="16"/>
  <c r="L480" i="16"/>
  <c r="K480" i="16"/>
  <c r="J480" i="16"/>
  <c r="I480" i="16"/>
  <c r="H480" i="16"/>
  <c r="G480" i="16"/>
  <c r="F480" i="16"/>
  <c r="E480" i="16"/>
  <c r="D480" i="16"/>
  <c r="C480" i="16"/>
  <c r="B480" i="16"/>
  <c r="A480" i="16"/>
  <c r="AO479" i="16"/>
  <c r="AN479" i="16"/>
  <c r="AL479" i="16"/>
  <c r="AK479" i="16"/>
  <c r="AJ479" i="16"/>
  <c r="AI479" i="16"/>
  <c r="AH479" i="16"/>
  <c r="AG479" i="16"/>
  <c r="AF479" i="16"/>
  <c r="AE479" i="16"/>
  <c r="AD479" i="16"/>
  <c r="AC479" i="16"/>
  <c r="AB479" i="16"/>
  <c r="AA479" i="16"/>
  <c r="Z479" i="16"/>
  <c r="Y479" i="16"/>
  <c r="X479" i="16"/>
  <c r="W479" i="16"/>
  <c r="V479" i="16"/>
  <c r="U479" i="16"/>
  <c r="T479" i="16"/>
  <c r="S479" i="16"/>
  <c r="R479" i="16"/>
  <c r="Q479" i="16"/>
  <c r="P479" i="16"/>
  <c r="O479" i="16"/>
  <c r="N479" i="16"/>
  <c r="M479" i="16"/>
  <c r="L479" i="16"/>
  <c r="K479" i="16"/>
  <c r="J479" i="16"/>
  <c r="I479" i="16"/>
  <c r="H479" i="16"/>
  <c r="G479" i="16"/>
  <c r="F479" i="16"/>
  <c r="E479" i="16"/>
  <c r="D479" i="16"/>
  <c r="C479" i="16"/>
  <c r="B479" i="16"/>
  <c r="A479" i="16" s="1"/>
  <c r="AO478" i="16"/>
  <c r="AN478" i="16"/>
  <c r="AL478" i="16"/>
  <c r="AK478" i="16"/>
  <c r="AJ478" i="16"/>
  <c r="AI478" i="16"/>
  <c r="AH478" i="16"/>
  <c r="AG478" i="16"/>
  <c r="AF478" i="16"/>
  <c r="AE478" i="16"/>
  <c r="AD478" i="16"/>
  <c r="AC478" i="16"/>
  <c r="AB478" i="16"/>
  <c r="AA478"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s="1"/>
  <c r="AO477" i="16"/>
  <c r="AN477" i="16"/>
  <c r="AL477" i="16"/>
  <c r="AK477" i="16"/>
  <c r="AJ477" i="16"/>
  <c r="AI477" i="16"/>
  <c r="AH477" i="16"/>
  <c r="AG477" i="16"/>
  <c r="AF477" i="16"/>
  <c r="AE477" i="16"/>
  <c r="AD477" i="16"/>
  <c r="AC477" i="16"/>
  <c r="AB477" i="16"/>
  <c r="AA477"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477" i="16"/>
  <c r="AO476" i="16"/>
  <c r="AN476" i="16"/>
  <c r="AL476" i="16"/>
  <c r="AK476" i="16"/>
  <c r="AJ476" i="16"/>
  <c r="AI476" i="16"/>
  <c r="AH476" i="16"/>
  <c r="AG476" i="16"/>
  <c r="AF476" i="16"/>
  <c r="AE476" i="16"/>
  <c r="AD476" i="16"/>
  <c r="AC476" i="16"/>
  <c r="AB476" i="16"/>
  <c r="AA476" i="16"/>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B476" i="16"/>
  <c r="A476" i="16"/>
  <c r="AO475" i="16"/>
  <c r="AN475" i="16"/>
  <c r="AL475" i="16"/>
  <c r="AK475" i="16"/>
  <c r="AJ475" i="16"/>
  <c r="AI475" i="16"/>
  <c r="AH475" i="16"/>
  <c r="AG475" i="16"/>
  <c r="AF475" i="16"/>
  <c r="AE475" i="16"/>
  <c r="AD475" i="16"/>
  <c r="AC475" i="16"/>
  <c r="AB475" i="16"/>
  <c r="AA475" i="16"/>
  <c r="Z475" i="16"/>
  <c r="Y475" i="16"/>
  <c r="X475" i="16"/>
  <c r="W475" i="16"/>
  <c r="V475" i="16"/>
  <c r="U475" i="16"/>
  <c r="T475" i="16"/>
  <c r="S475" i="16"/>
  <c r="R475" i="16"/>
  <c r="Q475" i="16"/>
  <c r="P475" i="16"/>
  <c r="O475" i="16"/>
  <c r="N475" i="16"/>
  <c r="M475" i="16"/>
  <c r="L475" i="16"/>
  <c r="K475" i="16"/>
  <c r="J475" i="16"/>
  <c r="I475" i="16"/>
  <c r="H475" i="16"/>
  <c r="G475" i="16"/>
  <c r="F475" i="16"/>
  <c r="E475" i="16"/>
  <c r="D475" i="16"/>
  <c r="C475" i="16"/>
  <c r="B475" i="16"/>
  <c r="A475" i="16" s="1"/>
  <c r="AO474" i="16"/>
  <c r="AN474" i="16"/>
  <c r="AL474" i="16"/>
  <c r="AK474" i="16"/>
  <c r="AJ474" i="16"/>
  <c r="AI474" i="16"/>
  <c r="AH474" i="16"/>
  <c r="AG474" i="16"/>
  <c r="AF474" i="16"/>
  <c r="AE474" i="16"/>
  <c r="AD474" i="16"/>
  <c r="AC474" i="16"/>
  <c r="AB474" i="16"/>
  <c r="AA474"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s="1"/>
  <c r="AO473" i="16"/>
  <c r="AN473" i="16"/>
  <c r="AL473" i="16"/>
  <c r="AK473" i="16"/>
  <c r="AJ473" i="16"/>
  <c r="AI473" i="16"/>
  <c r="AH473" i="16"/>
  <c r="AG473" i="16"/>
  <c r="AF473" i="16"/>
  <c r="AE473" i="16"/>
  <c r="AD473" i="16"/>
  <c r="AC473" i="16"/>
  <c r="AB473" i="16"/>
  <c r="AA473"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473" i="16"/>
  <c r="AO472" i="16"/>
  <c r="AN472" i="16"/>
  <c r="AL472" i="16"/>
  <c r="AK472" i="16"/>
  <c r="AJ472" i="16"/>
  <c r="AI472" i="16"/>
  <c r="AH472" i="16"/>
  <c r="AG472" i="16"/>
  <c r="AF472" i="16"/>
  <c r="AE472" i="16"/>
  <c r="AD472" i="16"/>
  <c r="AC472" i="16"/>
  <c r="AB472" i="16"/>
  <c r="AA472" i="16"/>
  <c r="Z472" i="16"/>
  <c r="Y472" i="16"/>
  <c r="X472" i="16"/>
  <c r="W472" i="16"/>
  <c r="V472" i="16"/>
  <c r="U472" i="16"/>
  <c r="T472" i="16"/>
  <c r="S472" i="16"/>
  <c r="R472" i="16"/>
  <c r="Q472" i="16"/>
  <c r="P472" i="16"/>
  <c r="O472" i="16"/>
  <c r="N472" i="16"/>
  <c r="M472" i="16"/>
  <c r="L472" i="16"/>
  <c r="K472" i="16"/>
  <c r="J472" i="16"/>
  <c r="I472" i="16"/>
  <c r="H472" i="16"/>
  <c r="G472" i="16"/>
  <c r="F472" i="16"/>
  <c r="E472" i="16"/>
  <c r="D472" i="16"/>
  <c r="C472" i="16"/>
  <c r="B472" i="16"/>
  <c r="A472" i="16"/>
  <c r="AO471" i="16"/>
  <c r="AN471" i="16"/>
  <c r="AL471" i="16"/>
  <c r="AK471" i="16"/>
  <c r="AJ471" i="16"/>
  <c r="AI471" i="16"/>
  <c r="AH471" i="16"/>
  <c r="AG471" i="16"/>
  <c r="AF471" i="16"/>
  <c r="AE471" i="16"/>
  <c r="AD471" i="16"/>
  <c r="AC471" i="16"/>
  <c r="AB471" i="16"/>
  <c r="AA471" i="16"/>
  <c r="Z471" i="16"/>
  <c r="Y471" i="16"/>
  <c r="X471" i="16"/>
  <c r="W471" i="16"/>
  <c r="V471" i="16"/>
  <c r="U471" i="16"/>
  <c r="T471" i="16"/>
  <c r="S471" i="16"/>
  <c r="R471" i="16"/>
  <c r="Q471" i="16"/>
  <c r="P471" i="16"/>
  <c r="O471" i="16"/>
  <c r="N471" i="16"/>
  <c r="M471" i="16"/>
  <c r="L471" i="16"/>
  <c r="K471" i="16"/>
  <c r="J471" i="16"/>
  <c r="I471" i="16"/>
  <c r="H471" i="16"/>
  <c r="G471" i="16"/>
  <c r="F471" i="16"/>
  <c r="E471" i="16"/>
  <c r="D471" i="16"/>
  <c r="C471" i="16"/>
  <c r="B471" i="16"/>
  <c r="A471" i="16" s="1"/>
  <c r="AO470" i="16"/>
  <c r="AN470" i="16"/>
  <c r="AL470" i="16"/>
  <c r="AK470" i="16"/>
  <c r="AJ470" i="16"/>
  <c r="AI470" i="16"/>
  <c r="AH470" i="16"/>
  <c r="AG470" i="16"/>
  <c r="AF470" i="16"/>
  <c r="AE470" i="16"/>
  <c r="AD470" i="16"/>
  <c r="AC470" i="16"/>
  <c r="AB470" i="16"/>
  <c r="AA470"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s="1"/>
  <c r="AO469" i="16"/>
  <c r="AN469" i="16"/>
  <c r="AL469" i="16"/>
  <c r="AK469" i="16"/>
  <c r="AJ469" i="16"/>
  <c r="AI469" i="16"/>
  <c r="AH469" i="16"/>
  <c r="AG469" i="16"/>
  <c r="AF469" i="16"/>
  <c r="AE469" i="16"/>
  <c r="AD469" i="16"/>
  <c r="AC469" i="16"/>
  <c r="AB469" i="16"/>
  <c r="AA469"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469" i="16"/>
  <c r="AO468" i="16"/>
  <c r="AN468" i="16"/>
  <c r="AL468" i="16"/>
  <c r="AK468" i="16"/>
  <c r="AJ468" i="16"/>
  <c r="AI468" i="16"/>
  <c r="AH468" i="16"/>
  <c r="AG468" i="16"/>
  <c r="AF468" i="16"/>
  <c r="AE468" i="16"/>
  <c r="AD468" i="16"/>
  <c r="AC468" i="16"/>
  <c r="AB468" i="16"/>
  <c r="AA468" i="16"/>
  <c r="Z468" i="16"/>
  <c r="Y468" i="16"/>
  <c r="X468" i="16"/>
  <c r="W468" i="16"/>
  <c r="V468" i="16"/>
  <c r="U468" i="16"/>
  <c r="T468" i="16"/>
  <c r="S468" i="16"/>
  <c r="R468" i="16"/>
  <c r="Q468" i="16"/>
  <c r="P468" i="16"/>
  <c r="O468" i="16"/>
  <c r="N468" i="16"/>
  <c r="M468" i="16"/>
  <c r="L468" i="16"/>
  <c r="K468" i="16"/>
  <c r="J468" i="16"/>
  <c r="I468" i="16"/>
  <c r="H468" i="16"/>
  <c r="G468" i="16"/>
  <c r="F468" i="16"/>
  <c r="E468" i="16"/>
  <c r="D468" i="16"/>
  <c r="C468" i="16"/>
  <c r="B468" i="16"/>
  <c r="A468" i="16"/>
  <c r="AO467" i="16"/>
  <c r="AN467" i="16"/>
  <c r="AL467" i="16"/>
  <c r="AK467" i="16"/>
  <c r="AJ467" i="16"/>
  <c r="AI467" i="16"/>
  <c r="AH467" i="16"/>
  <c r="AG467" i="16"/>
  <c r="AF467" i="16"/>
  <c r="AE467" i="16"/>
  <c r="AD467" i="16"/>
  <c r="AC467" i="16"/>
  <c r="AB467" i="16"/>
  <c r="AA467" i="16"/>
  <c r="Z467" i="16"/>
  <c r="Y467" i="16"/>
  <c r="X467" i="16"/>
  <c r="W467" i="16"/>
  <c r="V467" i="16"/>
  <c r="U467" i="16"/>
  <c r="T467" i="16"/>
  <c r="S467" i="16"/>
  <c r="R467" i="16"/>
  <c r="Q467" i="16"/>
  <c r="P467" i="16"/>
  <c r="O467" i="16"/>
  <c r="N467" i="16"/>
  <c r="M467" i="16"/>
  <c r="L467" i="16"/>
  <c r="K467" i="16"/>
  <c r="J467" i="16"/>
  <c r="I467" i="16"/>
  <c r="H467" i="16"/>
  <c r="G467" i="16"/>
  <c r="F467" i="16"/>
  <c r="E467" i="16"/>
  <c r="D467" i="16"/>
  <c r="C467" i="16"/>
  <c r="B467" i="16"/>
  <c r="A467" i="16" s="1"/>
  <c r="AO466" i="16"/>
  <c r="AN466" i="16"/>
  <c r="AL466" i="16"/>
  <c r="AK466" i="16"/>
  <c r="AJ466" i="16"/>
  <c r="AI466" i="16"/>
  <c r="AH466" i="16"/>
  <c r="AG466" i="16"/>
  <c r="AF466" i="16"/>
  <c r="AE466" i="16"/>
  <c r="AD466" i="16"/>
  <c r="AC466" i="16"/>
  <c r="AB466" i="16"/>
  <c r="AA466"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s="1"/>
  <c r="AO465" i="16"/>
  <c r="AN465" i="16"/>
  <c r="AL465" i="16"/>
  <c r="AK465" i="16"/>
  <c r="AJ465" i="16"/>
  <c r="AI465" i="16"/>
  <c r="AH465" i="16"/>
  <c r="AG465" i="16"/>
  <c r="AF465" i="16"/>
  <c r="AE465" i="16"/>
  <c r="AD465" i="16"/>
  <c r="AC465" i="16"/>
  <c r="AB465" i="16"/>
  <c r="AA465"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465" i="16"/>
  <c r="AO464" i="16"/>
  <c r="AN464" i="16"/>
  <c r="AL464" i="16"/>
  <c r="AK464" i="16"/>
  <c r="AJ464" i="16"/>
  <c r="AI464" i="16"/>
  <c r="AH464" i="16"/>
  <c r="AG464" i="16"/>
  <c r="AF464" i="16"/>
  <c r="AE464" i="16"/>
  <c r="AD464" i="16"/>
  <c r="AC464" i="16"/>
  <c r="AB464" i="16"/>
  <c r="AA464" i="16"/>
  <c r="Z464" i="16"/>
  <c r="Y464" i="16"/>
  <c r="X464" i="16"/>
  <c r="W464" i="16"/>
  <c r="V464" i="16"/>
  <c r="U464" i="16"/>
  <c r="T464" i="16"/>
  <c r="S464" i="16"/>
  <c r="R464" i="16"/>
  <c r="Q464" i="16"/>
  <c r="P464" i="16"/>
  <c r="O464" i="16"/>
  <c r="N464" i="16"/>
  <c r="M464" i="16"/>
  <c r="L464" i="16"/>
  <c r="K464" i="16"/>
  <c r="J464" i="16"/>
  <c r="I464" i="16"/>
  <c r="H464" i="16"/>
  <c r="G464" i="16"/>
  <c r="F464" i="16"/>
  <c r="E464" i="16"/>
  <c r="D464" i="16"/>
  <c r="C464" i="16"/>
  <c r="B464" i="16"/>
  <c r="A464" i="16"/>
  <c r="AO463" i="16"/>
  <c r="AN463" i="16"/>
  <c r="AL463" i="16"/>
  <c r="AK463" i="16"/>
  <c r="AJ463" i="16"/>
  <c r="AI463" i="16"/>
  <c r="AH463" i="16"/>
  <c r="AG463" i="16"/>
  <c r="AF463" i="16"/>
  <c r="AE463" i="16"/>
  <c r="AD463" i="16"/>
  <c r="AC463" i="16"/>
  <c r="AB463" i="16"/>
  <c r="AA463" i="16"/>
  <c r="Z463" i="16"/>
  <c r="Y463" i="16"/>
  <c r="X463" i="16"/>
  <c r="W463" i="16"/>
  <c r="V463" i="16"/>
  <c r="U463" i="16"/>
  <c r="T463" i="16"/>
  <c r="S463" i="16"/>
  <c r="R463" i="16"/>
  <c r="Q463" i="16"/>
  <c r="P463" i="16"/>
  <c r="O463" i="16"/>
  <c r="N463" i="16"/>
  <c r="M463" i="16"/>
  <c r="L463" i="16"/>
  <c r="K463" i="16"/>
  <c r="J463" i="16"/>
  <c r="I463" i="16"/>
  <c r="H463" i="16"/>
  <c r="G463" i="16"/>
  <c r="F463" i="16"/>
  <c r="E463" i="16"/>
  <c r="D463" i="16"/>
  <c r="C463" i="16"/>
  <c r="B463" i="16"/>
  <c r="A463" i="16" s="1"/>
  <c r="AO462" i="16"/>
  <c r="AN462" i="16"/>
  <c r="AL462" i="16"/>
  <c r="AK462" i="16"/>
  <c r="AJ462" i="16"/>
  <c r="AI462" i="16"/>
  <c r="AH462" i="16"/>
  <c r="AG462" i="16"/>
  <c r="AF462" i="16"/>
  <c r="AE462" i="16"/>
  <c r="AD462" i="16"/>
  <c r="AC462" i="16"/>
  <c r="AB462" i="16"/>
  <c r="AA462"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s="1"/>
  <c r="AO461" i="16"/>
  <c r="AN461" i="16"/>
  <c r="AL461" i="16"/>
  <c r="AK461" i="16"/>
  <c r="AJ461" i="16"/>
  <c r="AI461" i="16"/>
  <c r="AH461" i="16"/>
  <c r="AG461" i="16"/>
  <c r="AF461" i="16"/>
  <c r="AE461" i="16"/>
  <c r="AD461" i="16"/>
  <c r="AC461" i="16"/>
  <c r="AB461" i="16"/>
  <c r="AA461"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AO460" i="16"/>
  <c r="AN460" i="16"/>
  <c r="AL460" i="16"/>
  <c r="AK460" i="16"/>
  <c r="AJ460" i="16"/>
  <c r="AI460" i="16"/>
  <c r="AH460" i="16"/>
  <c r="AG460" i="16"/>
  <c r="AF460" i="16"/>
  <c r="AE460" i="16"/>
  <c r="AD460" i="16"/>
  <c r="AC460" i="16"/>
  <c r="AB460" i="16"/>
  <c r="AA460" i="16"/>
  <c r="Z460" i="16"/>
  <c r="Y460" i="16"/>
  <c r="X460" i="16"/>
  <c r="W460" i="16"/>
  <c r="V460" i="16"/>
  <c r="U460" i="16"/>
  <c r="T460" i="16"/>
  <c r="S460" i="16"/>
  <c r="R460" i="16"/>
  <c r="Q460" i="16"/>
  <c r="P460" i="16"/>
  <c r="O460" i="16"/>
  <c r="N460" i="16"/>
  <c r="M460" i="16"/>
  <c r="L460" i="16"/>
  <c r="K460" i="16"/>
  <c r="J460" i="16"/>
  <c r="I460" i="16"/>
  <c r="H460" i="16"/>
  <c r="G460" i="16"/>
  <c r="F460" i="16"/>
  <c r="E460" i="16"/>
  <c r="D460" i="16"/>
  <c r="C460" i="16"/>
  <c r="B460" i="16"/>
  <c r="A460" i="16"/>
  <c r="AO459" i="16"/>
  <c r="AN459" i="16"/>
  <c r="AL459" i="16"/>
  <c r="AK459" i="16"/>
  <c r="AJ459" i="16"/>
  <c r="AI459" i="16"/>
  <c r="AH459" i="16"/>
  <c r="AG459" i="16"/>
  <c r="AF459" i="16"/>
  <c r="AE459" i="16"/>
  <c r="AD459" i="16"/>
  <c r="AC459" i="16"/>
  <c r="AB459" i="16"/>
  <c r="AA459" i="16"/>
  <c r="Z459" i="16"/>
  <c r="Y459" i="16"/>
  <c r="X459" i="16"/>
  <c r="W459" i="16"/>
  <c r="V459" i="16"/>
  <c r="U459" i="16"/>
  <c r="T459" i="16"/>
  <c r="S459" i="16"/>
  <c r="R459" i="16"/>
  <c r="Q459" i="16"/>
  <c r="P459" i="16"/>
  <c r="O459" i="16"/>
  <c r="N459" i="16"/>
  <c r="M459" i="16"/>
  <c r="L459" i="16"/>
  <c r="K459" i="16"/>
  <c r="J459" i="16"/>
  <c r="I459" i="16"/>
  <c r="H459" i="16"/>
  <c r="G459" i="16"/>
  <c r="F459" i="16"/>
  <c r="E459" i="16"/>
  <c r="D459" i="16"/>
  <c r="C459" i="16"/>
  <c r="B459" i="16"/>
  <c r="A459" i="16" s="1"/>
  <c r="AO458" i="16"/>
  <c r="AN458" i="16"/>
  <c r="AL458" i="16"/>
  <c r="AK458" i="16"/>
  <c r="AJ458" i="16"/>
  <c r="AI458" i="16"/>
  <c r="AH458" i="16"/>
  <c r="AG458" i="16"/>
  <c r="AF458" i="16"/>
  <c r="AE458" i="16"/>
  <c r="AD458" i="16"/>
  <c r="AC458" i="16"/>
  <c r="AB458" i="16"/>
  <c r="AA458" i="16"/>
  <c r="Z458" i="16"/>
  <c r="Y458" i="16"/>
  <c r="X458" i="16"/>
  <c r="W458" i="16"/>
  <c r="V458" i="16"/>
  <c r="U458" i="16"/>
  <c r="T458" i="16"/>
  <c r="S458" i="16"/>
  <c r="R458" i="16"/>
  <c r="Q458" i="16"/>
  <c r="P458" i="16"/>
  <c r="O458" i="16"/>
  <c r="N458" i="16"/>
  <c r="M458" i="16"/>
  <c r="L458" i="16"/>
  <c r="K458" i="16"/>
  <c r="J458" i="16"/>
  <c r="I458" i="16"/>
  <c r="H458" i="16"/>
  <c r="G458" i="16"/>
  <c r="F458" i="16"/>
  <c r="E458" i="16"/>
  <c r="D458" i="16"/>
  <c r="C458" i="16"/>
  <c r="B458" i="16"/>
  <c r="A458" i="16" s="1"/>
  <c r="AO457" i="16"/>
  <c r="AN457" i="16"/>
  <c r="AL457" i="16"/>
  <c r="AK457" i="16"/>
  <c r="AJ457" i="16"/>
  <c r="AI457" i="16"/>
  <c r="AH457" i="16"/>
  <c r="AG457" i="16"/>
  <c r="AF457" i="16"/>
  <c r="AE457" i="16"/>
  <c r="AD457" i="16"/>
  <c r="AC457" i="16"/>
  <c r="AB457" i="16"/>
  <c r="AA457" i="16"/>
  <c r="Z457" i="16"/>
  <c r="Y457" i="16"/>
  <c r="X457" i="16"/>
  <c r="W457" i="16"/>
  <c r="V457" i="16"/>
  <c r="U457" i="16"/>
  <c r="T457" i="16"/>
  <c r="S457" i="16"/>
  <c r="R457" i="16"/>
  <c r="Q457" i="16"/>
  <c r="P457" i="16"/>
  <c r="O457" i="16"/>
  <c r="N457" i="16"/>
  <c r="M457" i="16"/>
  <c r="L457" i="16"/>
  <c r="K457" i="16"/>
  <c r="J457" i="16"/>
  <c r="I457" i="16"/>
  <c r="H457" i="16"/>
  <c r="G457" i="16"/>
  <c r="F457" i="16"/>
  <c r="E457" i="16"/>
  <c r="D457" i="16"/>
  <c r="C457" i="16"/>
  <c r="B457" i="16"/>
  <c r="A457" i="16"/>
  <c r="AO456" i="16"/>
  <c r="AN456" i="16"/>
  <c r="AL456" i="16"/>
  <c r="AK456" i="16"/>
  <c r="AJ456" i="16"/>
  <c r="AI456" i="16"/>
  <c r="AH456" i="16"/>
  <c r="AG456" i="16"/>
  <c r="AF456" i="16"/>
  <c r="AE456" i="16"/>
  <c r="AD456" i="16"/>
  <c r="AC456" i="16"/>
  <c r="AB456" i="16"/>
  <c r="AA456" i="16"/>
  <c r="Z456" i="16"/>
  <c r="Y456" i="16"/>
  <c r="X456" i="16"/>
  <c r="W456" i="16"/>
  <c r="V456" i="16"/>
  <c r="U456" i="16"/>
  <c r="T456" i="16"/>
  <c r="S456" i="16"/>
  <c r="R456" i="16"/>
  <c r="Q456" i="16"/>
  <c r="P456" i="16"/>
  <c r="O456" i="16"/>
  <c r="N456" i="16"/>
  <c r="M456" i="16"/>
  <c r="L456" i="16"/>
  <c r="K456" i="16"/>
  <c r="J456" i="16"/>
  <c r="I456" i="16"/>
  <c r="H456" i="16"/>
  <c r="G456" i="16"/>
  <c r="F456" i="16"/>
  <c r="E456" i="16"/>
  <c r="D456" i="16"/>
  <c r="C456" i="16"/>
  <c r="B456" i="16"/>
  <c r="A456" i="16"/>
  <c r="AO455" i="16"/>
  <c r="AN455" i="16"/>
  <c r="AL455" i="16"/>
  <c r="AK455" i="16"/>
  <c r="AJ455" i="16"/>
  <c r="AI455" i="16"/>
  <c r="AH455" i="16"/>
  <c r="AG455" i="16"/>
  <c r="AF455" i="16"/>
  <c r="AE455" i="16"/>
  <c r="AD455" i="16"/>
  <c r="AC455" i="16"/>
  <c r="AB455" i="16"/>
  <c r="AA455" i="16"/>
  <c r="Z455" i="16"/>
  <c r="Y455" i="16"/>
  <c r="X455" i="16"/>
  <c r="W455" i="16"/>
  <c r="V455" i="16"/>
  <c r="U455" i="16"/>
  <c r="T455" i="16"/>
  <c r="S455" i="16"/>
  <c r="R455" i="16"/>
  <c r="Q455" i="16"/>
  <c r="P455" i="16"/>
  <c r="O455" i="16"/>
  <c r="N455" i="16"/>
  <c r="M455" i="16"/>
  <c r="L455" i="16"/>
  <c r="K455" i="16"/>
  <c r="J455" i="16"/>
  <c r="I455" i="16"/>
  <c r="H455" i="16"/>
  <c r="G455" i="16"/>
  <c r="F455" i="16"/>
  <c r="E455" i="16"/>
  <c r="D455" i="16"/>
  <c r="C455" i="16"/>
  <c r="B455" i="16"/>
  <c r="A455" i="16" s="1"/>
  <c r="AO454" i="16"/>
  <c r="AN454" i="16"/>
  <c r="AL454" i="16"/>
  <c r="AK454" i="16"/>
  <c r="AJ454" i="16"/>
  <c r="AI454" i="16"/>
  <c r="AH454" i="16"/>
  <c r="AG454" i="16"/>
  <c r="AF454" i="16"/>
  <c r="AE454" i="16"/>
  <c r="AD454" i="16"/>
  <c r="AC454" i="16"/>
  <c r="AB454" i="16"/>
  <c r="AA454" i="16"/>
  <c r="Z454" i="16"/>
  <c r="Y454" i="16"/>
  <c r="X454" i="16"/>
  <c r="W454" i="16"/>
  <c r="V454" i="16"/>
  <c r="U454" i="16"/>
  <c r="T454" i="16"/>
  <c r="S454" i="16"/>
  <c r="R454" i="16"/>
  <c r="Q454" i="16"/>
  <c r="P454" i="16"/>
  <c r="O454" i="16"/>
  <c r="N454" i="16"/>
  <c r="M454" i="16"/>
  <c r="L454" i="16"/>
  <c r="K454" i="16"/>
  <c r="J454" i="16"/>
  <c r="I454" i="16"/>
  <c r="H454" i="16"/>
  <c r="G454" i="16"/>
  <c r="F454" i="16"/>
  <c r="E454" i="16"/>
  <c r="D454" i="16"/>
  <c r="C454" i="16"/>
  <c r="B454" i="16"/>
  <c r="A454" i="16" s="1"/>
  <c r="AO453" i="16"/>
  <c r="AN453" i="16"/>
  <c r="AL453" i="16"/>
  <c r="AK453" i="16"/>
  <c r="AJ453" i="16"/>
  <c r="AI453" i="16"/>
  <c r="AH453" i="16"/>
  <c r="AG453" i="16"/>
  <c r="AF453" i="16"/>
  <c r="AE453" i="16"/>
  <c r="AD453" i="16"/>
  <c r="AC453" i="16"/>
  <c r="AB453" i="16"/>
  <c r="AA453" i="16"/>
  <c r="Z453" i="16"/>
  <c r="Y453" i="16"/>
  <c r="X453" i="16"/>
  <c r="W453" i="16"/>
  <c r="V453" i="16"/>
  <c r="U453" i="16"/>
  <c r="T453" i="16"/>
  <c r="S453" i="16"/>
  <c r="R453" i="16"/>
  <c r="Q453" i="16"/>
  <c r="P453" i="16"/>
  <c r="O453" i="16"/>
  <c r="N453" i="16"/>
  <c r="M453" i="16"/>
  <c r="L453" i="16"/>
  <c r="K453" i="16"/>
  <c r="J453" i="16"/>
  <c r="I453" i="16"/>
  <c r="H453" i="16"/>
  <c r="G453" i="16"/>
  <c r="F453" i="16"/>
  <c r="E453" i="16"/>
  <c r="D453" i="16"/>
  <c r="C453" i="16"/>
  <c r="B453" i="16"/>
  <c r="A453" i="16"/>
  <c r="AO452" i="16"/>
  <c r="AN452" i="16"/>
  <c r="AL452" i="16"/>
  <c r="AK452" i="16"/>
  <c r="AJ452" i="16"/>
  <c r="AI452" i="16"/>
  <c r="AH452" i="16"/>
  <c r="AG452" i="16"/>
  <c r="AF452" i="16"/>
  <c r="AE452" i="16"/>
  <c r="AD452" i="16"/>
  <c r="AC452" i="16"/>
  <c r="AB452" i="16"/>
  <c r="AA452" i="16"/>
  <c r="Z452" i="16"/>
  <c r="Y452" i="16"/>
  <c r="X452" i="16"/>
  <c r="W452" i="16"/>
  <c r="V452" i="16"/>
  <c r="U452" i="16"/>
  <c r="T452" i="16"/>
  <c r="S452" i="16"/>
  <c r="R452" i="16"/>
  <c r="Q452" i="16"/>
  <c r="P452" i="16"/>
  <c r="O452" i="16"/>
  <c r="N452" i="16"/>
  <c r="M452" i="16"/>
  <c r="L452" i="16"/>
  <c r="K452" i="16"/>
  <c r="J452" i="16"/>
  <c r="I452" i="16"/>
  <c r="H452" i="16"/>
  <c r="G452" i="16"/>
  <c r="F452" i="16"/>
  <c r="E452" i="16"/>
  <c r="D452" i="16"/>
  <c r="C452" i="16"/>
  <c r="B452" i="16"/>
  <c r="A452" i="16"/>
  <c r="AO451" i="16"/>
  <c r="AN451" i="16"/>
  <c r="AL451" i="16"/>
  <c r="AK451" i="16"/>
  <c r="AJ451" i="16"/>
  <c r="AI451" i="16"/>
  <c r="AH451" i="16"/>
  <c r="AG451" i="16"/>
  <c r="AF451" i="16"/>
  <c r="AE451" i="16"/>
  <c r="AD451" i="16"/>
  <c r="AC451" i="16"/>
  <c r="AB451" i="16"/>
  <c r="AA451" i="16"/>
  <c r="Z451" i="16"/>
  <c r="Y451" i="16"/>
  <c r="X451" i="16"/>
  <c r="W451" i="16"/>
  <c r="V451" i="16"/>
  <c r="U451" i="16"/>
  <c r="T451" i="16"/>
  <c r="S451" i="16"/>
  <c r="R451" i="16"/>
  <c r="Q451" i="16"/>
  <c r="P451" i="16"/>
  <c r="O451" i="16"/>
  <c r="N451" i="16"/>
  <c r="M451" i="16"/>
  <c r="L451" i="16"/>
  <c r="K451" i="16"/>
  <c r="J451" i="16"/>
  <c r="I451" i="16"/>
  <c r="H451" i="16"/>
  <c r="G451" i="16"/>
  <c r="F451" i="16"/>
  <c r="E451" i="16"/>
  <c r="D451" i="16"/>
  <c r="C451" i="16"/>
  <c r="B451" i="16"/>
  <c r="A451" i="16" s="1"/>
  <c r="AO450" i="16"/>
  <c r="AN450" i="16"/>
  <c r="AL450" i="16"/>
  <c r="AK450" i="16"/>
  <c r="AJ450" i="16"/>
  <c r="AI450" i="16"/>
  <c r="AH450" i="16"/>
  <c r="AG450" i="16"/>
  <c r="AF450" i="16"/>
  <c r="AE450" i="16"/>
  <c r="AD450" i="16"/>
  <c r="AC450" i="16"/>
  <c r="AB450" i="16"/>
  <c r="AA450"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s="1"/>
  <c r="AO449" i="16"/>
  <c r="AN449" i="16"/>
  <c r="AL449" i="16"/>
  <c r="AK449" i="16"/>
  <c r="AJ449" i="16"/>
  <c r="AI449" i="16"/>
  <c r="AH449" i="16"/>
  <c r="AG449" i="16"/>
  <c r="AF449" i="16"/>
  <c r="AE449" i="16"/>
  <c r="AD449" i="16"/>
  <c r="AC449" i="16"/>
  <c r="AB449" i="16"/>
  <c r="AA449" i="16"/>
  <c r="Z449" i="16"/>
  <c r="Y449" i="16"/>
  <c r="X449" i="16"/>
  <c r="W449" i="16"/>
  <c r="V449" i="16"/>
  <c r="U449" i="16"/>
  <c r="T449" i="16"/>
  <c r="S449" i="16"/>
  <c r="R449" i="16"/>
  <c r="Q449" i="16"/>
  <c r="P449" i="16"/>
  <c r="O449" i="16"/>
  <c r="N449" i="16"/>
  <c r="M449" i="16"/>
  <c r="L449" i="16"/>
  <c r="K449" i="16"/>
  <c r="J449" i="16"/>
  <c r="I449" i="16"/>
  <c r="H449" i="16"/>
  <c r="G449" i="16"/>
  <c r="F449" i="16"/>
  <c r="E449" i="16"/>
  <c r="D449" i="16"/>
  <c r="C449" i="16"/>
  <c r="B449" i="16"/>
  <c r="A449" i="16"/>
  <c r="AO448" i="16"/>
  <c r="AN448" i="16"/>
  <c r="AL448" i="16"/>
  <c r="AK448" i="16"/>
  <c r="AJ448" i="16"/>
  <c r="AI448" i="16"/>
  <c r="AH448" i="16"/>
  <c r="AG448" i="16"/>
  <c r="AF448" i="16"/>
  <c r="AE448" i="16"/>
  <c r="AD448" i="16"/>
  <c r="AC448" i="16"/>
  <c r="AB448" i="16"/>
  <c r="AA448" i="16"/>
  <c r="Z448" i="16"/>
  <c r="Y448" i="16"/>
  <c r="X448" i="16"/>
  <c r="W448" i="16"/>
  <c r="V448" i="16"/>
  <c r="U448" i="16"/>
  <c r="T448" i="16"/>
  <c r="S448" i="16"/>
  <c r="R448" i="16"/>
  <c r="Q448" i="16"/>
  <c r="P448" i="16"/>
  <c r="O448" i="16"/>
  <c r="N448" i="16"/>
  <c r="M448" i="16"/>
  <c r="L448" i="16"/>
  <c r="K448" i="16"/>
  <c r="J448" i="16"/>
  <c r="I448" i="16"/>
  <c r="H448" i="16"/>
  <c r="G448" i="16"/>
  <c r="F448" i="16"/>
  <c r="E448" i="16"/>
  <c r="D448" i="16"/>
  <c r="C448" i="16"/>
  <c r="B448" i="16"/>
  <c r="A448" i="16"/>
  <c r="AO447" i="16"/>
  <c r="AN447" i="16"/>
  <c r="AL447" i="16"/>
  <c r="AK447" i="16"/>
  <c r="AJ447" i="16"/>
  <c r="AI447" i="16"/>
  <c r="AH447" i="16"/>
  <c r="AG447" i="16"/>
  <c r="AF447" i="16"/>
  <c r="AE447" i="16"/>
  <c r="AD447" i="16"/>
  <c r="AC447" i="16"/>
  <c r="AB447" i="16"/>
  <c r="AA447" i="16"/>
  <c r="Z447" i="16"/>
  <c r="Y447" i="16"/>
  <c r="X447" i="16"/>
  <c r="W447" i="16"/>
  <c r="V447" i="16"/>
  <c r="U447" i="16"/>
  <c r="T447" i="16"/>
  <c r="S447" i="16"/>
  <c r="R447" i="16"/>
  <c r="Q447" i="16"/>
  <c r="P447" i="16"/>
  <c r="O447" i="16"/>
  <c r="N447" i="16"/>
  <c r="M447" i="16"/>
  <c r="L447" i="16"/>
  <c r="K447" i="16"/>
  <c r="J447" i="16"/>
  <c r="I447" i="16"/>
  <c r="H447" i="16"/>
  <c r="G447" i="16"/>
  <c r="F447" i="16"/>
  <c r="E447" i="16"/>
  <c r="D447" i="16"/>
  <c r="C447" i="16"/>
  <c r="B447" i="16"/>
  <c r="A447" i="16" s="1"/>
  <c r="AO446" i="16"/>
  <c r="AN446" i="16"/>
  <c r="AL446" i="16"/>
  <c r="AK446" i="16"/>
  <c r="AJ446" i="16"/>
  <c r="AI446" i="16"/>
  <c r="AH446" i="16"/>
  <c r="AG446" i="16"/>
  <c r="AF446" i="16"/>
  <c r="AE446" i="16"/>
  <c r="AD446" i="16"/>
  <c r="AC446" i="16"/>
  <c r="AB446" i="16"/>
  <c r="AA446" i="16"/>
  <c r="Z446" i="16"/>
  <c r="Y446" i="16"/>
  <c r="X446" i="16"/>
  <c r="W446" i="16"/>
  <c r="V446" i="16"/>
  <c r="U446" i="16"/>
  <c r="T446" i="16"/>
  <c r="S446" i="16"/>
  <c r="R446" i="16"/>
  <c r="Q446" i="16"/>
  <c r="P446" i="16"/>
  <c r="O446" i="16"/>
  <c r="N446" i="16"/>
  <c r="M446" i="16"/>
  <c r="L446" i="16"/>
  <c r="K446" i="16"/>
  <c r="J446" i="16"/>
  <c r="I446" i="16"/>
  <c r="H446" i="16"/>
  <c r="G446" i="16"/>
  <c r="F446" i="16"/>
  <c r="E446" i="16"/>
  <c r="D446" i="16"/>
  <c r="C446" i="16"/>
  <c r="B446" i="16"/>
  <c r="A446" i="16" s="1"/>
  <c r="AO445" i="16"/>
  <c r="AN445" i="16"/>
  <c r="AL445" i="16"/>
  <c r="AK445" i="16"/>
  <c r="AJ445" i="16"/>
  <c r="AI445" i="16"/>
  <c r="AH445" i="16"/>
  <c r="AG445" i="16"/>
  <c r="AF445" i="16"/>
  <c r="AE445" i="16"/>
  <c r="AD445" i="16"/>
  <c r="AC445" i="16"/>
  <c r="AB445" i="16"/>
  <c r="AA445" i="16"/>
  <c r="Z445" i="16"/>
  <c r="Y445" i="16"/>
  <c r="X445" i="16"/>
  <c r="W445" i="16"/>
  <c r="V445" i="16"/>
  <c r="U445" i="16"/>
  <c r="T445" i="16"/>
  <c r="S445" i="16"/>
  <c r="R445" i="16"/>
  <c r="Q445" i="16"/>
  <c r="P445" i="16"/>
  <c r="O445" i="16"/>
  <c r="N445" i="16"/>
  <c r="M445" i="16"/>
  <c r="L445" i="16"/>
  <c r="K445" i="16"/>
  <c r="J445" i="16"/>
  <c r="I445" i="16"/>
  <c r="H445" i="16"/>
  <c r="G445" i="16"/>
  <c r="F445" i="16"/>
  <c r="E445" i="16"/>
  <c r="D445" i="16"/>
  <c r="C445" i="16"/>
  <c r="B445" i="16"/>
  <c r="A445" i="16"/>
  <c r="AO444" i="16"/>
  <c r="AN444" i="16"/>
  <c r="AL444" i="16"/>
  <c r="AK444" i="16"/>
  <c r="AJ444" i="16"/>
  <c r="AI444" i="16"/>
  <c r="AH444" i="16"/>
  <c r="AG444" i="16"/>
  <c r="AF444" i="16"/>
  <c r="AE444" i="16"/>
  <c r="AD444" i="16"/>
  <c r="AC444" i="16"/>
  <c r="AB444" i="16"/>
  <c r="AA444" i="16"/>
  <c r="Z444" i="16"/>
  <c r="Y444" i="16"/>
  <c r="X444" i="16"/>
  <c r="W444" i="16"/>
  <c r="V444" i="16"/>
  <c r="U444" i="16"/>
  <c r="T444" i="16"/>
  <c r="S444" i="16"/>
  <c r="R444" i="16"/>
  <c r="Q444" i="16"/>
  <c r="P444" i="16"/>
  <c r="O444" i="16"/>
  <c r="N444" i="16"/>
  <c r="M444" i="16"/>
  <c r="L444" i="16"/>
  <c r="K444" i="16"/>
  <c r="J444" i="16"/>
  <c r="I444" i="16"/>
  <c r="H444" i="16"/>
  <c r="G444" i="16"/>
  <c r="F444" i="16"/>
  <c r="E444" i="16"/>
  <c r="D444" i="16"/>
  <c r="C444" i="16"/>
  <c r="B444" i="16"/>
  <c r="A444" i="16"/>
  <c r="AO443" i="16"/>
  <c r="AN443" i="16"/>
  <c r="AL443" i="16"/>
  <c r="AK443" i="16"/>
  <c r="AJ443" i="16"/>
  <c r="AI443" i="16"/>
  <c r="AH443" i="16"/>
  <c r="AG443" i="16"/>
  <c r="AF443" i="16"/>
  <c r="AE443" i="16"/>
  <c r="AD443" i="16"/>
  <c r="AC443" i="16"/>
  <c r="AB443" i="16"/>
  <c r="AA443" i="16"/>
  <c r="Z443" i="16"/>
  <c r="Y443" i="16"/>
  <c r="X443" i="16"/>
  <c r="W443" i="16"/>
  <c r="V443" i="16"/>
  <c r="U443" i="16"/>
  <c r="T443" i="16"/>
  <c r="S443" i="16"/>
  <c r="R443" i="16"/>
  <c r="Q443" i="16"/>
  <c r="P443" i="16"/>
  <c r="O443" i="16"/>
  <c r="N443" i="16"/>
  <c r="M443" i="16"/>
  <c r="L443" i="16"/>
  <c r="K443" i="16"/>
  <c r="J443" i="16"/>
  <c r="I443" i="16"/>
  <c r="H443" i="16"/>
  <c r="G443" i="16"/>
  <c r="F443" i="16"/>
  <c r="E443" i="16"/>
  <c r="D443" i="16"/>
  <c r="C443" i="16"/>
  <c r="B443" i="16"/>
  <c r="A443" i="16" s="1"/>
  <c r="AO442" i="16"/>
  <c r="AN442" i="16"/>
  <c r="AL442" i="16"/>
  <c r="AK442" i="16"/>
  <c r="AJ442" i="16"/>
  <c r="AI442" i="16"/>
  <c r="AH442" i="16"/>
  <c r="AG442" i="16"/>
  <c r="AF442" i="16"/>
  <c r="AE442" i="16"/>
  <c r="AD442" i="16"/>
  <c r="AC442" i="16"/>
  <c r="AB442" i="16"/>
  <c r="AA442" i="16"/>
  <c r="Z442" i="16"/>
  <c r="Y442" i="16"/>
  <c r="X442" i="16"/>
  <c r="W442" i="16"/>
  <c r="V442" i="16"/>
  <c r="U442" i="16"/>
  <c r="T442" i="16"/>
  <c r="S442" i="16"/>
  <c r="R442" i="16"/>
  <c r="Q442" i="16"/>
  <c r="P442" i="16"/>
  <c r="O442" i="16"/>
  <c r="N442" i="16"/>
  <c r="M442" i="16"/>
  <c r="L442" i="16"/>
  <c r="K442" i="16"/>
  <c r="J442" i="16"/>
  <c r="I442" i="16"/>
  <c r="H442" i="16"/>
  <c r="G442" i="16"/>
  <c r="F442" i="16"/>
  <c r="E442" i="16"/>
  <c r="D442" i="16"/>
  <c r="C442" i="16"/>
  <c r="B442" i="16"/>
  <c r="A442" i="16" s="1"/>
  <c r="AO441" i="16"/>
  <c r="AN441" i="16"/>
  <c r="AL441" i="16"/>
  <c r="AK441" i="16"/>
  <c r="AJ441" i="16"/>
  <c r="AI441" i="16"/>
  <c r="AH441" i="16"/>
  <c r="AG441" i="16"/>
  <c r="AF441" i="16"/>
  <c r="AE441" i="16"/>
  <c r="AD441" i="16"/>
  <c r="AC441" i="16"/>
  <c r="AB441" i="16"/>
  <c r="AA441" i="16"/>
  <c r="Z441" i="16"/>
  <c r="Y441" i="16"/>
  <c r="X441" i="16"/>
  <c r="W441" i="16"/>
  <c r="V441" i="16"/>
  <c r="U441" i="16"/>
  <c r="T441" i="16"/>
  <c r="S441" i="16"/>
  <c r="R441" i="16"/>
  <c r="Q441" i="16"/>
  <c r="P441" i="16"/>
  <c r="O441" i="16"/>
  <c r="N441" i="16"/>
  <c r="M441" i="16"/>
  <c r="L441" i="16"/>
  <c r="K441" i="16"/>
  <c r="J441" i="16"/>
  <c r="I441" i="16"/>
  <c r="H441" i="16"/>
  <c r="G441" i="16"/>
  <c r="F441" i="16"/>
  <c r="E441" i="16"/>
  <c r="D441" i="16"/>
  <c r="C441" i="16"/>
  <c r="B441" i="16"/>
  <c r="A441" i="16"/>
  <c r="AO440" i="16"/>
  <c r="AN440" i="16"/>
  <c r="AL440" i="16"/>
  <c r="AK440" i="16"/>
  <c r="AJ440" i="16"/>
  <c r="AI440" i="16"/>
  <c r="AH440" i="16"/>
  <c r="AG440" i="16"/>
  <c r="AF440" i="16"/>
  <c r="AE440" i="16"/>
  <c r="AD440" i="16"/>
  <c r="AC440" i="16"/>
  <c r="AB440" i="16"/>
  <c r="AA440" i="16"/>
  <c r="Z440" i="16"/>
  <c r="Y440" i="16"/>
  <c r="X440" i="16"/>
  <c r="W440" i="16"/>
  <c r="V440" i="16"/>
  <c r="U440" i="16"/>
  <c r="T440" i="16"/>
  <c r="S440" i="16"/>
  <c r="R440" i="16"/>
  <c r="Q440" i="16"/>
  <c r="P440" i="16"/>
  <c r="O440" i="16"/>
  <c r="N440" i="16"/>
  <c r="M440" i="16"/>
  <c r="L440" i="16"/>
  <c r="K440" i="16"/>
  <c r="J440" i="16"/>
  <c r="I440" i="16"/>
  <c r="H440" i="16"/>
  <c r="G440" i="16"/>
  <c r="F440" i="16"/>
  <c r="E440" i="16"/>
  <c r="D440" i="16"/>
  <c r="C440" i="16"/>
  <c r="B440" i="16"/>
  <c r="A440" i="16"/>
  <c r="AO439" i="16"/>
  <c r="AN439" i="16"/>
  <c r="AL439" i="16"/>
  <c r="AK439" i="16"/>
  <c r="AJ439" i="16"/>
  <c r="AI439" i="16"/>
  <c r="AH439" i="16"/>
  <c r="AG439" i="16"/>
  <c r="AF439" i="16"/>
  <c r="AE439" i="16"/>
  <c r="AD439" i="16"/>
  <c r="AC439" i="16"/>
  <c r="AB439" i="16"/>
  <c r="AA439" i="16"/>
  <c r="Z439" i="16"/>
  <c r="Y439" i="16"/>
  <c r="X439" i="16"/>
  <c r="W439" i="16"/>
  <c r="V439" i="16"/>
  <c r="U439" i="16"/>
  <c r="T439" i="16"/>
  <c r="S439" i="16"/>
  <c r="R439" i="16"/>
  <c r="Q439" i="16"/>
  <c r="P439" i="16"/>
  <c r="O439" i="16"/>
  <c r="N439" i="16"/>
  <c r="M439" i="16"/>
  <c r="L439" i="16"/>
  <c r="K439" i="16"/>
  <c r="J439" i="16"/>
  <c r="I439" i="16"/>
  <c r="H439" i="16"/>
  <c r="G439" i="16"/>
  <c r="F439" i="16"/>
  <c r="E439" i="16"/>
  <c r="D439" i="16"/>
  <c r="C439" i="16"/>
  <c r="B439" i="16"/>
  <c r="A439" i="16" s="1"/>
  <c r="AO438" i="16"/>
  <c r="AN438" i="16"/>
  <c r="AL438" i="16"/>
  <c r="AK438" i="16"/>
  <c r="AJ438" i="16"/>
  <c r="AI438" i="16"/>
  <c r="AH438" i="16"/>
  <c r="AG438" i="16"/>
  <c r="AF438" i="16"/>
  <c r="AE438" i="16"/>
  <c r="AD438" i="16"/>
  <c r="AC438" i="16"/>
  <c r="AB438" i="16"/>
  <c r="AA438" i="16"/>
  <c r="Z438" i="16"/>
  <c r="Y438" i="16"/>
  <c r="X438" i="16"/>
  <c r="W438" i="16"/>
  <c r="V438" i="16"/>
  <c r="U438" i="16"/>
  <c r="T438" i="16"/>
  <c r="S438" i="16"/>
  <c r="R438" i="16"/>
  <c r="Q438" i="16"/>
  <c r="P438" i="16"/>
  <c r="O438" i="16"/>
  <c r="N438" i="16"/>
  <c r="M438" i="16"/>
  <c r="L438" i="16"/>
  <c r="K438" i="16"/>
  <c r="J438" i="16"/>
  <c r="I438" i="16"/>
  <c r="H438" i="16"/>
  <c r="G438" i="16"/>
  <c r="F438" i="16"/>
  <c r="E438" i="16"/>
  <c r="D438" i="16"/>
  <c r="C438" i="16"/>
  <c r="B438" i="16"/>
  <c r="A438" i="16" s="1"/>
  <c r="AO437" i="16"/>
  <c r="AN437" i="16"/>
  <c r="AL437" i="16"/>
  <c r="AK437" i="16"/>
  <c r="AJ437" i="16"/>
  <c r="AI437" i="16"/>
  <c r="AH437" i="16"/>
  <c r="AG437" i="16"/>
  <c r="AF437" i="16"/>
  <c r="AE437" i="16"/>
  <c r="AD437" i="16"/>
  <c r="AC437" i="16"/>
  <c r="AB437" i="16"/>
  <c r="AA437" i="16"/>
  <c r="Z437" i="16"/>
  <c r="Y437" i="16"/>
  <c r="X437" i="16"/>
  <c r="W437" i="16"/>
  <c r="V437" i="16"/>
  <c r="U437" i="16"/>
  <c r="T437" i="16"/>
  <c r="S437" i="16"/>
  <c r="R437" i="16"/>
  <c r="Q437" i="16"/>
  <c r="P437" i="16"/>
  <c r="O437" i="16"/>
  <c r="N437" i="16"/>
  <c r="M437" i="16"/>
  <c r="L437" i="16"/>
  <c r="K437" i="16"/>
  <c r="J437" i="16"/>
  <c r="I437" i="16"/>
  <c r="H437" i="16"/>
  <c r="G437" i="16"/>
  <c r="F437" i="16"/>
  <c r="E437" i="16"/>
  <c r="D437" i="16"/>
  <c r="C437" i="16"/>
  <c r="B437" i="16"/>
  <c r="A437" i="16"/>
  <c r="AO436" i="16"/>
  <c r="AN436" i="16"/>
  <c r="AL436" i="16"/>
  <c r="AK436" i="16"/>
  <c r="AJ436" i="16"/>
  <c r="AI436" i="16"/>
  <c r="AH436" i="16"/>
  <c r="AG436" i="16"/>
  <c r="AF436" i="16"/>
  <c r="AE436" i="16"/>
  <c r="AD436" i="16"/>
  <c r="AC436" i="16"/>
  <c r="AB436" i="16"/>
  <c r="AA436" i="16"/>
  <c r="Z436" i="16"/>
  <c r="Y436" i="16"/>
  <c r="X436" i="16"/>
  <c r="W436" i="16"/>
  <c r="V436" i="16"/>
  <c r="U436" i="16"/>
  <c r="T436" i="16"/>
  <c r="S436" i="16"/>
  <c r="R436" i="16"/>
  <c r="Q436" i="16"/>
  <c r="P436" i="16"/>
  <c r="O436" i="16"/>
  <c r="N436" i="16"/>
  <c r="M436" i="16"/>
  <c r="L436" i="16"/>
  <c r="K436" i="16"/>
  <c r="J436" i="16"/>
  <c r="I436" i="16"/>
  <c r="H436" i="16"/>
  <c r="G436" i="16"/>
  <c r="F436" i="16"/>
  <c r="E436" i="16"/>
  <c r="D436" i="16"/>
  <c r="C436" i="16"/>
  <c r="B436" i="16"/>
  <c r="A436" i="16"/>
  <c r="AO435" i="16"/>
  <c r="AN435" i="16"/>
  <c r="AL435" i="16"/>
  <c r="AK435" i="16"/>
  <c r="AJ435" i="16"/>
  <c r="AI435" i="16"/>
  <c r="AH435" i="16"/>
  <c r="AG435" i="16"/>
  <c r="AF435" i="16"/>
  <c r="AE435" i="16"/>
  <c r="AD435" i="16"/>
  <c r="AC435" i="16"/>
  <c r="AB435" i="16"/>
  <c r="AA435" i="16"/>
  <c r="Z435" i="16"/>
  <c r="Y435" i="16"/>
  <c r="X435" i="16"/>
  <c r="W435" i="16"/>
  <c r="V435" i="16"/>
  <c r="U435" i="16"/>
  <c r="T435" i="16"/>
  <c r="S435" i="16"/>
  <c r="R435" i="16"/>
  <c r="Q435" i="16"/>
  <c r="P435" i="16"/>
  <c r="O435" i="16"/>
  <c r="N435" i="16"/>
  <c r="M435" i="16"/>
  <c r="L435" i="16"/>
  <c r="K435" i="16"/>
  <c r="J435" i="16"/>
  <c r="I435" i="16"/>
  <c r="H435" i="16"/>
  <c r="G435" i="16"/>
  <c r="F435" i="16"/>
  <c r="E435" i="16"/>
  <c r="D435" i="16"/>
  <c r="C435" i="16"/>
  <c r="B435" i="16"/>
  <c r="A435" i="16" s="1"/>
  <c r="AO434" i="16"/>
  <c r="AN434" i="16"/>
  <c r="AL434" i="16"/>
  <c r="AK434" i="16"/>
  <c r="AJ434" i="16"/>
  <c r="AI434" i="16"/>
  <c r="AH434" i="16"/>
  <c r="AG434" i="16"/>
  <c r="AF434" i="16"/>
  <c r="AE434" i="16"/>
  <c r="AD434" i="16"/>
  <c r="AC434" i="16"/>
  <c r="AB434" i="16"/>
  <c r="AA434" i="16"/>
  <c r="Z434" i="16"/>
  <c r="Y434" i="16"/>
  <c r="X434" i="16"/>
  <c r="W434" i="16"/>
  <c r="V434" i="16"/>
  <c r="U434" i="16"/>
  <c r="T434" i="16"/>
  <c r="S434" i="16"/>
  <c r="R434" i="16"/>
  <c r="Q434" i="16"/>
  <c r="P434" i="16"/>
  <c r="O434" i="16"/>
  <c r="N434" i="16"/>
  <c r="M434" i="16"/>
  <c r="L434" i="16"/>
  <c r="K434" i="16"/>
  <c r="J434" i="16"/>
  <c r="I434" i="16"/>
  <c r="H434" i="16"/>
  <c r="G434" i="16"/>
  <c r="F434" i="16"/>
  <c r="E434" i="16"/>
  <c r="D434" i="16"/>
  <c r="C434" i="16"/>
  <c r="B434" i="16"/>
  <c r="A434" i="16" s="1"/>
  <c r="AO433" i="16"/>
  <c r="AN433" i="16"/>
  <c r="AL433" i="16"/>
  <c r="AK433" i="16"/>
  <c r="AJ433" i="16"/>
  <c r="AI433" i="16"/>
  <c r="AH433" i="16"/>
  <c r="AG433" i="16"/>
  <c r="AF433" i="16"/>
  <c r="AE433" i="16"/>
  <c r="AD433" i="16"/>
  <c r="AC433" i="16"/>
  <c r="AB433" i="16"/>
  <c r="AA433" i="16"/>
  <c r="Z433" i="16"/>
  <c r="Y433" i="16"/>
  <c r="X433" i="16"/>
  <c r="W433" i="16"/>
  <c r="V433" i="16"/>
  <c r="U433" i="16"/>
  <c r="T433" i="16"/>
  <c r="S433" i="16"/>
  <c r="R433" i="16"/>
  <c r="Q433" i="16"/>
  <c r="P433" i="16"/>
  <c r="O433" i="16"/>
  <c r="N433" i="16"/>
  <c r="M433" i="16"/>
  <c r="L433" i="16"/>
  <c r="K433" i="16"/>
  <c r="J433" i="16"/>
  <c r="I433" i="16"/>
  <c r="H433" i="16"/>
  <c r="G433" i="16"/>
  <c r="F433" i="16"/>
  <c r="E433" i="16"/>
  <c r="D433" i="16"/>
  <c r="C433" i="16"/>
  <c r="B433" i="16"/>
  <c r="A433" i="16"/>
  <c r="AO432" i="16"/>
  <c r="AN432" i="16"/>
  <c r="AL432" i="16"/>
  <c r="AK432" i="16"/>
  <c r="AJ432" i="16"/>
  <c r="AI432" i="16"/>
  <c r="AH432" i="16"/>
  <c r="AG432" i="16"/>
  <c r="AF432" i="16"/>
  <c r="AE432" i="16"/>
  <c r="AD432" i="16"/>
  <c r="AC432" i="16"/>
  <c r="AB432" i="16"/>
  <c r="AA432" i="16"/>
  <c r="Z432" i="16"/>
  <c r="Y432" i="16"/>
  <c r="X432" i="16"/>
  <c r="W432" i="16"/>
  <c r="V432" i="16"/>
  <c r="U432" i="16"/>
  <c r="T432" i="16"/>
  <c r="S432" i="16"/>
  <c r="R432" i="16"/>
  <c r="Q432" i="16"/>
  <c r="P432" i="16"/>
  <c r="O432" i="16"/>
  <c r="N432" i="16"/>
  <c r="M432" i="16"/>
  <c r="L432" i="16"/>
  <c r="K432" i="16"/>
  <c r="J432" i="16"/>
  <c r="I432" i="16"/>
  <c r="H432" i="16"/>
  <c r="G432" i="16"/>
  <c r="F432" i="16"/>
  <c r="E432" i="16"/>
  <c r="D432" i="16"/>
  <c r="C432" i="16"/>
  <c r="B432" i="16"/>
  <c r="A432" i="16"/>
  <c r="AO431" i="16"/>
  <c r="AN431" i="16"/>
  <c r="AL431" i="16"/>
  <c r="AK431" i="16"/>
  <c r="AJ431" i="16"/>
  <c r="AI431" i="16"/>
  <c r="AH431" i="16"/>
  <c r="AG431" i="16"/>
  <c r="AF431" i="16"/>
  <c r="AE431" i="16"/>
  <c r="AD431" i="16"/>
  <c r="AC431" i="16"/>
  <c r="AB431" i="16"/>
  <c r="AA431" i="16"/>
  <c r="Z431" i="16"/>
  <c r="Y431" i="16"/>
  <c r="X431" i="16"/>
  <c r="W431" i="16"/>
  <c r="V431" i="16"/>
  <c r="U431" i="16"/>
  <c r="T431" i="16"/>
  <c r="S431" i="16"/>
  <c r="R431" i="16"/>
  <c r="Q431" i="16"/>
  <c r="P431" i="16"/>
  <c r="O431" i="16"/>
  <c r="N431" i="16"/>
  <c r="M431" i="16"/>
  <c r="L431" i="16"/>
  <c r="K431" i="16"/>
  <c r="J431" i="16"/>
  <c r="I431" i="16"/>
  <c r="H431" i="16"/>
  <c r="G431" i="16"/>
  <c r="F431" i="16"/>
  <c r="E431" i="16"/>
  <c r="D431" i="16"/>
  <c r="C431" i="16"/>
  <c r="B431" i="16"/>
  <c r="A431" i="16" s="1"/>
  <c r="AO430" i="16"/>
  <c r="AN430" i="16"/>
  <c r="AL430" i="16"/>
  <c r="AK430" i="16"/>
  <c r="AJ430" i="16"/>
  <c r="AI430" i="16"/>
  <c r="AH430" i="16"/>
  <c r="AG430" i="16"/>
  <c r="AF430" i="16"/>
  <c r="AE430" i="16"/>
  <c r="AD430" i="16"/>
  <c r="AC430" i="16"/>
  <c r="AB430" i="16"/>
  <c r="AA430" i="16"/>
  <c r="Z430" i="16"/>
  <c r="Y430" i="16"/>
  <c r="X430" i="16"/>
  <c r="W430" i="16"/>
  <c r="V430" i="16"/>
  <c r="U430" i="16"/>
  <c r="T430" i="16"/>
  <c r="S430" i="16"/>
  <c r="R430" i="16"/>
  <c r="Q430" i="16"/>
  <c r="P430" i="16"/>
  <c r="O430" i="16"/>
  <c r="N430" i="16"/>
  <c r="M430" i="16"/>
  <c r="L430" i="16"/>
  <c r="K430" i="16"/>
  <c r="J430" i="16"/>
  <c r="I430" i="16"/>
  <c r="H430" i="16"/>
  <c r="G430" i="16"/>
  <c r="F430" i="16"/>
  <c r="E430" i="16"/>
  <c r="D430" i="16"/>
  <c r="C430" i="16"/>
  <c r="B430" i="16"/>
  <c r="A430" i="16" s="1"/>
  <c r="AO429" i="16"/>
  <c r="AN429" i="16"/>
  <c r="AL429" i="16"/>
  <c r="AK429" i="16"/>
  <c r="AJ429" i="16"/>
  <c r="AI429" i="16"/>
  <c r="AH429" i="16"/>
  <c r="AG429" i="16"/>
  <c r="AF429" i="16"/>
  <c r="AE429" i="16"/>
  <c r="AD429" i="16"/>
  <c r="AC429" i="16"/>
  <c r="AB429" i="16"/>
  <c r="AA429" i="16"/>
  <c r="Z429" i="16"/>
  <c r="Y429" i="16"/>
  <c r="X429" i="16"/>
  <c r="W429" i="16"/>
  <c r="V429" i="16"/>
  <c r="U429" i="16"/>
  <c r="T429" i="16"/>
  <c r="S429" i="16"/>
  <c r="R429" i="16"/>
  <c r="Q429" i="16"/>
  <c r="P429" i="16"/>
  <c r="O429" i="16"/>
  <c r="N429" i="16"/>
  <c r="M429" i="16"/>
  <c r="L429" i="16"/>
  <c r="K429" i="16"/>
  <c r="J429" i="16"/>
  <c r="I429" i="16"/>
  <c r="H429" i="16"/>
  <c r="G429" i="16"/>
  <c r="F429" i="16"/>
  <c r="E429" i="16"/>
  <c r="D429" i="16"/>
  <c r="C429" i="16"/>
  <c r="B429" i="16"/>
  <c r="A429" i="16"/>
  <c r="AO428" i="16"/>
  <c r="AN428" i="16"/>
  <c r="AL428" i="16"/>
  <c r="AK428" i="16"/>
  <c r="AJ428" i="16"/>
  <c r="AI428" i="16"/>
  <c r="AH428" i="16"/>
  <c r="AG428" i="16"/>
  <c r="AF428" i="16"/>
  <c r="AE428" i="16"/>
  <c r="AD428" i="16"/>
  <c r="AC428" i="16"/>
  <c r="AB428" i="16"/>
  <c r="AA428" i="16"/>
  <c r="Z428" i="16"/>
  <c r="Y428" i="16"/>
  <c r="X428" i="16"/>
  <c r="W428" i="16"/>
  <c r="V428" i="16"/>
  <c r="U428" i="16"/>
  <c r="T428" i="16"/>
  <c r="S428" i="16"/>
  <c r="R428" i="16"/>
  <c r="Q428" i="16"/>
  <c r="P428" i="16"/>
  <c r="O428" i="16"/>
  <c r="N428" i="16"/>
  <c r="M428" i="16"/>
  <c r="L428" i="16"/>
  <c r="K428" i="16"/>
  <c r="J428" i="16"/>
  <c r="I428" i="16"/>
  <c r="H428" i="16"/>
  <c r="G428" i="16"/>
  <c r="F428" i="16"/>
  <c r="E428" i="16"/>
  <c r="D428" i="16"/>
  <c r="C428" i="16"/>
  <c r="B428" i="16"/>
  <c r="A428" i="16"/>
  <c r="AO427" i="16"/>
  <c r="AN427" i="16"/>
  <c r="AL427" i="16"/>
  <c r="AK427" i="16"/>
  <c r="AJ427" i="16"/>
  <c r="AI427" i="16"/>
  <c r="AH427" i="16"/>
  <c r="AG427" i="16"/>
  <c r="AF427" i="16"/>
  <c r="AE427" i="16"/>
  <c r="AD427" i="16"/>
  <c r="AC427" i="16"/>
  <c r="AB427" i="16"/>
  <c r="AA427" i="16"/>
  <c r="Z427" i="16"/>
  <c r="Y427" i="16"/>
  <c r="X427" i="16"/>
  <c r="W427" i="16"/>
  <c r="V427" i="16"/>
  <c r="U427" i="16"/>
  <c r="T427" i="16"/>
  <c r="S427" i="16"/>
  <c r="R427" i="16"/>
  <c r="Q427" i="16"/>
  <c r="P427" i="16"/>
  <c r="O427" i="16"/>
  <c r="N427" i="16"/>
  <c r="M427" i="16"/>
  <c r="L427" i="16"/>
  <c r="K427" i="16"/>
  <c r="J427" i="16"/>
  <c r="I427" i="16"/>
  <c r="H427" i="16"/>
  <c r="G427" i="16"/>
  <c r="F427" i="16"/>
  <c r="E427" i="16"/>
  <c r="D427" i="16"/>
  <c r="C427" i="16"/>
  <c r="B427" i="16"/>
  <c r="A427" i="16" s="1"/>
  <c r="AO426" i="16"/>
  <c r="AN426" i="16"/>
  <c r="AL426" i="16"/>
  <c r="AK426" i="16"/>
  <c r="AJ426" i="16"/>
  <c r="AI426" i="16"/>
  <c r="AH426" i="16"/>
  <c r="AG426" i="16"/>
  <c r="AF426" i="16"/>
  <c r="AE426" i="16"/>
  <c r="AD426" i="16"/>
  <c r="AC426" i="16"/>
  <c r="AB426" i="16"/>
  <c r="AA426" i="16"/>
  <c r="Z426" i="16"/>
  <c r="Y426" i="16"/>
  <c r="X426" i="16"/>
  <c r="W426" i="16"/>
  <c r="V426" i="16"/>
  <c r="U426" i="16"/>
  <c r="T426" i="16"/>
  <c r="S426" i="16"/>
  <c r="R426" i="16"/>
  <c r="Q426" i="16"/>
  <c r="P426" i="16"/>
  <c r="O426" i="16"/>
  <c r="N426" i="16"/>
  <c r="M426" i="16"/>
  <c r="L426" i="16"/>
  <c r="K426" i="16"/>
  <c r="J426" i="16"/>
  <c r="I426" i="16"/>
  <c r="H426" i="16"/>
  <c r="G426" i="16"/>
  <c r="F426" i="16"/>
  <c r="E426" i="16"/>
  <c r="D426" i="16"/>
  <c r="C426" i="16"/>
  <c r="B426" i="16"/>
  <c r="A426" i="16" s="1"/>
  <c r="AO425" i="16"/>
  <c r="AN425" i="16"/>
  <c r="AL425" i="16"/>
  <c r="AK425" i="16"/>
  <c r="AJ425" i="16"/>
  <c r="AI425" i="16"/>
  <c r="AH425" i="16"/>
  <c r="AG425" i="16"/>
  <c r="AF425" i="16"/>
  <c r="AE425" i="16"/>
  <c r="AD425" i="16"/>
  <c r="AC425" i="16"/>
  <c r="AB425" i="16"/>
  <c r="AA425" i="16"/>
  <c r="Z425" i="16"/>
  <c r="Y425" i="16"/>
  <c r="X425" i="16"/>
  <c r="W425" i="16"/>
  <c r="V425" i="16"/>
  <c r="U425" i="16"/>
  <c r="T425" i="16"/>
  <c r="S425" i="16"/>
  <c r="R425" i="16"/>
  <c r="Q425" i="16"/>
  <c r="P425" i="16"/>
  <c r="O425" i="16"/>
  <c r="N425" i="16"/>
  <c r="M425" i="16"/>
  <c r="L425" i="16"/>
  <c r="K425" i="16"/>
  <c r="J425" i="16"/>
  <c r="I425" i="16"/>
  <c r="H425" i="16"/>
  <c r="G425" i="16"/>
  <c r="F425" i="16"/>
  <c r="E425" i="16"/>
  <c r="D425" i="16"/>
  <c r="C425" i="16"/>
  <c r="B425" i="16"/>
  <c r="A425" i="16"/>
  <c r="AO424" i="16"/>
  <c r="AN424" i="16"/>
  <c r="AL424" i="16"/>
  <c r="AK424" i="16"/>
  <c r="AJ424" i="16"/>
  <c r="AI424" i="16"/>
  <c r="AH424" i="16"/>
  <c r="AG424" i="16"/>
  <c r="AF424" i="16"/>
  <c r="AE424" i="16"/>
  <c r="AD424" i="16"/>
  <c r="AC424" i="16"/>
  <c r="AB424" i="16"/>
  <c r="AA424" i="16"/>
  <c r="Z424" i="16"/>
  <c r="Y424" i="16"/>
  <c r="X424" i="16"/>
  <c r="W424" i="16"/>
  <c r="V424" i="16"/>
  <c r="U424" i="16"/>
  <c r="T424" i="16"/>
  <c r="S424" i="16"/>
  <c r="R424" i="16"/>
  <c r="Q424" i="16"/>
  <c r="P424" i="16"/>
  <c r="O424" i="16"/>
  <c r="N424" i="16"/>
  <c r="M424" i="16"/>
  <c r="L424" i="16"/>
  <c r="K424" i="16"/>
  <c r="J424" i="16"/>
  <c r="I424" i="16"/>
  <c r="H424" i="16"/>
  <c r="G424" i="16"/>
  <c r="F424" i="16"/>
  <c r="E424" i="16"/>
  <c r="D424" i="16"/>
  <c r="C424" i="16"/>
  <c r="B424" i="16"/>
  <c r="A424" i="16"/>
  <c r="AO423" i="16"/>
  <c r="AN423" i="16"/>
  <c r="AL423" i="16"/>
  <c r="AK423" i="16"/>
  <c r="AJ423" i="16"/>
  <c r="AI423" i="16"/>
  <c r="AH423" i="16"/>
  <c r="AG423" i="16"/>
  <c r="AF423" i="16"/>
  <c r="AE423" i="16"/>
  <c r="AD423" i="16"/>
  <c r="AC423" i="16"/>
  <c r="AB423" i="16"/>
  <c r="AA423" i="16"/>
  <c r="Z423" i="16"/>
  <c r="Y423" i="16"/>
  <c r="X423" i="16"/>
  <c r="W423" i="16"/>
  <c r="V423" i="16"/>
  <c r="U423" i="16"/>
  <c r="T423" i="16"/>
  <c r="S423" i="16"/>
  <c r="R423" i="16"/>
  <c r="Q423" i="16"/>
  <c r="P423" i="16"/>
  <c r="O423" i="16"/>
  <c r="N423" i="16"/>
  <c r="M423" i="16"/>
  <c r="L423" i="16"/>
  <c r="K423" i="16"/>
  <c r="J423" i="16"/>
  <c r="I423" i="16"/>
  <c r="H423" i="16"/>
  <c r="G423" i="16"/>
  <c r="F423" i="16"/>
  <c r="E423" i="16"/>
  <c r="D423" i="16"/>
  <c r="C423" i="16"/>
  <c r="B423" i="16"/>
  <c r="A423" i="16" s="1"/>
  <c r="AO422" i="16"/>
  <c r="AN422" i="16"/>
  <c r="AL422" i="16"/>
  <c r="AK422" i="16"/>
  <c r="AJ422" i="16"/>
  <c r="AI422" i="16"/>
  <c r="AH422" i="16"/>
  <c r="AG422" i="16"/>
  <c r="AF422" i="16"/>
  <c r="AE422" i="16"/>
  <c r="AD422" i="16"/>
  <c r="AC422" i="16"/>
  <c r="AB422" i="16"/>
  <c r="AA422" i="16"/>
  <c r="Z422" i="16"/>
  <c r="Y422" i="16"/>
  <c r="X422" i="16"/>
  <c r="W422" i="16"/>
  <c r="V422" i="16"/>
  <c r="U422" i="16"/>
  <c r="T422" i="16"/>
  <c r="S422" i="16"/>
  <c r="R422" i="16"/>
  <c r="Q422" i="16"/>
  <c r="P422" i="16"/>
  <c r="O422" i="16"/>
  <c r="N422" i="16"/>
  <c r="M422" i="16"/>
  <c r="L422" i="16"/>
  <c r="K422" i="16"/>
  <c r="J422" i="16"/>
  <c r="I422" i="16"/>
  <c r="H422" i="16"/>
  <c r="G422" i="16"/>
  <c r="F422" i="16"/>
  <c r="E422" i="16"/>
  <c r="D422" i="16"/>
  <c r="C422" i="16"/>
  <c r="B422" i="16"/>
  <c r="A422" i="16" s="1"/>
  <c r="AO421" i="16"/>
  <c r="AN421" i="16"/>
  <c r="AL421" i="16"/>
  <c r="AK421" i="16"/>
  <c r="AJ421" i="16"/>
  <c r="AI421" i="16"/>
  <c r="AH421" i="16"/>
  <c r="AG421" i="16"/>
  <c r="AF421" i="16"/>
  <c r="AE421" i="16"/>
  <c r="AD421" i="16"/>
  <c r="AC421" i="16"/>
  <c r="AB421" i="16"/>
  <c r="AA421" i="16"/>
  <c r="Z421" i="16"/>
  <c r="Y421" i="16"/>
  <c r="X421" i="16"/>
  <c r="W421" i="16"/>
  <c r="V421" i="16"/>
  <c r="U421" i="16"/>
  <c r="T421" i="16"/>
  <c r="S421" i="16"/>
  <c r="R421" i="16"/>
  <c r="Q421" i="16"/>
  <c r="P421" i="16"/>
  <c r="O421" i="16"/>
  <c r="N421" i="16"/>
  <c r="M421" i="16"/>
  <c r="L421" i="16"/>
  <c r="K421" i="16"/>
  <c r="J421" i="16"/>
  <c r="I421" i="16"/>
  <c r="H421" i="16"/>
  <c r="G421" i="16"/>
  <c r="F421" i="16"/>
  <c r="E421" i="16"/>
  <c r="D421" i="16"/>
  <c r="C421" i="16"/>
  <c r="B421" i="16"/>
  <c r="A421" i="16"/>
  <c r="AO420" i="16"/>
  <c r="AN420" i="16"/>
  <c r="AL420" i="16"/>
  <c r="AK420" i="16"/>
  <c r="AJ420" i="16"/>
  <c r="AI420" i="16"/>
  <c r="AH420" i="16"/>
  <c r="AG420" i="16"/>
  <c r="AF420" i="16"/>
  <c r="AE420" i="16"/>
  <c r="AD420" i="16"/>
  <c r="AC420" i="16"/>
  <c r="AB420" i="16"/>
  <c r="AA420" i="16"/>
  <c r="Z420" i="16"/>
  <c r="Y420" i="16"/>
  <c r="X420" i="16"/>
  <c r="W420" i="16"/>
  <c r="V420" i="16"/>
  <c r="U420" i="16"/>
  <c r="T420" i="16"/>
  <c r="S420" i="16"/>
  <c r="R420" i="16"/>
  <c r="Q420" i="16"/>
  <c r="P420" i="16"/>
  <c r="O420" i="16"/>
  <c r="N420" i="16"/>
  <c r="M420" i="16"/>
  <c r="L420" i="16"/>
  <c r="K420" i="16"/>
  <c r="J420" i="16"/>
  <c r="I420" i="16"/>
  <c r="H420" i="16"/>
  <c r="G420" i="16"/>
  <c r="F420" i="16"/>
  <c r="E420" i="16"/>
  <c r="D420" i="16"/>
  <c r="C420" i="16"/>
  <c r="B420" i="16"/>
  <c r="A420" i="16"/>
  <c r="AO419" i="16"/>
  <c r="AN419" i="16"/>
  <c r="AL419" i="16"/>
  <c r="AK419" i="16"/>
  <c r="AJ419" i="16"/>
  <c r="AI419" i="16"/>
  <c r="AH419" i="16"/>
  <c r="AG419" i="16"/>
  <c r="AF419" i="16"/>
  <c r="AE419" i="16"/>
  <c r="AD419" i="16"/>
  <c r="AC419" i="16"/>
  <c r="AB419" i="16"/>
  <c r="AA419" i="16"/>
  <c r="Z419" i="16"/>
  <c r="Y419" i="16"/>
  <c r="X419" i="16"/>
  <c r="W419" i="16"/>
  <c r="V419" i="16"/>
  <c r="U419" i="16"/>
  <c r="T419" i="16"/>
  <c r="S419" i="16"/>
  <c r="R419" i="16"/>
  <c r="Q419" i="16"/>
  <c r="P419" i="16"/>
  <c r="O419" i="16"/>
  <c r="N419" i="16"/>
  <c r="M419" i="16"/>
  <c r="L419" i="16"/>
  <c r="K419" i="16"/>
  <c r="J419" i="16"/>
  <c r="I419" i="16"/>
  <c r="H419" i="16"/>
  <c r="G419" i="16"/>
  <c r="F419" i="16"/>
  <c r="E419" i="16"/>
  <c r="D419" i="16"/>
  <c r="C419" i="16"/>
  <c r="B419" i="16"/>
  <c r="A419" i="16"/>
  <c r="AO418" i="16"/>
  <c r="AN418" i="16"/>
  <c r="AL418" i="16"/>
  <c r="AK418" i="16"/>
  <c r="AJ418" i="16"/>
  <c r="AI418" i="16"/>
  <c r="AH418" i="16"/>
  <c r="AG418" i="16"/>
  <c r="AF418" i="16"/>
  <c r="AE418" i="16"/>
  <c r="AD418" i="16"/>
  <c r="AC418" i="16"/>
  <c r="AB418" i="16"/>
  <c r="AA418" i="16"/>
  <c r="Z418" i="16"/>
  <c r="Y418" i="16"/>
  <c r="X418" i="16"/>
  <c r="W418" i="16"/>
  <c r="V418" i="16"/>
  <c r="U418" i="16"/>
  <c r="T418" i="16"/>
  <c r="S418" i="16"/>
  <c r="R418" i="16"/>
  <c r="Q418" i="16"/>
  <c r="P418" i="16"/>
  <c r="O418" i="16"/>
  <c r="N418" i="16"/>
  <c r="M418" i="16"/>
  <c r="L418" i="16"/>
  <c r="K418" i="16"/>
  <c r="J418" i="16"/>
  <c r="I418" i="16"/>
  <c r="H418" i="16"/>
  <c r="G418" i="16"/>
  <c r="F418" i="16"/>
  <c r="E418" i="16"/>
  <c r="D418" i="16"/>
  <c r="C418" i="16"/>
  <c r="B418" i="16"/>
  <c r="A418" i="16" s="1"/>
  <c r="AO417" i="16"/>
  <c r="AN417" i="16"/>
  <c r="AL417" i="16"/>
  <c r="AK417" i="16"/>
  <c r="AJ417" i="16"/>
  <c r="AI417" i="16"/>
  <c r="AH417" i="16"/>
  <c r="AG417" i="16"/>
  <c r="AF417" i="16"/>
  <c r="AE417" i="16"/>
  <c r="AD417" i="16"/>
  <c r="AC417" i="16"/>
  <c r="AB417" i="16"/>
  <c r="AA417" i="16"/>
  <c r="Z417" i="16"/>
  <c r="Y417" i="16"/>
  <c r="X417" i="16"/>
  <c r="W417" i="16"/>
  <c r="V417" i="16"/>
  <c r="U417" i="16"/>
  <c r="T417" i="16"/>
  <c r="S417" i="16"/>
  <c r="R417" i="16"/>
  <c r="Q417" i="16"/>
  <c r="P417" i="16"/>
  <c r="O417" i="16"/>
  <c r="N417" i="16"/>
  <c r="M417" i="16"/>
  <c r="L417" i="16"/>
  <c r="K417" i="16"/>
  <c r="J417" i="16"/>
  <c r="I417" i="16"/>
  <c r="H417" i="16"/>
  <c r="G417" i="16"/>
  <c r="F417" i="16"/>
  <c r="E417" i="16"/>
  <c r="D417" i="16"/>
  <c r="C417" i="16"/>
  <c r="B417" i="16"/>
  <c r="A417" i="16"/>
  <c r="AO416" i="16"/>
  <c r="AN416" i="16"/>
  <c r="AL416" i="16"/>
  <c r="AK416" i="16"/>
  <c r="AJ416" i="16"/>
  <c r="AI416" i="16"/>
  <c r="AH416" i="16"/>
  <c r="AG416" i="16"/>
  <c r="AF416" i="16"/>
  <c r="AE416" i="16"/>
  <c r="AD416" i="16"/>
  <c r="AC416" i="16"/>
  <c r="AB416" i="16"/>
  <c r="AA416" i="16"/>
  <c r="Z416" i="16"/>
  <c r="Y416" i="16"/>
  <c r="X416" i="16"/>
  <c r="W416" i="16"/>
  <c r="V416" i="16"/>
  <c r="U416" i="16"/>
  <c r="T416" i="16"/>
  <c r="S416" i="16"/>
  <c r="R416" i="16"/>
  <c r="Q416" i="16"/>
  <c r="P416" i="16"/>
  <c r="O416" i="16"/>
  <c r="N416" i="16"/>
  <c r="M416" i="16"/>
  <c r="L416" i="16"/>
  <c r="K416" i="16"/>
  <c r="J416" i="16"/>
  <c r="I416" i="16"/>
  <c r="H416" i="16"/>
  <c r="G416" i="16"/>
  <c r="F416" i="16"/>
  <c r="E416" i="16"/>
  <c r="D416" i="16"/>
  <c r="C416" i="16"/>
  <c r="B416" i="16"/>
  <c r="A416" i="16"/>
  <c r="AO415" i="16"/>
  <c r="AN415" i="16"/>
  <c r="AL415" i="16"/>
  <c r="AK415" i="16"/>
  <c r="AJ415" i="16"/>
  <c r="AI415" i="16"/>
  <c r="AH415" i="16"/>
  <c r="AG415" i="16"/>
  <c r="AF415" i="16"/>
  <c r="AE415" i="16"/>
  <c r="AD415" i="16"/>
  <c r="AC415" i="16"/>
  <c r="AB415" i="16"/>
  <c r="AA415" i="16"/>
  <c r="Z415" i="16"/>
  <c r="Y415" i="16"/>
  <c r="X415" i="16"/>
  <c r="W415" i="16"/>
  <c r="V415" i="16"/>
  <c r="U415" i="16"/>
  <c r="T415" i="16"/>
  <c r="S415" i="16"/>
  <c r="R415" i="16"/>
  <c r="Q415" i="16"/>
  <c r="P415" i="16"/>
  <c r="O415" i="16"/>
  <c r="N415" i="16"/>
  <c r="M415" i="16"/>
  <c r="L415" i="16"/>
  <c r="K415" i="16"/>
  <c r="J415" i="16"/>
  <c r="I415" i="16"/>
  <c r="H415" i="16"/>
  <c r="G415" i="16"/>
  <c r="F415" i="16"/>
  <c r="E415" i="16"/>
  <c r="D415" i="16"/>
  <c r="C415" i="16"/>
  <c r="B415" i="16"/>
  <c r="A415" i="16" s="1"/>
  <c r="AO414" i="16"/>
  <c r="AN414" i="16"/>
  <c r="AL414" i="16"/>
  <c r="AK414" i="16"/>
  <c r="AJ414" i="16"/>
  <c r="AI414" i="16"/>
  <c r="AH414" i="16"/>
  <c r="AG414" i="16"/>
  <c r="AF414" i="16"/>
  <c r="AE414" i="16"/>
  <c r="AD414" i="16"/>
  <c r="AC414" i="16"/>
  <c r="AB414" i="16"/>
  <c r="AA414" i="16"/>
  <c r="Z414" i="16"/>
  <c r="Y414" i="16"/>
  <c r="X414" i="16"/>
  <c r="W414" i="16"/>
  <c r="V414" i="16"/>
  <c r="U414" i="16"/>
  <c r="T414" i="16"/>
  <c r="S414" i="16"/>
  <c r="R414" i="16"/>
  <c r="Q414" i="16"/>
  <c r="P414" i="16"/>
  <c r="O414" i="16"/>
  <c r="N414" i="16"/>
  <c r="M414" i="16"/>
  <c r="L414" i="16"/>
  <c r="K414" i="16"/>
  <c r="J414" i="16"/>
  <c r="I414" i="16"/>
  <c r="H414" i="16"/>
  <c r="G414" i="16"/>
  <c r="F414" i="16"/>
  <c r="E414" i="16"/>
  <c r="D414" i="16"/>
  <c r="C414" i="16"/>
  <c r="B414" i="16"/>
  <c r="AO413" i="16"/>
  <c r="AN413" i="16"/>
  <c r="AL413" i="16"/>
  <c r="AK413" i="16"/>
  <c r="AJ413" i="16"/>
  <c r="AI413" i="16"/>
  <c r="AH413" i="16"/>
  <c r="AG413" i="16"/>
  <c r="AF413" i="16"/>
  <c r="AE413" i="16"/>
  <c r="AD413" i="16"/>
  <c r="AC413" i="16"/>
  <c r="AB413" i="16"/>
  <c r="AA413" i="16"/>
  <c r="Z413" i="16"/>
  <c r="Y413" i="16"/>
  <c r="X413" i="16"/>
  <c r="W413" i="16"/>
  <c r="V413" i="16"/>
  <c r="U413" i="16"/>
  <c r="T413" i="16"/>
  <c r="S413" i="16"/>
  <c r="R413" i="16"/>
  <c r="Q413" i="16"/>
  <c r="P413" i="16"/>
  <c r="O413" i="16"/>
  <c r="N413" i="16"/>
  <c r="M413" i="16"/>
  <c r="L413" i="16"/>
  <c r="K413" i="16"/>
  <c r="J413" i="16"/>
  <c r="I413" i="16"/>
  <c r="H413" i="16"/>
  <c r="G413" i="16"/>
  <c r="F413" i="16"/>
  <c r="E413" i="16"/>
  <c r="D413" i="16"/>
  <c r="C413" i="16"/>
  <c r="A413" i="16" s="1"/>
  <c r="B413" i="16"/>
  <c r="AO412" i="16"/>
  <c r="AN412" i="16"/>
  <c r="AL412" i="16"/>
  <c r="AK412" i="16"/>
  <c r="AJ412" i="16"/>
  <c r="AI412" i="16"/>
  <c r="AH412" i="16"/>
  <c r="AG412" i="16"/>
  <c r="AF412" i="16"/>
  <c r="AE412" i="16"/>
  <c r="AD412" i="16"/>
  <c r="AC412" i="16"/>
  <c r="AB412" i="16"/>
  <c r="AA412" i="16"/>
  <c r="Z412" i="16"/>
  <c r="Y412" i="16"/>
  <c r="X412" i="16"/>
  <c r="W412" i="16"/>
  <c r="V412" i="16"/>
  <c r="U412" i="16"/>
  <c r="T412" i="16"/>
  <c r="S412" i="16"/>
  <c r="R412" i="16"/>
  <c r="Q412" i="16"/>
  <c r="P412" i="16"/>
  <c r="O412" i="16"/>
  <c r="N412" i="16"/>
  <c r="M412" i="16"/>
  <c r="L412" i="16"/>
  <c r="K412" i="16"/>
  <c r="J412" i="16"/>
  <c r="I412" i="16"/>
  <c r="H412" i="16"/>
  <c r="G412" i="16"/>
  <c r="F412" i="16"/>
  <c r="E412" i="16"/>
  <c r="D412" i="16"/>
  <c r="C412" i="16"/>
  <c r="B412" i="16"/>
  <c r="A412" i="16"/>
  <c r="AO411" i="16"/>
  <c r="AN411" i="16"/>
  <c r="AL411" i="16"/>
  <c r="AK411" i="16"/>
  <c r="AJ411" i="16"/>
  <c r="AI411" i="16"/>
  <c r="AH411" i="16"/>
  <c r="AG411" i="16"/>
  <c r="AF411" i="16"/>
  <c r="AE411" i="16"/>
  <c r="AD411" i="16"/>
  <c r="AC411" i="16"/>
  <c r="AB411" i="16"/>
  <c r="AA411" i="16"/>
  <c r="Z411" i="16"/>
  <c r="Y411" i="16"/>
  <c r="X411" i="16"/>
  <c r="W411" i="16"/>
  <c r="V411" i="16"/>
  <c r="U411" i="16"/>
  <c r="T411" i="16"/>
  <c r="S411" i="16"/>
  <c r="R411" i="16"/>
  <c r="Q411" i="16"/>
  <c r="P411" i="16"/>
  <c r="O411" i="16"/>
  <c r="N411" i="16"/>
  <c r="M411" i="16"/>
  <c r="L411" i="16"/>
  <c r="K411" i="16"/>
  <c r="J411" i="16"/>
  <c r="I411" i="16"/>
  <c r="H411" i="16"/>
  <c r="G411" i="16"/>
  <c r="F411" i="16"/>
  <c r="E411" i="16"/>
  <c r="D411" i="16"/>
  <c r="C411" i="16"/>
  <c r="B411" i="16"/>
  <c r="A411" i="16"/>
  <c r="AO410" i="16"/>
  <c r="AN410" i="16"/>
  <c r="AL410" i="16"/>
  <c r="AK410" i="16"/>
  <c r="AJ410" i="16"/>
  <c r="AI410" i="16"/>
  <c r="AH410" i="16"/>
  <c r="AG410" i="16"/>
  <c r="AF410" i="16"/>
  <c r="AE410" i="16"/>
  <c r="AD410" i="16"/>
  <c r="AC410" i="16"/>
  <c r="AB410" i="16"/>
  <c r="AA410" i="16"/>
  <c r="Z410" i="16"/>
  <c r="Y410" i="16"/>
  <c r="X410" i="16"/>
  <c r="W410" i="16"/>
  <c r="V410" i="16"/>
  <c r="U410" i="16"/>
  <c r="T410" i="16"/>
  <c r="S410" i="16"/>
  <c r="R410" i="16"/>
  <c r="Q410" i="16"/>
  <c r="P410" i="16"/>
  <c r="O410" i="16"/>
  <c r="N410" i="16"/>
  <c r="M410" i="16"/>
  <c r="L410" i="16"/>
  <c r="K410" i="16"/>
  <c r="J410" i="16"/>
  <c r="I410" i="16"/>
  <c r="H410" i="16"/>
  <c r="G410" i="16"/>
  <c r="F410" i="16"/>
  <c r="E410" i="16"/>
  <c r="D410" i="16"/>
  <c r="C410" i="16"/>
  <c r="B410" i="16"/>
  <c r="A410" i="16" s="1"/>
  <c r="AO409" i="16"/>
  <c r="AN409" i="16"/>
  <c r="AL409" i="16"/>
  <c r="AK409" i="16"/>
  <c r="AJ409" i="16"/>
  <c r="AI409" i="16"/>
  <c r="AH409" i="16"/>
  <c r="AG409" i="16"/>
  <c r="AF409" i="16"/>
  <c r="AE409" i="16"/>
  <c r="AD409" i="16"/>
  <c r="AC409" i="16"/>
  <c r="AB409" i="16"/>
  <c r="AA409" i="16"/>
  <c r="Z409" i="16"/>
  <c r="Y409" i="16"/>
  <c r="X409" i="16"/>
  <c r="W409" i="16"/>
  <c r="V409" i="16"/>
  <c r="U409" i="16"/>
  <c r="T409" i="16"/>
  <c r="S409" i="16"/>
  <c r="R409" i="16"/>
  <c r="Q409" i="16"/>
  <c r="P409" i="16"/>
  <c r="O409" i="16"/>
  <c r="N409" i="16"/>
  <c r="M409" i="16"/>
  <c r="L409" i="16"/>
  <c r="K409" i="16"/>
  <c r="J409" i="16"/>
  <c r="I409" i="16"/>
  <c r="H409" i="16"/>
  <c r="G409" i="16"/>
  <c r="F409" i="16"/>
  <c r="E409" i="16"/>
  <c r="D409" i="16"/>
  <c r="C409" i="16"/>
  <c r="B409" i="16"/>
  <c r="A409" i="16"/>
  <c r="AO408" i="16"/>
  <c r="AN408" i="16"/>
  <c r="AL408" i="16"/>
  <c r="AK408" i="16"/>
  <c r="AJ408" i="16"/>
  <c r="AI408" i="16"/>
  <c r="AH408" i="16"/>
  <c r="AG408" i="16"/>
  <c r="AF408" i="16"/>
  <c r="AE408" i="16"/>
  <c r="AD408" i="16"/>
  <c r="AC408" i="16"/>
  <c r="AB408" i="16"/>
  <c r="AA408" i="16"/>
  <c r="Z408" i="16"/>
  <c r="Y408" i="16"/>
  <c r="X408" i="16"/>
  <c r="W408" i="16"/>
  <c r="V408" i="16"/>
  <c r="U408" i="16"/>
  <c r="T408" i="16"/>
  <c r="S408" i="16"/>
  <c r="R408" i="16"/>
  <c r="Q408" i="16"/>
  <c r="P408" i="16"/>
  <c r="O408" i="16"/>
  <c r="N408" i="16"/>
  <c r="M408" i="16"/>
  <c r="L408" i="16"/>
  <c r="K408" i="16"/>
  <c r="J408" i="16"/>
  <c r="I408" i="16"/>
  <c r="H408" i="16"/>
  <c r="G408" i="16"/>
  <c r="F408" i="16"/>
  <c r="E408" i="16"/>
  <c r="D408" i="16"/>
  <c r="C408" i="16"/>
  <c r="B408" i="16"/>
  <c r="A408" i="16"/>
  <c r="AO407" i="16"/>
  <c r="AN407" i="16"/>
  <c r="AL407" i="16"/>
  <c r="AK407" i="16"/>
  <c r="AJ407" i="16"/>
  <c r="AI407" i="16"/>
  <c r="AH407" i="16"/>
  <c r="AG407" i="16"/>
  <c r="AF407" i="16"/>
  <c r="AE407" i="16"/>
  <c r="AD407" i="16"/>
  <c r="AC407" i="16"/>
  <c r="AB407" i="16"/>
  <c r="AA407" i="16"/>
  <c r="Z407" i="16"/>
  <c r="Y407" i="16"/>
  <c r="X407" i="16"/>
  <c r="W407" i="16"/>
  <c r="V407" i="16"/>
  <c r="U407" i="16"/>
  <c r="T407" i="16"/>
  <c r="S407" i="16"/>
  <c r="R407" i="16"/>
  <c r="Q407" i="16"/>
  <c r="P407" i="16"/>
  <c r="O407" i="16"/>
  <c r="N407" i="16"/>
  <c r="M407" i="16"/>
  <c r="L407" i="16"/>
  <c r="K407" i="16"/>
  <c r="J407" i="16"/>
  <c r="I407" i="16"/>
  <c r="H407" i="16"/>
  <c r="G407" i="16"/>
  <c r="F407" i="16"/>
  <c r="E407" i="16"/>
  <c r="D407" i="16"/>
  <c r="C407" i="16"/>
  <c r="B407" i="16"/>
  <c r="A407" i="16" s="1"/>
  <c r="AO406" i="16"/>
  <c r="AN406" i="16"/>
  <c r="AL406" i="16"/>
  <c r="AK406" i="16"/>
  <c r="AJ406" i="16"/>
  <c r="AI406" i="16"/>
  <c r="AH406" i="16"/>
  <c r="AG406" i="16"/>
  <c r="AF406" i="16"/>
  <c r="AE406" i="16"/>
  <c r="AD406" i="16"/>
  <c r="AC406" i="16"/>
  <c r="AB406" i="16"/>
  <c r="AA406" i="16"/>
  <c r="Z406" i="16"/>
  <c r="Y406" i="16"/>
  <c r="X406" i="16"/>
  <c r="W406" i="16"/>
  <c r="V406" i="16"/>
  <c r="U406" i="16"/>
  <c r="T406" i="16"/>
  <c r="S406" i="16"/>
  <c r="R406" i="16"/>
  <c r="Q406" i="16"/>
  <c r="P406" i="16"/>
  <c r="O406" i="16"/>
  <c r="N406" i="16"/>
  <c r="M406" i="16"/>
  <c r="L406" i="16"/>
  <c r="K406" i="16"/>
  <c r="J406" i="16"/>
  <c r="I406" i="16"/>
  <c r="H406" i="16"/>
  <c r="G406" i="16"/>
  <c r="F406" i="16"/>
  <c r="E406" i="16"/>
  <c r="D406" i="16"/>
  <c r="C406" i="16"/>
  <c r="B406" i="16"/>
  <c r="AO405" i="16"/>
  <c r="AN405" i="16"/>
  <c r="AL405" i="16"/>
  <c r="AK405" i="16"/>
  <c r="AJ405" i="16"/>
  <c r="AI405" i="16"/>
  <c r="AH405" i="16"/>
  <c r="AG405" i="16"/>
  <c r="AF405" i="16"/>
  <c r="AE405" i="16"/>
  <c r="AD405" i="16"/>
  <c r="AC405" i="16"/>
  <c r="AB405" i="16"/>
  <c r="AA405" i="16"/>
  <c r="Z405" i="16"/>
  <c r="Y405" i="16"/>
  <c r="X405" i="16"/>
  <c r="W405" i="16"/>
  <c r="V405" i="16"/>
  <c r="U405" i="16"/>
  <c r="T405" i="16"/>
  <c r="S405" i="16"/>
  <c r="R405" i="16"/>
  <c r="Q405" i="16"/>
  <c r="P405" i="16"/>
  <c r="O405" i="16"/>
  <c r="N405" i="16"/>
  <c r="M405" i="16"/>
  <c r="L405" i="16"/>
  <c r="K405" i="16"/>
  <c r="J405" i="16"/>
  <c r="I405" i="16"/>
  <c r="H405" i="16"/>
  <c r="G405" i="16"/>
  <c r="F405" i="16"/>
  <c r="E405" i="16"/>
  <c r="D405" i="16"/>
  <c r="C405" i="16"/>
  <c r="A405" i="16" s="1"/>
  <c r="B405" i="16"/>
  <c r="AO404" i="16"/>
  <c r="AN404" i="16"/>
  <c r="AL404" i="16"/>
  <c r="AK404" i="16"/>
  <c r="AJ404" i="16"/>
  <c r="AI404" i="16"/>
  <c r="AH404" i="16"/>
  <c r="AG404" i="16"/>
  <c r="AF404" i="16"/>
  <c r="AE404" i="16"/>
  <c r="AD404" i="16"/>
  <c r="AC404" i="16"/>
  <c r="AB404" i="16"/>
  <c r="AA404" i="16"/>
  <c r="Z404" i="16"/>
  <c r="Y404" i="16"/>
  <c r="X404" i="16"/>
  <c r="W404" i="16"/>
  <c r="V404" i="16"/>
  <c r="U404" i="16"/>
  <c r="T404" i="16"/>
  <c r="S404" i="16"/>
  <c r="R404" i="16"/>
  <c r="Q404" i="16"/>
  <c r="P404" i="16"/>
  <c r="O404" i="16"/>
  <c r="N404" i="16"/>
  <c r="M404" i="16"/>
  <c r="L404" i="16"/>
  <c r="K404" i="16"/>
  <c r="J404" i="16"/>
  <c r="I404" i="16"/>
  <c r="H404" i="16"/>
  <c r="G404" i="16"/>
  <c r="F404" i="16"/>
  <c r="E404" i="16"/>
  <c r="D404" i="16"/>
  <c r="C404" i="16"/>
  <c r="B404" i="16"/>
  <c r="A404" i="16"/>
  <c r="AO403" i="16"/>
  <c r="AN403" i="16"/>
  <c r="AL403" i="16"/>
  <c r="AK403" i="16"/>
  <c r="AJ403" i="16"/>
  <c r="AI403" i="16"/>
  <c r="AH403" i="16"/>
  <c r="AG403" i="16"/>
  <c r="AF403" i="16"/>
  <c r="AE403" i="16"/>
  <c r="AD403" i="16"/>
  <c r="AC403" i="16"/>
  <c r="AB403" i="16"/>
  <c r="AA403" i="16"/>
  <c r="Z403" i="16"/>
  <c r="Y403" i="16"/>
  <c r="X403" i="16"/>
  <c r="W403" i="16"/>
  <c r="V403" i="16"/>
  <c r="U403" i="16"/>
  <c r="T403" i="16"/>
  <c r="S403" i="16"/>
  <c r="R403" i="16"/>
  <c r="Q403" i="16"/>
  <c r="P403" i="16"/>
  <c r="O403" i="16"/>
  <c r="N403" i="16"/>
  <c r="M403" i="16"/>
  <c r="L403" i="16"/>
  <c r="K403" i="16"/>
  <c r="J403" i="16"/>
  <c r="I403" i="16"/>
  <c r="H403" i="16"/>
  <c r="G403" i="16"/>
  <c r="F403" i="16"/>
  <c r="E403" i="16"/>
  <c r="D403" i="16"/>
  <c r="C403" i="16"/>
  <c r="B403" i="16"/>
  <c r="A403" i="16"/>
  <c r="AO402" i="16"/>
  <c r="AN402" i="16"/>
  <c r="AL402" i="16"/>
  <c r="AK402" i="16"/>
  <c r="AJ402" i="16"/>
  <c r="AI402" i="16"/>
  <c r="AH402" i="16"/>
  <c r="AG402" i="16"/>
  <c r="AF402" i="16"/>
  <c r="AE402" i="16"/>
  <c r="AD402" i="16"/>
  <c r="AC402" i="16"/>
  <c r="AB402" i="16"/>
  <c r="AA402" i="16"/>
  <c r="Z402" i="16"/>
  <c r="Y402" i="16"/>
  <c r="X402" i="16"/>
  <c r="W402" i="16"/>
  <c r="V402" i="16"/>
  <c r="U402" i="16"/>
  <c r="T402" i="16"/>
  <c r="S402" i="16"/>
  <c r="R402" i="16"/>
  <c r="Q402" i="16"/>
  <c r="P402" i="16"/>
  <c r="O402" i="16"/>
  <c r="N402" i="16"/>
  <c r="M402" i="16"/>
  <c r="L402" i="16"/>
  <c r="K402" i="16"/>
  <c r="J402" i="16"/>
  <c r="I402" i="16"/>
  <c r="H402" i="16"/>
  <c r="G402" i="16"/>
  <c r="F402" i="16"/>
  <c r="E402" i="16"/>
  <c r="D402" i="16"/>
  <c r="C402" i="16"/>
  <c r="B402" i="16"/>
  <c r="A402" i="16" s="1"/>
  <c r="AO401" i="16"/>
  <c r="AN401" i="16"/>
  <c r="AL401" i="16"/>
  <c r="AK401" i="16"/>
  <c r="AJ401" i="16"/>
  <c r="AI401" i="16"/>
  <c r="AH401" i="16"/>
  <c r="AG401" i="16"/>
  <c r="AF401" i="16"/>
  <c r="AE401" i="16"/>
  <c r="AD401" i="16"/>
  <c r="AC401" i="16"/>
  <c r="AB401" i="16"/>
  <c r="AA401" i="16"/>
  <c r="Z401" i="16"/>
  <c r="Y401" i="16"/>
  <c r="X401" i="16"/>
  <c r="W401" i="16"/>
  <c r="V401" i="16"/>
  <c r="U401" i="16"/>
  <c r="T401" i="16"/>
  <c r="S401" i="16"/>
  <c r="R401" i="16"/>
  <c r="Q401" i="16"/>
  <c r="P401" i="16"/>
  <c r="O401" i="16"/>
  <c r="N401" i="16"/>
  <c r="M401" i="16"/>
  <c r="L401" i="16"/>
  <c r="K401" i="16"/>
  <c r="J401" i="16"/>
  <c r="I401" i="16"/>
  <c r="H401" i="16"/>
  <c r="G401" i="16"/>
  <c r="F401" i="16"/>
  <c r="E401" i="16"/>
  <c r="D401" i="16"/>
  <c r="C401" i="16"/>
  <c r="B401" i="16"/>
  <c r="A401" i="16"/>
  <c r="AO400" i="16"/>
  <c r="AN400" i="16"/>
  <c r="AL400" i="16"/>
  <c r="AK400" i="16"/>
  <c r="AJ400" i="16"/>
  <c r="AI400" i="16"/>
  <c r="AH400" i="16"/>
  <c r="AG400" i="16"/>
  <c r="AF400" i="16"/>
  <c r="AE400" i="16"/>
  <c r="AD400" i="16"/>
  <c r="AC400" i="16"/>
  <c r="AB400" i="16"/>
  <c r="AA400" i="16"/>
  <c r="Z400" i="16"/>
  <c r="Y400" i="16"/>
  <c r="X400" i="16"/>
  <c r="W400" i="16"/>
  <c r="V400" i="16"/>
  <c r="U400" i="16"/>
  <c r="T400" i="16"/>
  <c r="S400" i="16"/>
  <c r="R400" i="16"/>
  <c r="Q400" i="16"/>
  <c r="P400" i="16"/>
  <c r="O400" i="16"/>
  <c r="N400" i="16"/>
  <c r="M400" i="16"/>
  <c r="L400" i="16"/>
  <c r="K400" i="16"/>
  <c r="J400" i="16"/>
  <c r="I400" i="16"/>
  <c r="H400" i="16"/>
  <c r="G400" i="16"/>
  <c r="F400" i="16"/>
  <c r="E400" i="16"/>
  <c r="D400" i="16"/>
  <c r="C400" i="16"/>
  <c r="B400" i="16"/>
  <c r="A400" i="16" s="1"/>
  <c r="AO399" i="16"/>
  <c r="AN399" i="16"/>
  <c r="AL399" i="16"/>
  <c r="AK399" i="16"/>
  <c r="AJ399" i="16"/>
  <c r="AI399" i="16"/>
  <c r="AH399" i="16"/>
  <c r="AG399" i="16"/>
  <c r="AF399" i="16"/>
  <c r="AE399" i="16"/>
  <c r="AD399" i="16"/>
  <c r="AC399" i="16"/>
  <c r="AB399" i="16"/>
  <c r="AA399" i="16"/>
  <c r="Z399" i="16"/>
  <c r="Y399" i="16"/>
  <c r="X399" i="16"/>
  <c r="W399" i="16"/>
  <c r="V399" i="16"/>
  <c r="U399" i="16"/>
  <c r="T399" i="16"/>
  <c r="S399" i="16"/>
  <c r="R399" i="16"/>
  <c r="Q399" i="16"/>
  <c r="P399" i="16"/>
  <c r="O399" i="16"/>
  <c r="N399" i="16"/>
  <c r="M399" i="16"/>
  <c r="L399" i="16"/>
  <c r="K399" i="16"/>
  <c r="J399" i="16"/>
  <c r="I399" i="16"/>
  <c r="H399" i="16"/>
  <c r="G399" i="16"/>
  <c r="F399" i="16"/>
  <c r="E399" i="16"/>
  <c r="D399" i="16"/>
  <c r="C399" i="16"/>
  <c r="B399" i="16"/>
  <c r="AO398" i="16"/>
  <c r="AN398" i="16"/>
  <c r="AL398" i="16"/>
  <c r="AK398" i="16"/>
  <c r="AJ398" i="16"/>
  <c r="AI398" i="16"/>
  <c r="AH398" i="16"/>
  <c r="AG398" i="16"/>
  <c r="AF398" i="16"/>
  <c r="AE398" i="16"/>
  <c r="AD398" i="16"/>
  <c r="AC398" i="16"/>
  <c r="AB398" i="16"/>
  <c r="AA398" i="16"/>
  <c r="Z398" i="16"/>
  <c r="Y398" i="16"/>
  <c r="X398" i="16"/>
  <c r="W398" i="16"/>
  <c r="V398" i="16"/>
  <c r="U398" i="16"/>
  <c r="T398" i="16"/>
  <c r="S398" i="16"/>
  <c r="R398" i="16"/>
  <c r="Q398" i="16"/>
  <c r="P398" i="16"/>
  <c r="O398" i="16"/>
  <c r="N398" i="16"/>
  <c r="M398" i="16"/>
  <c r="L398" i="16"/>
  <c r="K398" i="16"/>
  <c r="J398" i="16"/>
  <c r="I398" i="16"/>
  <c r="H398" i="16"/>
  <c r="G398" i="16"/>
  <c r="F398" i="16"/>
  <c r="E398" i="16"/>
  <c r="D398" i="16"/>
  <c r="C398" i="16"/>
  <c r="B398" i="16"/>
  <c r="AO397" i="16"/>
  <c r="AN397" i="16"/>
  <c r="AL397" i="16"/>
  <c r="AK397" i="16"/>
  <c r="AJ397" i="16"/>
  <c r="AI397" i="16"/>
  <c r="AH397" i="16"/>
  <c r="AG397" i="16"/>
  <c r="AF397" i="16"/>
  <c r="AE397" i="16"/>
  <c r="AD397" i="16"/>
  <c r="AC397" i="16"/>
  <c r="AB397" i="16"/>
  <c r="AA397" i="16"/>
  <c r="Z397" i="16"/>
  <c r="Y397" i="16"/>
  <c r="X397" i="16"/>
  <c r="W397" i="16"/>
  <c r="V397" i="16"/>
  <c r="U397" i="16"/>
  <c r="T397" i="16"/>
  <c r="S397" i="16"/>
  <c r="R397" i="16"/>
  <c r="Q397" i="16"/>
  <c r="P397" i="16"/>
  <c r="O397" i="16"/>
  <c r="N397" i="16"/>
  <c r="M397" i="16"/>
  <c r="L397" i="16"/>
  <c r="K397" i="16"/>
  <c r="J397" i="16"/>
  <c r="I397" i="16"/>
  <c r="H397" i="16"/>
  <c r="G397" i="16"/>
  <c r="F397" i="16"/>
  <c r="E397" i="16"/>
  <c r="D397" i="16"/>
  <c r="C397" i="16"/>
  <c r="A397" i="16" s="1"/>
  <c r="B397" i="16"/>
  <c r="AO396" i="16"/>
  <c r="AN396" i="16"/>
  <c r="AL396" i="16"/>
  <c r="AK396" i="16"/>
  <c r="AJ396" i="16"/>
  <c r="AI396" i="16"/>
  <c r="AH396" i="16"/>
  <c r="AG396" i="16"/>
  <c r="AF396" i="16"/>
  <c r="AE396" i="16"/>
  <c r="AD396" i="16"/>
  <c r="AC396" i="16"/>
  <c r="AB396" i="16"/>
  <c r="AA396" i="16"/>
  <c r="Z396" i="16"/>
  <c r="Y396" i="16"/>
  <c r="X396" i="16"/>
  <c r="W396" i="16"/>
  <c r="V396" i="16"/>
  <c r="U396" i="16"/>
  <c r="T396" i="16"/>
  <c r="S396" i="16"/>
  <c r="R396" i="16"/>
  <c r="Q396" i="16"/>
  <c r="P396" i="16"/>
  <c r="O396" i="16"/>
  <c r="N396" i="16"/>
  <c r="M396" i="16"/>
  <c r="L396" i="16"/>
  <c r="K396" i="16"/>
  <c r="J396" i="16"/>
  <c r="I396" i="16"/>
  <c r="H396" i="16"/>
  <c r="G396" i="16"/>
  <c r="F396" i="16"/>
  <c r="E396" i="16"/>
  <c r="D396" i="16"/>
  <c r="C396" i="16"/>
  <c r="B396" i="16"/>
  <c r="A396" i="16" s="1"/>
  <c r="AO395" i="16"/>
  <c r="AN395" i="16"/>
  <c r="AL395" i="16"/>
  <c r="AK395" i="16"/>
  <c r="AJ395" i="16"/>
  <c r="AI395" i="16"/>
  <c r="AH395" i="16"/>
  <c r="AG395" i="16"/>
  <c r="AF395" i="16"/>
  <c r="AE395" i="16"/>
  <c r="AD395" i="16"/>
  <c r="AC395" i="16"/>
  <c r="AB395" i="16"/>
  <c r="AA395" i="16"/>
  <c r="Z395" i="16"/>
  <c r="Y395" i="16"/>
  <c r="X395" i="16"/>
  <c r="W395" i="16"/>
  <c r="V395" i="16"/>
  <c r="U395" i="16"/>
  <c r="T395" i="16"/>
  <c r="S395" i="16"/>
  <c r="R395" i="16"/>
  <c r="Q395" i="16"/>
  <c r="P395" i="16"/>
  <c r="O395" i="16"/>
  <c r="N395" i="16"/>
  <c r="M395" i="16"/>
  <c r="L395" i="16"/>
  <c r="K395" i="16"/>
  <c r="J395" i="16"/>
  <c r="I395" i="16"/>
  <c r="H395" i="16"/>
  <c r="G395" i="16"/>
  <c r="F395" i="16"/>
  <c r="E395" i="16"/>
  <c r="D395" i="16"/>
  <c r="C395" i="16"/>
  <c r="B395" i="16"/>
  <c r="A395" i="16"/>
  <c r="AO394" i="16"/>
  <c r="AN394" i="16"/>
  <c r="AL394" i="16"/>
  <c r="AK394" i="16"/>
  <c r="AJ394" i="16"/>
  <c r="AI394" i="16"/>
  <c r="AH394" i="16"/>
  <c r="AG394" i="16"/>
  <c r="AF394" i="16"/>
  <c r="AE394" i="16"/>
  <c r="AD394" i="16"/>
  <c r="AC394" i="16"/>
  <c r="AB394" i="16"/>
  <c r="AA394" i="16"/>
  <c r="Z394" i="16"/>
  <c r="Y394" i="16"/>
  <c r="X394" i="16"/>
  <c r="W394" i="16"/>
  <c r="V394" i="16"/>
  <c r="U394" i="16"/>
  <c r="T394" i="16"/>
  <c r="S394" i="16"/>
  <c r="R394" i="16"/>
  <c r="Q394" i="16"/>
  <c r="P394" i="16"/>
  <c r="O394" i="16"/>
  <c r="N394" i="16"/>
  <c r="M394" i="16"/>
  <c r="L394" i="16"/>
  <c r="K394" i="16"/>
  <c r="J394" i="16"/>
  <c r="I394" i="16"/>
  <c r="H394" i="16"/>
  <c r="G394" i="16"/>
  <c r="F394" i="16"/>
  <c r="E394" i="16"/>
  <c r="D394" i="16"/>
  <c r="C394" i="16"/>
  <c r="B394" i="16"/>
  <c r="A394" i="16" s="1"/>
  <c r="AO393" i="16"/>
  <c r="AN393" i="16"/>
  <c r="AL393" i="16"/>
  <c r="AK393" i="16"/>
  <c r="AJ393" i="16"/>
  <c r="AI393" i="16"/>
  <c r="AH393" i="16"/>
  <c r="AG393" i="16"/>
  <c r="AF393" i="16"/>
  <c r="AE393" i="16"/>
  <c r="AD393" i="16"/>
  <c r="AC393" i="16"/>
  <c r="AB393" i="16"/>
  <c r="AA393" i="16"/>
  <c r="Z393" i="16"/>
  <c r="Y393" i="16"/>
  <c r="X393" i="16"/>
  <c r="W393" i="16"/>
  <c r="V393" i="16"/>
  <c r="U393" i="16"/>
  <c r="T393" i="16"/>
  <c r="S393" i="16"/>
  <c r="R393" i="16"/>
  <c r="Q393" i="16"/>
  <c r="P393" i="16"/>
  <c r="O393" i="16"/>
  <c r="N393" i="16"/>
  <c r="M393" i="16"/>
  <c r="L393" i="16"/>
  <c r="K393" i="16"/>
  <c r="J393" i="16"/>
  <c r="I393" i="16"/>
  <c r="H393" i="16"/>
  <c r="G393" i="16"/>
  <c r="F393" i="16"/>
  <c r="E393" i="16"/>
  <c r="D393" i="16"/>
  <c r="C393" i="16"/>
  <c r="B393" i="16"/>
  <c r="A393" i="16"/>
  <c r="AO392" i="16"/>
  <c r="AN392" i="16"/>
  <c r="AL392" i="16"/>
  <c r="AK392" i="16"/>
  <c r="AJ392" i="16"/>
  <c r="AI392" i="16"/>
  <c r="AH392" i="16"/>
  <c r="AG392" i="16"/>
  <c r="AF392" i="16"/>
  <c r="AE392" i="16"/>
  <c r="AD392" i="16"/>
  <c r="AC392" i="16"/>
  <c r="AB392" i="16"/>
  <c r="AA392" i="16"/>
  <c r="Z392" i="16"/>
  <c r="Y392" i="16"/>
  <c r="X392" i="16"/>
  <c r="W392" i="16"/>
  <c r="V392" i="16"/>
  <c r="U392" i="16"/>
  <c r="T392" i="16"/>
  <c r="S392" i="16"/>
  <c r="R392" i="16"/>
  <c r="Q392" i="16"/>
  <c r="P392" i="16"/>
  <c r="O392" i="16"/>
  <c r="N392" i="16"/>
  <c r="M392" i="16"/>
  <c r="L392" i="16"/>
  <c r="K392" i="16"/>
  <c r="J392" i="16"/>
  <c r="I392" i="16"/>
  <c r="H392" i="16"/>
  <c r="G392" i="16"/>
  <c r="F392" i="16"/>
  <c r="E392" i="16"/>
  <c r="D392" i="16"/>
  <c r="C392" i="16"/>
  <c r="B392" i="16"/>
  <c r="A392" i="16"/>
  <c r="AO391" i="16"/>
  <c r="AN391" i="16"/>
  <c r="AL391" i="16"/>
  <c r="AK391" i="16"/>
  <c r="AJ391" i="16"/>
  <c r="AI391" i="16"/>
  <c r="AH391" i="16"/>
  <c r="AG391" i="16"/>
  <c r="AF391" i="16"/>
  <c r="AE391" i="16"/>
  <c r="AD391" i="16"/>
  <c r="AC391" i="16"/>
  <c r="AB391" i="16"/>
  <c r="AA391" i="16"/>
  <c r="Z391" i="16"/>
  <c r="Y391" i="16"/>
  <c r="X391" i="16"/>
  <c r="W391" i="16"/>
  <c r="V391" i="16"/>
  <c r="U391" i="16"/>
  <c r="T391" i="16"/>
  <c r="S391" i="16"/>
  <c r="R391" i="16"/>
  <c r="Q391" i="16"/>
  <c r="P391" i="16"/>
  <c r="O391" i="16"/>
  <c r="N391" i="16"/>
  <c r="M391" i="16"/>
  <c r="L391" i="16"/>
  <c r="K391" i="16"/>
  <c r="J391" i="16"/>
  <c r="I391" i="16"/>
  <c r="H391" i="16"/>
  <c r="G391" i="16"/>
  <c r="F391" i="16"/>
  <c r="E391" i="16"/>
  <c r="D391" i="16"/>
  <c r="C391" i="16"/>
  <c r="B391" i="16"/>
  <c r="A391" i="16" s="1"/>
  <c r="AO390" i="16"/>
  <c r="AN390" i="16"/>
  <c r="AL390" i="16"/>
  <c r="AK390" i="16"/>
  <c r="AJ390" i="16"/>
  <c r="AI390" i="16"/>
  <c r="AH390" i="16"/>
  <c r="AG390" i="16"/>
  <c r="AF390" i="16"/>
  <c r="AE390" i="16"/>
  <c r="AD390" i="16"/>
  <c r="AC390" i="16"/>
  <c r="AB390" i="16"/>
  <c r="AA390" i="16"/>
  <c r="Z390" i="16"/>
  <c r="Y390" i="16"/>
  <c r="X390" i="16"/>
  <c r="W390" i="16"/>
  <c r="V390" i="16"/>
  <c r="U390" i="16"/>
  <c r="T390" i="16"/>
  <c r="S390" i="16"/>
  <c r="R390" i="16"/>
  <c r="Q390" i="16"/>
  <c r="P390" i="16"/>
  <c r="O390" i="16"/>
  <c r="N390" i="16"/>
  <c r="M390" i="16"/>
  <c r="L390" i="16"/>
  <c r="K390" i="16"/>
  <c r="J390" i="16"/>
  <c r="I390" i="16"/>
  <c r="H390" i="16"/>
  <c r="G390" i="16"/>
  <c r="F390" i="16"/>
  <c r="E390" i="16"/>
  <c r="D390" i="16"/>
  <c r="C390" i="16"/>
  <c r="B390" i="16"/>
  <c r="AO389" i="16"/>
  <c r="AN389" i="16"/>
  <c r="AL389" i="16"/>
  <c r="AK389" i="16"/>
  <c r="AJ389" i="16"/>
  <c r="AI389" i="16"/>
  <c r="AH389" i="16"/>
  <c r="AG389" i="16"/>
  <c r="AF389" i="16"/>
  <c r="AE389" i="16"/>
  <c r="AD389" i="16"/>
  <c r="AC389" i="16"/>
  <c r="AB389" i="16"/>
  <c r="AA389" i="16"/>
  <c r="Z389" i="16"/>
  <c r="Y389" i="16"/>
  <c r="X389" i="16"/>
  <c r="W389" i="16"/>
  <c r="V389" i="16"/>
  <c r="U389" i="16"/>
  <c r="T389" i="16"/>
  <c r="S389" i="16"/>
  <c r="R389" i="16"/>
  <c r="Q389" i="16"/>
  <c r="P389" i="16"/>
  <c r="O389" i="16"/>
  <c r="N389" i="16"/>
  <c r="M389" i="16"/>
  <c r="L389" i="16"/>
  <c r="K389" i="16"/>
  <c r="J389" i="16"/>
  <c r="I389" i="16"/>
  <c r="H389" i="16"/>
  <c r="G389" i="16"/>
  <c r="F389" i="16"/>
  <c r="E389" i="16"/>
  <c r="D389" i="16"/>
  <c r="C389" i="16"/>
  <c r="A389" i="16" s="1"/>
  <c r="B389" i="16"/>
  <c r="AO388" i="16"/>
  <c r="AN388" i="16"/>
  <c r="AL388" i="16"/>
  <c r="AK388" i="16"/>
  <c r="AJ388" i="16"/>
  <c r="AI388" i="16"/>
  <c r="AH388" i="16"/>
  <c r="AG388" i="16"/>
  <c r="AF388" i="16"/>
  <c r="AE388" i="16"/>
  <c r="AD388" i="16"/>
  <c r="AC388" i="16"/>
  <c r="AB388" i="16"/>
  <c r="AA388" i="16"/>
  <c r="Z388" i="16"/>
  <c r="Y388" i="16"/>
  <c r="X388" i="16"/>
  <c r="W388" i="16"/>
  <c r="V388" i="16"/>
  <c r="U388" i="16"/>
  <c r="T388" i="16"/>
  <c r="S388" i="16"/>
  <c r="R388" i="16"/>
  <c r="Q388" i="16"/>
  <c r="P388" i="16"/>
  <c r="O388" i="16"/>
  <c r="N388" i="16"/>
  <c r="M388" i="16"/>
  <c r="L388" i="16"/>
  <c r="K388" i="16"/>
  <c r="J388" i="16"/>
  <c r="I388" i="16"/>
  <c r="H388" i="16"/>
  <c r="G388" i="16"/>
  <c r="F388" i="16"/>
  <c r="E388" i="16"/>
  <c r="D388" i="16"/>
  <c r="C388" i="16"/>
  <c r="B388" i="16"/>
  <c r="A388" i="16" s="1"/>
  <c r="AO387" i="16"/>
  <c r="AN387" i="16"/>
  <c r="AL387" i="16"/>
  <c r="AK387" i="16"/>
  <c r="AJ387" i="16"/>
  <c r="AI387" i="16"/>
  <c r="AH387" i="16"/>
  <c r="AG387" i="16"/>
  <c r="AF387" i="16"/>
  <c r="AE387" i="16"/>
  <c r="AD387" i="16"/>
  <c r="AC387" i="16"/>
  <c r="AB387" i="16"/>
  <c r="AA387" i="16"/>
  <c r="Z387" i="16"/>
  <c r="Y387" i="16"/>
  <c r="X387" i="16"/>
  <c r="W387" i="16"/>
  <c r="V387" i="16"/>
  <c r="U387" i="16"/>
  <c r="T387" i="16"/>
  <c r="S387" i="16"/>
  <c r="R387" i="16"/>
  <c r="Q387" i="16"/>
  <c r="P387" i="16"/>
  <c r="O387" i="16"/>
  <c r="N387" i="16"/>
  <c r="M387" i="16"/>
  <c r="L387" i="16"/>
  <c r="K387" i="16"/>
  <c r="J387" i="16"/>
  <c r="I387" i="16"/>
  <c r="H387" i="16"/>
  <c r="G387" i="16"/>
  <c r="F387" i="16"/>
  <c r="E387" i="16"/>
  <c r="D387" i="16"/>
  <c r="C387" i="16"/>
  <c r="B387" i="16"/>
  <c r="A387" i="16"/>
  <c r="AO386" i="16"/>
  <c r="AN386" i="16"/>
  <c r="AL386" i="16"/>
  <c r="AK386" i="16"/>
  <c r="AJ386" i="16"/>
  <c r="AI386" i="16"/>
  <c r="AH386" i="16"/>
  <c r="AG386" i="16"/>
  <c r="AF386" i="16"/>
  <c r="AE386" i="16"/>
  <c r="AD386" i="16"/>
  <c r="AC386" i="16"/>
  <c r="AB386" i="16"/>
  <c r="AA386" i="16"/>
  <c r="Z386" i="16"/>
  <c r="Y386" i="16"/>
  <c r="X386" i="16"/>
  <c r="W386" i="16"/>
  <c r="V386" i="16"/>
  <c r="U386" i="16"/>
  <c r="T386" i="16"/>
  <c r="S386" i="16"/>
  <c r="R386" i="16"/>
  <c r="Q386" i="16"/>
  <c r="P386" i="16"/>
  <c r="O386" i="16"/>
  <c r="N386" i="16"/>
  <c r="M386" i="16"/>
  <c r="L386" i="16"/>
  <c r="K386" i="16"/>
  <c r="J386" i="16"/>
  <c r="I386" i="16"/>
  <c r="H386" i="16"/>
  <c r="G386" i="16"/>
  <c r="F386" i="16"/>
  <c r="E386" i="16"/>
  <c r="D386" i="16"/>
  <c r="C386" i="16"/>
  <c r="B386" i="16"/>
  <c r="A386" i="16" s="1"/>
  <c r="AO385" i="16"/>
  <c r="AN385" i="16"/>
  <c r="AL385" i="16"/>
  <c r="AK385" i="16"/>
  <c r="AJ385" i="16"/>
  <c r="AI385" i="16"/>
  <c r="AH385" i="16"/>
  <c r="AG385" i="16"/>
  <c r="AF385" i="16"/>
  <c r="AE385" i="16"/>
  <c r="AD385" i="16"/>
  <c r="AC385" i="16"/>
  <c r="AB385" i="16"/>
  <c r="AA385" i="16"/>
  <c r="Z385" i="16"/>
  <c r="Y385" i="16"/>
  <c r="X385" i="16"/>
  <c r="W385" i="16"/>
  <c r="V385" i="16"/>
  <c r="U385" i="16"/>
  <c r="T385" i="16"/>
  <c r="S385" i="16"/>
  <c r="R385" i="16"/>
  <c r="Q385" i="16"/>
  <c r="P385" i="16"/>
  <c r="O385" i="16"/>
  <c r="N385" i="16"/>
  <c r="M385" i="16"/>
  <c r="L385" i="16"/>
  <c r="K385" i="16"/>
  <c r="J385" i="16"/>
  <c r="I385" i="16"/>
  <c r="H385" i="16"/>
  <c r="G385" i="16"/>
  <c r="F385" i="16"/>
  <c r="E385" i="16"/>
  <c r="D385" i="16"/>
  <c r="C385" i="16"/>
  <c r="B385" i="16"/>
  <c r="A385" i="16" s="1"/>
  <c r="AO384" i="16"/>
  <c r="AN384" i="16"/>
  <c r="AL384" i="16"/>
  <c r="AK384" i="16"/>
  <c r="AJ384" i="16"/>
  <c r="AI384" i="16"/>
  <c r="AH384" i="16"/>
  <c r="AG384" i="16"/>
  <c r="AF384" i="16"/>
  <c r="AE384" i="16"/>
  <c r="AD384" i="16"/>
  <c r="AC384" i="16"/>
  <c r="AB384" i="16"/>
  <c r="AA384" i="16"/>
  <c r="Z384" i="16"/>
  <c r="Y384" i="16"/>
  <c r="X384" i="16"/>
  <c r="W384" i="16"/>
  <c r="V384" i="16"/>
  <c r="U384" i="16"/>
  <c r="T384" i="16"/>
  <c r="S384" i="16"/>
  <c r="R384" i="16"/>
  <c r="Q384" i="16"/>
  <c r="P384" i="16"/>
  <c r="O384" i="16"/>
  <c r="N384" i="16"/>
  <c r="M384" i="16"/>
  <c r="L384" i="16"/>
  <c r="K384" i="16"/>
  <c r="J384" i="16"/>
  <c r="I384" i="16"/>
  <c r="H384" i="16"/>
  <c r="G384" i="16"/>
  <c r="F384" i="16"/>
  <c r="E384" i="16"/>
  <c r="D384" i="16"/>
  <c r="C384" i="16"/>
  <c r="B384" i="16"/>
  <c r="AO383" i="16"/>
  <c r="AN383" i="16"/>
  <c r="AL383" i="16"/>
  <c r="AK383" i="16"/>
  <c r="AJ383" i="16"/>
  <c r="AI383" i="16"/>
  <c r="AH383" i="16"/>
  <c r="AG383" i="16"/>
  <c r="AF383" i="16"/>
  <c r="AE383" i="16"/>
  <c r="AD383" i="16"/>
  <c r="AC383" i="16"/>
  <c r="AB383" i="16"/>
  <c r="AA383"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O382" i="16"/>
  <c r="AN382" i="16"/>
  <c r="AL382" i="16"/>
  <c r="AK382" i="16"/>
  <c r="AJ382" i="16"/>
  <c r="AI382" i="16"/>
  <c r="AH382" i="16"/>
  <c r="AG382" i="16"/>
  <c r="AF382" i="16"/>
  <c r="AE382" i="16"/>
  <c r="AD382" i="16"/>
  <c r="AC382" i="16"/>
  <c r="AB382" i="16"/>
  <c r="AA382" i="16"/>
  <c r="Z382" i="16"/>
  <c r="Y382" i="16"/>
  <c r="X382" i="16"/>
  <c r="W382" i="16"/>
  <c r="V382" i="16"/>
  <c r="U382" i="16"/>
  <c r="T382" i="16"/>
  <c r="S382" i="16"/>
  <c r="R382" i="16"/>
  <c r="Q382" i="16"/>
  <c r="P382" i="16"/>
  <c r="O382" i="16"/>
  <c r="N382" i="16"/>
  <c r="M382" i="16"/>
  <c r="L382" i="16"/>
  <c r="K382" i="16"/>
  <c r="J382" i="16"/>
  <c r="I382" i="16"/>
  <c r="H382" i="16"/>
  <c r="G382" i="16"/>
  <c r="F382" i="16"/>
  <c r="E382" i="16"/>
  <c r="D382" i="16"/>
  <c r="C382" i="16"/>
  <c r="B382" i="16"/>
  <c r="A382" i="16"/>
  <c r="AO381" i="16"/>
  <c r="AN381" i="16"/>
  <c r="AL381" i="16"/>
  <c r="AK381" i="16"/>
  <c r="AJ381" i="16"/>
  <c r="AI381" i="16"/>
  <c r="AH381" i="16"/>
  <c r="AG381" i="16"/>
  <c r="AF381" i="16"/>
  <c r="AE381" i="16"/>
  <c r="AD381" i="16"/>
  <c r="AC381" i="16"/>
  <c r="AB381" i="16"/>
  <c r="AA381" i="16"/>
  <c r="Z381" i="16"/>
  <c r="Y381" i="16"/>
  <c r="X381" i="16"/>
  <c r="W381" i="16"/>
  <c r="V381" i="16"/>
  <c r="U381" i="16"/>
  <c r="T381" i="16"/>
  <c r="S381" i="16"/>
  <c r="R381" i="16"/>
  <c r="Q381" i="16"/>
  <c r="P381" i="16"/>
  <c r="O381" i="16"/>
  <c r="N381" i="16"/>
  <c r="M381" i="16"/>
  <c r="L381" i="16"/>
  <c r="K381" i="16"/>
  <c r="J381" i="16"/>
  <c r="I381" i="16"/>
  <c r="H381" i="16"/>
  <c r="G381" i="16"/>
  <c r="F381" i="16"/>
  <c r="E381" i="16"/>
  <c r="D381" i="16"/>
  <c r="C381" i="16"/>
  <c r="B381" i="16"/>
  <c r="A381" i="16" s="1"/>
  <c r="AO380" i="16"/>
  <c r="AN380" i="16"/>
  <c r="AL380" i="16"/>
  <c r="AK380" i="16"/>
  <c r="AJ380" i="16"/>
  <c r="AI380" i="16"/>
  <c r="AH380" i="16"/>
  <c r="AG380" i="16"/>
  <c r="AF380" i="16"/>
  <c r="AE380" i="16"/>
  <c r="AD380" i="16"/>
  <c r="AC380" i="16"/>
  <c r="AB380" i="16"/>
  <c r="AA380" i="16"/>
  <c r="Z380" i="16"/>
  <c r="Y380" i="16"/>
  <c r="X380" i="16"/>
  <c r="W380" i="16"/>
  <c r="V380" i="16"/>
  <c r="U380" i="16"/>
  <c r="T380" i="16"/>
  <c r="S380" i="16"/>
  <c r="R380" i="16"/>
  <c r="Q380" i="16"/>
  <c r="P380" i="16"/>
  <c r="O380" i="16"/>
  <c r="N380" i="16"/>
  <c r="M380" i="16"/>
  <c r="L380" i="16"/>
  <c r="K380" i="16"/>
  <c r="J380" i="16"/>
  <c r="I380" i="16"/>
  <c r="H380" i="16"/>
  <c r="G380" i="16"/>
  <c r="F380" i="16"/>
  <c r="E380" i="16"/>
  <c r="D380" i="16"/>
  <c r="C380" i="16"/>
  <c r="B380" i="16"/>
  <c r="AO379" i="16"/>
  <c r="AN379" i="16"/>
  <c r="AL379" i="16"/>
  <c r="AK379" i="16"/>
  <c r="AJ379" i="16"/>
  <c r="AI379" i="16"/>
  <c r="AH379" i="16"/>
  <c r="AG379" i="16"/>
  <c r="AF379" i="16"/>
  <c r="AE379" i="16"/>
  <c r="AD379" i="16"/>
  <c r="AC379" i="16"/>
  <c r="AB379" i="16"/>
  <c r="AA379" i="16"/>
  <c r="Z379" i="16"/>
  <c r="Y379" i="16"/>
  <c r="X379" i="16"/>
  <c r="W379" i="16"/>
  <c r="V379" i="16"/>
  <c r="U379" i="16"/>
  <c r="T379" i="16"/>
  <c r="S379" i="16"/>
  <c r="R379" i="16"/>
  <c r="Q379" i="16"/>
  <c r="P379" i="16"/>
  <c r="O379" i="16"/>
  <c r="N379" i="16"/>
  <c r="M379" i="16"/>
  <c r="L379" i="16"/>
  <c r="K379" i="16"/>
  <c r="J379" i="16"/>
  <c r="I379" i="16"/>
  <c r="H379" i="16"/>
  <c r="G379" i="16"/>
  <c r="F379" i="16"/>
  <c r="E379" i="16"/>
  <c r="D379" i="16"/>
  <c r="C379" i="16"/>
  <c r="B379" i="16"/>
  <c r="AO378" i="16"/>
  <c r="AN378" i="16"/>
  <c r="AL378" i="16"/>
  <c r="AK378" i="16"/>
  <c r="AJ378" i="16"/>
  <c r="AI378" i="16"/>
  <c r="AH378" i="16"/>
  <c r="AG378" i="16"/>
  <c r="AF378" i="16"/>
  <c r="AE378" i="16"/>
  <c r="AD378" i="16"/>
  <c r="AC378" i="16"/>
  <c r="AB378" i="16"/>
  <c r="AA378" i="16"/>
  <c r="Z378" i="16"/>
  <c r="Y378" i="16"/>
  <c r="X378" i="16"/>
  <c r="W378" i="16"/>
  <c r="V378" i="16"/>
  <c r="U378" i="16"/>
  <c r="T378" i="16"/>
  <c r="S378" i="16"/>
  <c r="R378" i="16"/>
  <c r="Q378" i="16"/>
  <c r="P378" i="16"/>
  <c r="O378" i="16"/>
  <c r="N378" i="16"/>
  <c r="M378" i="16"/>
  <c r="L378" i="16"/>
  <c r="K378" i="16"/>
  <c r="J378" i="16"/>
  <c r="I378" i="16"/>
  <c r="H378" i="16"/>
  <c r="G378" i="16"/>
  <c r="F378" i="16"/>
  <c r="E378" i="16"/>
  <c r="D378" i="16"/>
  <c r="C378" i="16"/>
  <c r="B378" i="16"/>
  <c r="A378" i="16"/>
  <c r="AO377" i="16"/>
  <c r="AN377" i="16"/>
  <c r="AL377" i="16"/>
  <c r="AK377" i="16"/>
  <c r="AJ377" i="16"/>
  <c r="AI377" i="16"/>
  <c r="AH377" i="16"/>
  <c r="AG377" i="16"/>
  <c r="AF377" i="16"/>
  <c r="AE377" i="16"/>
  <c r="AD377" i="16"/>
  <c r="AC377" i="16"/>
  <c r="AB377" i="16"/>
  <c r="AA377" i="16"/>
  <c r="Z377" i="16"/>
  <c r="Y377" i="16"/>
  <c r="X377" i="16"/>
  <c r="W377" i="16"/>
  <c r="V377" i="16"/>
  <c r="U377" i="16"/>
  <c r="T377" i="16"/>
  <c r="S377" i="16"/>
  <c r="R377" i="16"/>
  <c r="Q377" i="16"/>
  <c r="P377" i="16"/>
  <c r="O377" i="16"/>
  <c r="N377" i="16"/>
  <c r="M377" i="16"/>
  <c r="L377" i="16"/>
  <c r="K377" i="16"/>
  <c r="J377" i="16"/>
  <c r="I377" i="16"/>
  <c r="H377" i="16"/>
  <c r="G377" i="16"/>
  <c r="F377" i="16"/>
  <c r="E377" i="16"/>
  <c r="D377" i="16"/>
  <c r="C377" i="16"/>
  <c r="B377" i="16"/>
  <c r="A377" i="16" s="1"/>
  <c r="AO376" i="16"/>
  <c r="AN376" i="16"/>
  <c r="AL376" i="16"/>
  <c r="AK376" i="16"/>
  <c r="AJ376" i="16"/>
  <c r="AI376" i="16"/>
  <c r="AH376" i="16"/>
  <c r="AG376" i="16"/>
  <c r="AF376" i="16"/>
  <c r="AE376" i="16"/>
  <c r="AD376" i="16"/>
  <c r="AC376" i="16"/>
  <c r="AB376" i="16"/>
  <c r="AA376" i="16"/>
  <c r="Z376" i="16"/>
  <c r="Y376" i="16"/>
  <c r="X376" i="16"/>
  <c r="W376" i="16"/>
  <c r="V376" i="16"/>
  <c r="U376" i="16"/>
  <c r="T376" i="16"/>
  <c r="S376" i="16"/>
  <c r="R376" i="16"/>
  <c r="Q376" i="16"/>
  <c r="P376" i="16"/>
  <c r="O376" i="16"/>
  <c r="N376" i="16"/>
  <c r="M376" i="16"/>
  <c r="L376" i="16"/>
  <c r="K376" i="16"/>
  <c r="J376" i="16"/>
  <c r="I376" i="16"/>
  <c r="H376" i="16"/>
  <c r="G376" i="16"/>
  <c r="F376" i="16"/>
  <c r="E376" i="16"/>
  <c r="D376" i="16"/>
  <c r="C376" i="16"/>
  <c r="B376" i="16"/>
  <c r="AO375" i="16"/>
  <c r="AN375" i="16"/>
  <c r="AL375" i="16"/>
  <c r="AK375" i="16"/>
  <c r="AJ375" i="16"/>
  <c r="AI375" i="16"/>
  <c r="AH375" i="16"/>
  <c r="AG375" i="16"/>
  <c r="AF375" i="16"/>
  <c r="AE375" i="16"/>
  <c r="AD375" i="16"/>
  <c r="AC375" i="16"/>
  <c r="AB375" i="16"/>
  <c r="AA375" i="16"/>
  <c r="Z375" i="16"/>
  <c r="Y375" i="16"/>
  <c r="X375" i="16"/>
  <c r="W375" i="16"/>
  <c r="V375" i="16"/>
  <c r="U375" i="16"/>
  <c r="T375" i="16"/>
  <c r="S375" i="16"/>
  <c r="R375" i="16"/>
  <c r="Q375" i="16"/>
  <c r="P375" i="16"/>
  <c r="O375" i="16"/>
  <c r="N375" i="16"/>
  <c r="M375" i="16"/>
  <c r="L375" i="16"/>
  <c r="K375" i="16"/>
  <c r="AM375" i="16" s="1"/>
  <c r="J375" i="16"/>
  <c r="I375" i="16"/>
  <c r="H375" i="16"/>
  <c r="G375" i="16"/>
  <c r="F375" i="16"/>
  <c r="E375" i="16"/>
  <c r="D375" i="16"/>
  <c r="C375" i="16"/>
  <c r="B375" i="16"/>
  <c r="AO374" i="16"/>
  <c r="AN374" i="16"/>
  <c r="AL374" i="16"/>
  <c r="AK374" i="16"/>
  <c r="AJ374" i="16"/>
  <c r="AI374" i="16"/>
  <c r="AH374" i="16"/>
  <c r="AG374" i="16"/>
  <c r="AF374" i="16"/>
  <c r="AE374" i="16"/>
  <c r="AD374" i="16"/>
  <c r="AC374" i="16"/>
  <c r="AB374" i="16"/>
  <c r="AA374" i="16"/>
  <c r="Z374" i="16"/>
  <c r="Y374" i="16"/>
  <c r="X374" i="16"/>
  <c r="W374" i="16"/>
  <c r="V374" i="16"/>
  <c r="U374" i="16"/>
  <c r="T374" i="16"/>
  <c r="S374" i="16"/>
  <c r="R374" i="16"/>
  <c r="Q374" i="16"/>
  <c r="P374" i="16"/>
  <c r="O374" i="16"/>
  <c r="N374" i="16"/>
  <c r="M374" i="16"/>
  <c r="L374" i="16"/>
  <c r="K374" i="16"/>
  <c r="J374" i="16"/>
  <c r="I374" i="16"/>
  <c r="AM374" i="16" s="1"/>
  <c r="H374" i="16"/>
  <c r="G374" i="16"/>
  <c r="F374" i="16"/>
  <c r="E374" i="16"/>
  <c r="D374" i="16"/>
  <c r="C374" i="16"/>
  <c r="B374" i="16"/>
  <c r="A374" i="16" s="1"/>
  <c r="AO373" i="16"/>
  <c r="AN373" i="16"/>
  <c r="AL373" i="16"/>
  <c r="AK373" i="16"/>
  <c r="AJ373" i="16"/>
  <c r="AI373" i="16"/>
  <c r="AH373" i="16"/>
  <c r="AG373" i="16"/>
  <c r="AF373" i="16"/>
  <c r="AE373" i="16"/>
  <c r="AD373" i="16"/>
  <c r="AC373" i="16"/>
  <c r="AB373" i="16"/>
  <c r="AA373" i="16"/>
  <c r="Z373" i="16"/>
  <c r="Y373" i="16"/>
  <c r="X373" i="16"/>
  <c r="W373" i="16"/>
  <c r="V373" i="16"/>
  <c r="U373" i="16"/>
  <c r="T373" i="16"/>
  <c r="S373" i="16"/>
  <c r="R373" i="16"/>
  <c r="Q373" i="16"/>
  <c r="P373" i="16"/>
  <c r="O373" i="16"/>
  <c r="N373" i="16"/>
  <c r="M373" i="16"/>
  <c r="L373" i="16"/>
  <c r="K373" i="16"/>
  <c r="AM373" i="16" s="1"/>
  <c r="J373" i="16"/>
  <c r="I373" i="16"/>
  <c r="H373" i="16"/>
  <c r="G373" i="16"/>
  <c r="F373" i="16"/>
  <c r="E373" i="16"/>
  <c r="D373" i="16"/>
  <c r="C373" i="16"/>
  <c r="B373" i="16"/>
  <c r="AO372" i="16"/>
  <c r="AN372" i="16"/>
  <c r="AL372" i="16"/>
  <c r="AK372" i="16"/>
  <c r="AJ372" i="16"/>
  <c r="AI372" i="16"/>
  <c r="AH372" i="16"/>
  <c r="AG372" i="16"/>
  <c r="AF372" i="16"/>
  <c r="AE372" i="16"/>
  <c r="AD372" i="16"/>
  <c r="AC372" i="16"/>
  <c r="AB372" i="16"/>
  <c r="AA372" i="16"/>
  <c r="Z372" i="16"/>
  <c r="Y372" i="16"/>
  <c r="X372" i="16"/>
  <c r="W372" i="16"/>
  <c r="V372" i="16"/>
  <c r="U372" i="16"/>
  <c r="T372" i="16"/>
  <c r="S372" i="16"/>
  <c r="R372" i="16"/>
  <c r="Q372" i="16"/>
  <c r="P372" i="16"/>
  <c r="O372" i="16"/>
  <c r="N372" i="16"/>
  <c r="M372" i="16"/>
  <c r="L372" i="16"/>
  <c r="K372" i="16"/>
  <c r="J372" i="16"/>
  <c r="I372" i="16"/>
  <c r="H372" i="16"/>
  <c r="G372" i="16"/>
  <c r="F372" i="16"/>
  <c r="E372" i="16"/>
  <c r="D372" i="16"/>
  <c r="C372" i="16"/>
  <c r="A372" i="16" s="1"/>
  <c r="B372" i="16"/>
  <c r="AO371" i="16"/>
  <c r="AN371" i="16"/>
  <c r="AL371" i="16"/>
  <c r="AK371" i="16"/>
  <c r="AJ371" i="16"/>
  <c r="AI371" i="16"/>
  <c r="AH371" i="16"/>
  <c r="AG371" i="16"/>
  <c r="AF371" i="16"/>
  <c r="AE371" i="16"/>
  <c r="AD371" i="16"/>
  <c r="AC371" i="16"/>
  <c r="AB371" i="16"/>
  <c r="AA371" i="16"/>
  <c r="Z371" i="16"/>
  <c r="Y371" i="16"/>
  <c r="X371" i="16"/>
  <c r="W371" i="16"/>
  <c r="V371" i="16"/>
  <c r="U371" i="16"/>
  <c r="T371" i="16"/>
  <c r="S371" i="16"/>
  <c r="R371" i="16"/>
  <c r="Q371" i="16"/>
  <c r="P371" i="16"/>
  <c r="O371" i="16"/>
  <c r="N371" i="16"/>
  <c r="M371" i="16"/>
  <c r="L371" i="16"/>
  <c r="K371" i="16"/>
  <c r="J371" i="16"/>
  <c r="I371" i="16"/>
  <c r="AM371" i="16" s="1"/>
  <c r="H371" i="16"/>
  <c r="G371" i="16"/>
  <c r="F371" i="16"/>
  <c r="E371" i="16"/>
  <c r="D371" i="16"/>
  <c r="C371" i="16"/>
  <c r="B371" i="16"/>
  <c r="A371" i="16"/>
  <c r="AO370" i="16"/>
  <c r="AN370" i="16"/>
  <c r="AL370" i="16"/>
  <c r="AK370" i="16"/>
  <c r="AJ370" i="16"/>
  <c r="AI370" i="16"/>
  <c r="AH370" i="16"/>
  <c r="AG370" i="16"/>
  <c r="AF370" i="16"/>
  <c r="AE370" i="16"/>
  <c r="AD370" i="16"/>
  <c r="AC370" i="16"/>
  <c r="AB370" i="16"/>
  <c r="AA370"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s="1"/>
  <c r="AO369" i="16"/>
  <c r="AN369" i="16"/>
  <c r="AL369" i="16"/>
  <c r="AK369" i="16"/>
  <c r="AJ369" i="16"/>
  <c r="AI369" i="16"/>
  <c r="AH369" i="16"/>
  <c r="AG369" i="16"/>
  <c r="AF369" i="16"/>
  <c r="AE369" i="16"/>
  <c r="AD369" i="16"/>
  <c r="AC369" i="16"/>
  <c r="AB369" i="16"/>
  <c r="AA369" i="16"/>
  <c r="Z369" i="16"/>
  <c r="Y369" i="16"/>
  <c r="X369" i="16"/>
  <c r="W369" i="16"/>
  <c r="V369" i="16"/>
  <c r="U369" i="16"/>
  <c r="T369" i="16"/>
  <c r="S369" i="16"/>
  <c r="R369" i="16"/>
  <c r="Q369" i="16"/>
  <c r="P369" i="16"/>
  <c r="O369" i="16"/>
  <c r="N369" i="16"/>
  <c r="M369" i="16"/>
  <c r="L369" i="16"/>
  <c r="K369" i="16"/>
  <c r="AM369" i="16" s="1"/>
  <c r="J369" i="16"/>
  <c r="I369" i="16"/>
  <c r="H369" i="16"/>
  <c r="G369" i="16"/>
  <c r="F369" i="16"/>
  <c r="E369" i="16"/>
  <c r="D369" i="16"/>
  <c r="C369" i="16"/>
  <c r="B369" i="16"/>
  <c r="AO368" i="16"/>
  <c r="AN368" i="16"/>
  <c r="AL368" i="16"/>
  <c r="AK368" i="16"/>
  <c r="AJ368" i="16"/>
  <c r="AI368" i="16"/>
  <c r="AH368" i="16"/>
  <c r="AG368" i="16"/>
  <c r="AF368" i="16"/>
  <c r="AE368" i="16"/>
  <c r="AD368" i="16"/>
  <c r="AC368" i="16"/>
  <c r="AB368" i="16"/>
  <c r="AA368" i="16"/>
  <c r="Z368" i="16"/>
  <c r="Y368" i="16"/>
  <c r="X368" i="16"/>
  <c r="W368" i="16"/>
  <c r="V368" i="16"/>
  <c r="U368" i="16"/>
  <c r="T368" i="16"/>
  <c r="S368" i="16"/>
  <c r="R368" i="16"/>
  <c r="Q368" i="16"/>
  <c r="P368" i="16"/>
  <c r="O368" i="16"/>
  <c r="N368" i="16"/>
  <c r="M368" i="16"/>
  <c r="L368" i="16"/>
  <c r="K368" i="16"/>
  <c r="J368" i="16"/>
  <c r="I368" i="16"/>
  <c r="H368" i="16"/>
  <c r="G368" i="16"/>
  <c r="F368" i="16"/>
  <c r="E368" i="16"/>
  <c r="D368" i="16"/>
  <c r="C368" i="16"/>
  <c r="A368" i="16" s="1"/>
  <c r="B368" i="16"/>
  <c r="AO367" i="16"/>
  <c r="AN367" i="16"/>
  <c r="AL367" i="16"/>
  <c r="AK367" i="16"/>
  <c r="AJ367" i="16"/>
  <c r="AI367" i="16"/>
  <c r="AH367" i="16"/>
  <c r="AG367" i="16"/>
  <c r="AF367" i="16"/>
  <c r="AE367" i="16"/>
  <c r="AD367" i="16"/>
  <c r="AC367" i="16"/>
  <c r="AB367" i="16"/>
  <c r="AA367" i="16"/>
  <c r="Z367" i="16"/>
  <c r="Y367" i="16"/>
  <c r="X367" i="16"/>
  <c r="W367" i="16"/>
  <c r="V367" i="16"/>
  <c r="U367" i="16"/>
  <c r="T367" i="16"/>
  <c r="S367" i="16"/>
  <c r="R367" i="16"/>
  <c r="Q367" i="16"/>
  <c r="P367" i="16"/>
  <c r="O367" i="16"/>
  <c r="N367" i="16"/>
  <c r="M367" i="16"/>
  <c r="L367" i="16"/>
  <c r="K367" i="16"/>
  <c r="J367" i="16"/>
  <c r="I367" i="16"/>
  <c r="AM367" i="16" s="1"/>
  <c r="H367" i="16"/>
  <c r="G367" i="16"/>
  <c r="F367" i="16"/>
  <c r="E367" i="16"/>
  <c r="D367" i="16"/>
  <c r="C367" i="16"/>
  <c r="B367" i="16"/>
  <c r="A367" i="16"/>
  <c r="AO366" i="16"/>
  <c r="AN366" i="16"/>
  <c r="AL366" i="16"/>
  <c r="AK366" i="16"/>
  <c r="AJ366" i="16"/>
  <c r="AI366" i="16"/>
  <c r="AH366" i="16"/>
  <c r="AG366" i="16"/>
  <c r="AF366" i="16"/>
  <c r="AE366" i="16"/>
  <c r="AD366" i="16"/>
  <c r="AC366" i="16"/>
  <c r="AB366" i="16"/>
  <c r="AA366" i="16"/>
  <c r="Z366" i="16"/>
  <c r="Y366" i="16"/>
  <c r="X366" i="16"/>
  <c r="W366" i="16"/>
  <c r="V366" i="16"/>
  <c r="U366" i="16"/>
  <c r="T366" i="16"/>
  <c r="S366" i="16"/>
  <c r="R366" i="16"/>
  <c r="Q366" i="16"/>
  <c r="P366" i="16"/>
  <c r="O366" i="16"/>
  <c r="N366" i="16"/>
  <c r="M366" i="16"/>
  <c r="L366" i="16"/>
  <c r="K366" i="16"/>
  <c r="J366" i="16"/>
  <c r="I366" i="16"/>
  <c r="AM366" i="16" s="1"/>
  <c r="H366" i="16"/>
  <c r="G366" i="16"/>
  <c r="F366" i="16"/>
  <c r="E366" i="16"/>
  <c r="D366" i="16"/>
  <c r="C366" i="16"/>
  <c r="B366" i="16"/>
  <c r="A366" i="16" s="1"/>
  <c r="AO365" i="16"/>
  <c r="AN365" i="16"/>
  <c r="AL365" i="16"/>
  <c r="AK365" i="16"/>
  <c r="AJ365" i="16"/>
  <c r="AI365" i="16"/>
  <c r="AH365" i="16"/>
  <c r="AG365" i="16"/>
  <c r="AF365" i="16"/>
  <c r="AE365" i="16"/>
  <c r="AD365" i="16"/>
  <c r="AC365" i="16"/>
  <c r="AB365" i="16"/>
  <c r="AA365" i="16"/>
  <c r="Z365" i="16"/>
  <c r="Y365" i="16"/>
  <c r="X365" i="16"/>
  <c r="W365" i="16"/>
  <c r="V365" i="16"/>
  <c r="U365" i="16"/>
  <c r="T365" i="16"/>
  <c r="S365" i="16"/>
  <c r="R365" i="16"/>
  <c r="Q365" i="16"/>
  <c r="P365" i="16"/>
  <c r="O365" i="16"/>
  <c r="N365" i="16"/>
  <c r="M365" i="16"/>
  <c r="L365" i="16"/>
  <c r="K365" i="16"/>
  <c r="AM365" i="16" s="1"/>
  <c r="J365" i="16"/>
  <c r="I365" i="16"/>
  <c r="H365" i="16"/>
  <c r="G365" i="16"/>
  <c r="F365" i="16"/>
  <c r="E365" i="16"/>
  <c r="D365" i="16"/>
  <c r="C365" i="16"/>
  <c r="B365" i="16"/>
  <c r="AO364" i="16"/>
  <c r="AN364" i="16"/>
  <c r="AL364" i="16"/>
  <c r="AK364" i="16"/>
  <c r="AJ364" i="16"/>
  <c r="AI364" i="16"/>
  <c r="AH364" i="16"/>
  <c r="AG364" i="16"/>
  <c r="AF364" i="16"/>
  <c r="AE364" i="16"/>
  <c r="AD364" i="16"/>
  <c r="AC364" i="16"/>
  <c r="AB364" i="16"/>
  <c r="AA364" i="16"/>
  <c r="Z364" i="16"/>
  <c r="Y364" i="16"/>
  <c r="X364" i="16"/>
  <c r="W364" i="16"/>
  <c r="V364" i="16"/>
  <c r="U364" i="16"/>
  <c r="T364" i="16"/>
  <c r="S364" i="16"/>
  <c r="R364" i="16"/>
  <c r="Q364" i="16"/>
  <c r="P364" i="16"/>
  <c r="O364" i="16"/>
  <c r="N364" i="16"/>
  <c r="M364" i="16"/>
  <c r="L364" i="16"/>
  <c r="K364" i="16"/>
  <c r="J364" i="16"/>
  <c r="I364" i="16"/>
  <c r="H364" i="16"/>
  <c r="G364" i="16"/>
  <c r="F364" i="16"/>
  <c r="E364" i="16"/>
  <c r="D364" i="16"/>
  <c r="C364" i="16"/>
  <c r="A364" i="16" s="1"/>
  <c r="B364" i="16"/>
  <c r="AO363" i="16"/>
  <c r="AN363" i="16"/>
  <c r="AL363" i="16"/>
  <c r="AK363" i="16"/>
  <c r="AJ363" i="16"/>
  <c r="AI363" i="16"/>
  <c r="AH363" i="16"/>
  <c r="AG363" i="16"/>
  <c r="AF363" i="16"/>
  <c r="AE363" i="16"/>
  <c r="AD363" i="16"/>
  <c r="AC363" i="16"/>
  <c r="AB363" i="16"/>
  <c r="AA363" i="16"/>
  <c r="Z363" i="16"/>
  <c r="Y363" i="16"/>
  <c r="X363" i="16"/>
  <c r="W363" i="16"/>
  <c r="V363" i="16"/>
  <c r="U363" i="16"/>
  <c r="T363" i="16"/>
  <c r="S363" i="16"/>
  <c r="R363" i="16"/>
  <c r="Q363" i="16"/>
  <c r="P363" i="16"/>
  <c r="O363" i="16"/>
  <c r="N363" i="16"/>
  <c r="M363" i="16"/>
  <c r="L363" i="16"/>
  <c r="K363" i="16"/>
  <c r="J363" i="16"/>
  <c r="I363" i="16"/>
  <c r="AM363" i="16" s="1"/>
  <c r="H363" i="16"/>
  <c r="G363" i="16"/>
  <c r="F363" i="16"/>
  <c r="E363" i="16"/>
  <c r="D363" i="16"/>
  <c r="C363" i="16"/>
  <c r="B363" i="16"/>
  <c r="A363" i="16"/>
  <c r="AO362" i="16"/>
  <c r="AN362" i="16"/>
  <c r="AL362" i="16"/>
  <c r="AK362" i="16"/>
  <c r="AJ362" i="16"/>
  <c r="AI362" i="16"/>
  <c r="AH362" i="16"/>
  <c r="AG362" i="16"/>
  <c r="AF362" i="16"/>
  <c r="AE362" i="16"/>
  <c r="AD362" i="16"/>
  <c r="AC362" i="16"/>
  <c r="AB362" i="16"/>
  <c r="AA362"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s="1"/>
  <c r="AO361" i="16"/>
  <c r="AN361" i="16"/>
  <c r="AL361" i="16"/>
  <c r="AK361" i="16"/>
  <c r="AJ361" i="16"/>
  <c r="AI361" i="16"/>
  <c r="AH361" i="16"/>
  <c r="AG361" i="16"/>
  <c r="AF361" i="16"/>
  <c r="AE361" i="16"/>
  <c r="AD361" i="16"/>
  <c r="AC361" i="16"/>
  <c r="AB361" i="16"/>
  <c r="AA361" i="16"/>
  <c r="Z361" i="16"/>
  <c r="Y361" i="16"/>
  <c r="X361" i="16"/>
  <c r="W361" i="16"/>
  <c r="V361" i="16"/>
  <c r="U361" i="16"/>
  <c r="T361" i="16"/>
  <c r="S361" i="16"/>
  <c r="R361" i="16"/>
  <c r="Q361" i="16"/>
  <c r="P361" i="16"/>
  <c r="O361" i="16"/>
  <c r="N361" i="16"/>
  <c r="M361" i="16"/>
  <c r="L361" i="16"/>
  <c r="K361" i="16"/>
  <c r="AM361" i="16" s="1"/>
  <c r="J361" i="16"/>
  <c r="I361" i="16"/>
  <c r="H361" i="16"/>
  <c r="G361" i="16"/>
  <c r="F361" i="16"/>
  <c r="E361" i="16"/>
  <c r="D361" i="16"/>
  <c r="C361" i="16"/>
  <c r="B361" i="16"/>
  <c r="AO360" i="16"/>
  <c r="AN360" i="16"/>
  <c r="AL360" i="16"/>
  <c r="AK360" i="16"/>
  <c r="AJ360" i="16"/>
  <c r="AI360" i="16"/>
  <c r="AH360" i="16"/>
  <c r="AG360" i="16"/>
  <c r="AF360" i="16"/>
  <c r="AE360" i="16"/>
  <c r="AD360" i="16"/>
  <c r="AC360" i="16"/>
  <c r="AB360" i="16"/>
  <c r="AA360" i="16"/>
  <c r="Z360" i="16"/>
  <c r="Y360" i="16"/>
  <c r="X360" i="16"/>
  <c r="W360" i="16"/>
  <c r="V360" i="16"/>
  <c r="U360" i="16"/>
  <c r="T360" i="16"/>
  <c r="S360" i="16"/>
  <c r="R360" i="16"/>
  <c r="Q360" i="16"/>
  <c r="P360" i="16"/>
  <c r="O360" i="16"/>
  <c r="N360" i="16"/>
  <c r="M360" i="16"/>
  <c r="L360" i="16"/>
  <c r="K360" i="16"/>
  <c r="J360" i="16"/>
  <c r="I360" i="16"/>
  <c r="H360" i="16"/>
  <c r="G360" i="16"/>
  <c r="F360" i="16"/>
  <c r="E360" i="16"/>
  <c r="D360" i="16"/>
  <c r="C360" i="16"/>
  <c r="A360" i="16" s="1"/>
  <c r="B360" i="16"/>
  <c r="AO359" i="16"/>
  <c r="AN359" i="16"/>
  <c r="AL359" i="16"/>
  <c r="AK359" i="16"/>
  <c r="AJ359" i="16"/>
  <c r="AI359" i="16"/>
  <c r="AH359" i="16"/>
  <c r="AG359" i="16"/>
  <c r="AF359" i="16"/>
  <c r="AE359" i="16"/>
  <c r="AD359" i="16"/>
  <c r="AC359" i="16"/>
  <c r="AB359" i="16"/>
  <c r="AA359" i="16"/>
  <c r="Z359" i="16"/>
  <c r="Y359" i="16"/>
  <c r="X359" i="16"/>
  <c r="W359" i="16"/>
  <c r="V359" i="16"/>
  <c r="U359" i="16"/>
  <c r="T359" i="16"/>
  <c r="S359" i="16"/>
  <c r="R359" i="16"/>
  <c r="Q359" i="16"/>
  <c r="P359" i="16"/>
  <c r="O359" i="16"/>
  <c r="N359" i="16"/>
  <c r="M359" i="16"/>
  <c r="L359" i="16"/>
  <c r="K359" i="16"/>
  <c r="J359" i="16"/>
  <c r="I359" i="16"/>
  <c r="AM359" i="16" s="1"/>
  <c r="H359" i="16"/>
  <c r="G359" i="16"/>
  <c r="F359" i="16"/>
  <c r="E359" i="16"/>
  <c r="D359" i="16"/>
  <c r="C359" i="16"/>
  <c r="B359" i="16"/>
  <c r="A359" i="16"/>
  <c r="AO358" i="16"/>
  <c r="AN358" i="16"/>
  <c r="AL358" i="16"/>
  <c r="AK358" i="16"/>
  <c r="AJ358" i="16"/>
  <c r="AI358" i="16"/>
  <c r="AH358" i="16"/>
  <c r="AG358" i="16"/>
  <c r="AF358" i="16"/>
  <c r="AE358" i="16"/>
  <c r="AD358" i="16"/>
  <c r="AC358" i="16"/>
  <c r="AB358" i="16"/>
  <c r="AA358" i="16"/>
  <c r="Z358" i="16"/>
  <c r="Y358" i="16"/>
  <c r="X358" i="16"/>
  <c r="W358" i="16"/>
  <c r="V358" i="16"/>
  <c r="U358" i="16"/>
  <c r="T358" i="16"/>
  <c r="S358" i="16"/>
  <c r="R358" i="16"/>
  <c r="Q358" i="16"/>
  <c r="P358" i="16"/>
  <c r="O358" i="16"/>
  <c r="N358" i="16"/>
  <c r="M358" i="16"/>
  <c r="L358" i="16"/>
  <c r="K358" i="16"/>
  <c r="J358" i="16"/>
  <c r="I358" i="16"/>
  <c r="AM358" i="16" s="1"/>
  <c r="H358" i="16"/>
  <c r="G358" i="16"/>
  <c r="F358" i="16"/>
  <c r="E358" i="16"/>
  <c r="D358" i="16"/>
  <c r="C358" i="16"/>
  <c r="B358" i="16"/>
  <c r="A358" i="16" s="1"/>
  <c r="AO357" i="16"/>
  <c r="AN357" i="16"/>
  <c r="AL357" i="16"/>
  <c r="AK357" i="16"/>
  <c r="AJ357" i="16"/>
  <c r="AI357" i="16"/>
  <c r="AH357" i="16"/>
  <c r="AG357" i="16"/>
  <c r="AF357" i="16"/>
  <c r="AE357" i="16"/>
  <c r="AD357" i="16"/>
  <c r="AC357" i="16"/>
  <c r="AB357" i="16"/>
  <c r="AA357" i="16"/>
  <c r="Z357" i="16"/>
  <c r="Y357" i="16"/>
  <c r="X357" i="16"/>
  <c r="W357" i="16"/>
  <c r="V357" i="16"/>
  <c r="U357" i="16"/>
  <c r="T357" i="16"/>
  <c r="S357" i="16"/>
  <c r="R357" i="16"/>
  <c r="Q357" i="16"/>
  <c r="P357" i="16"/>
  <c r="O357" i="16"/>
  <c r="N357" i="16"/>
  <c r="M357" i="16"/>
  <c r="L357" i="16"/>
  <c r="K357" i="16"/>
  <c r="AM357" i="16" s="1"/>
  <c r="J357" i="16"/>
  <c r="I357" i="16"/>
  <c r="H357" i="16"/>
  <c r="G357" i="16"/>
  <c r="F357" i="16"/>
  <c r="E357" i="16"/>
  <c r="D357" i="16"/>
  <c r="C357" i="16"/>
  <c r="B357" i="16"/>
  <c r="AO356" i="16"/>
  <c r="AN356" i="16"/>
  <c r="AL356" i="16"/>
  <c r="AK356" i="16"/>
  <c r="AJ356" i="16"/>
  <c r="AI356" i="16"/>
  <c r="AH356" i="16"/>
  <c r="AG356" i="16"/>
  <c r="AF356" i="16"/>
  <c r="AE356" i="16"/>
  <c r="AD356" i="16"/>
  <c r="AC356" i="16"/>
  <c r="AB356" i="16"/>
  <c r="AA356" i="16"/>
  <c r="Z356" i="16"/>
  <c r="Y356" i="16"/>
  <c r="X356" i="16"/>
  <c r="W356" i="16"/>
  <c r="V356" i="16"/>
  <c r="U356" i="16"/>
  <c r="T356" i="16"/>
  <c r="S356" i="16"/>
  <c r="R356" i="16"/>
  <c r="Q356" i="16"/>
  <c r="P356" i="16"/>
  <c r="O356" i="16"/>
  <c r="N356" i="16"/>
  <c r="M356" i="16"/>
  <c r="L356" i="16"/>
  <c r="K356" i="16"/>
  <c r="J356" i="16"/>
  <c r="I356" i="16"/>
  <c r="H356" i="16"/>
  <c r="G356" i="16"/>
  <c r="F356" i="16"/>
  <c r="E356" i="16"/>
  <c r="D356" i="16"/>
  <c r="C356" i="16"/>
  <c r="B356" i="16"/>
  <c r="A356" i="16" s="1"/>
  <c r="AO355" i="16"/>
  <c r="AN355" i="16"/>
  <c r="AL355" i="16"/>
  <c r="AK355" i="16"/>
  <c r="AJ355" i="16"/>
  <c r="AI355" i="16"/>
  <c r="AH355" i="16"/>
  <c r="AG355" i="16"/>
  <c r="AF355" i="16"/>
  <c r="AE355" i="16"/>
  <c r="AD355" i="16"/>
  <c r="AC355" i="16"/>
  <c r="AB355" i="16"/>
  <c r="AA355" i="16"/>
  <c r="Z355" i="16"/>
  <c r="Y355" i="16"/>
  <c r="X355" i="16"/>
  <c r="W355" i="16"/>
  <c r="V355" i="16"/>
  <c r="U355" i="16"/>
  <c r="T355" i="16"/>
  <c r="S355" i="16"/>
  <c r="R355" i="16"/>
  <c r="Q355" i="16"/>
  <c r="P355" i="16"/>
  <c r="O355" i="16"/>
  <c r="N355" i="16"/>
  <c r="M355" i="16"/>
  <c r="L355" i="16"/>
  <c r="K355" i="16"/>
  <c r="J355" i="16"/>
  <c r="I355" i="16"/>
  <c r="AM355" i="16" s="1"/>
  <c r="H355" i="16"/>
  <c r="G355" i="16"/>
  <c r="F355" i="16"/>
  <c r="E355" i="16"/>
  <c r="D355" i="16"/>
  <c r="C355" i="16"/>
  <c r="B355" i="16"/>
  <c r="A355" i="16"/>
  <c r="AO354" i="16"/>
  <c r="AN354" i="16"/>
  <c r="AL354" i="16"/>
  <c r="AK354" i="16"/>
  <c r="AJ354" i="16"/>
  <c r="AI354" i="16"/>
  <c r="AH354" i="16"/>
  <c r="AG354" i="16"/>
  <c r="AF354" i="16"/>
  <c r="AE354" i="16"/>
  <c r="AD354" i="16"/>
  <c r="AC354" i="16"/>
  <c r="AB354" i="16"/>
  <c r="AA354"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s="1"/>
  <c r="AO353" i="16"/>
  <c r="AN353" i="16"/>
  <c r="AL353" i="16"/>
  <c r="AK353" i="16"/>
  <c r="AJ353" i="16"/>
  <c r="AI353" i="16"/>
  <c r="AH353" i="16"/>
  <c r="AG353" i="16"/>
  <c r="AF353" i="16"/>
  <c r="AE353" i="16"/>
  <c r="AD353" i="16"/>
  <c r="AC353" i="16"/>
  <c r="AB353" i="16"/>
  <c r="AA353" i="16"/>
  <c r="Z353" i="16"/>
  <c r="Y353" i="16"/>
  <c r="X353" i="16"/>
  <c r="W353" i="16"/>
  <c r="V353" i="16"/>
  <c r="U353" i="16"/>
  <c r="T353" i="16"/>
  <c r="S353" i="16"/>
  <c r="R353" i="16"/>
  <c r="Q353" i="16"/>
  <c r="P353" i="16"/>
  <c r="O353" i="16"/>
  <c r="N353" i="16"/>
  <c r="M353" i="16"/>
  <c r="L353" i="16"/>
  <c r="K353" i="16"/>
  <c r="AM353" i="16" s="1"/>
  <c r="J353" i="16"/>
  <c r="I353" i="16"/>
  <c r="H353" i="16"/>
  <c r="G353" i="16"/>
  <c r="F353" i="16"/>
  <c r="E353" i="16"/>
  <c r="D353" i="16"/>
  <c r="C353" i="16"/>
  <c r="B353" i="16"/>
  <c r="AO352" i="16"/>
  <c r="AN352" i="16"/>
  <c r="AL352" i="16"/>
  <c r="AK352" i="16"/>
  <c r="AJ352" i="16"/>
  <c r="AI352" i="16"/>
  <c r="AH352" i="16"/>
  <c r="AG352" i="16"/>
  <c r="AF352" i="16"/>
  <c r="AE352" i="16"/>
  <c r="AD352" i="16"/>
  <c r="AC352" i="16"/>
  <c r="AB352" i="16"/>
  <c r="AA352" i="16"/>
  <c r="Z352" i="16"/>
  <c r="Y352" i="16"/>
  <c r="X352" i="16"/>
  <c r="W352" i="16"/>
  <c r="V352" i="16"/>
  <c r="U352" i="16"/>
  <c r="T352" i="16"/>
  <c r="S352" i="16"/>
  <c r="R352" i="16"/>
  <c r="Q352" i="16"/>
  <c r="P352" i="16"/>
  <c r="O352" i="16"/>
  <c r="N352" i="16"/>
  <c r="M352" i="16"/>
  <c r="L352" i="16"/>
  <c r="K352" i="16"/>
  <c r="J352" i="16"/>
  <c r="I352" i="16"/>
  <c r="H352" i="16"/>
  <c r="G352" i="16"/>
  <c r="F352" i="16"/>
  <c r="E352" i="16"/>
  <c r="D352" i="16"/>
  <c r="C352" i="16"/>
  <c r="B352" i="16"/>
  <c r="A352" i="16" s="1"/>
  <c r="AO351" i="16"/>
  <c r="AN351" i="16"/>
  <c r="AL351" i="16"/>
  <c r="AK351" i="16"/>
  <c r="AJ351" i="16"/>
  <c r="AI351" i="16"/>
  <c r="AH351" i="16"/>
  <c r="AG351" i="16"/>
  <c r="AF351" i="16"/>
  <c r="AE351" i="16"/>
  <c r="AD351" i="16"/>
  <c r="AC351" i="16"/>
  <c r="AB351" i="16"/>
  <c r="AA351" i="16"/>
  <c r="Z351" i="16"/>
  <c r="Y351" i="16"/>
  <c r="X351" i="16"/>
  <c r="W351" i="16"/>
  <c r="V351" i="16"/>
  <c r="U351" i="16"/>
  <c r="T351" i="16"/>
  <c r="S351" i="16"/>
  <c r="R351" i="16"/>
  <c r="Q351" i="16"/>
  <c r="P351" i="16"/>
  <c r="O351" i="16"/>
  <c r="N351" i="16"/>
  <c r="M351" i="16"/>
  <c r="L351" i="16"/>
  <c r="K351" i="16"/>
  <c r="J351" i="16"/>
  <c r="I351" i="16"/>
  <c r="AM351" i="16" s="1"/>
  <c r="H351" i="16"/>
  <c r="G351" i="16"/>
  <c r="F351" i="16"/>
  <c r="E351" i="16"/>
  <c r="D351" i="16"/>
  <c r="C351" i="16"/>
  <c r="B351" i="16"/>
  <c r="A351" i="16"/>
  <c r="AO350" i="16"/>
  <c r="AN350" i="16"/>
  <c r="AL350" i="16"/>
  <c r="AK350" i="16"/>
  <c r="AJ350" i="16"/>
  <c r="AI350" i="16"/>
  <c r="AH350" i="16"/>
  <c r="AG350" i="16"/>
  <c r="AF350" i="16"/>
  <c r="AE350" i="16"/>
  <c r="AD350" i="16"/>
  <c r="AC350" i="16"/>
  <c r="AB350" i="16"/>
  <c r="AA350" i="16"/>
  <c r="Z350" i="16"/>
  <c r="Y350" i="16"/>
  <c r="X350" i="16"/>
  <c r="W350" i="16"/>
  <c r="V350" i="16"/>
  <c r="U350" i="16"/>
  <c r="T350" i="16"/>
  <c r="S350" i="16"/>
  <c r="R350" i="16"/>
  <c r="Q350" i="16"/>
  <c r="P350" i="16"/>
  <c r="O350" i="16"/>
  <c r="N350" i="16"/>
  <c r="M350" i="16"/>
  <c r="L350" i="16"/>
  <c r="K350" i="16"/>
  <c r="J350" i="16"/>
  <c r="I350" i="16"/>
  <c r="AM350" i="16" s="1"/>
  <c r="H350" i="16"/>
  <c r="G350" i="16"/>
  <c r="F350" i="16"/>
  <c r="E350" i="16"/>
  <c r="D350" i="16"/>
  <c r="C350" i="16"/>
  <c r="B350" i="16"/>
  <c r="A350" i="16" s="1"/>
  <c r="AO349" i="16"/>
  <c r="AN349" i="16"/>
  <c r="AL349" i="16"/>
  <c r="AK349" i="16"/>
  <c r="AJ349" i="16"/>
  <c r="AI349" i="16"/>
  <c r="AH349" i="16"/>
  <c r="AG349" i="16"/>
  <c r="AF349" i="16"/>
  <c r="AE349" i="16"/>
  <c r="AD349" i="16"/>
  <c r="AC349" i="16"/>
  <c r="AB349" i="16"/>
  <c r="AA349" i="16"/>
  <c r="Z349" i="16"/>
  <c r="Y349" i="16"/>
  <c r="X349" i="16"/>
  <c r="W349" i="16"/>
  <c r="V349" i="16"/>
  <c r="U349" i="16"/>
  <c r="T349" i="16"/>
  <c r="S349" i="16"/>
  <c r="R349" i="16"/>
  <c r="Q349" i="16"/>
  <c r="P349" i="16"/>
  <c r="O349" i="16"/>
  <c r="N349" i="16"/>
  <c r="M349" i="16"/>
  <c r="L349" i="16"/>
  <c r="K349" i="16"/>
  <c r="AM349" i="16" s="1"/>
  <c r="J349" i="16"/>
  <c r="I349" i="16"/>
  <c r="H349" i="16"/>
  <c r="G349" i="16"/>
  <c r="F349" i="16"/>
  <c r="E349" i="16"/>
  <c r="D349" i="16"/>
  <c r="C349" i="16"/>
  <c r="B349" i="16"/>
  <c r="AO348" i="16"/>
  <c r="AN348" i="16"/>
  <c r="AL348" i="16"/>
  <c r="AK348" i="16"/>
  <c r="AJ348" i="16"/>
  <c r="AI348" i="16"/>
  <c r="AH348" i="16"/>
  <c r="AG348" i="16"/>
  <c r="AF348" i="16"/>
  <c r="AE348" i="16"/>
  <c r="AD348" i="16"/>
  <c r="AC348" i="16"/>
  <c r="AB348" i="16"/>
  <c r="AA348" i="16"/>
  <c r="Z348" i="16"/>
  <c r="Y348" i="16"/>
  <c r="X348" i="16"/>
  <c r="W348" i="16"/>
  <c r="V348" i="16"/>
  <c r="U348" i="16"/>
  <c r="T348" i="16"/>
  <c r="S348" i="16"/>
  <c r="R348" i="16"/>
  <c r="Q348" i="16"/>
  <c r="P348" i="16"/>
  <c r="O348" i="16"/>
  <c r="N348" i="16"/>
  <c r="M348" i="16"/>
  <c r="L348" i="16"/>
  <c r="K348" i="16"/>
  <c r="J348" i="16"/>
  <c r="I348" i="16"/>
  <c r="H348" i="16"/>
  <c r="G348" i="16"/>
  <c r="F348" i="16"/>
  <c r="E348" i="16"/>
  <c r="D348" i="16"/>
  <c r="C348" i="16"/>
  <c r="B348" i="16"/>
  <c r="A348" i="16" s="1"/>
  <c r="AO347" i="16"/>
  <c r="AN347" i="16"/>
  <c r="AL347" i="16"/>
  <c r="AK347" i="16"/>
  <c r="AJ347" i="16"/>
  <c r="AI347" i="16"/>
  <c r="AH347" i="16"/>
  <c r="AG347" i="16"/>
  <c r="AF347" i="16"/>
  <c r="AE347" i="16"/>
  <c r="AD347" i="16"/>
  <c r="AC347" i="16"/>
  <c r="AB347" i="16"/>
  <c r="AA347" i="16"/>
  <c r="Z347" i="16"/>
  <c r="Y347" i="16"/>
  <c r="X347" i="16"/>
  <c r="W347" i="16"/>
  <c r="V347" i="16"/>
  <c r="U347" i="16"/>
  <c r="T347" i="16"/>
  <c r="S347" i="16"/>
  <c r="R347" i="16"/>
  <c r="Q347" i="16"/>
  <c r="P347" i="16"/>
  <c r="O347" i="16"/>
  <c r="N347" i="16"/>
  <c r="M347" i="16"/>
  <c r="L347" i="16"/>
  <c r="K347" i="16"/>
  <c r="J347" i="16"/>
  <c r="I347" i="16"/>
  <c r="AM347" i="16" s="1"/>
  <c r="H347" i="16"/>
  <c r="G347" i="16"/>
  <c r="F347" i="16"/>
  <c r="E347" i="16"/>
  <c r="D347" i="16"/>
  <c r="C347" i="16"/>
  <c r="B347" i="16"/>
  <c r="A347" i="16"/>
  <c r="AO346" i="16"/>
  <c r="AN346" i="16"/>
  <c r="AL346" i="16"/>
  <c r="AK346" i="16"/>
  <c r="AJ346" i="16"/>
  <c r="AI346" i="16"/>
  <c r="AH346" i="16"/>
  <c r="AG346" i="16"/>
  <c r="AF346" i="16"/>
  <c r="AE346" i="16"/>
  <c r="AD346" i="16"/>
  <c r="AC346" i="16"/>
  <c r="AB346" i="16"/>
  <c r="AA346"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s="1"/>
  <c r="AO345" i="16"/>
  <c r="AN345" i="16"/>
  <c r="AL345" i="16"/>
  <c r="AK345" i="16"/>
  <c r="AJ345" i="16"/>
  <c r="AI345" i="16"/>
  <c r="AH345" i="16"/>
  <c r="AG345" i="16"/>
  <c r="AF345" i="16"/>
  <c r="AE345" i="16"/>
  <c r="AD345" i="16"/>
  <c r="AC345" i="16"/>
  <c r="AB345" i="16"/>
  <c r="AA345" i="16"/>
  <c r="Z345" i="16"/>
  <c r="Y345" i="16"/>
  <c r="X345" i="16"/>
  <c r="W345" i="16"/>
  <c r="V345" i="16"/>
  <c r="U345" i="16"/>
  <c r="T345" i="16"/>
  <c r="S345" i="16"/>
  <c r="R345" i="16"/>
  <c r="Q345" i="16"/>
  <c r="P345" i="16"/>
  <c r="O345" i="16"/>
  <c r="N345" i="16"/>
  <c r="M345" i="16"/>
  <c r="L345" i="16"/>
  <c r="K345" i="16"/>
  <c r="AM345" i="16" s="1"/>
  <c r="J345" i="16"/>
  <c r="I345" i="16"/>
  <c r="H345" i="16"/>
  <c r="G345" i="16"/>
  <c r="F345" i="16"/>
  <c r="E345" i="16"/>
  <c r="D345" i="16"/>
  <c r="C345" i="16"/>
  <c r="B345" i="16"/>
  <c r="AO344" i="16"/>
  <c r="AN344" i="16"/>
  <c r="AL344" i="16"/>
  <c r="AK344" i="16"/>
  <c r="AJ344" i="16"/>
  <c r="AI344" i="16"/>
  <c r="AH344" i="16"/>
  <c r="AG344" i="16"/>
  <c r="AF344" i="16"/>
  <c r="AE344" i="16"/>
  <c r="AD344" i="16"/>
  <c r="AC344" i="16"/>
  <c r="AB344" i="16"/>
  <c r="AA344" i="16"/>
  <c r="Z344" i="16"/>
  <c r="Y344" i="16"/>
  <c r="X344" i="16"/>
  <c r="W344" i="16"/>
  <c r="V344" i="16"/>
  <c r="U344" i="16"/>
  <c r="T344" i="16"/>
  <c r="S344" i="16"/>
  <c r="R344" i="16"/>
  <c r="Q344" i="16"/>
  <c r="P344" i="16"/>
  <c r="O344" i="16"/>
  <c r="N344" i="16"/>
  <c r="M344" i="16"/>
  <c r="L344" i="16"/>
  <c r="K344" i="16"/>
  <c r="J344" i="16"/>
  <c r="I344" i="16"/>
  <c r="H344" i="16"/>
  <c r="G344" i="16"/>
  <c r="F344" i="16"/>
  <c r="E344" i="16"/>
  <c r="D344" i="16"/>
  <c r="C344" i="16"/>
  <c r="B344" i="16"/>
  <c r="A344" i="16" s="1"/>
  <c r="AO343" i="16"/>
  <c r="AN343" i="16"/>
  <c r="AL343" i="16"/>
  <c r="AK343" i="16"/>
  <c r="AJ343" i="16"/>
  <c r="AI343" i="16"/>
  <c r="AH343" i="16"/>
  <c r="AG343" i="16"/>
  <c r="AF343" i="16"/>
  <c r="AE343" i="16"/>
  <c r="AD343" i="16"/>
  <c r="AC343" i="16"/>
  <c r="AB343" i="16"/>
  <c r="AA343" i="16"/>
  <c r="Z343" i="16"/>
  <c r="Y343" i="16"/>
  <c r="X343" i="16"/>
  <c r="W343" i="16"/>
  <c r="V343" i="16"/>
  <c r="U343" i="16"/>
  <c r="T343" i="16"/>
  <c r="S343" i="16"/>
  <c r="R343" i="16"/>
  <c r="Q343" i="16"/>
  <c r="P343" i="16"/>
  <c r="O343" i="16"/>
  <c r="N343" i="16"/>
  <c r="M343" i="16"/>
  <c r="L343" i="16"/>
  <c r="K343" i="16"/>
  <c r="J343" i="16"/>
  <c r="I343" i="16"/>
  <c r="AM343" i="16" s="1"/>
  <c r="H343" i="16"/>
  <c r="G343" i="16"/>
  <c r="F343" i="16"/>
  <c r="E343" i="16"/>
  <c r="D343" i="16"/>
  <c r="C343" i="16"/>
  <c r="B343" i="16"/>
  <c r="A343" i="16"/>
  <c r="AO342" i="16"/>
  <c r="AN342" i="16"/>
  <c r="AL342" i="16"/>
  <c r="AK342" i="16"/>
  <c r="AJ342" i="16"/>
  <c r="AI342" i="16"/>
  <c r="AH342" i="16"/>
  <c r="AG342" i="16"/>
  <c r="AF342" i="16"/>
  <c r="AE342" i="16"/>
  <c r="AD342" i="16"/>
  <c r="AC342" i="16"/>
  <c r="AB342" i="16"/>
  <c r="AA342" i="16"/>
  <c r="Z342" i="16"/>
  <c r="Y342" i="16"/>
  <c r="X342" i="16"/>
  <c r="W342" i="16"/>
  <c r="V342" i="16"/>
  <c r="U342" i="16"/>
  <c r="T342" i="16"/>
  <c r="S342" i="16"/>
  <c r="R342" i="16"/>
  <c r="Q342" i="16"/>
  <c r="P342" i="16"/>
  <c r="O342" i="16"/>
  <c r="N342" i="16"/>
  <c r="M342" i="16"/>
  <c r="L342" i="16"/>
  <c r="K342" i="16"/>
  <c r="J342" i="16"/>
  <c r="I342" i="16"/>
  <c r="AM342" i="16" s="1"/>
  <c r="H342" i="16"/>
  <c r="G342" i="16"/>
  <c r="F342" i="16"/>
  <c r="E342" i="16"/>
  <c r="D342" i="16"/>
  <c r="C342" i="16"/>
  <c r="B342" i="16"/>
  <c r="A342" i="16" s="1"/>
  <c r="AO341" i="16"/>
  <c r="AN341" i="16"/>
  <c r="AL341" i="16"/>
  <c r="AK341" i="16"/>
  <c r="AJ341" i="16"/>
  <c r="AI341" i="16"/>
  <c r="AH341" i="16"/>
  <c r="AG341" i="16"/>
  <c r="AF341" i="16"/>
  <c r="AE341" i="16"/>
  <c r="AD341" i="16"/>
  <c r="AC341" i="16"/>
  <c r="AB341" i="16"/>
  <c r="AA341" i="16"/>
  <c r="Z341" i="16"/>
  <c r="Y341" i="16"/>
  <c r="X341" i="16"/>
  <c r="W341" i="16"/>
  <c r="V341" i="16"/>
  <c r="U341" i="16"/>
  <c r="T341" i="16"/>
  <c r="S341" i="16"/>
  <c r="R341" i="16"/>
  <c r="Q341" i="16"/>
  <c r="P341" i="16"/>
  <c r="O341" i="16"/>
  <c r="N341" i="16"/>
  <c r="M341" i="16"/>
  <c r="L341" i="16"/>
  <c r="K341" i="16"/>
  <c r="AM341" i="16" s="1"/>
  <c r="J341" i="16"/>
  <c r="I341" i="16"/>
  <c r="H341" i="16"/>
  <c r="G341" i="16"/>
  <c r="F341" i="16"/>
  <c r="E341" i="16"/>
  <c r="D341" i="16"/>
  <c r="C341" i="16"/>
  <c r="B341" i="16"/>
  <c r="AO340" i="16"/>
  <c r="AN340" i="16"/>
  <c r="AL340" i="16"/>
  <c r="AK340" i="16"/>
  <c r="AJ340" i="16"/>
  <c r="AI340" i="16"/>
  <c r="AH340" i="16"/>
  <c r="AG340" i="16"/>
  <c r="AF340" i="16"/>
  <c r="AE340" i="16"/>
  <c r="AD340" i="16"/>
  <c r="AC340" i="16"/>
  <c r="AB340" i="16"/>
  <c r="AA340" i="16"/>
  <c r="Z340" i="16"/>
  <c r="Y340" i="16"/>
  <c r="X340" i="16"/>
  <c r="W340" i="16"/>
  <c r="V340" i="16"/>
  <c r="U340" i="16"/>
  <c r="T340" i="16"/>
  <c r="S340" i="16"/>
  <c r="R340" i="16"/>
  <c r="Q340" i="16"/>
  <c r="P340" i="16"/>
  <c r="O340" i="16"/>
  <c r="N340" i="16"/>
  <c r="M340" i="16"/>
  <c r="L340" i="16"/>
  <c r="K340" i="16"/>
  <c r="J340" i="16"/>
  <c r="I340" i="16"/>
  <c r="H340" i="16"/>
  <c r="G340" i="16"/>
  <c r="F340" i="16"/>
  <c r="E340" i="16"/>
  <c r="D340" i="16"/>
  <c r="C340" i="16"/>
  <c r="A340" i="16" s="1"/>
  <c r="B340" i="16"/>
  <c r="AO339" i="16"/>
  <c r="AN339" i="16"/>
  <c r="AL339" i="16"/>
  <c r="AK339" i="16"/>
  <c r="AJ339" i="16"/>
  <c r="AI339" i="16"/>
  <c r="AH339" i="16"/>
  <c r="AG339" i="16"/>
  <c r="AF339" i="16"/>
  <c r="AE339" i="16"/>
  <c r="AD339" i="16"/>
  <c r="AC339" i="16"/>
  <c r="AB339" i="16"/>
  <c r="AA339" i="16"/>
  <c r="Z339" i="16"/>
  <c r="Y339" i="16"/>
  <c r="X339" i="16"/>
  <c r="W339" i="16"/>
  <c r="V339" i="16"/>
  <c r="U339" i="16"/>
  <c r="T339" i="16"/>
  <c r="S339" i="16"/>
  <c r="R339" i="16"/>
  <c r="Q339" i="16"/>
  <c r="P339" i="16"/>
  <c r="O339" i="16"/>
  <c r="N339" i="16"/>
  <c r="M339" i="16"/>
  <c r="L339" i="16"/>
  <c r="K339" i="16"/>
  <c r="J339" i="16"/>
  <c r="I339" i="16"/>
  <c r="AM339" i="16" s="1"/>
  <c r="H339" i="16"/>
  <c r="G339" i="16"/>
  <c r="F339" i="16"/>
  <c r="E339" i="16"/>
  <c r="D339" i="16"/>
  <c r="C339" i="16"/>
  <c r="B339" i="16"/>
  <c r="A339" i="16"/>
  <c r="AO338" i="16"/>
  <c r="AN338" i="16"/>
  <c r="AL338" i="16"/>
  <c r="AK338" i="16"/>
  <c r="AJ338" i="16"/>
  <c r="AI338" i="16"/>
  <c r="AH338" i="16"/>
  <c r="AG338" i="16"/>
  <c r="AF338" i="16"/>
  <c r="AE338" i="16"/>
  <c r="AD338" i="16"/>
  <c r="AC338" i="16"/>
  <c r="AB338" i="16"/>
  <c r="AA338"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s="1"/>
  <c r="AO337" i="16"/>
  <c r="AN337" i="16"/>
  <c r="AL337" i="16"/>
  <c r="AK337" i="16"/>
  <c r="AJ337" i="16"/>
  <c r="AI337" i="16"/>
  <c r="AH337" i="16"/>
  <c r="AG337" i="16"/>
  <c r="AF337" i="16"/>
  <c r="AE337" i="16"/>
  <c r="AD337" i="16"/>
  <c r="AC337" i="16"/>
  <c r="AB337" i="16"/>
  <c r="AA337" i="16"/>
  <c r="Z337" i="16"/>
  <c r="Y337" i="16"/>
  <c r="X337" i="16"/>
  <c r="W337" i="16"/>
  <c r="V337" i="16"/>
  <c r="U337" i="16"/>
  <c r="T337" i="16"/>
  <c r="S337" i="16"/>
  <c r="R337" i="16"/>
  <c r="Q337" i="16"/>
  <c r="P337" i="16"/>
  <c r="O337" i="16"/>
  <c r="N337" i="16"/>
  <c r="M337" i="16"/>
  <c r="L337" i="16"/>
  <c r="K337" i="16"/>
  <c r="AM337" i="16" s="1"/>
  <c r="J337" i="16"/>
  <c r="I337" i="16"/>
  <c r="H337" i="16"/>
  <c r="G337" i="16"/>
  <c r="F337" i="16"/>
  <c r="E337" i="16"/>
  <c r="D337" i="16"/>
  <c r="C337" i="16"/>
  <c r="B337" i="16"/>
  <c r="AO336" i="16"/>
  <c r="AN336" i="16"/>
  <c r="AL336" i="16"/>
  <c r="AK336" i="16"/>
  <c r="AJ336" i="16"/>
  <c r="AI336" i="16"/>
  <c r="AH336" i="16"/>
  <c r="AG336" i="16"/>
  <c r="AF336" i="16"/>
  <c r="AE336" i="16"/>
  <c r="AD336" i="16"/>
  <c r="AC336" i="16"/>
  <c r="AB336" i="16"/>
  <c r="AA336" i="16"/>
  <c r="Z336" i="16"/>
  <c r="Y336" i="16"/>
  <c r="X336" i="16"/>
  <c r="W336" i="16"/>
  <c r="V336" i="16"/>
  <c r="U336" i="16"/>
  <c r="T336" i="16"/>
  <c r="S336" i="16"/>
  <c r="R336" i="16"/>
  <c r="Q336" i="16"/>
  <c r="P336" i="16"/>
  <c r="O336" i="16"/>
  <c r="N336" i="16"/>
  <c r="M336" i="16"/>
  <c r="L336" i="16"/>
  <c r="K336" i="16"/>
  <c r="J336" i="16"/>
  <c r="I336" i="16"/>
  <c r="H336" i="16"/>
  <c r="G336" i="16"/>
  <c r="F336" i="16"/>
  <c r="E336" i="16"/>
  <c r="D336" i="16"/>
  <c r="C336" i="16"/>
  <c r="B336" i="16"/>
  <c r="A336" i="16" s="1"/>
  <c r="AO335" i="16"/>
  <c r="AN335" i="16"/>
  <c r="AL335" i="16"/>
  <c r="AK335" i="16"/>
  <c r="AJ335" i="16"/>
  <c r="AI335" i="16"/>
  <c r="AH335" i="16"/>
  <c r="AG335" i="16"/>
  <c r="AF335" i="16"/>
  <c r="AE335" i="16"/>
  <c r="AD335" i="16"/>
  <c r="AC335" i="16"/>
  <c r="AB335" i="16"/>
  <c r="AA335" i="16"/>
  <c r="Z335" i="16"/>
  <c r="Y335" i="16"/>
  <c r="X335" i="16"/>
  <c r="W335" i="16"/>
  <c r="V335" i="16"/>
  <c r="U335" i="16"/>
  <c r="T335" i="16"/>
  <c r="S335" i="16"/>
  <c r="R335" i="16"/>
  <c r="Q335" i="16"/>
  <c r="P335" i="16"/>
  <c r="O335" i="16"/>
  <c r="N335" i="16"/>
  <c r="M335" i="16"/>
  <c r="L335" i="16"/>
  <c r="K335" i="16"/>
  <c r="J335" i="16"/>
  <c r="I335" i="16"/>
  <c r="AM335" i="16" s="1"/>
  <c r="H335" i="16"/>
  <c r="G335" i="16"/>
  <c r="F335" i="16"/>
  <c r="E335" i="16"/>
  <c r="D335" i="16"/>
  <c r="C335" i="16"/>
  <c r="B335" i="16"/>
  <c r="A335" i="16"/>
  <c r="AO334" i="16"/>
  <c r="AN334" i="16"/>
  <c r="AL334" i="16"/>
  <c r="AK334" i="16"/>
  <c r="AJ334" i="16"/>
  <c r="AI334" i="16"/>
  <c r="AH334" i="16"/>
  <c r="AG334" i="16"/>
  <c r="AF334" i="16"/>
  <c r="AE334" i="16"/>
  <c r="AD334" i="16"/>
  <c r="AC334" i="16"/>
  <c r="AB334" i="16"/>
  <c r="AA334" i="16"/>
  <c r="Z334" i="16"/>
  <c r="Y334" i="16"/>
  <c r="X334" i="16"/>
  <c r="W334" i="16"/>
  <c r="V334" i="16"/>
  <c r="U334" i="16"/>
  <c r="T334" i="16"/>
  <c r="S334" i="16"/>
  <c r="R334" i="16"/>
  <c r="Q334" i="16"/>
  <c r="P334" i="16"/>
  <c r="O334" i="16"/>
  <c r="N334" i="16"/>
  <c r="M334" i="16"/>
  <c r="L334" i="16"/>
  <c r="K334" i="16"/>
  <c r="J334" i="16"/>
  <c r="I334" i="16"/>
  <c r="AM334" i="16" s="1"/>
  <c r="H334" i="16"/>
  <c r="G334" i="16"/>
  <c r="F334" i="16"/>
  <c r="E334" i="16"/>
  <c r="D334" i="16"/>
  <c r="C334" i="16"/>
  <c r="B334" i="16"/>
  <c r="A334" i="16" s="1"/>
  <c r="AO333" i="16"/>
  <c r="AN333" i="16"/>
  <c r="AL333" i="16"/>
  <c r="AK333" i="16"/>
  <c r="AJ333" i="16"/>
  <c r="AI333" i="16"/>
  <c r="AH333" i="16"/>
  <c r="AG333" i="16"/>
  <c r="AF333" i="16"/>
  <c r="AE333" i="16"/>
  <c r="AD333" i="16"/>
  <c r="AC333" i="16"/>
  <c r="AB333" i="16"/>
  <c r="AA333" i="16"/>
  <c r="Z333" i="16"/>
  <c r="Y333" i="16"/>
  <c r="X333" i="16"/>
  <c r="W333" i="16"/>
  <c r="V333" i="16"/>
  <c r="U333" i="16"/>
  <c r="T333" i="16"/>
  <c r="S333" i="16"/>
  <c r="R333" i="16"/>
  <c r="Q333" i="16"/>
  <c r="P333" i="16"/>
  <c r="O333" i="16"/>
  <c r="N333" i="16"/>
  <c r="M333" i="16"/>
  <c r="L333" i="16"/>
  <c r="K333" i="16"/>
  <c r="AM333" i="16" s="1"/>
  <c r="J333" i="16"/>
  <c r="I333" i="16"/>
  <c r="H333" i="16"/>
  <c r="G333" i="16"/>
  <c r="F333" i="16"/>
  <c r="E333" i="16"/>
  <c r="D333" i="16"/>
  <c r="C333" i="16"/>
  <c r="B333" i="16"/>
  <c r="AO332" i="16"/>
  <c r="AN332" i="16"/>
  <c r="AL332" i="16"/>
  <c r="AK332" i="16"/>
  <c r="AJ332" i="16"/>
  <c r="AI332" i="16"/>
  <c r="AH332" i="16"/>
  <c r="AG332" i="16"/>
  <c r="AF332" i="16"/>
  <c r="AE332" i="16"/>
  <c r="AD332" i="16"/>
  <c r="AC332" i="16"/>
  <c r="AB332" i="16"/>
  <c r="AA332" i="16"/>
  <c r="Z332" i="16"/>
  <c r="Y332" i="16"/>
  <c r="X332" i="16"/>
  <c r="W332" i="16"/>
  <c r="V332" i="16"/>
  <c r="U332" i="16"/>
  <c r="T332" i="16"/>
  <c r="S332" i="16"/>
  <c r="R332" i="16"/>
  <c r="Q332" i="16"/>
  <c r="P332" i="16"/>
  <c r="O332" i="16"/>
  <c r="N332" i="16"/>
  <c r="M332" i="16"/>
  <c r="L332" i="16"/>
  <c r="K332" i="16"/>
  <c r="J332" i="16"/>
  <c r="I332" i="16"/>
  <c r="H332" i="16"/>
  <c r="G332" i="16"/>
  <c r="F332" i="16"/>
  <c r="E332" i="16"/>
  <c r="D332" i="16"/>
  <c r="C332" i="16"/>
  <c r="A332" i="16" s="1"/>
  <c r="B332" i="16"/>
  <c r="AO331" i="16"/>
  <c r="AN331" i="16"/>
  <c r="AL331" i="16"/>
  <c r="AK331" i="16"/>
  <c r="AJ331" i="16"/>
  <c r="AI331" i="16"/>
  <c r="AH331" i="16"/>
  <c r="AG331" i="16"/>
  <c r="AF331" i="16"/>
  <c r="AE331" i="16"/>
  <c r="AD331" i="16"/>
  <c r="AC331" i="16"/>
  <c r="AB331" i="16"/>
  <c r="AA331" i="16"/>
  <c r="Z331" i="16"/>
  <c r="Y331" i="16"/>
  <c r="X331" i="16"/>
  <c r="W331" i="16"/>
  <c r="V331" i="16"/>
  <c r="U331" i="16"/>
  <c r="T331" i="16"/>
  <c r="S331" i="16"/>
  <c r="R331" i="16"/>
  <c r="Q331" i="16"/>
  <c r="P331" i="16"/>
  <c r="O331" i="16"/>
  <c r="N331" i="16"/>
  <c r="M331" i="16"/>
  <c r="L331" i="16"/>
  <c r="K331" i="16"/>
  <c r="J331" i="16"/>
  <c r="I331" i="16"/>
  <c r="AM331" i="16" s="1"/>
  <c r="H331" i="16"/>
  <c r="G331" i="16"/>
  <c r="F331" i="16"/>
  <c r="E331" i="16"/>
  <c r="D331" i="16"/>
  <c r="C331" i="16"/>
  <c r="B331" i="16"/>
  <c r="A331" i="16"/>
  <c r="AO330" i="16"/>
  <c r="AN330" i="16"/>
  <c r="AL330" i="16"/>
  <c r="AK330" i="16"/>
  <c r="AJ330" i="16"/>
  <c r="AI330" i="16"/>
  <c r="AH330" i="16"/>
  <c r="AG330" i="16"/>
  <c r="AF330" i="16"/>
  <c r="AE330" i="16"/>
  <c r="AD330" i="16"/>
  <c r="AC330" i="16"/>
  <c r="AB330" i="16"/>
  <c r="AA330" i="16"/>
  <c r="Z330" i="16"/>
  <c r="Y330" i="16"/>
  <c r="X330" i="16"/>
  <c r="W330" i="16"/>
  <c r="V330" i="16"/>
  <c r="U330" i="16"/>
  <c r="T330" i="16"/>
  <c r="S330" i="16"/>
  <c r="R330" i="16"/>
  <c r="Q330" i="16"/>
  <c r="P330" i="16"/>
  <c r="O330" i="16"/>
  <c r="N330" i="16"/>
  <c r="M330" i="16"/>
  <c r="L330" i="16"/>
  <c r="K330" i="16"/>
  <c r="J330" i="16"/>
  <c r="I330" i="16"/>
  <c r="H330" i="16"/>
  <c r="G330" i="16"/>
  <c r="F330" i="16"/>
  <c r="E330" i="16"/>
  <c r="D330" i="16"/>
  <c r="C330" i="16"/>
  <c r="B330" i="16"/>
  <c r="A330" i="16" s="1"/>
  <c r="AO329" i="16"/>
  <c r="AN329" i="16"/>
  <c r="AL329" i="16"/>
  <c r="AK329" i="16"/>
  <c r="AJ329" i="16"/>
  <c r="AI329" i="16"/>
  <c r="AH329" i="16"/>
  <c r="AG329" i="16"/>
  <c r="AF329" i="16"/>
  <c r="AE329" i="16"/>
  <c r="AD329" i="16"/>
  <c r="AC329" i="16"/>
  <c r="AB329" i="16"/>
  <c r="AA329" i="16"/>
  <c r="Z329" i="16"/>
  <c r="Y329" i="16"/>
  <c r="X329" i="16"/>
  <c r="W329" i="16"/>
  <c r="V329" i="16"/>
  <c r="U329" i="16"/>
  <c r="T329" i="16"/>
  <c r="S329" i="16"/>
  <c r="R329" i="16"/>
  <c r="Q329" i="16"/>
  <c r="P329" i="16"/>
  <c r="O329" i="16"/>
  <c r="N329" i="16"/>
  <c r="M329" i="16"/>
  <c r="L329" i="16"/>
  <c r="K329" i="16"/>
  <c r="AM329" i="16" s="1"/>
  <c r="J329" i="16"/>
  <c r="I329" i="16"/>
  <c r="H329" i="16"/>
  <c r="G329" i="16"/>
  <c r="F329" i="16"/>
  <c r="E329" i="16"/>
  <c r="D329" i="16"/>
  <c r="C329" i="16"/>
  <c r="B329" i="16"/>
  <c r="AO328" i="16"/>
  <c r="AN328" i="16"/>
  <c r="AL328" i="16"/>
  <c r="AK328" i="16"/>
  <c r="AJ328" i="16"/>
  <c r="AI328" i="16"/>
  <c r="AH328" i="16"/>
  <c r="AG328" i="16"/>
  <c r="AF328" i="16"/>
  <c r="AE328" i="16"/>
  <c r="AD328" i="16"/>
  <c r="AC328" i="16"/>
  <c r="AB328" i="16"/>
  <c r="AA328" i="16"/>
  <c r="Z328" i="16"/>
  <c r="Y328" i="16"/>
  <c r="X328" i="16"/>
  <c r="W328" i="16"/>
  <c r="V328" i="16"/>
  <c r="U328" i="16"/>
  <c r="T328" i="16"/>
  <c r="S328" i="16"/>
  <c r="R328" i="16"/>
  <c r="Q328" i="16"/>
  <c r="P328" i="16"/>
  <c r="O328" i="16"/>
  <c r="N328" i="16"/>
  <c r="M328" i="16"/>
  <c r="L328" i="16"/>
  <c r="K328" i="16"/>
  <c r="J328" i="16"/>
  <c r="I328" i="16"/>
  <c r="H328" i="16"/>
  <c r="G328" i="16"/>
  <c r="F328" i="16"/>
  <c r="E328" i="16"/>
  <c r="D328" i="16"/>
  <c r="C328" i="16"/>
  <c r="A328" i="16" s="1"/>
  <c r="B328" i="16"/>
  <c r="AO327" i="16"/>
  <c r="AN327" i="16"/>
  <c r="AL327" i="16"/>
  <c r="AK327" i="16"/>
  <c r="AJ327" i="16"/>
  <c r="AI327" i="16"/>
  <c r="AH327" i="16"/>
  <c r="AG327" i="16"/>
  <c r="AF327" i="16"/>
  <c r="AE327" i="16"/>
  <c r="AD327" i="16"/>
  <c r="AC327" i="16"/>
  <c r="AB327" i="16"/>
  <c r="AA327" i="16"/>
  <c r="Z327" i="16"/>
  <c r="Y327" i="16"/>
  <c r="X327" i="16"/>
  <c r="W327" i="16"/>
  <c r="V327" i="16"/>
  <c r="U327" i="16"/>
  <c r="T327" i="16"/>
  <c r="S327" i="16"/>
  <c r="R327" i="16"/>
  <c r="Q327" i="16"/>
  <c r="P327" i="16"/>
  <c r="O327" i="16"/>
  <c r="N327" i="16"/>
  <c r="M327" i="16"/>
  <c r="L327" i="16"/>
  <c r="K327" i="16"/>
  <c r="J327" i="16"/>
  <c r="I327" i="16"/>
  <c r="AM327" i="16" s="1"/>
  <c r="H327" i="16"/>
  <c r="G327" i="16"/>
  <c r="F327" i="16"/>
  <c r="E327" i="16"/>
  <c r="D327" i="16"/>
  <c r="C327" i="16"/>
  <c r="B327" i="16"/>
  <c r="A327" i="16"/>
  <c r="AO326" i="16"/>
  <c r="AN326" i="16"/>
  <c r="AL326" i="16"/>
  <c r="AK326" i="16"/>
  <c r="AJ326" i="16"/>
  <c r="AI326" i="16"/>
  <c r="AH326" i="16"/>
  <c r="AG326" i="16"/>
  <c r="AF326" i="16"/>
  <c r="AE326" i="16"/>
  <c r="AD326" i="16"/>
  <c r="AC326" i="16"/>
  <c r="AB326" i="16"/>
  <c r="AA326" i="16"/>
  <c r="Z326" i="16"/>
  <c r="Y326" i="16"/>
  <c r="X326" i="16"/>
  <c r="W326" i="16"/>
  <c r="V326" i="16"/>
  <c r="U326" i="16"/>
  <c r="T326" i="16"/>
  <c r="S326" i="16"/>
  <c r="R326" i="16"/>
  <c r="Q326" i="16"/>
  <c r="P326" i="16"/>
  <c r="O326" i="16"/>
  <c r="N326" i="16"/>
  <c r="M326" i="16"/>
  <c r="L326" i="16"/>
  <c r="K326" i="16"/>
  <c r="J326" i="16"/>
  <c r="I326" i="16"/>
  <c r="AM326" i="16" s="1"/>
  <c r="H326" i="16"/>
  <c r="G326" i="16"/>
  <c r="F326" i="16"/>
  <c r="E326" i="16"/>
  <c r="D326" i="16"/>
  <c r="C326" i="16"/>
  <c r="B326" i="16"/>
  <c r="A326" i="16" s="1"/>
  <c r="AO325" i="16"/>
  <c r="AN325" i="16"/>
  <c r="AL325" i="16"/>
  <c r="AK325" i="16"/>
  <c r="AJ325" i="16"/>
  <c r="AI325" i="16"/>
  <c r="AH325" i="16"/>
  <c r="AG325" i="16"/>
  <c r="AF325" i="16"/>
  <c r="AE325" i="16"/>
  <c r="AD325" i="16"/>
  <c r="AC325" i="16"/>
  <c r="AB325" i="16"/>
  <c r="AA325" i="16"/>
  <c r="Z325" i="16"/>
  <c r="Y325" i="16"/>
  <c r="X325" i="16"/>
  <c r="W325" i="16"/>
  <c r="V325" i="16"/>
  <c r="U325" i="16"/>
  <c r="T325" i="16"/>
  <c r="S325" i="16"/>
  <c r="R325" i="16"/>
  <c r="Q325" i="16"/>
  <c r="P325" i="16"/>
  <c r="O325" i="16"/>
  <c r="N325" i="16"/>
  <c r="M325" i="16"/>
  <c r="L325" i="16"/>
  <c r="K325" i="16"/>
  <c r="AM325" i="16" s="1"/>
  <c r="J325" i="16"/>
  <c r="I325" i="16"/>
  <c r="H325" i="16"/>
  <c r="G325" i="16"/>
  <c r="F325" i="16"/>
  <c r="E325" i="16"/>
  <c r="D325" i="16"/>
  <c r="C325" i="16"/>
  <c r="B325" i="16"/>
  <c r="AO324" i="16"/>
  <c r="AN324" i="16"/>
  <c r="AL324" i="16"/>
  <c r="AK324" i="16"/>
  <c r="AJ324" i="16"/>
  <c r="AI324" i="16"/>
  <c r="AH324" i="16"/>
  <c r="AG324" i="16"/>
  <c r="AF324" i="16"/>
  <c r="AE324" i="16"/>
  <c r="AD324" i="16"/>
  <c r="AC324" i="16"/>
  <c r="AB324" i="16"/>
  <c r="AA324" i="16"/>
  <c r="Z324" i="16"/>
  <c r="Y324" i="16"/>
  <c r="X324" i="16"/>
  <c r="W324" i="16"/>
  <c r="V324" i="16"/>
  <c r="U324" i="16"/>
  <c r="T324" i="16"/>
  <c r="S324" i="16"/>
  <c r="R324" i="16"/>
  <c r="Q324" i="16"/>
  <c r="P324" i="16"/>
  <c r="O324" i="16"/>
  <c r="N324" i="16"/>
  <c r="M324" i="16"/>
  <c r="L324" i="16"/>
  <c r="K324" i="16"/>
  <c r="J324" i="16"/>
  <c r="I324" i="16"/>
  <c r="H324" i="16"/>
  <c r="G324" i="16"/>
  <c r="F324" i="16"/>
  <c r="E324" i="16"/>
  <c r="D324" i="16"/>
  <c r="C324" i="16"/>
  <c r="A324" i="16" s="1"/>
  <c r="B324" i="16"/>
  <c r="AO323" i="16"/>
  <c r="AN323" i="16"/>
  <c r="AL323" i="16"/>
  <c r="AK323" i="16"/>
  <c r="AJ323" i="16"/>
  <c r="AI323" i="16"/>
  <c r="AH323" i="16"/>
  <c r="AG323" i="16"/>
  <c r="AF323" i="16"/>
  <c r="AE323" i="16"/>
  <c r="AD323" i="16"/>
  <c r="AC323" i="16"/>
  <c r="AB323" i="16"/>
  <c r="AA323" i="16"/>
  <c r="Z323" i="16"/>
  <c r="Y323" i="16"/>
  <c r="X323" i="16"/>
  <c r="W323" i="16"/>
  <c r="V323" i="16"/>
  <c r="U323" i="16"/>
  <c r="T323" i="16"/>
  <c r="S323" i="16"/>
  <c r="R323" i="16"/>
  <c r="Q323" i="16"/>
  <c r="P323" i="16"/>
  <c r="O323" i="16"/>
  <c r="N323" i="16"/>
  <c r="M323" i="16"/>
  <c r="L323" i="16"/>
  <c r="K323" i="16"/>
  <c r="J323" i="16"/>
  <c r="I323" i="16"/>
  <c r="AM323" i="16" s="1"/>
  <c r="H323" i="16"/>
  <c r="G323" i="16"/>
  <c r="F323" i="16"/>
  <c r="E323" i="16"/>
  <c r="D323" i="16"/>
  <c r="C323" i="16"/>
  <c r="B323" i="16"/>
  <c r="A323" i="16"/>
  <c r="AO322" i="16"/>
  <c r="AN322" i="16"/>
  <c r="AL322" i="16"/>
  <c r="AK322" i="16"/>
  <c r="AJ322" i="16"/>
  <c r="AI322" i="16"/>
  <c r="AH322" i="16"/>
  <c r="AG322" i="16"/>
  <c r="AF322" i="16"/>
  <c r="AE322" i="16"/>
  <c r="AD322" i="16"/>
  <c r="AC322" i="16"/>
  <c r="AB322" i="16"/>
  <c r="AA322"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s="1"/>
  <c r="AO321" i="16"/>
  <c r="AN321" i="16"/>
  <c r="AL321" i="16"/>
  <c r="AK321" i="16"/>
  <c r="AJ321" i="16"/>
  <c r="AI321" i="16"/>
  <c r="AH321" i="16"/>
  <c r="AG321" i="16"/>
  <c r="AF321" i="16"/>
  <c r="AE321" i="16"/>
  <c r="AD321" i="16"/>
  <c r="AC321" i="16"/>
  <c r="AB321" i="16"/>
  <c r="AA321" i="16"/>
  <c r="Z321" i="16"/>
  <c r="Y321" i="16"/>
  <c r="X321" i="16"/>
  <c r="W321" i="16"/>
  <c r="V321" i="16"/>
  <c r="U321" i="16"/>
  <c r="T321" i="16"/>
  <c r="S321" i="16"/>
  <c r="R321" i="16"/>
  <c r="Q321" i="16"/>
  <c r="P321" i="16"/>
  <c r="O321" i="16"/>
  <c r="N321" i="16"/>
  <c r="M321" i="16"/>
  <c r="L321" i="16"/>
  <c r="K321" i="16"/>
  <c r="AM321" i="16" s="1"/>
  <c r="J321" i="16"/>
  <c r="I321" i="16"/>
  <c r="H321" i="16"/>
  <c r="G321" i="16"/>
  <c r="F321" i="16"/>
  <c r="E321" i="16"/>
  <c r="D321" i="16"/>
  <c r="C321" i="16"/>
  <c r="B321" i="16"/>
  <c r="AO320" i="16"/>
  <c r="AN320" i="16"/>
  <c r="AL320" i="16"/>
  <c r="AK320" i="16"/>
  <c r="AJ320" i="16"/>
  <c r="AI320" i="16"/>
  <c r="AH320" i="16"/>
  <c r="AG320" i="16"/>
  <c r="AF320" i="16"/>
  <c r="AE320" i="16"/>
  <c r="AD320" i="16"/>
  <c r="AC320" i="16"/>
  <c r="AB320" i="16"/>
  <c r="AA320" i="16"/>
  <c r="Z320" i="16"/>
  <c r="Y320" i="16"/>
  <c r="X320" i="16"/>
  <c r="W320" i="16"/>
  <c r="V320" i="16"/>
  <c r="U320" i="16"/>
  <c r="T320" i="16"/>
  <c r="S320" i="16"/>
  <c r="R320" i="16"/>
  <c r="Q320" i="16"/>
  <c r="P320" i="16"/>
  <c r="O320" i="16"/>
  <c r="N320" i="16"/>
  <c r="M320" i="16"/>
  <c r="L320" i="16"/>
  <c r="K320" i="16"/>
  <c r="J320" i="16"/>
  <c r="I320" i="16"/>
  <c r="H320" i="16"/>
  <c r="G320" i="16"/>
  <c r="F320" i="16"/>
  <c r="E320" i="16"/>
  <c r="D320" i="16"/>
  <c r="C320" i="16"/>
  <c r="A320" i="16" s="1"/>
  <c r="B320" i="16"/>
  <c r="AO319" i="16"/>
  <c r="AN319" i="16"/>
  <c r="AL319" i="16"/>
  <c r="AK319" i="16"/>
  <c r="AJ319" i="16"/>
  <c r="AI319" i="16"/>
  <c r="AH319" i="16"/>
  <c r="AG319" i="16"/>
  <c r="AF319" i="16"/>
  <c r="AE319" i="16"/>
  <c r="AD319" i="16"/>
  <c r="AC319" i="16"/>
  <c r="AB319" i="16"/>
  <c r="AA319" i="16"/>
  <c r="Z319" i="16"/>
  <c r="Y319" i="16"/>
  <c r="X319" i="16"/>
  <c r="W319" i="16"/>
  <c r="V319" i="16"/>
  <c r="U319" i="16"/>
  <c r="T319" i="16"/>
  <c r="S319" i="16"/>
  <c r="R319" i="16"/>
  <c r="Q319" i="16"/>
  <c r="P319" i="16"/>
  <c r="O319" i="16"/>
  <c r="N319" i="16"/>
  <c r="M319" i="16"/>
  <c r="L319" i="16"/>
  <c r="K319" i="16"/>
  <c r="J319" i="16"/>
  <c r="I319" i="16"/>
  <c r="AM319" i="16" s="1"/>
  <c r="H319" i="16"/>
  <c r="G319" i="16"/>
  <c r="F319" i="16"/>
  <c r="E319" i="16"/>
  <c r="D319" i="16"/>
  <c r="C319" i="16"/>
  <c r="B319" i="16"/>
  <c r="A319" i="16"/>
  <c r="AO318" i="16"/>
  <c r="AN318" i="16"/>
  <c r="AL318" i="16"/>
  <c r="AK318" i="16"/>
  <c r="AJ318" i="16"/>
  <c r="AI318" i="16"/>
  <c r="AH318" i="16"/>
  <c r="AG318" i="16"/>
  <c r="AF318" i="16"/>
  <c r="AE318" i="16"/>
  <c r="AD318" i="16"/>
  <c r="AC318" i="16"/>
  <c r="AB318" i="16"/>
  <c r="AA318" i="16"/>
  <c r="Z318" i="16"/>
  <c r="Y318" i="16"/>
  <c r="X318" i="16"/>
  <c r="W318" i="16"/>
  <c r="V318" i="16"/>
  <c r="U318" i="16"/>
  <c r="T318" i="16"/>
  <c r="S318" i="16"/>
  <c r="R318" i="16"/>
  <c r="Q318" i="16"/>
  <c r="P318" i="16"/>
  <c r="O318" i="16"/>
  <c r="N318" i="16"/>
  <c r="M318" i="16"/>
  <c r="L318" i="16"/>
  <c r="K318" i="16"/>
  <c r="J318" i="16"/>
  <c r="I318" i="16"/>
  <c r="AM318" i="16" s="1"/>
  <c r="H318" i="16"/>
  <c r="G318" i="16"/>
  <c r="F318" i="16"/>
  <c r="E318" i="16"/>
  <c r="D318" i="16"/>
  <c r="C318" i="16"/>
  <c r="B318" i="16"/>
  <c r="A318" i="16" s="1"/>
  <c r="AO317" i="16"/>
  <c r="AN317" i="16"/>
  <c r="AL317" i="16"/>
  <c r="AK317" i="16"/>
  <c r="AJ317" i="16"/>
  <c r="AI317" i="16"/>
  <c r="AH317" i="16"/>
  <c r="AG317" i="16"/>
  <c r="AF317" i="16"/>
  <c r="AE317" i="16"/>
  <c r="AD317" i="16"/>
  <c r="AC317" i="16"/>
  <c r="AB317" i="16"/>
  <c r="AA317" i="16"/>
  <c r="Z317" i="16"/>
  <c r="Y317" i="16"/>
  <c r="X317" i="16"/>
  <c r="W317" i="16"/>
  <c r="V317" i="16"/>
  <c r="U317" i="16"/>
  <c r="T317" i="16"/>
  <c r="S317" i="16"/>
  <c r="R317" i="16"/>
  <c r="Q317" i="16"/>
  <c r="P317" i="16"/>
  <c r="O317" i="16"/>
  <c r="N317" i="16"/>
  <c r="M317" i="16"/>
  <c r="L317" i="16"/>
  <c r="K317" i="16"/>
  <c r="AM317" i="16" s="1"/>
  <c r="J317" i="16"/>
  <c r="I317" i="16"/>
  <c r="H317" i="16"/>
  <c r="G317" i="16"/>
  <c r="F317" i="16"/>
  <c r="E317" i="16"/>
  <c r="D317" i="16"/>
  <c r="C317" i="16"/>
  <c r="B317" i="16"/>
  <c r="AO316" i="16"/>
  <c r="AN316" i="16"/>
  <c r="AL316" i="16"/>
  <c r="AK316" i="16"/>
  <c r="AJ316" i="16"/>
  <c r="AI316" i="16"/>
  <c r="AH316" i="16"/>
  <c r="AG316" i="16"/>
  <c r="AF316" i="16"/>
  <c r="AE316" i="16"/>
  <c r="AD316" i="16"/>
  <c r="AC316" i="16"/>
  <c r="AB316" i="16"/>
  <c r="AA316" i="16"/>
  <c r="Z316" i="16"/>
  <c r="Y316" i="16"/>
  <c r="X316" i="16"/>
  <c r="W316" i="16"/>
  <c r="V316" i="16"/>
  <c r="U316" i="16"/>
  <c r="T316" i="16"/>
  <c r="S316" i="16"/>
  <c r="R316" i="16"/>
  <c r="Q316" i="16"/>
  <c r="P316" i="16"/>
  <c r="O316" i="16"/>
  <c r="N316" i="16"/>
  <c r="M316" i="16"/>
  <c r="L316" i="16"/>
  <c r="K316" i="16"/>
  <c r="J316" i="16"/>
  <c r="I316" i="16"/>
  <c r="H316" i="16"/>
  <c r="G316" i="16"/>
  <c r="F316" i="16"/>
  <c r="E316" i="16"/>
  <c r="D316" i="16"/>
  <c r="C316" i="16"/>
  <c r="A316" i="16" s="1"/>
  <c r="B316" i="16"/>
  <c r="AO315" i="16"/>
  <c r="AN315" i="16"/>
  <c r="AL315" i="16"/>
  <c r="AK315" i="16"/>
  <c r="AJ315" i="16"/>
  <c r="AI315" i="16"/>
  <c r="AH315" i="16"/>
  <c r="AG315" i="16"/>
  <c r="AF315" i="16"/>
  <c r="AE315" i="16"/>
  <c r="AD315" i="16"/>
  <c r="AC315" i="16"/>
  <c r="AB315" i="16"/>
  <c r="AA315" i="16"/>
  <c r="Z315" i="16"/>
  <c r="Y315" i="16"/>
  <c r="X315" i="16"/>
  <c r="W315" i="16"/>
  <c r="V315" i="16"/>
  <c r="U315" i="16"/>
  <c r="T315" i="16"/>
  <c r="S315" i="16"/>
  <c r="R315" i="16"/>
  <c r="Q315" i="16"/>
  <c r="P315" i="16"/>
  <c r="O315" i="16"/>
  <c r="N315" i="16"/>
  <c r="M315" i="16"/>
  <c r="L315" i="16"/>
  <c r="K315" i="16"/>
  <c r="J315" i="16"/>
  <c r="I315" i="16"/>
  <c r="AM315" i="16" s="1"/>
  <c r="H315" i="16"/>
  <c r="G315" i="16"/>
  <c r="F315" i="16"/>
  <c r="E315" i="16"/>
  <c r="D315" i="16"/>
  <c r="C315" i="16"/>
  <c r="B315" i="16"/>
  <c r="A315" i="16"/>
  <c r="AO314" i="16"/>
  <c r="AN314" i="16"/>
  <c r="AL314" i="16"/>
  <c r="AK314" i="16"/>
  <c r="AJ314" i="16"/>
  <c r="AI314" i="16"/>
  <c r="AH314" i="16"/>
  <c r="AG314" i="16"/>
  <c r="AF314" i="16"/>
  <c r="AE314" i="16"/>
  <c r="AD314" i="16"/>
  <c r="AC314" i="16"/>
  <c r="AB314" i="16"/>
  <c r="AA314"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s="1"/>
  <c r="AO313" i="16"/>
  <c r="AN313" i="16"/>
  <c r="AL313" i="16"/>
  <c r="AK313" i="16"/>
  <c r="AJ313" i="16"/>
  <c r="AI313" i="16"/>
  <c r="AH313" i="16"/>
  <c r="AG313" i="16"/>
  <c r="AF313" i="16"/>
  <c r="AE313" i="16"/>
  <c r="AD313" i="16"/>
  <c r="AC313" i="16"/>
  <c r="AB313" i="16"/>
  <c r="AA313" i="16"/>
  <c r="Z313" i="16"/>
  <c r="Y313" i="16"/>
  <c r="X313" i="16"/>
  <c r="W313" i="16"/>
  <c r="V313" i="16"/>
  <c r="U313" i="16"/>
  <c r="T313" i="16"/>
  <c r="S313" i="16"/>
  <c r="R313" i="16"/>
  <c r="Q313" i="16"/>
  <c r="P313" i="16"/>
  <c r="O313" i="16"/>
  <c r="N313" i="16"/>
  <c r="M313" i="16"/>
  <c r="L313" i="16"/>
  <c r="K313" i="16"/>
  <c r="AM313" i="16" s="1"/>
  <c r="J313" i="16"/>
  <c r="I313" i="16"/>
  <c r="H313" i="16"/>
  <c r="G313" i="16"/>
  <c r="F313" i="16"/>
  <c r="E313" i="16"/>
  <c r="D313" i="16"/>
  <c r="C313" i="16"/>
  <c r="B313" i="16"/>
  <c r="AO312" i="16"/>
  <c r="AN312" i="16"/>
  <c r="AL312" i="16"/>
  <c r="AK312" i="16"/>
  <c r="AJ312" i="16"/>
  <c r="AI312" i="16"/>
  <c r="AH312" i="16"/>
  <c r="AG312" i="16"/>
  <c r="AF312" i="16"/>
  <c r="AE312" i="16"/>
  <c r="AD312" i="16"/>
  <c r="AC312" i="16"/>
  <c r="AB312" i="16"/>
  <c r="AA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s="1"/>
  <c r="AO311" i="16"/>
  <c r="AN311" i="16"/>
  <c r="AL311" i="16"/>
  <c r="AK311" i="16"/>
  <c r="AJ311" i="16"/>
  <c r="AI311" i="16"/>
  <c r="AH311" i="16"/>
  <c r="AG311" i="16"/>
  <c r="AF311" i="16"/>
  <c r="AE311" i="16"/>
  <c r="AD311" i="16"/>
  <c r="AC311" i="16"/>
  <c r="AB311" i="16"/>
  <c r="AA311" i="16"/>
  <c r="Z311" i="16"/>
  <c r="Y311" i="16"/>
  <c r="X311" i="16"/>
  <c r="W311" i="16"/>
  <c r="V311" i="16"/>
  <c r="U311" i="16"/>
  <c r="T311" i="16"/>
  <c r="S311" i="16"/>
  <c r="R311" i="16"/>
  <c r="Q311" i="16"/>
  <c r="P311" i="16"/>
  <c r="O311" i="16"/>
  <c r="N311" i="16"/>
  <c r="M311" i="16"/>
  <c r="L311" i="16"/>
  <c r="K311" i="16"/>
  <c r="J311" i="16"/>
  <c r="I311" i="16"/>
  <c r="AM311" i="16" s="1"/>
  <c r="H311" i="16"/>
  <c r="G311" i="16"/>
  <c r="F311" i="16"/>
  <c r="E311" i="16"/>
  <c r="D311" i="16"/>
  <c r="C311" i="16"/>
  <c r="B311" i="16"/>
  <c r="A311" i="16"/>
  <c r="AO310" i="16"/>
  <c r="AN310" i="16"/>
  <c r="AL310" i="16"/>
  <c r="AK310" i="16"/>
  <c r="AJ310" i="16"/>
  <c r="AI310" i="16"/>
  <c r="AH310" i="16"/>
  <c r="AG310" i="16"/>
  <c r="AF310" i="16"/>
  <c r="AE310" i="16"/>
  <c r="AD310" i="16"/>
  <c r="AC310" i="16"/>
  <c r="AB310" i="16"/>
  <c r="AA310" i="16"/>
  <c r="Z310" i="16"/>
  <c r="Y310" i="16"/>
  <c r="X310" i="16"/>
  <c r="W310" i="16"/>
  <c r="V310" i="16"/>
  <c r="U310" i="16"/>
  <c r="T310" i="16"/>
  <c r="S310" i="16"/>
  <c r="R310" i="16"/>
  <c r="Q310" i="16"/>
  <c r="P310" i="16"/>
  <c r="O310" i="16"/>
  <c r="N310" i="16"/>
  <c r="M310" i="16"/>
  <c r="L310" i="16"/>
  <c r="K310" i="16"/>
  <c r="J310" i="16"/>
  <c r="I310" i="16"/>
  <c r="AM310" i="16" s="1"/>
  <c r="H310" i="16"/>
  <c r="G310" i="16"/>
  <c r="F310" i="16"/>
  <c r="E310" i="16"/>
  <c r="D310" i="16"/>
  <c r="C310" i="16"/>
  <c r="B310" i="16"/>
  <c r="A310" i="16" s="1"/>
  <c r="AO309" i="16"/>
  <c r="AN309" i="16"/>
  <c r="AL309" i="16"/>
  <c r="AK309" i="16"/>
  <c r="AJ309" i="16"/>
  <c r="AI309" i="16"/>
  <c r="AH309" i="16"/>
  <c r="AG309" i="16"/>
  <c r="AF309" i="16"/>
  <c r="AE309" i="16"/>
  <c r="AD309" i="16"/>
  <c r="AC309" i="16"/>
  <c r="AB309" i="16"/>
  <c r="AA309" i="16"/>
  <c r="Z309" i="16"/>
  <c r="Y309" i="16"/>
  <c r="X309" i="16"/>
  <c r="W309" i="16"/>
  <c r="V309" i="16"/>
  <c r="U309" i="16"/>
  <c r="T309" i="16"/>
  <c r="S309" i="16"/>
  <c r="R309" i="16"/>
  <c r="Q309" i="16"/>
  <c r="P309" i="16"/>
  <c r="O309" i="16"/>
  <c r="N309" i="16"/>
  <c r="M309" i="16"/>
  <c r="L309" i="16"/>
  <c r="K309" i="16"/>
  <c r="AM309" i="16" s="1"/>
  <c r="J309" i="16"/>
  <c r="I309" i="16"/>
  <c r="H309" i="16"/>
  <c r="G309" i="16"/>
  <c r="F309" i="16"/>
  <c r="E309" i="16"/>
  <c r="D309" i="16"/>
  <c r="C309" i="16"/>
  <c r="B309" i="16"/>
  <c r="AO308" i="16"/>
  <c r="AN308" i="16"/>
  <c r="AL308" i="16"/>
  <c r="AK308" i="16"/>
  <c r="AJ308" i="16"/>
  <c r="AI308" i="16"/>
  <c r="AH308" i="16"/>
  <c r="AG308" i="16"/>
  <c r="AF308" i="16"/>
  <c r="AE308" i="16"/>
  <c r="AD308" i="16"/>
  <c r="AC308" i="16"/>
  <c r="AB308" i="16"/>
  <c r="AA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s="1"/>
  <c r="AO307" i="16"/>
  <c r="AN307" i="16"/>
  <c r="AL307" i="16"/>
  <c r="AK307" i="16"/>
  <c r="AJ307" i="16"/>
  <c r="AI307" i="16"/>
  <c r="AH307" i="16"/>
  <c r="AG307" i="16"/>
  <c r="AF307" i="16"/>
  <c r="AE307" i="16"/>
  <c r="AD307" i="16"/>
  <c r="AC307" i="16"/>
  <c r="AB307" i="16"/>
  <c r="AA307" i="16"/>
  <c r="Z307" i="16"/>
  <c r="Y307" i="16"/>
  <c r="X307" i="16"/>
  <c r="W307" i="16"/>
  <c r="V307" i="16"/>
  <c r="U307" i="16"/>
  <c r="T307" i="16"/>
  <c r="S307" i="16"/>
  <c r="R307" i="16"/>
  <c r="Q307" i="16"/>
  <c r="P307" i="16"/>
  <c r="O307" i="16"/>
  <c r="N307" i="16"/>
  <c r="M307" i="16"/>
  <c r="L307" i="16"/>
  <c r="K307" i="16"/>
  <c r="J307" i="16"/>
  <c r="I307" i="16"/>
  <c r="AM307" i="16" s="1"/>
  <c r="H307" i="16"/>
  <c r="G307" i="16"/>
  <c r="F307" i="16"/>
  <c r="E307" i="16"/>
  <c r="D307" i="16"/>
  <c r="C307" i="16"/>
  <c r="B307" i="16"/>
  <c r="A307" i="16"/>
  <c r="AO306" i="16"/>
  <c r="AN306" i="16"/>
  <c r="AL306" i="16"/>
  <c r="AK306" i="16"/>
  <c r="AJ306" i="16"/>
  <c r="AI306" i="16"/>
  <c r="AH306" i="16"/>
  <c r="AG306" i="16"/>
  <c r="AF306" i="16"/>
  <c r="AE306" i="16"/>
  <c r="AD306" i="16"/>
  <c r="AC306" i="16"/>
  <c r="AB306" i="16"/>
  <c r="AA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s="1"/>
  <c r="AO305" i="16"/>
  <c r="AN305" i="16"/>
  <c r="AL305" i="16"/>
  <c r="AK305" i="16"/>
  <c r="AJ305" i="16"/>
  <c r="AI305" i="16"/>
  <c r="AH305" i="16"/>
  <c r="AG305" i="16"/>
  <c r="AF305" i="16"/>
  <c r="AE305" i="16"/>
  <c r="AD305" i="16"/>
  <c r="AC305" i="16"/>
  <c r="AB305" i="16"/>
  <c r="AA305" i="16"/>
  <c r="Z305" i="16"/>
  <c r="Y305" i="16"/>
  <c r="X305" i="16"/>
  <c r="W305" i="16"/>
  <c r="V305" i="16"/>
  <c r="U305" i="16"/>
  <c r="T305" i="16"/>
  <c r="S305" i="16"/>
  <c r="R305" i="16"/>
  <c r="Q305" i="16"/>
  <c r="P305" i="16"/>
  <c r="O305" i="16"/>
  <c r="N305" i="16"/>
  <c r="M305" i="16"/>
  <c r="L305" i="16"/>
  <c r="K305" i="16"/>
  <c r="AM305" i="16" s="1"/>
  <c r="J305" i="16"/>
  <c r="I305" i="16"/>
  <c r="H305" i="16"/>
  <c r="G305" i="16"/>
  <c r="F305" i="16"/>
  <c r="E305" i="16"/>
  <c r="D305" i="16"/>
  <c r="C305" i="16"/>
  <c r="A305" i="16" s="1"/>
  <c r="B305" i="16"/>
  <c r="AO304" i="16"/>
  <c r="AN304" i="16"/>
  <c r="AL304" i="16"/>
  <c r="AK304" i="16"/>
  <c r="AJ304" i="16"/>
  <c r="AI304" i="16"/>
  <c r="AH304" i="16"/>
  <c r="AG304" i="16"/>
  <c r="AF304" i="16"/>
  <c r="AE304" i="16"/>
  <c r="AD304" i="16"/>
  <c r="AC304" i="16"/>
  <c r="AB304" i="16"/>
  <c r="AA304" i="16"/>
  <c r="Z304" i="16"/>
  <c r="Y304" i="16"/>
  <c r="X304" i="16"/>
  <c r="W304" i="16"/>
  <c r="V304" i="16"/>
  <c r="U304" i="16"/>
  <c r="T304" i="16"/>
  <c r="S304" i="16"/>
  <c r="R304" i="16"/>
  <c r="Q304" i="16"/>
  <c r="P304" i="16"/>
  <c r="O304" i="16"/>
  <c r="N304" i="16"/>
  <c r="M304" i="16"/>
  <c r="L304" i="16"/>
  <c r="K304" i="16"/>
  <c r="J304" i="16"/>
  <c r="I304" i="16"/>
  <c r="AM304" i="16" s="1"/>
  <c r="H304" i="16"/>
  <c r="G304" i="16"/>
  <c r="F304" i="16"/>
  <c r="E304" i="16"/>
  <c r="D304" i="16"/>
  <c r="C304" i="16"/>
  <c r="A304" i="16" s="1"/>
  <c r="B304" i="16"/>
  <c r="AO303" i="16"/>
  <c r="AN303" i="16"/>
  <c r="AL303" i="16"/>
  <c r="AK303" i="16"/>
  <c r="AJ303" i="16"/>
  <c r="AI303" i="16"/>
  <c r="AH303" i="16"/>
  <c r="AG303" i="16"/>
  <c r="AF303" i="16"/>
  <c r="AE303" i="16"/>
  <c r="AD303" i="16"/>
  <c r="AC303" i="16"/>
  <c r="AB303" i="16"/>
  <c r="AA303" i="16"/>
  <c r="Z303" i="16"/>
  <c r="Y303" i="16"/>
  <c r="X303" i="16"/>
  <c r="W303" i="16"/>
  <c r="V303" i="16"/>
  <c r="U303" i="16"/>
  <c r="T303" i="16"/>
  <c r="S303" i="16"/>
  <c r="R303" i="16"/>
  <c r="Q303" i="16"/>
  <c r="P303" i="16"/>
  <c r="O303" i="16"/>
  <c r="N303" i="16"/>
  <c r="M303" i="16"/>
  <c r="L303" i="16"/>
  <c r="K303" i="16"/>
  <c r="J303" i="16"/>
  <c r="I303" i="16"/>
  <c r="AM303" i="16" s="1"/>
  <c r="H303" i="16"/>
  <c r="G303" i="16"/>
  <c r="F303" i="16"/>
  <c r="E303" i="16"/>
  <c r="D303" i="16"/>
  <c r="C303" i="16"/>
  <c r="B303" i="16"/>
  <c r="A303" i="16"/>
  <c r="AO302" i="16"/>
  <c r="AN302" i="16"/>
  <c r="AL302" i="16"/>
  <c r="AK302" i="16"/>
  <c r="AJ302" i="16"/>
  <c r="AI302" i="16"/>
  <c r="AH302" i="16"/>
  <c r="AG302" i="16"/>
  <c r="AF302" i="16"/>
  <c r="AE302" i="16"/>
  <c r="AD302" i="16"/>
  <c r="AC302" i="16"/>
  <c r="AB302" i="16"/>
  <c r="AA302" i="16"/>
  <c r="Z302" i="16"/>
  <c r="Y302" i="16"/>
  <c r="X302" i="16"/>
  <c r="W302" i="16"/>
  <c r="V302" i="16"/>
  <c r="U302" i="16"/>
  <c r="T302" i="16"/>
  <c r="S302" i="16"/>
  <c r="R302" i="16"/>
  <c r="Q302" i="16"/>
  <c r="P302" i="16"/>
  <c r="O302" i="16"/>
  <c r="N302" i="16"/>
  <c r="M302" i="16"/>
  <c r="L302" i="16"/>
  <c r="K302" i="16"/>
  <c r="J302" i="16"/>
  <c r="I302" i="16"/>
  <c r="AM302" i="16" s="1"/>
  <c r="H302" i="16"/>
  <c r="G302" i="16"/>
  <c r="F302" i="16"/>
  <c r="E302" i="16"/>
  <c r="D302" i="16"/>
  <c r="C302" i="16"/>
  <c r="B302" i="16"/>
  <c r="A302" i="16" s="1"/>
  <c r="AO301" i="16"/>
  <c r="AN301" i="16"/>
  <c r="AL301" i="16"/>
  <c r="AK301" i="16"/>
  <c r="AJ301" i="16"/>
  <c r="AI301" i="16"/>
  <c r="AH301" i="16"/>
  <c r="AG301" i="16"/>
  <c r="AF301" i="16"/>
  <c r="AE301" i="16"/>
  <c r="AD301" i="16"/>
  <c r="AC301" i="16"/>
  <c r="AB301" i="16"/>
  <c r="AA301" i="16"/>
  <c r="Z301" i="16"/>
  <c r="Y301" i="16"/>
  <c r="X301" i="16"/>
  <c r="W301" i="16"/>
  <c r="V301" i="16"/>
  <c r="U301" i="16"/>
  <c r="T301" i="16"/>
  <c r="S301" i="16"/>
  <c r="R301" i="16"/>
  <c r="Q301" i="16"/>
  <c r="P301" i="16"/>
  <c r="O301" i="16"/>
  <c r="N301" i="16"/>
  <c r="M301" i="16"/>
  <c r="L301" i="16"/>
  <c r="K301" i="16"/>
  <c r="AM301" i="16" s="1"/>
  <c r="J301" i="16"/>
  <c r="I301" i="16"/>
  <c r="H301" i="16"/>
  <c r="G301" i="16"/>
  <c r="F301" i="16"/>
  <c r="E301" i="16"/>
  <c r="D301" i="16"/>
  <c r="C301" i="16"/>
  <c r="B301" i="16"/>
  <c r="AO300" i="16"/>
  <c r="AN300" i="16"/>
  <c r="AL300" i="16"/>
  <c r="AK300" i="16"/>
  <c r="AJ300" i="16"/>
  <c r="AI300" i="16"/>
  <c r="AH300" i="16"/>
  <c r="AG300" i="16"/>
  <c r="AF300" i="16"/>
  <c r="AE300" i="16"/>
  <c r="AD300" i="16"/>
  <c r="AC300" i="16"/>
  <c r="AB300" i="16"/>
  <c r="AA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s="1"/>
  <c r="AO299" i="16"/>
  <c r="AN299" i="16"/>
  <c r="AL299" i="16"/>
  <c r="AK299" i="16"/>
  <c r="AJ299" i="16"/>
  <c r="AI299" i="16"/>
  <c r="AH299" i="16"/>
  <c r="AG299" i="16"/>
  <c r="AF299" i="16"/>
  <c r="AE299" i="16"/>
  <c r="AD299" i="16"/>
  <c r="AC299" i="16"/>
  <c r="AB299" i="16"/>
  <c r="AA299" i="16"/>
  <c r="Z299" i="16"/>
  <c r="Y299" i="16"/>
  <c r="X299" i="16"/>
  <c r="W299" i="16"/>
  <c r="V299" i="16"/>
  <c r="U299" i="16"/>
  <c r="T299" i="16"/>
  <c r="S299" i="16"/>
  <c r="R299" i="16"/>
  <c r="Q299" i="16"/>
  <c r="P299" i="16"/>
  <c r="O299" i="16"/>
  <c r="N299" i="16"/>
  <c r="M299" i="16"/>
  <c r="L299" i="16"/>
  <c r="K299" i="16"/>
  <c r="J299" i="16"/>
  <c r="I299" i="16"/>
  <c r="AM299" i="16" s="1"/>
  <c r="H299" i="16"/>
  <c r="G299" i="16"/>
  <c r="F299" i="16"/>
  <c r="E299" i="16"/>
  <c r="D299" i="16"/>
  <c r="C299" i="16"/>
  <c r="B299" i="16"/>
  <c r="A299" i="16"/>
  <c r="AO298" i="16"/>
  <c r="AN298" i="16"/>
  <c r="AL298" i="16"/>
  <c r="AK298" i="16"/>
  <c r="AJ298" i="16"/>
  <c r="AI298" i="16"/>
  <c r="AH298" i="16"/>
  <c r="AG298" i="16"/>
  <c r="AF298" i="16"/>
  <c r="AE298" i="16"/>
  <c r="AD298" i="16"/>
  <c r="AC298" i="16"/>
  <c r="AB298" i="16"/>
  <c r="AA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s="1"/>
  <c r="AO297" i="16"/>
  <c r="AN297" i="16"/>
  <c r="AL297" i="16"/>
  <c r="AK297" i="16"/>
  <c r="AJ297" i="16"/>
  <c r="AI297" i="16"/>
  <c r="AH297" i="16"/>
  <c r="AG297" i="16"/>
  <c r="AF297" i="16"/>
  <c r="AE297" i="16"/>
  <c r="AD297" i="16"/>
  <c r="AC297" i="16"/>
  <c r="AB297" i="16"/>
  <c r="AA297" i="16"/>
  <c r="Z297" i="16"/>
  <c r="Y297" i="16"/>
  <c r="X297" i="16"/>
  <c r="W297" i="16"/>
  <c r="V297" i="16"/>
  <c r="U297" i="16"/>
  <c r="T297" i="16"/>
  <c r="S297" i="16"/>
  <c r="R297" i="16"/>
  <c r="Q297" i="16"/>
  <c r="P297" i="16"/>
  <c r="O297" i="16"/>
  <c r="N297" i="16"/>
  <c r="M297" i="16"/>
  <c r="L297" i="16"/>
  <c r="K297" i="16"/>
  <c r="AM297" i="16" s="1"/>
  <c r="J297" i="16"/>
  <c r="I297" i="16"/>
  <c r="H297" i="16"/>
  <c r="G297" i="16"/>
  <c r="F297" i="16"/>
  <c r="E297" i="16"/>
  <c r="D297" i="16"/>
  <c r="C297" i="16"/>
  <c r="B297" i="16"/>
  <c r="AO296" i="16"/>
  <c r="AN296" i="16"/>
  <c r="AL296" i="16"/>
  <c r="AK296" i="16"/>
  <c r="AJ296" i="16"/>
  <c r="AI296" i="16"/>
  <c r="AH296" i="16"/>
  <c r="AG296" i="16"/>
  <c r="AF296" i="16"/>
  <c r="AE296" i="16"/>
  <c r="AD296" i="16"/>
  <c r="AC296" i="16"/>
  <c r="AB296" i="16"/>
  <c r="AA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A296" i="16" s="1"/>
  <c r="B296" i="16"/>
  <c r="AO295" i="16"/>
  <c r="AN295" i="16"/>
  <c r="AL295" i="16"/>
  <c r="AK295" i="16"/>
  <c r="AJ295" i="16"/>
  <c r="AI295" i="16"/>
  <c r="AH295" i="16"/>
  <c r="AG295" i="16"/>
  <c r="AF295" i="16"/>
  <c r="AE295" i="16"/>
  <c r="AD295" i="16"/>
  <c r="AC295" i="16"/>
  <c r="AB295" i="16"/>
  <c r="AA295" i="16"/>
  <c r="Z295" i="16"/>
  <c r="Y295" i="16"/>
  <c r="X295" i="16"/>
  <c r="W295" i="16"/>
  <c r="V295" i="16"/>
  <c r="U295" i="16"/>
  <c r="T295" i="16"/>
  <c r="S295" i="16"/>
  <c r="R295" i="16"/>
  <c r="Q295" i="16"/>
  <c r="P295" i="16"/>
  <c r="O295" i="16"/>
  <c r="N295" i="16"/>
  <c r="M295" i="16"/>
  <c r="L295" i="16"/>
  <c r="K295" i="16"/>
  <c r="J295" i="16"/>
  <c r="I295" i="16"/>
  <c r="AM295" i="16" s="1"/>
  <c r="H295" i="16"/>
  <c r="G295" i="16"/>
  <c r="F295" i="16"/>
  <c r="E295" i="16"/>
  <c r="D295" i="16"/>
  <c r="C295" i="16"/>
  <c r="B295" i="16"/>
  <c r="A295" i="16"/>
  <c r="AO294" i="16"/>
  <c r="AN294" i="16"/>
  <c r="AL294" i="16"/>
  <c r="AK294" i="16"/>
  <c r="AJ294" i="16"/>
  <c r="AI294" i="16"/>
  <c r="AH294" i="16"/>
  <c r="AG294" i="16"/>
  <c r="AF294" i="16"/>
  <c r="AE294" i="16"/>
  <c r="AD294" i="16"/>
  <c r="AC294" i="16"/>
  <c r="AB294" i="16"/>
  <c r="AA294" i="16"/>
  <c r="Z294" i="16"/>
  <c r="Y294" i="16"/>
  <c r="X294" i="16"/>
  <c r="W294" i="16"/>
  <c r="V294" i="16"/>
  <c r="U294" i="16"/>
  <c r="T294" i="16"/>
  <c r="S294" i="16"/>
  <c r="R294" i="16"/>
  <c r="Q294" i="16"/>
  <c r="P294" i="16"/>
  <c r="O294" i="16"/>
  <c r="N294" i="16"/>
  <c r="M294" i="16"/>
  <c r="L294" i="16"/>
  <c r="K294" i="16"/>
  <c r="J294" i="16"/>
  <c r="I294" i="16"/>
  <c r="AM294" i="16" s="1"/>
  <c r="H294" i="16"/>
  <c r="G294" i="16"/>
  <c r="F294" i="16"/>
  <c r="E294" i="16"/>
  <c r="D294" i="16"/>
  <c r="C294" i="16"/>
  <c r="B294" i="16"/>
  <c r="A294" i="16" s="1"/>
  <c r="AO293" i="16"/>
  <c r="AN293" i="16"/>
  <c r="AL293" i="16"/>
  <c r="AK293" i="16"/>
  <c r="AJ293" i="16"/>
  <c r="AI293" i="16"/>
  <c r="AH293" i="16"/>
  <c r="AG293" i="16"/>
  <c r="AF293" i="16"/>
  <c r="AE293" i="16"/>
  <c r="AD293" i="16"/>
  <c r="AC293" i="16"/>
  <c r="AB293" i="16"/>
  <c r="AA293" i="16"/>
  <c r="Z293" i="16"/>
  <c r="Y293" i="16"/>
  <c r="X293" i="16"/>
  <c r="W293" i="16"/>
  <c r="V293" i="16"/>
  <c r="U293" i="16"/>
  <c r="T293" i="16"/>
  <c r="S293" i="16"/>
  <c r="R293" i="16"/>
  <c r="Q293" i="16"/>
  <c r="P293" i="16"/>
  <c r="O293" i="16"/>
  <c r="N293" i="16"/>
  <c r="M293" i="16"/>
  <c r="L293" i="16"/>
  <c r="K293" i="16"/>
  <c r="AM293" i="16" s="1"/>
  <c r="J293" i="16"/>
  <c r="I293" i="16"/>
  <c r="H293" i="16"/>
  <c r="G293" i="16"/>
  <c r="F293" i="16"/>
  <c r="E293" i="16"/>
  <c r="D293" i="16"/>
  <c r="C293" i="16"/>
  <c r="B293" i="16"/>
  <c r="AO292" i="16"/>
  <c r="AN292" i="16"/>
  <c r="AL292" i="16"/>
  <c r="AK292" i="16"/>
  <c r="AJ292" i="16"/>
  <c r="AI292" i="16"/>
  <c r="AH292" i="16"/>
  <c r="AG292" i="16"/>
  <c r="AF292" i="16"/>
  <c r="AE292" i="16"/>
  <c r="AD292" i="16"/>
  <c r="AC292" i="16"/>
  <c r="AB292" i="16"/>
  <c r="AA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A292" i="16" s="1"/>
  <c r="B292" i="16"/>
  <c r="AO291" i="16"/>
  <c r="AN291" i="16"/>
  <c r="AL291" i="16"/>
  <c r="AK291" i="16"/>
  <c r="AJ291" i="16"/>
  <c r="AI291" i="16"/>
  <c r="AH291" i="16"/>
  <c r="AG291" i="16"/>
  <c r="AF291" i="16"/>
  <c r="AE291" i="16"/>
  <c r="AD291" i="16"/>
  <c r="AC291" i="16"/>
  <c r="AB291" i="16"/>
  <c r="AA291" i="16"/>
  <c r="Z291" i="16"/>
  <c r="Y291" i="16"/>
  <c r="X291" i="16"/>
  <c r="W291" i="16"/>
  <c r="V291" i="16"/>
  <c r="U291" i="16"/>
  <c r="T291" i="16"/>
  <c r="S291" i="16"/>
  <c r="R291" i="16"/>
  <c r="Q291" i="16"/>
  <c r="P291" i="16"/>
  <c r="O291" i="16"/>
  <c r="N291" i="16"/>
  <c r="M291" i="16"/>
  <c r="L291" i="16"/>
  <c r="K291" i="16"/>
  <c r="J291" i="16"/>
  <c r="I291" i="16"/>
  <c r="AM291" i="16" s="1"/>
  <c r="H291" i="16"/>
  <c r="G291" i="16"/>
  <c r="F291" i="16"/>
  <c r="E291" i="16"/>
  <c r="D291" i="16"/>
  <c r="C291" i="16"/>
  <c r="B291" i="16"/>
  <c r="A291" i="16"/>
  <c r="AO290" i="16"/>
  <c r="AN290" i="16"/>
  <c r="AL290" i="16"/>
  <c r="AK290" i="16"/>
  <c r="AJ290" i="16"/>
  <c r="AI290" i="16"/>
  <c r="AH290" i="16"/>
  <c r="AG290" i="16"/>
  <c r="AF290" i="16"/>
  <c r="AE290" i="16"/>
  <c r="AD290" i="16"/>
  <c r="AC290" i="16"/>
  <c r="AB290" i="16"/>
  <c r="AA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s="1"/>
  <c r="AO289" i="16"/>
  <c r="AN289" i="16"/>
  <c r="AL289" i="16"/>
  <c r="AK289" i="16"/>
  <c r="AJ289" i="16"/>
  <c r="AI289" i="16"/>
  <c r="AH289" i="16"/>
  <c r="AG289" i="16"/>
  <c r="AF289" i="16"/>
  <c r="AE289" i="16"/>
  <c r="AD289" i="16"/>
  <c r="AC289" i="16"/>
  <c r="AB289" i="16"/>
  <c r="AA289" i="16"/>
  <c r="Z289" i="16"/>
  <c r="Y289" i="16"/>
  <c r="X289" i="16"/>
  <c r="W289" i="16"/>
  <c r="V289" i="16"/>
  <c r="U289" i="16"/>
  <c r="T289" i="16"/>
  <c r="S289" i="16"/>
  <c r="R289" i="16"/>
  <c r="Q289" i="16"/>
  <c r="P289" i="16"/>
  <c r="O289" i="16"/>
  <c r="N289" i="16"/>
  <c r="M289" i="16"/>
  <c r="L289" i="16"/>
  <c r="K289" i="16"/>
  <c r="AM289" i="16" s="1"/>
  <c r="J289" i="16"/>
  <c r="I289" i="16"/>
  <c r="H289" i="16"/>
  <c r="G289" i="16"/>
  <c r="F289" i="16"/>
  <c r="E289" i="16"/>
  <c r="D289" i="16"/>
  <c r="C289" i="16"/>
  <c r="B289" i="16"/>
  <c r="AO288" i="16"/>
  <c r="AN288" i="16"/>
  <c r="AL288" i="16"/>
  <c r="AK288" i="16"/>
  <c r="AJ288" i="16"/>
  <c r="AI288" i="16"/>
  <c r="AH288" i="16"/>
  <c r="AG288" i="16"/>
  <c r="AF288" i="16"/>
  <c r="AE288" i="16"/>
  <c r="AD288" i="16"/>
  <c r="AC288" i="16"/>
  <c r="AB288" i="16"/>
  <c r="AA288" i="16"/>
  <c r="Z288" i="16"/>
  <c r="Y288" i="16"/>
  <c r="X288" i="16"/>
  <c r="W288" i="16"/>
  <c r="V288" i="16"/>
  <c r="U288" i="16"/>
  <c r="T288" i="16"/>
  <c r="S288" i="16"/>
  <c r="R288" i="16"/>
  <c r="Q288" i="16"/>
  <c r="P288" i="16"/>
  <c r="O288" i="16"/>
  <c r="N288" i="16"/>
  <c r="M288" i="16"/>
  <c r="L288" i="16"/>
  <c r="K288" i="16"/>
  <c r="J288" i="16"/>
  <c r="I288" i="16"/>
  <c r="AM288" i="16" s="1"/>
  <c r="H288" i="16"/>
  <c r="G288" i="16"/>
  <c r="F288" i="16"/>
  <c r="E288" i="16"/>
  <c r="D288" i="16"/>
  <c r="C288" i="16"/>
  <c r="A288" i="16" s="1"/>
  <c r="B288" i="16"/>
  <c r="AO287" i="16"/>
  <c r="AN287" i="16"/>
  <c r="AL287" i="16"/>
  <c r="AK287" i="16"/>
  <c r="AJ287" i="16"/>
  <c r="AI287" i="16"/>
  <c r="AH287" i="16"/>
  <c r="AG287" i="16"/>
  <c r="AF287" i="16"/>
  <c r="AE287" i="16"/>
  <c r="AD287" i="16"/>
  <c r="AC287" i="16"/>
  <c r="AB287" i="16"/>
  <c r="AA287" i="16"/>
  <c r="Z287" i="16"/>
  <c r="Y287" i="16"/>
  <c r="X287" i="16"/>
  <c r="W287" i="16"/>
  <c r="V287" i="16"/>
  <c r="U287" i="16"/>
  <c r="T287" i="16"/>
  <c r="S287" i="16"/>
  <c r="R287" i="16"/>
  <c r="Q287" i="16"/>
  <c r="P287" i="16"/>
  <c r="O287" i="16"/>
  <c r="N287" i="16"/>
  <c r="M287" i="16"/>
  <c r="L287" i="16"/>
  <c r="K287" i="16"/>
  <c r="J287" i="16"/>
  <c r="I287" i="16"/>
  <c r="AM287" i="16" s="1"/>
  <c r="H287" i="16"/>
  <c r="G287" i="16"/>
  <c r="F287" i="16"/>
  <c r="E287" i="16"/>
  <c r="D287" i="16"/>
  <c r="C287" i="16"/>
  <c r="B287" i="16"/>
  <c r="A287" i="16"/>
  <c r="AO286" i="16"/>
  <c r="AN286" i="16"/>
  <c r="AL286" i="16"/>
  <c r="AK286" i="16"/>
  <c r="AJ286" i="16"/>
  <c r="AI286" i="16"/>
  <c r="AH286" i="16"/>
  <c r="AG286" i="16"/>
  <c r="AF286" i="16"/>
  <c r="AE286" i="16"/>
  <c r="AD286" i="16"/>
  <c r="AC286" i="16"/>
  <c r="AB286" i="16"/>
  <c r="AA286" i="16"/>
  <c r="Z286" i="16"/>
  <c r="Y286" i="16"/>
  <c r="X286" i="16"/>
  <c r="W286" i="16"/>
  <c r="V286" i="16"/>
  <c r="U286" i="16"/>
  <c r="T286" i="16"/>
  <c r="S286" i="16"/>
  <c r="R286" i="16"/>
  <c r="Q286" i="16"/>
  <c r="P286" i="16"/>
  <c r="O286" i="16"/>
  <c r="N286" i="16"/>
  <c r="M286" i="16"/>
  <c r="L286" i="16"/>
  <c r="K286" i="16"/>
  <c r="J286" i="16"/>
  <c r="I286" i="16"/>
  <c r="AM286" i="16" s="1"/>
  <c r="H286" i="16"/>
  <c r="G286" i="16"/>
  <c r="F286" i="16"/>
  <c r="E286" i="16"/>
  <c r="D286" i="16"/>
  <c r="C286" i="16"/>
  <c r="B286" i="16"/>
  <c r="A286" i="16" s="1"/>
  <c r="AO285" i="16"/>
  <c r="AN285" i="16"/>
  <c r="AL285" i="16"/>
  <c r="AK285" i="16"/>
  <c r="AJ285" i="16"/>
  <c r="AI285" i="16"/>
  <c r="AH285" i="16"/>
  <c r="AG285" i="16"/>
  <c r="AF285" i="16"/>
  <c r="AE285" i="16"/>
  <c r="AD285" i="16"/>
  <c r="AC285" i="16"/>
  <c r="AB285" i="16"/>
  <c r="AA285" i="16"/>
  <c r="Z285" i="16"/>
  <c r="Y285" i="16"/>
  <c r="X285" i="16"/>
  <c r="W285" i="16"/>
  <c r="V285" i="16"/>
  <c r="U285" i="16"/>
  <c r="T285" i="16"/>
  <c r="S285" i="16"/>
  <c r="R285" i="16"/>
  <c r="Q285" i="16"/>
  <c r="P285" i="16"/>
  <c r="O285" i="16"/>
  <c r="N285" i="16"/>
  <c r="M285" i="16"/>
  <c r="L285" i="16"/>
  <c r="K285" i="16"/>
  <c r="AM285" i="16" s="1"/>
  <c r="J285" i="16"/>
  <c r="I285" i="16"/>
  <c r="H285" i="16"/>
  <c r="G285" i="16"/>
  <c r="F285" i="16"/>
  <c r="E285" i="16"/>
  <c r="D285" i="16"/>
  <c r="C285" i="16"/>
  <c r="B285" i="16"/>
  <c r="AO284" i="16"/>
  <c r="AN284" i="16"/>
  <c r="AL284" i="16"/>
  <c r="AK284" i="16"/>
  <c r="AJ284" i="16"/>
  <c r="AI284" i="16"/>
  <c r="AH284" i="16"/>
  <c r="AG284" i="16"/>
  <c r="AF284" i="16"/>
  <c r="AE284" i="16"/>
  <c r="AD284" i="16"/>
  <c r="AC284" i="16"/>
  <c r="AB284" i="16"/>
  <c r="AA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A284" i="16" s="1"/>
  <c r="B284" i="16"/>
  <c r="AO283" i="16"/>
  <c r="AN283" i="16"/>
  <c r="AL283" i="16"/>
  <c r="AK283" i="16"/>
  <c r="AJ283" i="16"/>
  <c r="AI283" i="16"/>
  <c r="AH283" i="16"/>
  <c r="AG283" i="16"/>
  <c r="AF283" i="16"/>
  <c r="AE283" i="16"/>
  <c r="AD283" i="16"/>
  <c r="AC283" i="16"/>
  <c r="AB283" i="16"/>
  <c r="AA283" i="16"/>
  <c r="Z283" i="16"/>
  <c r="Y283" i="16"/>
  <c r="X283" i="16"/>
  <c r="W283" i="16"/>
  <c r="V283" i="16"/>
  <c r="U283" i="16"/>
  <c r="T283" i="16"/>
  <c r="S283" i="16"/>
  <c r="R283" i="16"/>
  <c r="Q283" i="16"/>
  <c r="P283" i="16"/>
  <c r="O283" i="16"/>
  <c r="N283" i="16"/>
  <c r="M283" i="16"/>
  <c r="L283" i="16"/>
  <c r="K283" i="16"/>
  <c r="J283" i="16"/>
  <c r="I283" i="16"/>
  <c r="AM283" i="16" s="1"/>
  <c r="H283" i="16"/>
  <c r="G283" i="16"/>
  <c r="F283" i="16"/>
  <c r="E283" i="16"/>
  <c r="D283" i="16"/>
  <c r="C283" i="16"/>
  <c r="B283" i="16"/>
  <c r="A283" i="16"/>
  <c r="AO282" i="16"/>
  <c r="AN282" i="16"/>
  <c r="AL282" i="16"/>
  <c r="AK282" i="16"/>
  <c r="AJ282" i="16"/>
  <c r="AI282" i="16"/>
  <c r="AH282" i="16"/>
  <c r="AG282" i="16"/>
  <c r="AF282" i="16"/>
  <c r="AE282" i="16"/>
  <c r="AD282" i="16"/>
  <c r="AC282" i="16"/>
  <c r="AB282" i="16"/>
  <c r="AA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s="1"/>
  <c r="AO281" i="16"/>
  <c r="AN281" i="16"/>
  <c r="AL281" i="16"/>
  <c r="AK281" i="16"/>
  <c r="AJ281" i="16"/>
  <c r="AI281" i="16"/>
  <c r="AH281" i="16"/>
  <c r="AG281" i="16"/>
  <c r="AF281" i="16"/>
  <c r="AE281" i="16"/>
  <c r="AD281" i="16"/>
  <c r="AC281" i="16"/>
  <c r="AB281" i="16"/>
  <c r="AA281" i="16"/>
  <c r="Z281" i="16"/>
  <c r="Y281" i="16"/>
  <c r="X281" i="16"/>
  <c r="W281" i="16"/>
  <c r="V281" i="16"/>
  <c r="U281" i="16"/>
  <c r="T281" i="16"/>
  <c r="S281" i="16"/>
  <c r="R281" i="16"/>
  <c r="Q281" i="16"/>
  <c r="P281" i="16"/>
  <c r="O281" i="16"/>
  <c r="N281" i="16"/>
  <c r="M281" i="16"/>
  <c r="L281" i="16"/>
  <c r="K281" i="16"/>
  <c r="AM281" i="16" s="1"/>
  <c r="J281" i="16"/>
  <c r="I281" i="16"/>
  <c r="H281" i="16"/>
  <c r="G281" i="16"/>
  <c r="F281" i="16"/>
  <c r="E281" i="16"/>
  <c r="D281" i="16"/>
  <c r="C281" i="16"/>
  <c r="B281" i="16"/>
  <c r="AO280" i="16"/>
  <c r="AN280" i="16"/>
  <c r="AL280" i="16"/>
  <c r="AK280" i="16"/>
  <c r="AJ280" i="16"/>
  <c r="AI280" i="16"/>
  <c r="AH280" i="16"/>
  <c r="AG280" i="16"/>
  <c r="AF280" i="16"/>
  <c r="AE280" i="16"/>
  <c r="AD280" i="16"/>
  <c r="AC280" i="16"/>
  <c r="AB280" i="16"/>
  <c r="AA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A280" i="16" s="1"/>
  <c r="B280" i="16"/>
  <c r="AO279" i="16"/>
  <c r="AN279" i="16"/>
  <c r="AL279" i="16"/>
  <c r="AK279" i="16"/>
  <c r="AJ279" i="16"/>
  <c r="AI279" i="16"/>
  <c r="AH279" i="16"/>
  <c r="AG279" i="16"/>
  <c r="AF279" i="16"/>
  <c r="AE279" i="16"/>
  <c r="AD279" i="16"/>
  <c r="AC279" i="16"/>
  <c r="AB279" i="16"/>
  <c r="AA279" i="16"/>
  <c r="Z279" i="16"/>
  <c r="Y279" i="16"/>
  <c r="X279" i="16"/>
  <c r="W279" i="16"/>
  <c r="V279" i="16"/>
  <c r="U279" i="16"/>
  <c r="T279" i="16"/>
  <c r="S279" i="16"/>
  <c r="R279" i="16"/>
  <c r="Q279" i="16"/>
  <c r="P279" i="16"/>
  <c r="O279" i="16"/>
  <c r="N279" i="16"/>
  <c r="M279" i="16"/>
  <c r="L279" i="16"/>
  <c r="K279" i="16"/>
  <c r="J279" i="16"/>
  <c r="I279" i="16"/>
  <c r="AM279" i="16" s="1"/>
  <c r="H279" i="16"/>
  <c r="G279" i="16"/>
  <c r="F279" i="16"/>
  <c r="E279" i="16"/>
  <c r="D279" i="16"/>
  <c r="C279" i="16"/>
  <c r="B279" i="16"/>
  <c r="A279" i="16"/>
  <c r="AO278" i="16"/>
  <c r="AN278" i="16"/>
  <c r="AL278" i="16"/>
  <c r="AK278" i="16"/>
  <c r="AJ278" i="16"/>
  <c r="AI278" i="16"/>
  <c r="AH278" i="16"/>
  <c r="AG278" i="16"/>
  <c r="AF278" i="16"/>
  <c r="AE278" i="16"/>
  <c r="AD278" i="16"/>
  <c r="AC278" i="16"/>
  <c r="AB278" i="16"/>
  <c r="AA278" i="16"/>
  <c r="Z278" i="16"/>
  <c r="Y278" i="16"/>
  <c r="X278" i="16"/>
  <c r="W278" i="16"/>
  <c r="V278" i="16"/>
  <c r="U278" i="16"/>
  <c r="T278" i="16"/>
  <c r="S278" i="16"/>
  <c r="R278" i="16"/>
  <c r="Q278" i="16"/>
  <c r="P278" i="16"/>
  <c r="O278" i="16"/>
  <c r="N278" i="16"/>
  <c r="M278" i="16"/>
  <c r="L278" i="16"/>
  <c r="K278" i="16"/>
  <c r="J278" i="16"/>
  <c r="I278" i="16"/>
  <c r="AM278" i="16" s="1"/>
  <c r="H278" i="16"/>
  <c r="G278" i="16"/>
  <c r="F278" i="16"/>
  <c r="E278" i="16"/>
  <c r="D278" i="16"/>
  <c r="C278" i="16"/>
  <c r="B278" i="16"/>
  <c r="A278" i="16" s="1"/>
  <c r="AO277" i="16"/>
  <c r="AN277" i="16"/>
  <c r="AL277" i="16"/>
  <c r="AK277" i="16"/>
  <c r="AJ277" i="16"/>
  <c r="AI277" i="16"/>
  <c r="AH277" i="16"/>
  <c r="AG277" i="16"/>
  <c r="AF277" i="16"/>
  <c r="AE277" i="16"/>
  <c r="AD277" i="16"/>
  <c r="AC277" i="16"/>
  <c r="AB277" i="16"/>
  <c r="AA277" i="16"/>
  <c r="Z277" i="16"/>
  <c r="Y277" i="16"/>
  <c r="X277" i="16"/>
  <c r="W277" i="16"/>
  <c r="V277" i="16"/>
  <c r="U277" i="16"/>
  <c r="T277" i="16"/>
  <c r="S277" i="16"/>
  <c r="R277" i="16"/>
  <c r="Q277" i="16"/>
  <c r="P277" i="16"/>
  <c r="O277" i="16"/>
  <c r="N277" i="16"/>
  <c r="M277" i="16"/>
  <c r="L277" i="16"/>
  <c r="K277" i="16"/>
  <c r="AM277" i="16" s="1"/>
  <c r="J277" i="16"/>
  <c r="I277" i="16"/>
  <c r="H277" i="16"/>
  <c r="G277" i="16"/>
  <c r="F277" i="16"/>
  <c r="E277" i="16"/>
  <c r="D277" i="16"/>
  <c r="C277" i="16"/>
  <c r="B277" i="16"/>
  <c r="AO276" i="16"/>
  <c r="AN276" i="16"/>
  <c r="AL276" i="16"/>
  <c r="AK276" i="16"/>
  <c r="AJ276" i="16"/>
  <c r="AI276" i="16"/>
  <c r="AH276" i="16"/>
  <c r="AG276" i="16"/>
  <c r="AF276" i="16"/>
  <c r="AE276" i="16"/>
  <c r="AD276" i="16"/>
  <c r="AC276" i="16"/>
  <c r="AB276" i="16"/>
  <c r="AA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s="1"/>
  <c r="AO275" i="16"/>
  <c r="AN275" i="16"/>
  <c r="AL275" i="16"/>
  <c r="AK275" i="16"/>
  <c r="AJ275" i="16"/>
  <c r="AI275" i="16"/>
  <c r="AH275" i="16"/>
  <c r="AG275" i="16"/>
  <c r="AF275" i="16"/>
  <c r="AE275" i="16"/>
  <c r="AD275" i="16"/>
  <c r="AC275" i="16"/>
  <c r="AB275" i="16"/>
  <c r="AA275" i="16"/>
  <c r="Z275" i="16"/>
  <c r="Y275" i="16"/>
  <c r="X275" i="16"/>
  <c r="W275" i="16"/>
  <c r="V275" i="16"/>
  <c r="U275" i="16"/>
  <c r="T275" i="16"/>
  <c r="S275" i="16"/>
  <c r="R275" i="16"/>
  <c r="Q275" i="16"/>
  <c r="P275" i="16"/>
  <c r="O275" i="16"/>
  <c r="N275" i="16"/>
  <c r="M275" i="16"/>
  <c r="L275" i="16"/>
  <c r="K275" i="16"/>
  <c r="J275" i="16"/>
  <c r="I275" i="16"/>
  <c r="AM275" i="16" s="1"/>
  <c r="H275" i="16"/>
  <c r="G275" i="16"/>
  <c r="F275" i="16"/>
  <c r="E275" i="16"/>
  <c r="D275" i="16"/>
  <c r="C275" i="16"/>
  <c r="B275" i="16"/>
  <c r="A275" i="16"/>
  <c r="AO274" i="16"/>
  <c r="AN274" i="16"/>
  <c r="AL274" i="16"/>
  <c r="AK274" i="16"/>
  <c r="AJ274" i="16"/>
  <c r="AI274" i="16"/>
  <c r="AH274" i="16"/>
  <c r="AG274" i="16"/>
  <c r="AF274" i="16"/>
  <c r="AE274" i="16"/>
  <c r="AD274" i="16"/>
  <c r="AC274" i="16"/>
  <c r="AB274" i="16"/>
  <c r="AA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s="1"/>
  <c r="AO273" i="16"/>
  <c r="AN273" i="16"/>
  <c r="AL273" i="16"/>
  <c r="AK273" i="16"/>
  <c r="AJ273" i="16"/>
  <c r="AI273" i="16"/>
  <c r="AH273" i="16"/>
  <c r="AG273" i="16"/>
  <c r="AF273" i="16"/>
  <c r="AE273" i="16"/>
  <c r="AD273" i="16"/>
  <c r="AC273" i="16"/>
  <c r="AB273" i="16"/>
  <c r="AA273" i="16"/>
  <c r="Z273" i="16"/>
  <c r="Y273" i="16"/>
  <c r="X273" i="16"/>
  <c r="W273" i="16"/>
  <c r="V273" i="16"/>
  <c r="U273" i="16"/>
  <c r="T273" i="16"/>
  <c r="S273" i="16"/>
  <c r="R273" i="16"/>
  <c r="Q273" i="16"/>
  <c r="P273" i="16"/>
  <c r="O273" i="16"/>
  <c r="N273" i="16"/>
  <c r="M273" i="16"/>
  <c r="L273" i="16"/>
  <c r="K273" i="16"/>
  <c r="AM273" i="16" s="1"/>
  <c r="J273" i="16"/>
  <c r="I273" i="16"/>
  <c r="H273" i="16"/>
  <c r="G273" i="16"/>
  <c r="F273" i="16"/>
  <c r="E273" i="16"/>
  <c r="D273" i="16"/>
  <c r="C273" i="16"/>
  <c r="B273" i="16"/>
  <c r="AO272" i="16"/>
  <c r="AN272" i="16"/>
  <c r="AL272" i="16"/>
  <c r="AK272" i="16"/>
  <c r="AJ272" i="16"/>
  <c r="AI272" i="16"/>
  <c r="AH272" i="16"/>
  <c r="AG272" i="16"/>
  <c r="AF272" i="16"/>
  <c r="AE272" i="16"/>
  <c r="AD272" i="16"/>
  <c r="AC272" i="16"/>
  <c r="AB272" i="16"/>
  <c r="AA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A272" i="16" s="1"/>
  <c r="B272" i="16"/>
  <c r="AO271" i="16"/>
  <c r="AN271" i="16"/>
  <c r="AL271" i="16"/>
  <c r="AK271" i="16"/>
  <c r="AJ271" i="16"/>
  <c r="AI271" i="16"/>
  <c r="AH271" i="16"/>
  <c r="AG271" i="16"/>
  <c r="AF271" i="16"/>
  <c r="AE271" i="16"/>
  <c r="AD271" i="16"/>
  <c r="AC271" i="16"/>
  <c r="AB271" i="16"/>
  <c r="AA271" i="16"/>
  <c r="Z271" i="16"/>
  <c r="Y271" i="16"/>
  <c r="X271" i="16"/>
  <c r="W271" i="16"/>
  <c r="V271" i="16"/>
  <c r="U271" i="16"/>
  <c r="T271" i="16"/>
  <c r="S271" i="16"/>
  <c r="R271" i="16"/>
  <c r="Q271" i="16"/>
  <c r="P271" i="16"/>
  <c r="O271" i="16"/>
  <c r="N271" i="16"/>
  <c r="M271" i="16"/>
  <c r="L271" i="16"/>
  <c r="K271" i="16"/>
  <c r="J271" i="16"/>
  <c r="I271" i="16"/>
  <c r="AM271" i="16" s="1"/>
  <c r="H271" i="16"/>
  <c r="G271" i="16"/>
  <c r="F271" i="16"/>
  <c r="E271" i="16"/>
  <c r="D271" i="16"/>
  <c r="C271" i="16"/>
  <c r="B271" i="16"/>
  <c r="A271" i="16"/>
  <c r="AO270" i="16"/>
  <c r="AN270" i="16"/>
  <c r="AL270" i="16"/>
  <c r="AK270" i="16"/>
  <c r="AJ270" i="16"/>
  <c r="AI270" i="16"/>
  <c r="AH270" i="16"/>
  <c r="AG270" i="16"/>
  <c r="AF270" i="16"/>
  <c r="AE270" i="16"/>
  <c r="AD270" i="16"/>
  <c r="AC270" i="16"/>
  <c r="AB270" i="16"/>
  <c r="AA270" i="16"/>
  <c r="Z270" i="16"/>
  <c r="Y270" i="16"/>
  <c r="X270" i="16"/>
  <c r="W270" i="16"/>
  <c r="V270" i="16"/>
  <c r="U270" i="16"/>
  <c r="T270" i="16"/>
  <c r="S270" i="16"/>
  <c r="R270" i="16"/>
  <c r="Q270" i="16"/>
  <c r="P270" i="16"/>
  <c r="O270" i="16"/>
  <c r="N270" i="16"/>
  <c r="M270" i="16"/>
  <c r="L270" i="16"/>
  <c r="K270" i="16"/>
  <c r="J270" i="16"/>
  <c r="I270" i="16"/>
  <c r="AM270" i="16" s="1"/>
  <c r="H270" i="16"/>
  <c r="G270" i="16"/>
  <c r="F270" i="16"/>
  <c r="E270" i="16"/>
  <c r="D270" i="16"/>
  <c r="C270" i="16"/>
  <c r="B270" i="16"/>
  <c r="A270" i="16" s="1"/>
  <c r="AO269" i="16"/>
  <c r="AN269" i="16"/>
  <c r="AL269" i="16"/>
  <c r="AK269" i="16"/>
  <c r="AJ269" i="16"/>
  <c r="AI269" i="16"/>
  <c r="AH269" i="16"/>
  <c r="AG269" i="16"/>
  <c r="AF269" i="16"/>
  <c r="AE269" i="16"/>
  <c r="AD269" i="16"/>
  <c r="AC269" i="16"/>
  <c r="AB269" i="16"/>
  <c r="AA269" i="16"/>
  <c r="Z269" i="16"/>
  <c r="Y269" i="16"/>
  <c r="X269" i="16"/>
  <c r="W269" i="16"/>
  <c r="V269" i="16"/>
  <c r="U269" i="16"/>
  <c r="T269" i="16"/>
  <c r="S269" i="16"/>
  <c r="R269" i="16"/>
  <c r="Q269" i="16"/>
  <c r="P269" i="16"/>
  <c r="O269" i="16"/>
  <c r="N269" i="16"/>
  <c r="M269" i="16"/>
  <c r="L269" i="16"/>
  <c r="K269" i="16"/>
  <c r="AM269" i="16" s="1"/>
  <c r="J269" i="16"/>
  <c r="I269" i="16"/>
  <c r="H269" i="16"/>
  <c r="G269" i="16"/>
  <c r="F269" i="16"/>
  <c r="E269" i="16"/>
  <c r="D269" i="16"/>
  <c r="C269" i="16"/>
  <c r="B269" i="16"/>
  <c r="AO268" i="16"/>
  <c r="AN268" i="16"/>
  <c r="AL268" i="16"/>
  <c r="AK268" i="16"/>
  <c r="AJ268" i="16"/>
  <c r="AI268" i="16"/>
  <c r="AH268" i="16"/>
  <c r="AG268" i="16"/>
  <c r="AF268" i="16"/>
  <c r="AE268" i="16"/>
  <c r="AD268" i="16"/>
  <c r="AC268" i="16"/>
  <c r="AB268" i="16"/>
  <c r="AA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s="1"/>
  <c r="AO267" i="16"/>
  <c r="AN267" i="16"/>
  <c r="AL267" i="16"/>
  <c r="AK267" i="16"/>
  <c r="AJ267" i="16"/>
  <c r="AI267" i="16"/>
  <c r="AH267" i="16"/>
  <c r="AG267" i="16"/>
  <c r="AF267" i="16"/>
  <c r="AE267" i="16"/>
  <c r="AD267" i="16"/>
  <c r="AC267" i="16"/>
  <c r="AB267" i="16"/>
  <c r="AA267" i="16"/>
  <c r="Z267" i="16"/>
  <c r="Y267" i="16"/>
  <c r="X267" i="16"/>
  <c r="W267" i="16"/>
  <c r="V267" i="16"/>
  <c r="U267" i="16"/>
  <c r="T267" i="16"/>
  <c r="S267" i="16"/>
  <c r="R267" i="16"/>
  <c r="Q267" i="16"/>
  <c r="P267" i="16"/>
  <c r="O267" i="16"/>
  <c r="N267" i="16"/>
  <c r="M267" i="16"/>
  <c r="L267" i="16"/>
  <c r="K267" i="16"/>
  <c r="J267" i="16"/>
  <c r="I267" i="16"/>
  <c r="AM267" i="16" s="1"/>
  <c r="H267" i="16"/>
  <c r="G267" i="16"/>
  <c r="F267" i="16"/>
  <c r="E267" i="16"/>
  <c r="D267" i="16"/>
  <c r="C267" i="16"/>
  <c r="B267" i="16"/>
  <c r="A267" i="16"/>
  <c r="AO266" i="16"/>
  <c r="AN266" i="16"/>
  <c r="AL266" i="16"/>
  <c r="AK266" i="16"/>
  <c r="AJ266" i="16"/>
  <c r="AI266" i="16"/>
  <c r="AH266" i="16"/>
  <c r="AG266" i="16"/>
  <c r="AF266" i="16"/>
  <c r="AE266" i="16"/>
  <c r="AD266" i="16"/>
  <c r="AC266" i="16"/>
  <c r="AB266" i="16"/>
  <c r="AA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s="1"/>
  <c r="AO265" i="16"/>
  <c r="AN265" i="16"/>
  <c r="AL265" i="16"/>
  <c r="AK265" i="16"/>
  <c r="AJ265" i="16"/>
  <c r="AI265" i="16"/>
  <c r="AH265" i="16"/>
  <c r="AG265" i="16"/>
  <c r="AF265" i="16"/>
  <c r="AE265" i="16"/>
  <c r="AD265" i="16"/>
  <c r="AC265" i="16"/>
  <c r="AB265" i="16"/>
  <c r="AA265" i="16"/>
  <c r="Z265" i="16"/>
  <c r="Y265" i="16"/>
  <c r="X265" i="16"/>
  <c r="W265" i="16"/>
  <c r="V265" i="16"/>
  <c r="U265" i="16"/>
  <c r="T265" i="16"/>
  <c r="S265" i="16"/>
  <c r="R265" i="16"/>
  <c r="Q265" i="16"/>
  <c r="P265" i="16"/>
  <c r="O265" i="16"/>
  <c r="N265" i="16"/>
  <c r="M265" i="16"/>
  <c r="L265" i="16"/>
  <c r="K265" i="16"/>
  <c r="AM265" i="16" s="1"/>
  <c r="J265" i="16"/>
  <c r="I265" i="16"/>
  <c r="H265" i="16"/>
  <c r="G265" i="16"/>
  <c r="F265" i="16"/>
  <c r="E265" i="16"/>
  <c r="D265" i="16"/>
  <c r="C265" i="16"/>
  <c r="B265" i="16"/>
  <c r="AO264" i="16"/>
  <c r="AN264" i="16"/>
  <c r="AL264" i="16"/>
  <c r="AK264" i="16"/>
  <c r="AJ264" i="16"/>
  <c r="AI264" i="16"/>
  <c r="AH264" i="16"/>
  <c r="AG264" i="16"/>
  <c r="AF264" i="16"/>
  <c r="AE264" i="16"/>
  <c r="AD264" i="16"/>
  <c r="AC264" i="16"/>
  <c r="AB264" i="16"/>
  <c r="AA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s="1"/>
  <c r="AO263" i="16"/>
  <c r="AN263" i="16"/>
  <c r="AL263" i="16"/>
  <c r="AK263" i="16"/>
  <c r="AJ263" i="16"/>
  <c r="AI263" i="16"/>
  <c r="AH263" i="16"/>
  <c r="AG263" i="16"/>
  <c r="AF263" i="16"/>
  <c r="AE263" i="16"/>
  <c r="AD263" i="16"/>
  <c r="AC263" i="16"/>
  <c r="AB263" i="16"/>
  <c r="AA263" i="16"/>
  <c r="Z263" i="16"/>
  <c r="Y263" i="16"/>
  <c r="X263" i="16"/>
  <c r="W263" i="16"/>
  <c r="V263" i="16"/>
  <c r="U263" i="16"/>
  <c r="T263" i="16"/>
  <c r="S263" i="16"/>
  <c r="R263" i="16"/>
  <c r="Q263" i="16"/>
  <c r="P263" i="16"/>
  <c r="O263" i="16"/>
  <c r="N263" i="16"/>
  <c r="M263" i="16"/>
  <c r="L263" i="16"/>
  <c r="K263" i="16"/>
  <c r="J263" i="16"/>
  <c r="I263" i="16"/>
  <c r="AM263" i="16" s="1"/>
  <c r="H263" i="16"/>
  <c r="G263" i="16"/>
  <c r="F263" i="16"/>
  <c r="E263" i="16"/>
  <c r="D263" i="16"/>
  <c r="C263" i="16"/>
  <c r="B263" i="16"/>
  <c r="A263" i="16"/>
  <c r="AO262" i="16"/>
  <c r="AN262" i="16"/>
  <c r="AL262" i="16"/>
  <c r="AK262" i="16"/>
  <c r="AJ262" i="16"/>
  <c r="AI262" i="16"/>
  <c r="AH262" i="16"/>
  <c r="AG262" i="16"/>
  <c r="AF262" i="16"/>
  <c r="AE262" i="16"/>
  <c r="AD262" i="16"/>
  <c r="AC262" i="16"/>
  <c r="AB262" i="16"/>
  <c r="AA262" i="16"/>
  <c r="Z262" i="16"/>
  <c r="Y262" i="16"/>
  <c r="X262" i="16"/>
  <c r="W262" i="16"/>
  <c r="V262" i="16"/>
  <c r="U262" i="16"/>
  <c r="T262" i="16"/>
  <c r="S262" i="16"/>
  <c r="R262" i="16"/>
  <c r="Q262" i="16"/>
  <c r="P262" i="16"/>
  <c r="O262" i="16"/>
  <c r="N262" i="16"/>
  <c r="M262" i="16"/>
  <c r="L262" i="16"/>
  <c r="K262" i="16"/>
  <c r="J262" i="16"/>
  <c r="I262" i="16"/>
  <c r="AM262" i="16" s="1"/>
  <c r="H262" i="16"/>
  <c r="G262" i="16"/>
  <c r="F262" i="16"/>
  <c r="E262" i="16"/>
  <c r="D262" i="16"/>
  <c r="C262" i="16"/>
  <c r="B262" i="16"/>
  <c r="A262" i="16" s="1"/>
  <c r="AO261" i="16"/>
  <c r="AN261" i="16"/>
  <c r="AL261" i="16"/>
  <c r="AK261" i="16"/>
  <c r="AJ261" i="16"/>
  <c r="AI261" i="16"/>
  <c r="AH261" i="16"/>
  <c r="AG261" i="16"/>
  <c r="AF261" i="16"/>
  <c r="AE261" i="16"/>
  <c r="AD261" i="16"/>
  <c r="AC261" i="16"/>
  <c r="AB261" i="16"/>
  <c r="AA261" i="16"/>
  <c r="Z261" i="16"/>
  <c r="Y261" i="16"/>
  <c r="X261" i="16"/>
  <c r="W261" i="16"/>
  <c r="V261" i="16"/>
  <c r="U261" i="16"/>
  <c r="T261" i="16"/>
  <c r="S261" i="16"/>
  <c r="R261" i="16"/>
  <c r="Q261" i="16"/>
  <c r="P261" i="16"/>
  <c r="O261" i="16"/>
  <c r="N261" i="16"/>
  <c r="M261" i="16"/>
  <c r="L261" i="16"/>
  <c r="K261" i="16"/>
  <c r="AM261" i="16" s="1"/>
  <c r="J261" i="16"/>
  <c r="I261" i="16"/>
  <c r="H261" i="16"/>
  <c r="G261" i="16"/>
  <c r="F261" i="16"/>
  <c r="E261" i="16"/>
  <c r="D261" i="16"/>
  <c r="C261" i="16"/>
  <c r="B261" i="16"/>
  <c r="AO260" i="16"/>
  <c r="AN260" i="16"/>
  <c r="AL260" i="16"/>
  <c r="AK260" i="16"/>
  <c r="AJ260" i="16"/>
  <c r="AI260" i="16"/>
  <c r="AH260" i="16"/>
  <c r="AG260" i="16"/>
  <c r="AF260" i="16"/>
  <c r="AE260" i="16"/>
  <c r="AD260" i="16"/>
  <c r="AC260" i="16"/>
  <c r="AB260" i="16"/>
  <c r="AA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s="1"/>
  <c r="AO259" i="16"/>
  <c r="AN259" i="16"/>
  <c r="AL259" i="16"/>
  <c r="AK259" i="16"/>
  <c r="AJ259" i="16"/>
  <c r="AI259" i="16"/>
  <c r="AH259" i="16"/>
  <c r="AG259" i="16"/>
  <c r="AF259" i="16"/>
  <c r="AE259" i="16"/>
  <c r="AD259" i="16"/>
  <c r="AC259" i="16"/>
  <c r="AB259" i="16"/>
  <c r="AA259" i="16"/>
  <c r="Z259" i="16"/>
  <c r="Y259" i="16"/>
  <c r="X259" i="16"/>
  <c r="W259" i="16"/>
  <c r="V259" i="16"/>
  <c r="U259" i="16"/>
  <c r="T259" i="16"/>
  <c r="S259" i="16"/>
  <c r="R259" i="16"/>
  <c r="Q259" i="16"/>
  <c r="P259" i="16"/>
  <c r="O259" i="16"/>
  <c r="N259" i="16"/>
  <c r="M259" i="16"/>
  <c r="L259" i="16"/>
  <c r="K259" i="16"/>
  <c r="J259" i="16"/>
  <c r="I259" i="16"/>
  <c r="AM259" i="16" s="1"/>
  <c r="H259" i="16"/>
  <c r="G259" i="16"/>
  <c r="F259" i="16"/>
  <c r="E259" i="16"/>
  <c r="D259" i="16"/>
  <c r="C259" i="16"/>
  <c r="B259" i="16"/>
  <c r="A259" i="16"/>
  <c r="AO258" i="16"/>
  <c r="AN258" i="16"/>
  <c r="AL258" i="16"/>
  <c r="AK258" i="16"/>
  <c r="AJ258" i="16"/>
  <c r="AI258" i="16"/>
  <c r="AH258" i="16"/>
  <c r="AG258" i="16"/>
  <c r="AF258" i="16"/>
  <c r="AE258" i="16"/>
  <c r="AD258" i="16"/>
  <c r="AC258" i="16"/>
  <c r="AB258" i="16"/>
  <c r="AA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s="1"/>
  <c r="AO257" i="16"/>
  <c r="AN257" i="16"/>
  <c r="AL257" i="16"/>
  <c r="AK257" i="16"/>
  <c r="AJ257" i="16"/>
  <c r="AI257" i="16"/>
  <c r="AH257" i="16"/>
  <c r="AG257" i="16"/>
  <c r="AF257" i="16"/>
  <c r="AE257" i="16"/>
  <c r="AD257" i="16"/>
  <c r="AC257" i="16"/>
  <c r="AB257" i="16"/>
  <c r="AA257" i="16"/>
  <c r="Z257" i="16"/>
  <c r="Y257" i="16"/>
  <c r="X257" i="16"/>
  <c r="W257" i="16"/>
  <c r="V257" i="16"/>
  <c r="U257" i="16"/>
  <c r="T257" i="16"/>
  <c r="S257" i="16"/>
  <c r="R257" i="16"/>
  <c r="Q257" i="16"/>
  <c r="P257" i="16"/>
  <c r="O257" i="16"/>
  <c r="N257" i="16"/>
  <c r="M257" i="16"/>
  <c r="L257" i="16"/>
  <c r="K257" i="16"/>
  <c r="AM257" i="16" s="1"/>
  <c r="J257" i="16"/>
  <c r="I257" i="16"/>
  <c r="H257" i="16"/>
  <c r="G257" i="16"/>
  <c r="F257" i="16"/>
  <c r="E257" i="16"/>
  <c r="D257" i="16"/>
  <c r="C257" i="16"/>
  <c r="B257" i="16"/>
  <c r="AO256" i="16"/>
  <c r="AN256" i="16"/>
  <c r="AL256" i="16"/>
  <c r="AK256" i="16"/>
  <c r="AJ256" i="16"/>
  <c r="AI256" i="16"/>
  <c r="AH256" i="16"/>
  <c r="AG256" i="16"/>
  <c r="AF256" i="16"/>
  <c r="AE256" i="16"/>
  <c r="AD256" i="16"/>
  <c r="AC256" i="16"/>
  <c r="AB256" i="16"/>
  <c r="AA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s="1"/>
  <c r="AO255" i="16"/>
  <c r="AN255" i="16"/>
  <c r="AL255" i="16"/>
  <c r="AK255" i="16"/>
  <c r="AJ255" i="16"/>
  <c r="AI255" i="16"/>
  <c r="AH255" i="16"/>
  <c r="AG255" i="16"/>
  <c r="AF255" i="16"/>
  <c r="AE255" i="16"/>
  <c r="AD255" i="16"/>
  <c r="AC255" i="16"/>
  <c r="AB255" i="16"/>
  <c r="AA255" i="16"/>
  <c r="Z255" i="16"/>
  <c r="Y255" i="16"/>
  <c r="X255" i="16"/>
  <c r="W255" i="16"/>
  <c r="V255" i="16"/>
  <c r="U255" i="16"/>
  <c r="T255" i="16"/>
  <c r="S255" i="16"/>
  <c r="R255" i="16"/>
  <c r="Q255" i="16"/>
  <c r="P255" i="16"/>
  <c r="O255" i="16"/>
  <c r="N255" i="16"/>
  <c r="M255" i="16"/>
  <c r="L255" i="16"/>
  <c r="K255" i="16"/>
  <c r="J255" i="16"/>
  <c r="I255" i="16"/>
  <c r="AM255" i="16" s="1"/>
  <c r="H255" i="16"/>
  <c r="G255" i="16"/>
  <c r="F255" i="16"/>
  <c r="E255" i="16"/>
  <c r="D255" i="16"/>
  <c r="C255" i="16"/>
  <c r="B255" i="16"/>
  <c r="A255" i="16"/>
  <c r="AO254" i="16"/>
  <c r="AN254" i="16"/>
  <c r="AL254" i="16"/>
  <c r="AK254" i="16"/>
  <c r="AJ254" i="16"/>
  <c r="AI254" i="16"/>
  <c r="AH254" i="16"/>
  <c r="AG254" i="16"/>
  <c r="AF254" i="16"/>
  <c r="AE254" i="16"/>
  <c r="AD254" i="16"/>
  <c r="AC254" i="16"/>
  <c r="AB254" i="16"/>
  <c r="AA254" i="16"/>
  <c r="Z254" i="16"/>
  <c r="Y254" i="16"/>
  <c r="X254" i="16"/>
  <c r="W254" i="16"/>
  <c r="V254" i="16"/>
  <c r="U254" i="16"/>
  <c r="T254" i="16"/>
  <c r="S254" i="16"/>
  <c r="R254" i="16"/>
  <c r="Q254" i="16"/>
  <c r="P254" i="16"/>
  <c r="O254" i="16"/>
  <c r="N254" i="16"/>
  <c r="M254" i="16"/>
  <c r="L254" i="16"/>
  <c r="K254" i="16"/>
  <c r="J254" i="16"/>
  <c r="I254" i="16"/>
  <c r="AM254" i="16" s="1"/>
  <c r="H254" i="16"/>
  <c r="G254" i="16"/>
  <c r="F254" i="16"/>
  <c r="E254" i="16"/>
  <c r="D254" i="16"/>
  <c r="C254" i="16"/>
  <c r="B254" i="16"/>
  <c r="A254" i="16" s="1"/>
  <c r="AO253" i="16"/>
  <c r="AN253" i="16"/>
  <c r="AL253" i="16"/>
  <c r="AK253" i="16"/>
  <c r="AJ253" i="16"/>
  <c r="AI253" i="16"/>
  <c r="AH253" i="16"/>
  <c r="AG253" i="16"/>
  <c r="AF253" i="16"/>
  <c r="AE253" i="16"/>
  <c r="AD253" i="16"/>
  <c r="AC253" i="16"/>
  <c r="AB253" i="16"/>
  <c r="AA253" i="16"/>
  <c r="Z253" i="16"/>
  <c r="Y253" i="16"/>
  <c r="X253" i="16"/>
  <c r="W253" i="16"/>
  <c r="V253" i="16"/>
  <c r="U253" i="16"/>
  <c r="T253" i="16"/>
  <c r="S253" i="16"/>
  <c r="R253" i="16"/>
  <c r="Q253" i="16"/>
  <c r="P253" i="16"/>
  <c r="O253" i="16"/>
  <c r="N253" i="16"/>
  <c r="M253" i="16"/>
  <c r="L253" i="16"/>
  <c r="K253" i="16"/>
  <c r="AM253" i="16" s="1"/>
  <c r="J253" i="16"/>
  <c r="I253" i="16"/>
  <c r="H253" i="16"/>
  <c r="G253" i="16"/>
  <c r="F253" i="16"/>
  <c r="E253" i="16"/>
  <c r="D253" i="16"/>
  <c r="C253" i="16"/>
  <c r="B253" i="16"/>
  <c r="AO252" i="16"/>
  <c r="AN252" i="16"/>
  <c r="AL252" i="16"/>
  <c r="AK252" i="16"/>
  <c r="AJ252" i="16"/>
  <c r="AI252" i="16"/>
  <c r="AH252" i="16"/>
  <c r="AG252" i="16"/>
  <c r="AF252" i="16"/>
  <c r="AE252" i="16"/>
  <c r="AD252" i="16"/>
  <c r="AC252" i="16"/>
  <c r="AB252" i="16"/>
  <c r="AA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s="1"/>
  <c r="AO251" i="16"/>
  <c r="AN251" i="16"/>
  <c r="AL251" i="16"/>
  <c r="AK251" i="16"/>
  <c r="AJ251" i="16"/>
  <c r="AI251" i="16"/>
  <c r="AH251" i="16"/>
  <c r="AG251" i="16"/>
  <c r="AF251" i="16"/>
  <c r="AE251" i="16"/>
  <c r="AD251" i="16"/>
  <c r="AC251" i="16"/>
  <c r="AB251" i="16"/>
  <c r="AA251" i="16"/>
  <c r="Z251" i="16"/>
  <c r="Y251" i="16"/>
  <c r="X251" i="16"/>
  <c r="W251" i="16"/>
  <c r="V251" i="16"/>
  <c r="U251" i="16"/>
  <c r="T251" i="16"/>
  <c r="S251" i="16"/>
  <c r="R251" i="16"/>
  <c r="Q251" i="16"/>
  <c r="P251" i="16"/>
  <c r="O251" i="16"/>
  <c r="N251" i="16"/>
  <c r="M251" i="16"/>
  <c r="L251" i="16"/>
  <c r="K251" i="16"/>
  <c r="J251" i="16"/>
  <c r="I251" i="16"/>
  <c r="AM251" i="16" s="1"/>
  <c r="H251" i="16"/>
  <c r="G251" i="16"/>
  <c r="F251" i="16"/>
  <c r="E251" i="16"/>
  <c r="D251" i="16"/>
  <c r="C251" i="16"/>
  <c r="B251" i="16"/>
  <c r="A251" i="16"/>
  <c r="AO250" i="16"/>
  <c r="AN250" i="16"/>
  <c r="AL250" i="16"/>
  <c r="AK250" i="16"/>
  <c r="AJ250" i="16"/>
  <c r="AI250" i="16"/>
  <c r="AH250" i="16"/>
  <c r="AG250" i="16"/>
  <c r="AF250" i="16"/>
  <c r="AE250" i="16"/>
  <c r="AD250" i="16"/>
  <c r="AC250" i="16"/>
  <c r="AB250" i="16"/>
  <c r="AA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s="1"/>
  <c r="AO249" i="16"/>
  <c r="AN249" i="16"/>
  <c r="AM249" i="16"/>
  <c r="AL249" i="16"/>
  <c r="AK249" i="16"/>
  <c r="AJ249" i="16"/>
  <c r="AI249" i="16"/>
  <c r="AH249" i="16"/>
  <c r="AG249" i="16"/>
  <c r="AF249" i="16"/>
  <c r="AE249" i="16"/>
  <c r="AD249" i="16"/>
  <c r="AC249" i="16"/>
  <c r="AB249" i="16"/>
  <c r="AA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O248" i="16"/>
  <c r="AN248" i="16"/>
  <c r="AL248" i="16"/>
  <c r="AK248" i="16"/>
  <c r="AJ248" i="16"/>
  <c r="AI248" i="16"/>
  <c r="AH248" i="16"/>
  <c r="AG248" i="16"/>
  <c r="AF248" i="16"/>
  <c r="AE248" i="16"/>
  <c r="AD248" i="16"/>
  <c r="AC248" i="16"/>
  <c r="AB248" i="16"/>
  <c r="AA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s="1"/>
  <c r="AO247" i="16"/>
  <c r="AN247" i="16"/>
  <c r="AL247" i="16"/>
  <c r="AK247" i="16"/>
  <c r="AJ247" i="16"/>
  <c r="AI247" i="16"/>
  <c r="AH247" i="16"/>
  <c r="AG247" i="16"/>
  <c r="AF247" i="16"/>
  <c r="AE247" i="16"/>
  <c r="AD247" i="16"/>
  <c r="AC247" i="16"/>
  <c r="AB247" i="16"/>
  <c r="AA247" i="16"/>
  <c r="Z247" i="16"/>
  <c r="Y247" i="16"/>
  <c r="X247" i="16"/>
  <c r="W247" i="16"/>
  <c r="V247" i="16"/>
  <c r="U247" i="16"/>
  <c r="T247" i="16"/>
  <c r="S247" i="16"/>
  <c r="R247" i="16"/>
  <c r="Q247" i="16"/>
  <c r="P247" i="16"/>
  <c r="O247" i="16"/>
  <c r="N247" i="16"/>
  <c r="M247" i="16"/>
  <c r="L247" i="16"/>
  <c r="K247" i="16"/>
  <c r="J247" i="16"/>
  <c r="I247" i="16"/>
  <c r="AM247" i="16" s="1"/>
  <c r="H247" i="16"/>
  <c r="G247" i="16"/>
  <c r="F247" i="16"/>
  <c r="E247" i="16"/>
  <c r="D247" i="16"/>
  <c r="C247" i="16"/>
  <c r="B247" i="16"/>
  <c r="A247" i="16"/>
  <c r="AO246" i="16"/>
  <c r="AN246" i="16"/>
  <c r="AL246" i="16"/>
  <c r="AK246" i="16"/>
  <c r="AJ246" i="16"/>
  <c r="AI246" i="16"/>
  <c r="AH246" i="16"/>
  <c r="AG246" i="16"/>
  <c r="AF246" i="16"/>
  <c r="AE246" i="16"/>
  <c r="AD246" i="16"/>
  <c r="AC246" i="16"/>
  <c r="AB246" i="16"/>
  <c r="AA246" i="16"/>
  <c r="Z246" i="16"/>
  <c r="Y246" i="16"/>
  <c r="X246" i="16"/>
  <c r="W246" i="16"/>
  <c r="V246" i="16"/>
  <c r="U246" i="16"/>
  <c r="T246" i="16"/>
  <c r="S246" i="16"/>
  <c r="R246" i="16"/>
  <c r="Q246" i="16"/>
  <c r="P246" i="16"/>
  <c r="O246" i="16"/>
  <c r="N246" i="16"/>
  <c r="M246" i="16"/>
  <c r="L246" i="16"/>
  <c r="K246" i="16"/>
  <c r="J246" i="16"/>
  <c r="I246" i="16"/>
  <c r="AM246" i="16" s="1"/>
  <c r="H246" i="16"/>
  <c r="G246" i="16"/>
  <c r="F246" i="16"/>
  <c r="E246" i="16"/>
  <c r="D246" i="16"/>
  <c r="C246" i="16"/>
  <c r="B246" i="16"/>
  <c r="A246" i="16" s="1"/>
  <c r="AO245" i="16"/>
  <c r="AN245" i="16"/>
  <c r="AL245" i="16"/>
  <c r="AK245" i="16"/>
  <c r="AJ245" i="16"/>
  <c r="AI245" i="16"/>
  <c r="AH245" i="16"/>
  <c r="AG245" i="16"/>
  <c r="AF245" i="16"/>
  <c r="AE245" i="16"/>
  <c r="AD245" i="16"/>
  <c r="AC245" i="16"/>
  <c r="AB245" i="16"/>
  <c r="AA245" i="16"/>
  <c r="Z245" i="16"/>
  <c r="Y245" i="16"/>
  <c r="X245" i="16"/>
  <c r="W245" i="16"/>
  <c r="V245" i="16"/>
  <c r="U245" i="16"/>
  <c r="T245" i="16"/>
  <c r="S245" i="16"/>
  <c r="R245" i="16"/>
  <c r="Q245" i="16"/>
  <c r="P245" i="16"/>
  <c r="O245" i="16"/>
  <c r="N245" i="16"/>
  <c r="M245" i="16"/>
  <c r="L245" i="16"/>
  <c r="K245" i="16"/>
  <c r="AM245" i="16" s="1"/>
  <c r="J245" i="16"/>
  <c r="I245" i="16"/>
  <c r="H245" i="16"/>
  <c r="G245" i="16"/>
  <c r="F245" i="16"/>
  <c r="E245" i="16"/>
  <c r="D245" i="16"/>
  <c r="C245" i="16"/>
  <c r="B245" i="16"/>
  <c r="AO244" i="16"/>
  <c r="AN244" i="16"/>
  <c r="AL244" i="16"/>
  <c r="AK244" i="16"/>
  <c r="AJ244" i="16"/>
  <c r="AI244" i="16"/>
  <c r="AH244" i="16"/>
  <c r="AG244" i="16"/>
  <c r="AF244" i="16"/>
  <c r="AE244" i="16"/>
  <c r="AD244" i="16"/>
  <c r="AC244" i="16"/>
  <c r="AB244" i="16"/>
  <c r="AA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A244" i="16" s="1"/>
  <c r="B244" i="16"/>
  <c r="AO243" i="16"/>
  <c r="AN243" i="16"/>
  <c r="AL243" i="16"/>
  <c r="AK243" i="16"/>
  <c r="AJ243" i="16"/>
  <c r="AI243" i="16"/>
  <c r="AH243" i="16"/>
  <c r="AG243" i="16"/>
  <c r="AF243" i="16"/>
  <c r="AE243" i="16"/>
  <c r="AD243" i="16"/>
  <c r="AC243" i="16"/>
  <c r="AB243" i="16"/>
  <c r="AA243" i="16"/>
  <c r="Z243" i="16"/>
  <c r="Y243" i="16"/>
  <c r="X243" i="16"/>
  <c r="W243" i="16"/>
  <c r="V243" i="16"/>
  <c r="U243" i="16"/>
  <c r="T243" i="16"/>
  <c r="S243" i="16"/>
  <c r="R243" i="16"/>
  <c r="Q243" i="16"/>
  <c r="P243" i="16"/>
  <c r="O243" i="16"/>
  <c r="N243" i="16"/>
  <c r="M243" i="16"/>
  <c r="L243" i="16"/>
  <c r="K243" i="16"/>
  <c r="J243" i="16"/>
  <c r="I243" i="16"/>
  <c r="AM243" i="16" s="1"/>
  <c r="H243" i="16"/>
  <c r="G243" i="16"/>
  <c r="F243" i="16"/>
  <c r="E243" i="16"/>
  <c r="D243" i="16"/>
  <c r="C243" i="16"/>
  <c r="B243" i="16"/>
  <c r="A243" i="16"/>
  <c r="AO242" i="16"/>
  <c r="AN242" i="16"/>
  <c r="AL242" i="16"/>
  <c r="AK242" i="16"/>
  <c r="AJ242" i="16"/>
  <c r="AI242" i="16"/>
  <c r="AH242" i="16"/>
  <c r="AG242" i="16"/>
  <c r="AF242" i="16"/>
  <c r="AE242" i="16"/>
  <c r="AD242" i="16"/>
  <c r="AC242" i="16"/>
  <c r="AB242" i="16"/>
  <c r="AA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s="1"/>
  <c r="AO241" i="16"/>
  <c r="AN241" i="16"/>
  <c r="AL241" i="16"/>
  <c r="AK241" i="16"/>
  <c r="AJ241" i="16"/>
  <c r="AI241" i="16"/>
  <c r="AH241" i="16"/>
  <c r="AG241" i="16"/>
  <c r="AF241" i="16"/>
  <c r="AE241" i="16"/>
  <c r="AD241" i="16"/>
  <c r="AC241" i="16"/>
  <c r="AB241" i="16"/>
  <c r="AA241" i="16"/>
  <c r="Z241" i="16"/>
  <c r="Y241" i="16"/>
  <c r="X241" i="16"/>
  <c r="W241" i="16"/>
  <c r="V241" i="16"/>
  <c r="U241" i="16"/>
  <c r="T241" i="16"/>
  <c r="S241" i="16"/>
  <c r="R241" i="16"/>
  <c r="Q241" i="16"/>
  <c r="P241" i="16"/>
  <c r="O241" i="16"/>
  <c r="N241" i="16"/>
  <c r="M241" i="16"/>
  <c r="L241" i="16"/>
  <c r="K241" i="16"/>
  <c r="AM241" i="16" s="1"/>
  <c r="J241" i="16"/>
  <c r="I241" i="16"/>
  <c r="H241" i="16"/>
  <c r="G241" i="16"/>
  <c r="F241" i="16"/>
  <c r="E241" i="16"/>
  <c r="D241" i="16"/>
  <c r="C241" i="16"/>
  <c r="B241" i="16"/>
  <c r="AO240" i="16"/>
  <c r="AN240" i="16"/>
  <c r="AL240" i="16"/>
  <c r="AK240" i="16"/>
  <c r="AJ240" i="16"/>
  <c r="AI240" i="16"/>
  <c r="AH240" i="16"/>
  <c r="AG240" i="16"/>
  <c r="AF240" i="16"/>
  <c r="AE240" i="16"/>
  <c r="AD240" i="16"/>
  <c r="AC240" i="16"/>
  <c r="AB240" i="16"/>
  <c r="AA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s="1"/>
  <c r="AO239" i="16"/>
  <c r="AN239" i="16"/>
  <c r="AL239" i="16"/>
  <c r="AK239" i="16"/>
  <c r="AJ239" i="16"/>
  <c r="AI239" i="16"/>
  <c r="AH239" i="16"/>
  <c r="AG239" i="16"/>
  <c r="AF239" i="16"/>
  <c r="AE239" i="16"/>
  <c r="AD239" i="16"/>
  <c r="AC239" i="16"/>
  <c r="AB239" i="16"/>
  <c r="AA239" i="16"/>
  <c r="Z239" i="16"/>
  <c r="Y239" i="16"/>
  <c r="X239" i="16"/>
  <c r="W239" i="16"/>
  <c r="V239" i="16"/>
  <c r="U239" i="16"/>
  <c r="T239" i="16"/>
  <c r="S239" i="16"/>
  <c r="R239" i="16"/>
  <c r="Q239" i="16"/>
  <c r="P239" i="16"/>
  <c r="O239" i="16"/>
  <c r="N239" i="16"/>
  <c r="M239" i="16"/>
  <c r="L239" i="16"/>
  <c r="K239" i="16"/>
  <c r="J239" i="16"/>
  <c r="I239" i="16"/>
  <c r="AM239" i="16" s="1"/>
  <c r="H239" i="16"/>
  <c r="G239" i="16"/>
  <c r="F239" i="16"/>
  <c r="E239" i="16"/>
  <c r="D239" i="16"/>
  <c r="C239" i="16"/>
  <c r="B239" i="16"/>
  <c r="A239" i="16"/>
  <c r="AO238" i="16"/>
  <c r="AN238" i="16"/>
  <c r="AL238" i="16"/>
  <c r="AK238" i="16"/>
  <c r="AJ238" i="16"/>
  <c r="AI238" i="16"/>
  <c r="AH238" i="16"/>
  <c r="AG238" i="16"/>
  <c r="AF238" i="16"/>
  <c r="AE238" i="16"/>
  <c r="AD238" i="16"/>
  <c r="AC238" i="16"/>
  <c r="AB238" i="16"/>
  <c r="AA238" i="16"/>
  <c r="Z238" i="16"/>
  <c r="Y238" i="16"/>
  <c r="X238" i="16"/>
  <c r="W238" i="16"/>
  <c r="V238" i="16"/>
  <c r="U238" i="16"/>
  <c r="T238" i="16"/>
  <c r="S238" i="16"/>
  <c r="R238" i="16"/>
  <c r="Q238" i="16"/>
  <c r="P238" i="16"/>
  <c r="O238" i="16"/>
  <c r="N238" i="16"/>
  <c r="M238" i="16"/>
  <c r="L238" i="16"/>
  <c r="K238" i="16"/>
  <c r="J238" i="16"/>
  <c r="I238" i="16"/>
  <c r="AM238" i="16" s="1"/>
  <c r="H238" i="16"/>
  <c r="G238" i="16"/>
  <c r="F238" i="16"/>
  <c r="E238" i="16"/>
  <c r="D238" i="16"/>
  <c r="C238" i="16"/>
  <c r="B238" i="16"/>
  <c r="A238" i="16" s="1"/>
  <c r="AO237" i="16"/>
  <c r="AN237" i="16"/>
  <c r="AL237" i="16"/>
  <c r="AK237" i="16"/>
  <c r="AJ237" i="16"/>
  <c r="AI237" i="16"/>
  <c r="AH237" i="16"/>
  <c r="AG237" i="16"/>
  <c r="AF237" i="16"/>
  <c r="AE237" i="16"/>
  <c r="AD237" i="16"/>
  <c r="AC237" i="16"/>
  <c r="AB237" i="16"/>
  <c r="AA237" i="16"/>
  <c r="Z237" i="16"/>
  <c r="Y237" i="16"/>
  <c r="X237" i="16"/>
  <c r="W237" i="16"/>
  <c r="V237" i="16"/>
  <c r="U237" i="16"/>
  <c r="T237" i="16"/>
  <c r="S237" i="16"/>
  <c r="R237" i="16"/>
  <c r="Q237" i="16"/>
  <c r="P237" i="16"/>
  <c r="O237" i="16"/>
  <c r="N237" i="16"/>
  <c r="M237" i="16"/>
  <c r="L237" i="16"/>
  <c r="K237" i="16"/>
  <c r="AM237" i="16" s="1"/>
  <c r="J237" i="16"/>
  <c r="I237" i="16"/>
  <c r="H237" i="16"/>
  <c r="G237" i="16"/>
  <c r="F237" i="16"/>
  <c r="E237" i="16"/>
  <c r="D237" i="16"/>
  <c r="C237" i="16"/>
  <c r="B237" i="16"/>
  <c r="AO236" i="16"/>
  <c r="AN236" i="16"/>
  <c r="AL236" i="16"/>
  <c r="AK236" i="16"/>
  <c r="AJ236" i="16"/>
  <c r="AI236" i="16"/>
  <c r="AH236" i="16"/>
  <c r="AG236" i="16"/>
  <c r="AF236" i="16"/>
  <c r="AE236" i="16"/>
  <c r="AD236" i="16"/>
  <c r="AC236" i="16"/>
  <c r="AB236" i="16"/>
  <c r="AA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s="1"/>
  <c r="AO235" i="16"/>
  <c r="AN235" i="16"/>
  <c r="AL235" i="16"/>
  <c r="AK235" i="16"/>
  <c r="AJ235" i="16"/>
  <c r="AI235" i="16"/>
  <c r="AH235" i="16"/>
  <c r="AG235" i="16"/>
  <c r="AF235" i="16"/>
  <c r="AE235" i="16"/>
  <c r="AD235" i="16"/>
  <c r="AC235" i="16"/>
  <c r="AB235" i="16"/>
  <c r="AA235" i="16"/>
  <c r="Z235" i="16"/>
  <c r="Y235" i="16"/>
  <c r="X235" i="16"/>
  <c r="W235" i="16"/>
  <c r="V235" i="16"/>
  <c r="U235" i="16"/>
  <c r="T235" i="16"/>
  <c r="S235" i="16"/>
  <c r="R235" i="16"/>
  <c r="Q235" i="16"/>
  <c r="P235" i="16"/>
  <c r="O235" i="16"/>
  <c r="N235" i="16"/>
  <c r="M235" i="16"/>
  <c r="L235" i="16"/>
  <c r="K235" i="16"/>
  <c r="J235" i="16"/>
  <c r="I235" i="16"/>
  <c r="AM235" i="16" s="1"/>
  <c r="H235" i="16"/>
  <c r="G235" i="16"/>
  <c r="F235" i="16"/>
  <c r="E235" i="16"/>
  <c r="D235" i="16"/>
  <c r="C235" i="16"/>
  <c r="B235" i="16"/>
  <c r="A235" i="16"/>
  <c r="AO234" i="16"/>
  <c r="AN234" i="16"/>
  <c r="AL234" i="16"/>
  <c r="AK234" i="16"/>
  <c r="AJ234" i="16"/>
  <c r="AI234" i="16"/>
  <c r="AH234" i="16"/>
  <c r="AG234" i="16"/>
  <c r="AF234" i="16"/>
  <c r="AE234" i="16"/>
  <c r="AD234" i="16"/>
  <c r="AC234" i="16"/>
  <c r="AB234" i="16"/>
  <c r="AA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s="1"/>
  <c r="AO233" i="16"/>
  <c r="AN233" i="16"/>
  <c r="AL233" i="16"/>
  <c r="AK233" i="16"/>
  <c r="AJ233" i="16"/>
  <c r="AI233" i="16"/>
  <c r="AH233" i="16"/>
  <c r="AG233" i="16"/>
  <c r="AF233" i="16"/>
  <c r="AE233" i="16"/>
  <c r="AD233" i="16"/>
  <c r="AC233" i="16"/>
  <c r="AB233" i="16"/>
  <c r="AA233" i="16"/>
  <c r="Z233" i="16"/>
  <c r="Y233" i="16"/>
  <c r="X233" i="16"/>
  <c r="W233" i="16"/>
  <c r="V233" i="16"/>
  <c r="U233" i="16"/>
  <c r="T233" i="16"/>
  <c r="S233" i="16"/>
  <c r="R233" i="16"/>
  <c r="Q233" i="16"/>
  <c r="P233" i="16"/>
  <c r="O233" i="16"/>
  <c r="N233" i="16"/>
  <c r="M233" i="16"/>
  <c r="L233" i="16"/>
  <c r="K233" i="16"/>
  <c r="AM233" i="16" s="1"/>
  <c r="J233" i="16"/>
  <c r="I233" i="16"/>
  <c r="H233" i="16"/>
  <c r="G233" i="16"/>
  <c r="F233" i="16"/>
  <c r="E233" i="16"/>
  <c r="D233" i="16"/>
  <c r="C233" i="16"/>
  <c r="B233" i="16"/>
  <c r="AO232" i="16"/>
  <c r="AN232" i="16"/>
  <c r="AL232" i="16"/>
  <c r="AK232" i="16"/>
  <c r="AJ232" i="16"/>
  <c r="AI232" i="16"/>
  <c r="AH232" i="16"/>
  <c r="AG232" i="16"/>
  <c r="AF232" i="16"/>
  <c r="AE232" i="16"/>
  <c r="AD232" i="16"/>
  <c r="AC232" i="16"/>
  <c r="AB232" i="16"/>
  <c r="AA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A232" i="16" s="1"/>
  <c r="B232" i="16"/>
  <c r="AO231" i="16"/>
  <c r="AN231" i="16"/>
  <c r="AL231" i="16"/>
  <c r="AK231" i="16"/>
  <c r="AJ231" i="16"/>
  <c r="AI231" i="16"/>
  <c r="AH231" i="16"/>
  <c r="AG231" i="16"/>
  <c r="AF231" i="16"/>
  <c r="AE231" i="16"/>
  <c r="AD231" i="16"/>
  <c r="AC231" i="16"/>
  <c r="AB231" i="16"/>
  <c r="AA231" i="16"/>
  <c r="Z231" i="16"/>
  <c r="Y231" i="16"/>
  <c r="X231" i="16"/>
  <c r="W231" i="16"/>
  <c r="V231" i="16"/>
  <c r="U231" i="16"/>
  <c r="T231" i="16"/>
  <c r="S231" i="16"/>
  <c r="R231" i="16"/>
  <c r="Q231" i="16"/>
  <c r="P231" i="16"/>
  <c r="O231" i="16"/>
  <c r="N231" i="16"/>
  <c r="M231" i="16"/>
  <c r="L231" i="16"/>
  <c r="K231" i="16"/>
  <c r="J231" i="16"/>
  <c r="I231" i="16"/>
  <c r="AM231" i="16" s="1"/>
  <c r="H231" i="16"/>
  <c r="G231" i="16"/>
  <c r="F231" i="16"/>
  <c r="E231" i="16"/>
  <c r="D231" i="16"/>
  <c r="C231" i="16"/>
  <c r="B231" i="16"/>
  <c r="A231" i="16"/>
  <c r="AO230" i="16"/>
  <c r="AN230" i="16"/>
  <c r="AL230" i="16"/>
  <c r="AK230" i="16"/>
  <c r="AJ230" i="16"/>
  <c r="AI230" i="16"/>
  <c r="AH230" i="16"/>
  <c r="AG230" i="16"/>
  <c r="AF230" i="16"/>
  <c r="AE230" i="16"/>
  <c r="AD230" i="16"/>
  <c r="AC230" i="16"/>
  <c r="AB230" i="16"/>
  <c r="AA230" i="16"/>
  <c r="Z230" i="16"/>
  <c r="Y230" i="16"/>
  <c r="X230" i="16"/>
  <c r="W230" i="16"/>
  <c r="V230" i="16"/>
  <c r="U230" i="16"/>
  <c r="T230" i="16"/>
  <c r="S230" i="16"/>
  <c r="R230" i="16"/>
  <c r="Q230" i="16"/>
  <c r="P230" i="16"/>
  <c r="O230" i="16"/>
  <c r="N230" i="16"/>
  <c r="M230" i="16"/>
  <c r="L230" i="16"/>
  <c r="K230" i="16"/>
  <c r="J230" i="16"/>
  <c r="I230" i="16"/>
  <c r="AM230" i="16" s="1"/>
  <c r="H230" i="16"/>
  <c r="G230" i="16"/>
  <c r="F230" i="16"/>
  <c r="E230" i="16"/>
  <c r="D230" i="16"/>
  <c r="C230" i="16"/>
  <c r="B230" i="16"/>
  <c r="A230" i="16" s="1"/>
  <c r="AO229" i="16"/>
  <c r="AN229" i="16"/>
  <c r="AL229" i="16"/>
  <c r="AK229" i="16"/>
  <c r="AJ229" i="16"/>
  <c r="AI229" i="16"/>
  <c r="AH229" i="16"/>
  <c r="AG229" i="16"/>
  <c r="AF229" i="16"/>
  <c r="AE229" i="16"/>
  <c r="AD229" i="16"/>
  <c r="AC229" i="16"/>
  <c r="AB229" i="16"/>
  <c r="AA229" i="16"/>
  <c r="Z229" i="16"/>
  <c r="Y229" i="16"/>
  <c r="X229" i="16"/>
  <c r="W229" i="16"/>
  <c r="V229" i="16"/>
  <c r="U229" i="16"/>
  <c r="T229" i="16"/>
  <c r="S229" i="16"/>
  <c r="R229" i="16"/>
  <c r="Q229" i="16"/>
  <c r="P229" i="16"/>
  <c r="O229" i="16"/>
  <c r="N229" i="16"/>
  <c r="M229" i="16"/>
  <c r="L229" i="16"/>
  <c r="K229" i="16"/>
  <c r="AM229" i="16" s="1"/>
  <c r="J229" i="16"/>
  <c r="I229" i="16"/>
  <c r="H229" i="16"/>
  <c r="G229" i="16"/>
  <c r="F229" i="16"/>
  <c r="E229" i="16"/>
  <c r="D229" i="16"/>
  <c r="C229" i="16"/>
  <c r="B229" i="16"/>
  <c r="AO228" i="16"/>
  <c r="AN228" i="16"/>
  <c r="AL228" i="16"/>
  <c r="AK228" i="16"/>
  <c r="AJ228" i="16"/>
  <c r="AI228" i="16"/>
  <c r="AH228" i="16"/>
  <c r="AG228" i="16"/>
  <c r="AF228" i="16"/>
  <c r="AE228" i="16"/>
  <c r="AD228" i="16"/>
  <c r="AC228" i="16"/>
  <c r="AB228" i="16"/>
  <c r="AA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s="1"/>
  <c r="AO227" i="16"/>
  <c r="AN227" i="16"/>
  <c r="AL227" i="16"/>
  <c r="AK227" i="16"/>
  <c r="AJ227" i="16"/>
  <c r="AI227" i="16"/>
  <c r="AH227" i="16"/>
  <c r="AG227" i="16"/>
  <c r="AF227" i="16"/>
  <c r="AE227" i="16"/>
  <c r="AD227" i="16"/>
  <c r="AC227" i="16"/>
  <c r="AB227" i="16"/>
  <c r="AA227" i="16"/>
  <c r="Z227" i="16"/>
  <c r="Y227" i="16"/>
  <c r="X227" i="16"/>
  <c r="W227" i="16"/>
  <c r="V227" i="16"/>
  <c r="U227" i="16"/>
  <c r="T227" i="16"/>
  <c r="S227" i="16"/>
  <c r="R227" i="16"/>
  <c r="Q227" i="16"/>
  <c r="P227" i="16"/>
  <c r="O227" i="16"/>
  <c r="N227" i="16"/>
  <c r="M227" i="16"/>
  <c r="L227" i="16"/>
  <c r="K227" i="16"/>
  <c r="J227" i="16"/>
  <c r="I227" i="16"/>
  <c r="AM227" i="16" s="1"/>
  <c r="H227" i="16"/>
  <c r="G227" i="16"/>
  <c r="F227" i="16"/>
  <c r="E227" i="16"/>
  <c r="D227" i="16"/>
  <c r="C227" i="16"/>
  <c r="B227" i="16"/>
  <c r="A227" i="16"/>
  <c r="AO226" i="16"/>
  <c r="AN226" i="16"/>
  <c r="AL226" i="16"/>
  <c r="AK226" i="16"/>
  <c r="AJ226" i="16"/>
  <c r="AI226" i="16"/>
  <c r="AH226" i="16"/>
  <c r="AG226" i="16"/>
  <c r="AF226" i="16"/>
  <c r="AE226" i="16"/>
  <c r="AD226" i="16"/>
  <c r="AC226" i="16"/>
  <c r="AB226" i="16"/>
  <c r="AA226" i="16"/>
  <c r="Z226" i="16"/>
  <c r="Y226" i="16"/>
  <c r="X226" i="16"/>
  <c r="W226" i="16"/>
  <c r="V226" i="16"/>
  <c r="U226" i="16"/>
  <c r="T226" i="16"/>
  <c r="S226" i="16"/>
  <c r="R226" i="16"/>
  <c r="Q226" i="16"/>
  <c r="P226" i="16"/>
  <c r="O226" i="16"/>
  <c r="N226" i="16"/>
  <c r="M226" i="16"/>
  <c r="L226" i="16"/>
  <c r="K226" i="16"/>
  <c r="J226" i="16"/>
  <c r="I226" i="16"/>
  <c r="AM226" i="16" s="1"/>
  <c r="H226" i="16"/>
  <c r="G226" i="16"/>
  <c r="F226" i="16"/>
  <c r="E226" i="16"/>
  <c r="D226" i="16"/>
  <c r="C226" i="16"/>
  <c r="B226" i="16"/>
  <c r="A226" i="16" s="1"/>
  <c r="AO225" i="16"/>
  <c r="AN225" i="16"/>
  <c r="AL225" i="16"/>
  <c r="AK225" i="16"/>
  <c r="AJ225" i="16"/>
  <c r="AI225" i="16"/>
  <c r="AH225" i="16"/>
  <c r="AG225" i="16"/>
  <c r="AF225" i="16"/>
  <c r="AE225" i="16"/>
  <c r="AD225" i="16"/>
  <c r="AC225" i="16"/>
  <c r="AB225" i="16"/>
  <c r="AA225" i="16"/>
  <c r="Z225" i="16"/>
  <c r="Y225" i="16"/>
  <c r="X225" i="16"/>
  <c r="W225" i="16"/>
  <c r="V225" i="16"/>
  <c r="U225" i="16"/>
  <c r="T225" i="16"/>
  <c r="S225" i="16"/>
  <c r="R225" i="16"/>
  <c r="Q225" i="16"/>
  <c r="P225" i="16"/>
  <c r="O225" i="16"/>
  <c r="N225" i="16"/>
  <c r="M225" i="16"/>
  <c r="L225" i="16"/>
  <c r="K225" i="16"/>
  <c r="J225" i="16"/>
  <c r="AM225" i="16" s="1"/>
  <c r="I225" i="16"/>
  <c r="H225" i="16"/>
  <c r="G225" i="16"/>
  <c r="F225" i="16"/>
  <c r="E225" i="16"/>
  <c r="D225" i="16"/>
  <c r="C225" i="16"/>
  <c r="B225" i="16"/>
  <c r="AO224" i="16"/>
  <c r="AN224" i="16"/>
  <c r="AL224" i="16"/>
  <c r="AK224" i="16"/>
  <c r="AJ224" i="16"/>
  <c r="AI224" i="16"/>
  <c r="AH224" i="16"/>
  <c r="AG224" i="16"/>
  <c r="AF224" i="16"/>
  <c r="AE224" i="16"/>
  <c r="AD224" i="16"/>
  <c r="AC224" i="16"/>
  <c r="AB224" i="16"/>
  <c r="AA224" i="16"/>
  <c r="Z224" i="16"/>
  <c r="Y224" i="16"/>
  <c r="X224" i="16"/>
  <c r="W224" i="16"/>
  <c r="V224" i="16"/>
  <c r="U224" i="16"/>
  <c r="T224" i="16"/>
  <c r="S224" i="16"/>
  <c r="R224" i="16"/>
  <c r="Q224" i="16"/>
  <c r="P224" i="16"/>
  <c r="O224" i="16"/>
  <c r="N224" i="16"/>
  <c r="M224" i="16"/>
  <c r="L224" i="16"/>
  <c r="K224" i="16"/>
  <c r="AM224" i="16" s="1"/>
  <c r="J224" i="16"/>
  <c r="I224" i="16"/>
  <c r="H224" i="16"/>
  <c r="G224" i="16"/>
  <c r="F224" i="16"/>
  <c r="E224" i="16"/>
  <c r="D224" i="16"/>
  <c r="C224" i="16"/>
  <c r="A224" i="16" s="1"/>
  <c r="B224" i="16"/>
  <c r="AO223" i="16"/>
  <c r="AN223" i="16"/>
  <c r="AL223" i="16"/>
  <c r="AK223" i="16"/>
  <c r="AJ223" i="16"/>
  <c r="AI223" i="16"/>
  <c r="AH223" i="16"/>
  <c r="AG223" i="16"/>
  <c r="AF223" i="16"/>
  <c r="AE223" i="16"/>
  <c r="AD223" i="16"/>
  <c r="AC223" i="16"/>
  <c r="AB223" i="16"/>
  <c r="AA223" i="16"/>
  <c r="Z223" i="16"/>
  <c r="Y223" i="16"/>
  <c r="X223" i="16"/>
  <c r="W223" i="16"/>
  <c r="V223" i="16"/>
  <c r="U223" i="16"/>
  <c r="T223" i="16"/>
  <c r="S223" i="16"/>
  <c r="R223" i="16"/>
  <c r="Q223" i="16"/>
  <c r="P223" i="16"/>
  <c r="O223" i="16"/>
  <c r="N223" i="16"/>
  <c r="M223" i="16"/>
  <c r="L223" i="16"/>
  <c r="K223" i="16"/>
  <c r="J223" i="16"/>
  <c r="I223" i="16"/>
  <c r="AM223" i="16" s="1"/>
  <c r="H223" i="16"/>
  <c r="G223" i="16"/>
  <c r="F223" i="16"/>
  <c r="E223" i="16"/>
  <c r="D223" i="16"/>
  <c r="C223" i="16"/>
  <c r="B223" i="16"/>
  <c r="A223" i="16"/>
  <c r="AO222" i="16"/>
  <c r="AN222" i="16"/>
  <c r="AL222" i="16"/>
  <c r="AK222" i="16"/>
  <c r="AJ222" i="16"/>
  <c r="AI222" i="16"/>
  <c r="AH222" i="16"/>
  <c r="AG222" i="16"/>
  <c r="AF222" i="16"/>
  <c r="AE222" i="16"/>
  <c r="AD222" i="16"/>
  <c r="AC222" i="16"/>
  <c r="AB222" i="16"/>
  <c r="AA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s="1"/>
  <c r="AO221" i="16"/>
  <c r="AN221" i="16"/>
  <c r="AL221" i="16"/>
  <c r="AK221" i="16"/>
  <c r="AJ221" i="16"/>
  <c r="AI221" i="16"/>
  <c r="AH221" i="16"/>
  <c r="AG221" i="16"/>
  <c r="AF221" i="16"/>
  <c r="AE221" i="16"/>
  <c r="AD221" i="16"/>
  <c r="AC221" i="16"/>
  <c r="AB221" i="16"/>
  <c r="AA221" i="16"/>
  <c r="Z221" i="16"/>
  <c r="Y221" i="16"/>
  <c r="X221" i="16"/>
  <c r="W221" i="16"/>
  <c r="V221" i="16"/>
  <c r="U221" i="16"/>
  <c r="T221" i="16"/>
  <c r="S221" i="16"/>
  <c r="R221" i="16"/>
  <c r="Q221" i="16"/>
  <c r="P221" i="16"/>
  <c r="O221" i="16"/>
  <c r="N221" i="16"/>
  <c r="M221" i="16"/>
  <c r="L221" i="16"/>
  <c r="K221" i="16"/>
  <c r="J221" i="16"/>
  <c r="AM221" i="16" s="1"/>
  <c r="I221" i="16"/>
  <c r="H221" i="16"/>
  <c r="G221" i="16"/>
  <c r="F221" i="16"/>
  <c r="E221" i="16"/>
  <c r="D221" i="16"/>
  <c r="C221" i="16"/>
  <c r="B221" i="16"/>
  <c r="A221" i="16" s="1"/>
  <c r="AO220" i="16"/>
  <c r="AN220" i="16"/>
  <c r="AL220" i="16"/>
  <c r="AK220" i="16"/>
  <c r="AJ220" i="16"/>
  <c r="AI220" i="16"/>
  <c r="AH220" i="16"/>
  <c r="AG220" i="16"/>
  <c r="AF220" i="16"/>
  <c r="AE220" i="16"/>
  <c r="AD220" i="16"/>
  <c r="AC220" i="16"/>
  <c r="AB220" i="16"/>
  <c r="AA220" i="16"/>
  <c r="Z220" i="16"/>
  <c r="Y220" i="16"/>
  <c r="X220" i="16"/>
  <c r="W220" i="16"/>
  <c r="V220" i="16"/>
  <c r="U220" i="16"/>
  <c r="T220" i="16"/>
  <c r="S220" i="16"/>
  <c r="R220" i="16"/>
  <c r="Q220" i="16"/>
  <c r="P220" i="16"/>
  <c r="O220" i="16"/>
  <c r="N220" i="16"/>
  <c r="M220" i="16"/>
  <c r="L220" i="16"/>
  <c r="K220" i="16"/>
  <c r="J220" i="16"/>
  <c r="I220" i="16"/>
  <c r="AM220" i="16" s="1"/>
  <c r="H220" i="16"/>
  <c r="G220" i="16"/>
  <c r="F220" i="16"/>
  <c r="E220" i="16"/>
  <c r="D220" i="16"/>
  <c r="C220" i="16"/>
  <c r="B220" i="16"/>
  <c r="A220" i="16"/>
  <c r="AO219" i="16"/>
  <c r="AN219" i="16"/>
  <c r="AL219" i="16"/>
  <c r="AK219" i="16"/>
  <c r="AJ219" i="16"/>
  <c r="AI219" i="16"/>
  <c r="AH219" i="16"/>
  <c r="AG219" i="16"/>
  <c r="AF219" i="16"/>
  <c r="AE219" i="16"/>
  <c r="AD219" i="16"/>
  <c r="AC219" i="16"/>
  <c r="AB219" i="16"/>
  <c r="AA219" i="16"/>
  <c r="Z219" i="16"/>
  <c r="Y219" i="16"/>
  <c r="X219" i="16"/>
  <c r="W219" i="16"/>
  <c r="V219" i="16"/>
  <c r="U219" i="16"/>
  <c r="T219" i="16"/>
  <c r="S219" i="16"/>
  <c r="R219" i="16"/>
  <c r="Q219" i="16"/>
  <c r="P219" i="16"/>
  <c r="O219" i="16"/>
  <c r="N219" i="16"/>
  <c r="M219" i="16"/>
  <c r="L219" i="16"/>
  <c r="K219" i="16"/>
  <c r="J219" i="16"/>
  <c r="I219" i="16"/>
  <c r="AM219" i="16" s="1"/>
  <c r="H219" i="16"/>
  <c r="G219" i="16"/>
  <c r="F219" i="16"/>
  <c r="E219" i="16"/>
  <c r="D219" i="16"/>
  <c r="C219" i="16"/>
  <c r="B219" i="16"/>
  <c r="A219" i="16" s="1"/>
  <c r="AO218" i="16"/>
  <c r="AN218" i="16"/>
  <c r="AL218" i="16"/>
  <c r="AK218" i="16"/>
  <c r="AJ218" i="16"/>
  <c r="AI218" i="16"/>
  <c r="AH218" i="16"/>
  <c r="AG218" i="16"/>
  <c r="AF218" i="16"/>
  <c r="AE218" i="16"/>
  <c r="AD218" i="16"/>
  <c r="AC218" i="16"/>
  <c r="AB218" i="16"/>
  <c r="AA218" i="16"/>
  <c r="Z218" i="16"/>
  <c r="Y218" i="16"/>
  <c r="X218" i="16"/>
  <c r="W218" i="16"/>
  <c r="V218" i="16"/>
  <c r="U218" i="16"/>
  <c r="T218" i="16"/>
  <c r="S218" i="16"/>
  <c r="R218" i="16"/>
  <c r="Q218" i="16"/>
  <c r="P218" i="16"/>
  <c r="O218" i="16"/>
  <c r="N218" i="16"/>
  <c r="M218" i="16"/>
  <c r="L218" i="16"/>
  <c r="K218" i="16"/>
  <c r="AM218" i="16" s="1"/>
  <c r="J218" i="16"/>
  <c r="I218" i="16"/>
  <c r="H218" i="16"/>
  <c r="G218" i="16"/>
  <c r="F218" i="16"/>
  <c r="E218" i="16"/>
  <c r="D218" i="16"/>
  <c r="C218" i="16"/>
  <c r="B218" i="16"/>
  <c r="A218" i="16" s="1"/>
  <c r="AO217" i="16"/>
  <c r="AN217" i="16"/>
  <c r="AL217" i="16"/>
  <c r="AK217" i="16"/>
  <c r="AJ217" i="16"/>
  <c r="AI217" i="16"/>
  <c r="AH217" i="16"/>
  <c r="AG217" i="16"/>
  <c r="AF217" i="16"/>
  <c r="AE217" i="16"/>
  <c r="AD217" i="16"/>
  <c r="AC217" i="16"/>
  <c r="AB217" i="16"/>
  <c r="AA217" i="16"/>
  <c r="Z217" i="16"/>
  <c r="Y217" i="16"/>
  <c r="X217" i="16"/>
  <c r="W217" i="16"/>
  <c r="V217" i="16"/>
  <c r="U217" i="16"/>
  <c r="T217" i="16"/>
  <c r="S217" i="16"/>
  <c r="R217" i="16"/>
  <c r="Q217" i="16"/>
  <c r="P217" i="16"/>
  <c r="O217" i="16"/>
  <c r="N217" i="16"/>
  <c r="M217" i="16"/>
  <c r="L217" i="16"/>
  <c r="K217" i="16"/>
  <c r="J217" i="16"/>
  <c r="AM217" i="16" s="1"/>
  <c r="I217" i="16"/>
  <c r="H217" i="16"/>
  <c r="G217" i="16"/>
  <c r="F217" i="16"/>
  <c r="E217" i="16"/>
  <c r="D217" i="16"/>
  <c r="C217" i="16"/>
  <c r="B217" i="16"/>
  <c r="A217" i="16" s="1"/>
  <c r="AO216" i="16"/>
  <c r="AN216" i="16"/>
  <c r="AL216" i="16"/>
  <c r="AK216" i="16"/>
  <c r="AJ216" i="16"/>
  <c r="AI216" i="16"/>
  <c r="AH216" i="16"/>
  <c r="AG216" i="16"/>
  <c r="AF216" i="16"/>
  <c r="AE216" i="16"/>
  <c r="AD216" i="16"/>
  <c r="AC216" i="16"/>
  <c r="AB216" i="16"/>
  <c r="AA216" i="16"/>
  <c r="Z216" i="16"/>
  <c r="Y216" i="16"/>
  <c r="X216" i="16"/>
  <c r="W216" i="16"/>
  <c r="V216" i="16"/>
  <c r="U216" i="16"/>
  <c r="T216" i="16"/>
  <c r="S216" i="16"/>
  <c r="R216" i="16"/>
  <c r="Q216" i="16"/>
  <c r="P216" i="16"/>
  <c r="O216" i="16"/>
  <c r="N216" i="16"/>
  <c r="M216" i="16"/>
  <c r="L216" i="16"/>
  <c r="K216" i="16"/>
  <c r="J216" i="16"/>
  <c r="I216" i="16"/>
  <c r="AM216" i="16" s="1"/>
  <c r="H216" i="16"/>
  <c r="G216" i="16"/>
  <c r="F216" i="16"/>
  <c r="E216" i="16"/>
  <c r="D216" i="16"/>
  <c r="C216" i="16"/>
  <c r="B216" i="16"/>
  <c r="A216" i="16"/>
  <c r="AO215" i="16"/>
  <c r="AN215" i="16"/>
  <c r="AL215" i="16"/>
  <c r="AK215" i="16"/>
  <c r="AJ215" i="16"/>
  <c r="AI215" i="16"/>
  <c r="AH215" i="16"/>
  <c r="AG215" i="16"/>
  <c r="AF215" i="16"/>
  <c r="AE215" i="16"/>
  <c r="AD215" i="16"/>
  <c r="AC215" i="16"/>
  <c r="AB215" i="16"/>
  <c r="AA215" i="16"/>
  <c r="Z215" i="16"/>
  <c r="Y215" i="16"/>
  <c r="X215" i="16"/>
  <c r="W215" i="16"/>
  <c r="V215" i="16"/>
  <c r="U215" i="16"/>
  <c r="T215" i="16"/>
  <c r="S215" i="16"/>
  <c r="R215" i="16"/>
  <c r="Q215" i="16"/>
  <c r="P215" i="16"/>
  <c r="O215" i="16"/>
  <c r="N215" i="16"/>
  <c r="M215" i="16"/>
  <c r="L215" i="16"/>
  <c r="K215" i="16"/>
  <c r="J215" i="16"/>
  <c r="I215" i="16"/>
  <c r="AM215" i="16" s="1"/>
  <c r="H215" i="16"/>
  <c r="G215" i="16"/>
  <c r="F215" i="16"/>
  <c r="E215" i="16"/>
  <c r="D215" i="16"/>
  <c r="C215" i="16"/>
  <c r="B215" i="16"/>
  <c r="A215" i="16" s="1"/>
  <c r="AO214" i="16"/>
  <c r="AN214" i="16"/>
  <c r="AL214" i="16"/>
  <c r="AK214" i="16"/>
  <c r="AJ214" i="16"/>
  <c r="AI214" i="16"/>
  <c r="AH214" i="16"/>
  <c r="AG214" i="16"/>
  <c r="AF214" i="16"/>
  <c r="AE214" i="16"/>
  <c r="AD214" i="16"/>
  <c r="AC214" i="16"/>
  <c r="AB214" i="16"/>
  <c r="AA214" i="16"/>
  <c r="Z214" i="16"/>
  <c r="Y214" i="16"/>
  <c r="X214" i="16"/>
  <c r="W214" i="16"/>
  <c r="V214" i="16"/>
  <c r="U214" i="16"/>
  <c r="T214" i="16"/>
  <c r="S214" i="16"/>
  <c r="R214" i="16"/>
  <c r="Q214" i="16"/>
  <c r="P214" i="16"/>
  <c r="O214" i="16"/>
  <c r="N214" i="16"/>
  <c r="M214" i="16"/>
  <c r="L214" i="16"/>
  <c r="K214" i="16"/>
  <c r="AM214" i="16" s="1"/>
  <c r="J214" i="16"/>
  <c r="I214" i="16"/>
  <c r="H214" i="16"/>
  <c r="G214" i="16"/>
  <c r="F214" i="16"/>
  <c r="E214" i="16"/>
  <c r="D214" i="16"/>
  <c r="C214" i="16"/>
  <c r="B214" i="16"/>
  <c r="A214" i="16" s="1"/>
  <c r="AO213" i="16"/>
  <c r="AN213" i="16"/>
  <c r="AL213" i="16"/>
  <c r="AK213" i="16"/>
  <c r="AJ213" i="16"/>
  <c r="AI213" i="16"/>
  <c r="AH213" i="16"/>
  <c r="AG213" i="16"/>
  <c r="AF213" i="16"/>
  <c r="AE213" i="16"/>
  <c r="AD213" i="16"/>
  <c r="AC213" i="16"/>
  <c r="AB213" i="16"/>
  <c r="AA213" i="16"/>
  <c r="Z213" i="16"/>
  <c r="Y213" i="16"/>
  <c r="X213" i="16"/>
  <c r="W213" i="16"/>
  <c r="V213" i="16"/>
  <c r="U213" i="16"/>
  <c r="T213" i="16"/>
  <c r="S213" i="16"/>
  <c r="R213" i="16"/>
  <c r="Q213" i="16"/>
  <c r="P213" i="16"/>
  <c r="O213" i="16"/>
  <c r="N213" i="16"/>
  <c r="M213" i="16"/>
  <c r="L213" i="16"/>
  <c r="K213" i="16"/>
  <c r="J213" i="16"/>
  <c r="AM213" i="16" s="1"/>
  <c r="I213" i="16"/>
  <c r="H213" i="16"/>
  <c r="G213" i="16"/>
  <c r="F213" i="16"/>
  <c r="E213" i="16"/>
  <c r="D213" i="16"/>
  <c r="C213" i="16"/>
  <c r="B213" i="16"/>
  <c r="A213" i="16" s="1"/>
  <c r="AO212" i="16"/>
  <c r="AN212" i="16"/>
  <c r="AL212" i="16"/>
  <c r="AK212" i="16"/>
  <c r="AJ212" i="16"/>
  <c r="AI212" i="16"/>
  <c r="AH212" i="16"/>
  <c r="AG212" i="16"/>
  <c r="AF212" i="16"/>
  <c r="AE212" i="16"/>
  <c r="AD212" i="16"/>
  <c r="AC212" i="16"/>
  <c r="AB212" i="16"/>
  <c r="AA212" i="16"/>
  <c r="Z212" i="16"/>
  <c r="Y212" i="16"/>
  <c r="X212" i="16"/>
  <c r="W212" i="16"/>
  <c r="V212" i="16"/>
  <c r="U212" i="16"/>
  <c r="T212" i="16"/>
  <c r="S212" i="16"/>
  <c r="R212" i="16"/>
  <c r="Q212" i="16"/>
  <c r="P212" i="16"/>
  <c r="O212" i="16"/>
  <c r="N212" i="16"/>
  <c r="M212" i="16"/>
  <c r="L212" i="16"/>
  <c r="K212" i="16"/>
  <c r="J212" i="16"/>
  <c r="I212" i="16"/>
  <c r="AM212" i="16" s="1"/>
  <c r="H212" i="16"/>
  <c r="G212" i="16"/>
  <c r="F212" i="16"/>
  <c r="E212" i="16"/>
  <c r="D212" i="16"/>
  <c r="C212" i="16"/>
  <c r="B212" i="16"/>
  <c r="A212" i="16"/>
  <c r="AO211" i="16"/>
  <c r="AN211" i="16"/>
  <c r="AL211" i="16"/>
  <c r="AK211" i="16"/>
  <c r="AJ211" i="16"/>
  <c r="AI211" i="16"/>
  <c r="AH211" i="16"/>
  <c r="AG211" i="16"/>
  <c r="AF211" i="16"/>
  <c r="AE211" i="16"/>
  <c r="AD211" i="16"/>
  <c r="AC211" i="16"/>
  <c r="AB211" i="16"/>
  <c r="AA211" i="16"/>
  <c r="Z211" i="16"/>
  <c r="Y211" i="16"/>
  <c r="X211" i="16"/>
  <c r="W211" i="16"/>
  <c r="V211" i="16"/>
  <c r="U211" i="16"/>
  <c r="T211" i="16"/>
  <c r="S211" i="16"/>
  <c r="R211" i="16"/>
  <c r="Q211" i="16"/>
  <c r="P211" i="16"/>
  <c r="O211" i="16"/>
  <c r="N211" i="16"/>
  <c r="M211" i="16"/>
  <c r="L211" i="16"/>
  <c r="K211" i="16"/>
  <c r="J211" i="16"/>
  <c r="I211" i="16"/>
  <c r="AM211" i="16" s="1"/>
  <c r="H211" i="16"/>
  <c r="G211" i="16"/>
  <c r="F211" i="16"/>
  <c r="E211" i="16"/>
  <c r="D211" i="16"/>
  <c r="C211" i="16"/>
  <c r="B211" i="16"/>
  <c r="A211" i="16" s="1"/>
  <c r="AO210" i="16"/>
  <c r="AN210" i="16"/>
  <c r="AL210" i="16"/>
  <c r="AK210" i="16"/>
  <c r="AJ210" i="16"/>
  <c r="AI210" i="16"/>
  <c r="AH210" i="16"/>
  <c r="AG210" i="16"/>
  <c r="AF210" i="16"/>
  <c r="AE210" i="16"/>
  <c r="AD210" i="16"/>
  <c r="AC210" i="16"/>
  <c r="AB210" i="16"/>
  <c r="AA210" i="16"/>
  <c r="Z210" i="16"/>
  <c r="Y210" i="16"/>
  <c r="X210" i="16"/>
  <c r="W210" i="16"/>
  <c r="V210" i="16"/>
  <c r="U210" i="16"/>
  <c r="T210" i="16"/>
  <c r="S210" i="16"/>
  <c r="R210" i="16"/>
  <c r="Q210" i="16"/>
  <c r="P210" i="16"/>
  <c r="O210" i="16"/>
  <c r="N210" i="16"/>
  <c r="M210" i="16"/>
  <c r="L210" i="16"/>
  <c r="K210" i="16"/>
  <c r="AM210" i="16" s="1"/>
  <c r="J210" i="16"/>
  <c r="I210" i="16"/>
  <c r="H210" i="16"/>
  <c r="G210" i="16"/>
  <c r="F210" i="16"/>
  <c r="E210" i="16"/>
  <c r="D210" i="16"/>
  <c r="C210" i="16"/>
  <c r="B210" i="16"/>
  <c r="A210" i="16" s="1"/>
  <c r="AO209" i="16"/>
  <c r="AN209" i="16"/>
  <c r="AL209" i="16"/>
  <c r="AK209" i="16"/>
  <c r="AJ209" i="16"/>
  <c r="AI209" i="16"/>
  <c r="AH209" i="16"/>
  <c r="AG209" i="16"/>
  <c r="AF209" i="16"/>
  <c r="AE209" i="16"/>
  <c r="AD209" i="16"/>
  <c r="AC209" i="16"/>
  <c r="AB209" i="16"/>
  <c r="AA209" i="16"/>
  <c r="Z209" i="16"/>
  <c r="Y209" i="16"/>
  <c r="X209" i="16"/>
  <c r="W209" i="16"/>
  <c r="V209" i="16"/>
  <c r="U209" i="16"/>
  <c r="T209" i="16"/>
  <c r="S209" i="16"/>
  <c r="R209" i="16"/>
  <c r="Q209" i="16"/>
  <c r="P209" i="16"/>
  <c r="O209" i="16"/>
  <c r="N209" i="16"/>
  <c r="M209" i="16"/>
  <c r="L209" i="16"/>
  <c r="K209" i="16"/>
  <c r="J209" i="16"/>
  <c r="AM209" i="16" s="1"/>
  <c r="I209" i="16"/>
  <c r="H209" i="16"/>
  <c r="G209" i="16"/>
  <c r="F209" i="16"/>
  <c r="E209" i="16"/>
  <c r="D209" i="16"/>
  <c r="C209" i="16"/>
  <c r="B209" i="16"/>
  <c r="A209" i="16" s="1"/>
  <c r="AO208" i="16"/>
  <c r="AN208" i="16"/>
  <c r="AL208" i="16"/>
  <c r="AK208" i="16"/>
  <c r="AJ208" i="16"/>
  <c r="AI208" i="16"/>
  <c r="AH208" i="16"/>
  <c r="AG208" i="16"/>
  <c r="AF208" i="16"/>
  <c r="AE208" i="16"/>
  <c r="AD208" i="16"/>
  <c r="AC208" i="16"/>
  <c r="AB208" i="16"/>
  <c r="AA208" i="16"/>
  <c r="Z208" i="16"/>
  <c r="Y208" i="16"/>
  <c r="X208" i="16"/>
  <c r="W208" i="16"/>
  <c r="V208" i="16"/>
  <c r="U208" i="16"/>
  <c r="T208" i="16"/>
  <c r="S208" i="16"/>
  <c r="R208" i="16"/>
  <c r="Q208" i="16"/>
  <c r="P208" i="16"/>
  <c r="O208" i="16"/>
  <c r="N208" i="16"/>
  <c r="M208" i="16"/>
  <c r="L208" i="16"/>
  <c r="K208" i="16"/>
  <c r="J208" i="16"/>
  <c r="I208" i="16"/>
  <c r="AM208" i="16" s="1"/>
  <c r="H208" i="16"/>
  <c r="G208" i="16"/>
  <c r="F208" i="16"/>
  <c r="E208" i="16"/>
  <c r="D208" i="16"/>
  <c r="C208" i="16"/>
  <c r="B208" i="16"/>
  <c r="A208" i="16"/>
  <c r="AO207" i="16"/>
  <c r="AN207" i="16"/>
  <c r="AL207" i="16"/>
  <c r="AK207" i="16"/>
  <c r="AJ207" i="16"/>
  <c r="AI207" i="16"/>
  <c r="AH207" i="16"/>
  <c r="AG207" i="16"/>
  <c r="AF207" i="16"/>
  <c r="AE207" i="16"/>
  <c r="AD207" i="16"/>
  <c r="AC207" i="16"/>
  <c r="AB207" i="16"/>
  <c r="AA207" i="16"/>
  <c r="Z207" i="16"/>
  <c r="Y207" i="16"/>
  <c r="X207" i="16"/>
  <c r="W207" i="16"/>
  <c r="V207" i="16"/>
  <c r="U207" i="16"/>
  <c r="T207" i="16"/>
  <c r="S207" i="16"/>
  <c r="R207" i="16"/>
  <c r="Q207" i="16"/>
  <c r="P207" i="16"/>
  <c r="O207" i="16"/>
  <c r="N207" i="16"/>
  <c r="M207" i="16"/>
  <c r="L207" i="16"/>
  <c r="K207" i="16"/>
  <c r="J207" i="16"/>
  <c r="I207" i="16"/>
  <c r="AM207" i="16" s="1"/>
  <c r="H207" i="16"/>
  <c r="G207" i="16"/>
  <c r="F207" i="16"/>
  <c r="E207" i="16"/>
  <c r="D207" i="16"/>
  <c r="C207" i="16"/>
  <c r="B207" i="16"/>
  <c r="A207" i="16" s="1"/>
  <c r="AO206" i="16"/>
  <c r="AN206" i="16"/>
  <c r="AL206" i="16"/>
  <c r="AK206" i="16"/>
  <c r="AJ206" i="16"/>
  <c r="AI206" i="16"/>
  <c r="AH206" i="16"/>
  <c r="AG206" i="16"/>
  <c r="AF206" i="16"/>
  <c r="AE206" i="16"/>
  <c r="AD206" i="16"/>
  <c r="AC206" i="16"/>
  <c r="AB206" i="16"/>
  <c r="AA206" i="16"/>
  <c r="Z206" i="16"/>
  <c r="Y206" i="16"/>
  <c r="X206" i="16"/>
  <c r="W206" i="16"/>
  <c r="V206" i="16"/>
  <c r="U206" i="16"/>
  <c r="T206" i="16"/>
  <c r="S206" i="16"/>
  <c r="R206" i="16"/>
  <c r="Q206" i="16"/>
  <c r="P206" i="16"/>
  <c r="O206" i="16"/>
  <c r="N206" i="16"/>
  <c r="M206" i="16"/>
  <c r="L206" i="16"/>
  <c r="K206" i="16"/>
  <c r="AM206" i="16" s="1"/>
  <c r="J206" i="16"/>
  <c r="I206" i="16"/>
  <c r="H206" i="16"/>
  <c r="G206" i="16"/>
  <c r="F206" i="16"/>
  <c r="E206" i="16"/>
  <c r="D206" i="16"/>
  <c r="C206" i="16"/>
  <c r="A206" i="16" s="1"/>
  <c r="B206" i="16"/>
  <c r="AO205" i="16"/>
  <c r="AN205" i="16"/>
  <c r="AL205" i="16"/>
  <c r="AK205" i="16"/>
  <c r="AJ205" i="16"/>
  <c r="AI205" i="16"/>
  <c r="AH205" i="16"/>
  <c r="AG205" i="16"/>
  <c r="AF205" i="16"/>
  <c r="AE205" i="16"/>
  <c r="AD205" i="16"/>
  <c r="AC205" i="16"/>
  <c r="AB205" i="16"/>
  <c r="AA205" i="16"/>
  <c r="Z205" i="16"/>
  <c r="Y205" i="16"/>
  <c r="X205" i="16"/>
  <c r="W205" i="16"/>
  <c r="V205" i="16"/>
  <c r="U205" i="16"/>
  <c r="T205" i="16"/>
  <c r="S205" i="16"/>
  <c r="R205" i="16"/>
  <c r="Q205" i="16"/>
  <c r="P205" i="16"/>
  <c r="O205" i="16"/>
  <c r="N205" i="16"/>
  <c r="M205" i="16"/>
  <c r="L205" i="16"/>
  <c r="K205" i="16"/>
  <c r="J205" i="16"/>
  <c r="AM205" i="16" s="1"/>
  <c r="I205" i="16"/>
  <c r="H205" i="16"/>
  <c r="G205" i="16"/>
  <c r="F205" i="16"/>
  <c r="E205" i="16"/>
  <c r="D205" i="16"/>
  <c r="C205" i="16"/>
  <c r="B205" i="16"/>
  <c r="A205" i="16" s="1"/>
  <c r="AO204" i="16"/>
  <c r="AN204" i="16"/>
  <c r="AL204" i="16"/>
  <c r="AK204" i="16"/>
  <c r="AJ204" i="16"/>
  <c r="AI204" i="16"/>
  <c r="AH204" i="16"/>
  <c r="AG204" i="16"/>
  <c r="AF204" i="16"/>
  <c r="AE204" i="16"/>
  <c r="AD204" i="16"/>
  <c r="AC204" i="16"/>
  <c r="AB204" i="16"/>
  <c r="AA204" i="16"/>
  <c r="Z204" i="16"/>
  <c r="Y204" i="16"/>
  <c r="X204" i="16"/>
  <c r="W204" i="16"/>
  <c r="V204" i="16"/>
  <c r="U204" i="16"/>
  <c r="T204" i="16"/>
  <c r="S204" i="16"/>
  <c r="R204" i="16"/>
  <c r="Q204" i="16"/>
  <c r="P204" i="16"/>
  <c r="O204" i="16"/>
  <c r="N204" i="16"/>
  <c r="M204" i="16"/>
  <c r="L204" i="16"/>
  <c r="K204" i="16"/>
  <c r="J204" i="16"/>
  <c r="I204" i="16"/>
  <c r="AM204" i="16" s="1"/>
  <c r="H204" i="16"/>
  <c r="G204" i="16"/>
  <c r="F204" i="16"/>
  <c r="E204" i="16"/>
  <c r="D204" i="16"/>
  <c r="C204" i="16"/>
  <c r="B204" i="16"/>
  <c r="A204" i="16"/>
  <c r="AO203" i="16"/>
  <c r="AN203" i="16"/>
  <c r="AL203" i="16"/>
  <c r="AK203" i="16"/>
  <c r="AJ203" i="16"/>
  <c r="AI203" i="16"/>
  <c r="AH203" i="16"/>
  <c r="AG203" i="16"/>
  <c r="AF203" i="16"/>
  <c r="AE203" i="16"/>
  <c r="AD203" i="16"/>
  <c r="AC203" i="16"/>
  <c r="AB203" i="16"/>
  <c r="AA203" i="16"/>
  <c r="Z203" i="16"/>
  <c r="Y203" i="16"/>
  <c r="X203" i="16"/>
  <c r="W203" i="16"/>
  <c r="V203" i="16"/>
  <c r="U203" i="16"/>
  <c r="T203" i="16"/>
  <c r="S203" i="16"/>
  <c r="R203" i="16"/>
  <c r="Q203" i="16"/>
  <c r="P203" i="16"/>
  <c r="O203" i="16"/>
  <c r="N203" i="16"/>
  <c r="M203" i="16"/>
  <c r="L203" i="16"/>
  <c r="K203" i="16"/>
  <c r="J203" i="16"/>
  <c r="I203" i="16"/>
  <c r="AM203" i="16" s="1"/>
  <c r="H203" i="16"/>
  <c r="G203" i="16"/>
  <c r="F203" i="16"/>
  <c r="E203" i="16"/>
  <c r="D203" i="16"/>
  <c r="C203" i="16"/>
  <c r="B203" i="16"/>
  <c r="A203" i="16" s="1"/>
  <c r="AO202" i="16"/>
  <c r="AN202" i="16"/>
  <c r="AL202" i="16"/>
  <c r="AK202" i="16"/>
  <c r="AJ202" i="16"/>
  <c r="AI202" i="16"/>
  <c r="AH202" i="16"/>
  <c r="AG202" i="16"/>
  <c r="AF202" i="16"/>
  <c r="AE202" i="16"/>
  <c r="AD202" i="16"/>
  <c r="AC202" i="16"/>
  <c r="AB202" i="16"/>
  <c r="AA202" i="16"/>
  <c r="Z202" i="16"/>
  <c r="Y202" i="16"/>
  <c r="X202" i="16"/>
  <c r="W202" i="16"/>
  <c r="V202" i="16"/>
  <c r="U202" i="16"/>
  <c r="T202" i="16"/>
  <c r="S202" i="16"/>
  <c r="R202" i="16"/>
  <c r="Q202" i="16"/>
  <c r="P202" i="16"/>
  <c r="O202" i="16"/>
  <c r="N202" i="16"/>
  <c r="M202" i="16"/>
  <c r="L202" i="16"/>
  <c r="K202" i="16"/>
  <c r="AM202" i="16" s="1"/>
  <c r="J202" i="16"/>
  <c r="I202" i="16"/>
  <c r="H202" i="16"/>
  <c r="G202" i="16"/>
  <c r="F202" i="16"/>
  <c r="E202" i="16"/>
  <c r="D202" i="16"/>
  <c r="C202" i="16"/>
  <c r="A202" i="16" s="1"/>
  <c r="B202" i="16"/>
  <c r="AO201" i="16"/>
  <c r="AN201" i="16"/>
  <c r="AL201" i="16"/>
  <c r="AK201" i="16"/>
  <c r="AJ201" i="16"/>
  <c r="AI201" i="16"/>
  <c r="AH201" i="16"/>
  <c r="AG201" i="16"/>
  <c r="AF201" i="16"/>
  <c r="AE201" i="16"/>
  <c r="AD201" i="16"/>
  <c r="AC201" i="16"/>
  <c r="AB201" i="16"/>
  <c r="AA201" i="16"/>
  <c r="Z201" i="16"/>
  <c r="Y201" i="16"/>
  <c r="X201" i="16"/>
  <c r="W201" i="16"/>
  <c r="V201" i="16"/>
  <c r="U201" i="16"/>
  <c r="T201" i="16"/>
  <c r="S201" i="16"/>
  <c r="R201" i="16"/>
  <c r="Q201" i="16"/>
  <c r="P201" i="16"/>
  <c r="O201" i="16"/>
  <c r="N201" i="16"/>
  <c r="M201" i="16"/>
  <c r="L201" i="16"/>
  <c r="K201" i="16"/>
  <c r="J201" i="16"/>
  <c r="AM201" i="16" s="1"/>
  <c r="I201" i="16"/>
  <c r="H201" i="16"/>
  <c r="G201" i="16"/>
  <c r="F201" i="16"/>
  <c r="E201" i="16"/>
  <c r="D201" i="16"/>
  <c r="C201" i="16"/>
  <c r="B201" i="16"/>
  <c r="A201" i="16" s="1"/>
  <c r="AO200" i="16"/>
  <c r="AN200" i="16"/>
  <c r="AL200" i="16"/>
  <c r="AK200" i="16"/>
  <c r="AJ200" i="16"/>
  <c r="AI200" i="16"/>
  <c r="AH200" i="16"/>
  <c r="AG200" i="16"/>
  <c r="AF200" i="16"/>
  <c r="AE200" i="16"/>
  <c r="AD200" i="16"/>
  <c r="AC200" i="16"/>
  <c r="AB200" i="16"/>
  <c r="AA200" i="16"/>
  <c r="Z200" i="16"/>
  <c r="Y200" i="16"/>
  <c r="X200" i="16"/>
  <c r="W200" i="16"/>
  <c r="V200" i="16"/>
  <c r="U200" i="16"/>
  <c r="T200" i="16"/>
  <c r="S200" i="16"/>
  <c r="R200" i="16"/>
  <c r="Q200" i="16"/>
  <c r="P200" i="16"/>
  <c r="O200" i="16"/>
  <c r="N200" i="16"/>
  <c r="M200" i="16"/>
  <c r="L200" i="16"/>
  <c r="K200" i="16"/>
  <c r="J200" i="16"/>
  <c r="I200" i="16"/>
  <c r="AM200" i="16" s="1"/>
  <c r="H200" i="16"/>
  <c r="G200" i="16"/>
  <c r="F200" i="16"/>
  <c r="E200" i="16"/>
  <c r="D200" i="16"/>
  <c r="C200" i="16"/>
  <c r="B200" i="16"/>
  <c r="A200" i="16"/>
  <c r="AO199" i="16"/>
  <c r="AN199" i="16"/>
  <c r="AL199" i="16"/>
  <c r="AK199" i="16"/>
  <c r="AJ199" i="16"/>
  <c r="AI199" i="16"/>
  <c r="AH199" i="16"/>
  <c r="AG199" i="16"/>
  <c r="AF199" i="16"/>
  <c r="AE199" i="16"/>
  <c r="AD199" i="16"/>
  <c r="AC199" i="16"/>
  <c r="AB199" i="16"/>
  <c r="AA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s="1"/>
  <c r="AO198" i="16"/>
  <c r="AN198" i="16"/>
  <c r="AL198" i="16"/>
  <c r="AK198" i="16"/>
  <c r="AJ198" i="16"/>
  <c r="AI198" i="16"/>
  <c r="AH198" i="16"/>
  <c r="AG198" i="16"/>
  <c r="AF198" i="16"/>
  <c r="AE198" i="16"/>
  <c r="AD198" i="16"/>
  <c r="AC198" i="16"/>
  <c r="AB198" i="16"/>
  <c r="AA198" i="16"/>
  <c r="Z198" i="16"/>
  <c r="Y198" i="16"/>
  <c r="X198" i="16"/>
  <c r="W198" i="16"/>
  <c r="V198" i="16"/>
  <c r="U198" i="16"/>
  <c r="T198" i="16"/>
  <c r="S198" i="16"/>
  <c r="R198" i="16"/>
  <c r="Q198" i="16"/>
  <c r="P198" i="16"/>
  <c r="O198" i="16"/>
  <c r="N198" i="16"/>
  <c r="M198" i="16"/>
  <c r="L198" i="16"/>
  <c r="K198" i="16"/>
  <c r="AM198" i="16" s="1"/>
  <c r="J198" i="16"/>
  <c r="I198" i="16"/>
  <c r="H198" i="16"/>
  <c r="G198" i="16"/>
  <c r="F198" i="16"/>
  <c r="E198" i="16"/>
  <c r="D198" i="16"/>
  <c r="C198" i="16"/>
  <c r="A198" i="16" s="1"/>
  <c r="B198" i="16"/>
  <c r="AO197" i="16"/>
  <c r="AN197" i="16"/>
  <c r="AL197" i="16"/>
  <c r="AK197" i="16"/>
  <c r="AJ197" i="16"/>
  <c r="AI197" i="16"/>
  <c r="AH197" i="16"/>
  <c r="AG197" i="16"/>
  <c r="AF197" i="16"/>
  <c r="AE197" i="16"/>
  <c r="AD197" i="16"/>
  <c r="AC197" i="16"/>
  <c r="AB197" i="16"/>
  <c r="AA197" i="16"/>
  <c r="Z197" i="16"/>
  <c r="Y197" i="16"/>
  <c r="X197" i="16"/>
  <c r="W197" i="16"/>
  <c r="V197" i="16"/>
  <c r="U197" i="16"/>
  <c r="T197" i="16"/>
  <c r="S197" i="16"/>
  <c r="R197" i="16"/>
  <c r="Q197" i="16"/>
  <c r="P197" i="16"/>
  <c r="O197" i="16"/>
  <c r="N197" i="16"/>
  <c r="M197" i="16"/>
  <c r="L197" i="16"/>
  <c r="K197" i="16"/>
  <c r="J197" i="16"/>
  <c r="AM197" i="16" s="1"/>
  <c r="I197" i="16"/>
  <c r="H197" i="16"/>
  <c r="G197" i="16"/>
  <c r="F197" i="16"/>
  <c r="E197" i="16"/>
  <c r="D197" i="16"/>
  <c r="C197" i="16"/>
  <c r="B197" i="16"/>
  <c r="A197" i="16" s="1"/>
  <c r="AO196" i="16"/>
  <c r="AN196" i="16"/>
  <c r="AL196" i="16"/>
  <c r="AK196" i="16"/>
  <c r="AJ196" i="16"/>
  <c r="AI196" i="16"/>
  <c r="AH196" i="16"/>
  <c r="AG196" i="16"/>
  <c r="AF196" i="16"/>
  <c r="AE196" i="16"/>
  <c r="AD196" i="16"/>
  <c r="AC196" i="16"/>
  <c r="AB196" i="16"/>
  <c r="AA196" i="16"/>
  <c r="Z196" i="16"/>
  <c r="Y196" i="16"/>
  <c r="X196" i="16"/>
  <c r="W196" i="16"/>
  <c r="V196" i="16"/>
  <c r="U196" i="16"/>
  <c r="T196" i="16"/>
  <c r="S196" i="16"/>
  <c r="R196" i="16"/>
  <c r="Q196" i="16"/>
  <c r="P196" i="16"/>
  <c r="O196" i="16"/>
  <c r="N196" i="16"/>
  <c r="M196" i="16"/>
  <c r="L196" i="16"/>
  <c r="K196" i="16"/>
  <c r="J196" i="16"/>
  <c r="I196" i="16"/>
  <c r="AM196" i="16" s="1"/>
  <c r="H196" i="16"/>
  <c r="G196" i="16"/>
  <c r="F196" i="16"/>
  <c r="E196" i="16"/>
  <c r="D196" i="16"/>
  <c r="C196" i="16"/>
  <c r="B196" i="16"/>
  <c r="A196" i="16"/>
  <c r="AO195" i="16"/>
  <c r="AN195" i="16"/>
  <c r="AL195" i="16"/>
  <c r="AK195" i="16"/>
  <c r="AJ195" i="16"/>
  <c r="AI195" i="16"/>
  <c r="AH195" i="16"/>
  <c r="AG195" i="16"/>
  <c r="AF195" i="16"/>
  <c r="AE195" i="16"/>
  <c r="AD195" i="16"/>
  <c r="AC195" i="16"/>
  <c r="AB195" i="16"/>
  <c r="AA195" i="16"/>
  <c r="Z195" i="16"/>
  <c r="Y195" i="16"/>
  <c r="X195" i="16"/>
  <c r="W195" i="16"/>
  <c r="V195" i="16"/>
  <c r="U195" i="16"/>
  <c r="T195" i="16"/>
  <c r="S195" i="16"/>
  <c r="R195" i="16"/>
  <c r="Q195" i="16"/>
  <c r="P195" i="16"/>
  <c r="O195" i="16"/>
  <c r="N195" i="16"/>
  <c r="M195" i="16"/>
  <c r="L195" i="16"/>
  <c r="K195" i="16"/>
  <c r="J195" i="16"/>
  <c r="I195" i="16"/>
  <c r="AM195" i="16" s="1"/>
  <c r="H195" i="16"/>
  <c r="G195" i="16"/>
  <c r="F195" i="16"/>
  <c r="E195" i="16"/>
  <c r="D195" i="16"/>
  <c r="C195" i="16"/>
  <c r="B195" i="16"/>
  <c r="A195" i="16" s="1"/>
  <c r="AO194" i="16"/>
  <c r="AN194" i="16"/>
  <c r="AL194" i="16"/>
  <c r="AK194" i="16"/>
  <c r="AJ194" i="16"/>
  <c r="AI194" i="16"/>
  <c r="AH194" i="16"/>
  <c r="AG194" i="16"/>
  <c r="AF194" i="16"/>
  <c r="AE194" i="16"/>
  <c r="AD194" i="16"/>
  <c r="AC194" i="16"/>
  <c r="AB194" i="16"/>
  <c r="AA194" i="16"/>
  <c r="Z194" i="16"/>
  <c r="Y194" i="16"/>
  <c r="X194" i="16"/>
  <c r="W194" i="16"/>
  <c r="V194" i="16"/>
  <c r="U194" i="16"/>
  <c r="T194" i="16"/>
  <c r="S194" i="16"/>
  <c r="R194" i="16"/>
  <c r="Q194" i="16"/>
  <c r="P194" i="16"/>
  <c r="O194" i="16"/>
  <c r="N194" i="16"/>
  <c r="M194" i="16"/>
  <c r="L194" i="16"/>
  <c r="K194" i="16"/>
  <c r="AM194" i="16" s="1"/>
  <c r="J194" i="16"/>
  <c r="I194" i="16"/>
  <c r="H194" i="16"/>
  <c r="G194" i="16"/>
  <c r="F194" i="16"/>
  <c r="E194" i="16"/>
  <c r="D194" i="16"/>
  <c r="C194" i="16"/>
  <c r="A194" i="16" s="1"/>
  <c r="B194" i="16"/>
  <c r="AO193" i="16"/>
  <c r="AN193" i="16"/>
  <c r="AL193" i="16"/>
  <c r="AK193" i="16"/>
  <c r="AJ193" i="16"/>
  <c r="AI193" i="16"/>
  <c r="AH193" i="16"/>
  <c r="AG193" i="16"/>
  <c r="AF193" i="16"/>
  <c r="AE193" i="16"/>
  <c r="AD193" i="16"/>
  <c r="AC193" i="16"/>
  <c r="AB193" i="16"/>
  <c r="AA193" i="16"/>
  <c r="Z193" i="16"/>
  <c r="Y193" i="16"/>
  <c r="X193" i="16"/>
  <c r="W193" i="16"/>
  <c r="V193" i="16"/>
  <c r="U193" i="16"/>
  <c r="T193" i="16"/>
  <c r="S193" i="16"/>
  <c r="R193" i="16"/>
  <c r="Q193" i="16"/>
  <c r="P193" i="16"/>
  <c r="O193" i="16"/>
  <c r="N193" i="16"/>
  <c r="M193" i="16"/>
  <c r="L193" i="16"/>
  <c r="K193" i="16"/>
  <c r="J193" i="16"/>
  <c r="AM193" i="16" s="1"/>
  <c r="I193" i="16"/>
  <c r="H193" i="16"/>
  <c r="G193" i="16"/>
  <c r="F193" i="16"/>
  <c r="E193" i="16"/>
  <c r="D193" i="16"/>
  <c r="C193" i="16"/>
  <c r="B193" i="16"/>
  <c r="A193" i="16" s="1"/>
  <c r="AO192" i="16"/>
  <c r="AN192" i="16"/>
  <c r="AL192" i="16"/>
  <c r="AK192" i="16"/>
  <c r="AJ192" i="16"/>
  <c r="AI192" i="16"/>
  <c r="AH192" i="16"/>
  <c r="AG192" i="16"/>
  <c r="AF192" i="16"/>
  <c r="AE192" i="16"/>
  <c r="AD192" i="16"/>
  <c r="AC192" i="16"/>
  <c r="AB192" i="16"/>
  <c r="AA192" i="16"/>
  <c r="Z192" i="16"/>
  <c r="Y192" i="16"/>
  <c r="X192" i="16"/>
  <c r="W192" i="16"/>
  <c r="V192" i="16"/>
  <c r="U192" i="16"/>
  <c r="T192" i="16"/>
  <c r="S192" i="16"/>
  <c r="R192" i="16"/>
  <c r="Q192" i="16"/>
  <c r="P192" i="16"/>
  <c r="O192" i="16"/>
  <c r="N192" i="16"/>
  <c r="M192" i="16"/>
  <c r="L192" i="16"/>
  <c r="K192" i="16"/>
  <c r="J192" i="16"/>
  <c r="I192" i="16"/>
  <c r="AM192" i="16" s="1"/>
  <c r="H192" i="16"/>
  <c r="G192" i="16"/>
  <c r="F192" i="16"/>
  <c r="E192" i="16"/>
  <c r="D192" i="16"/>
  <c r="C192" i="16"/>
  <c r="B192" i="16"/>
  <c r="A192" i="16"/>
  <c r="AO191" i="16"/>
  <c r="AN191" i="16"/>
  <c r="AL191" i="16"/>
  <c r="AK191" i="16"/>
  <c r="AJ191" i="16"/>
  <c r="AI191" i="16"/>
  <c r="AH191" i="16"/>
  <c r="AG191" i="16"/>
  <c r="AF191" i="16"/>
  <c r="AE191" i="16"/>
  <c r="AD191" i="16"/>
  <c r="AC191" i="16"/>
  <c r="AB191" i="16"/>
  <c r="AA191" i="16"/>
  <c r="Z191" i="16"/>
  <c r="Y191" i="16"/>
  <c r="X191" i="16"/>
  <c r="W191" i="16"/>
  <c r="V191" i="16"/>
  <c r="U191" i="16"/>
  <c r="T191" i="16"/>
  <c r="S191" i="16"/>
  <c r="R191" i="16"/>
  <c r="Q191" i="16"/>
  <c r="P191" i="16"/>
  <c r="O191" i="16"/>
  <c r="N191" i="16"/>
  <c r="M191" i="16"/>
  <c r="L191" i="16"/>
  <c r="K191" i="16"/>
  <c r="J191" i="16"/>
  <c r="I191" i="16"/>
  <c r="AM191" i="16" s="1"/>
  <c r="H191" i="16"/>
  <c r="G191" i="16"/>
  <c r="F191" i="16"/>
  <c r="E191" i="16"/>
  <c r="D191" i="16"/>
  <c r="C191" i="16"/>
  <c r="B191" i="16"/>
  <c r="A191" i="16" s="1"/>
  <c r="AO190" i="16"/>
  <c r="AN190" i="16"/>
  <c r="AL190" i="16"/>
  <c r="AK190" i="16"/>
  <c r="AJ190" i="16"/>
  <c r="AI190" i="16"/>
  <c r="AH190" i="16"/>
  <c r="AG190" i="16"/>
  <c r="AF190" i="16"/>
  <c r="AE190" i="16"/>
  <c r="AD190" i="16"/>
  <c r="AC190" i="16"/>
  <c r="AB190" i="16"/>
  <c r="AA190" i="16"/>
  <c r="Z190" i="16"/>
  <c r="Y190" i="16"/>
  <c r="X190" i="16"/>
  <c r="W190" i="16"/>
  <c r="V190" i="16"/>
  <c r="U190" i="16"/>
  <c r="T190" i="16"/>
  <c r="S190" i="16"/>
  <c r="R190" i="16"/>
  <c r="Q190" i="16"/>
  <c r="P190" i="16"/>
  <c r="O190" i="16"/>
  <c r="N190" i="16"/>
  <c r="M190" i="16"/>
  <c r="L190" i="16"/>
  <c r="K190" i="16"/>
  <c r="AM190" i="16" s="1"/>
  <c r="J190" i="16"/>
  <c r="I190" i="16"/>
  <c r="H190" i="16"/>
  <c r="G190" i="16"/>
  <c r="F190" i="16"/>
  <c r="E190" i="16"/>
  <c r="D190" i="16"/>
  <c r="C190" i="16"/>
  <c r="A190" i="16" s="1"/>
  <c r="B190" i="16"/>
  <c r="AO189" i="16"/>
  <c r="AN189" i="16"/>
  <c r="AL189" i="16"/>
  <c r="AK189" i="16"/>
  <c r="AJ189" i="16"/>
  <c r="AI189" i="16"/>
  <c r="AH189" i="16"/>
  <c r="AG189" i="16"/>
  <c r="AF189" i="16"/>
  <c r="AE189" i="16"/>
  <c r="AD189" i="16"/>
  <c r="AC189" i="16"/>
  <c r="AB189" i="16"/>
  <c r="AA189" i="16"/>
  <c r="Z189" i="16"/>
  <c r="Y189" i="16"/>
  <c r="X189" i="16"/>
  <c r="W189" i="16"/>
  <c r="V189" i="16"/>
  <c r="U189" i="16"/>
  <c r="T189" i="16"/>
  <c r="S189" i="16"/>
  <c r="R189" i="16"/>
  <c r="Q189" i="16"/>
  <c r="P189" i="16"/>
  <c r="O189" i="16"/>
  <c r="N189" i="16"/>
  <c r="M189" i="16"/>
  <c r="L189" i="16"/>
  <c r="K189" i="16"/>
  <c r="J189" i="16"/>
  <c r="AM189" i="16" s="1"/>
  <c r="I189" i="16"/>
  <c r="H189" i="16"/>
  <c r="G189" i="16"/>
  <c r="F189" i="16"/>
  <c r="E189" i="16"/>
  <c r="D189" i="16"/>
  <c r="C189" i="16"/>
  <c r="B189" i="16"/>
  <c r="A189" i="16" s="1"/>
  <c r="AO188" i="16"/>
  <c r="AN188" i="16"/>
  <c r="AL188" i="16"/>
  <c r="AK188" i="16"/>
  <c r="AJ188" i="16"/>
  <c r="AI188" i="16"/>
  <c r="AH188" i="16"/>
  <c r="AG188" i="16"/>
  <c r="AF188" i="16"/>
  <c r="AE188" i="16"/>
  <c r="AD188" i="16"/>
  <c r="AC188" i="16"/>
  <c r="AB188" i="16"/>
  <c r="AA188" i="16"/>
  <c r="Z188" i="16"/>
  <c r="Y188" i="16"/>
  <c r="X188" i="16"/>
  <c r="W188" i="16"/>
  <c r="V188" i="16"/>
  <c r="U188" i="16"/>
  <c r="T188" i="16"/>
  <c r="S188" i="16"/>
  <c r="R188" i="16"/>
  <c r="Q188" i="16"/>
  <c r="P188" i="16"/>
  <c r="O188" i="16"/>
  <c r="N188" i="16"/>
  <c r="M188" i="16"/>
  <c r="L188" i="16"/>
  <c r="K188" i="16"/>
  <c r="J188" i="16"/>
  <c r="I188" i="16"/>
  <c r="AM188" i="16" s="1"/>
  <c r="H188" i="16"/>
  <c r="G188" i="16"/>
  <c r="F188" i="16"/>
  <c r="E188" i="16"/>
  <c r="D188" i="16"/>
  <c r="C188" i="16"/>
  <c r="B188" i="16"/>
  <c r="A188" i="16"/>
  <c r="AO187" i="16"/>
  <c r="AN187" i="16"/>
  <c r="AL187" i="16"/>
  <c r="AK187" i="16"/>
  <c r="AJ187" i="16"/>
  <c r="AI187" i="16"/>
  <c r="AH187" i="16"/>
  <c r="AG187" i="16"/>
  <c r="AF187" i="16"/>
  <c r="AE187" i="16"/>
  <c r="AD187" i="16"/>
  <c r="AC187" i="16"/>
  <c r="AB187" i="16"/>
  <c r="AA187" i="16"/>
  <c r="Z187" i="16"/>
  <c r="Y187" i="16"/>
  <c r="X187" i="16"/>
  <c r="W187" i="16"/>
  <c r="V187" i="16"/>
  <c r="U187" i="16"/>
  <c r="T187" i="16"/>
  <c r="S187" i="16"/>
  <c r="R187" i="16"/>
  <c r="Q187" i="16"/>
  <c r="P187" i="16"/>
  <c r="O187" i="16"/>
  <c r="N187" i="16"/>
  <c r="M187" i="16"/>
  <c r="L187" i="16"/>
  <c r="K187" i="16"/>
  <c r="J187" i="16"/>
  <c r="I187" i="16"/>
  <c r="AM187" i="16" s="1"/>
  <c r="H187" i="16"/>
  <c r="G187" i="16"/>
  <c r="F187" i="16"/>
  <c r="E187" i="16"/>
  <c r="D187" i="16"/>
  <c r="C187" i="16"/>
  <c r="B187" i="16"/>
  <c r="A187" i="16" s="1"/>
  <c r="AO186" i="16"/>
  <c r="AN186" i="16"/>
  <c r="AL186" i="16"/>
  <c r="AK186" i="16"/>
  <c r="AJ186" i="16"/>
  <c r="AI186" i="16"/>
  <c r="AH186" i="16"/>
  <c r="AG186" i="16"/>
  <c r="AF186" i="16"/>
  <c r="AE186" i="16"/>
  <c r="AD186" i="16"/>
  <c r="AC186" i="16"/>
  <c r="AB186" i="16"/>
  <c r="AA186" i="16"/>
  <c r="Z186" i="16"/>
  <c r="Y186" i="16"/>
  <c r="X186" i="16"/>
  <c r="W186" i="16"/>
  <c r="V186" i="16"/>
  <c r="U186" i="16"/>
  <c r="T186" i="16"/>
  <c r="S186" i="16"/>
  <c r="R186" i="16"/>
  <c r="Q186" i="16"/>
  <c r="P186" i="16"/>
  <c r="O186" i="16"/>
  <c r="N186" i="16"/>
  <c r="M186" i="16"/>
  <c r="L186" i="16"/>
  <c r="K186" i="16"/>
  <c r="AM186" i="16" s="1"/>
  <c r="J186" i="16"/>
  <c r="I186" i="16"/>
  <c r="H186" i="16"/>
  <c r="G186" i="16"/>
  <c r="F186" i="16"/>
  <c r="E186" i="16"/>
  <c r="D186" i="16"/>
  <c r="C186" i="16"/>
  <c r="A186" i="16" s="1"/>
  <c r="B186" i="16"/>
  <c r="AO185" i="16"/>
  <c r="AN185" i="16"/>
  <c r="AL185" i="16"/>
  <c r="AK185" i="16"/>
  <c r="AJ185" i="16"/>
  <c r="AI185" i="16"/>
  <c r="AH185" i="16"/>
  <c r="AG185" i="16"/>
  <c r="AF185" i="16"/>
  <c r="AE185" i="16"/>
  <c r="AD185" i="16"/>
  <c r="AC185" i="16"/>
  <c r="AB185" i="16"/>
  <c r="AA185" i="16"/>
  <c r="Z185" i="16"/>
  <c r="Y185" i="16"/>
  <c r="X185" i="16"/>
  <c r="W185" i="16"/>
  <c r="V185" i="16"/>
  <c r="U185" i="16"/>
  <c r="T185" i="16"/>
  <c r="S185" i="16"/>
  <c r="R185" i="16"/>
  <c r="Q185" i="16"/>
  <c r="P185" i="16"/>
  <c r="O185" i="16"/>
  <c r="N185" i="16"/>
  <c r="M185" i="16"/>
  <c r="L185" i="16"/>
  <c r="K185" i="16"/>
  <c r="J185" i="16"/>
  <c r="AM185" i="16" s="1"/>
  <c r="I185" i="16"/>
  <c r="H185" i="16"/>
  <c r="G185" i="16"/>
  <c r="F185" i="16"/>
  <c r="E185" i="16"/>
  <c r="D185" i="16"/>
  <c r="C185" i="16"/>
  <c r="B185" i="16"/>
  <c r="A185" i="16" s="1"/>
  <c r="AO184" i="16"/>
  <c r="AN184" i="16"/>
  <c r="AL184" i="16"/>
  <c r="AK184" i="16"/>
  <c r="AJ184" i="16"/>
  <c r="AI184" i="16"/>
  <c r="AH184" i="16"/>
  <c r="AG184" i="16"/>
  <c r="AF184" i="16"/>
  <c r="AE184" i="16"/>
  <c r="AD184" i="16"/>
  <c r="AC184" i="16"/>
  <c r="AB184" i="16"/>
  <c r="AA184" i="16"/>
  <c r="Z184" i="16"/>
  <c r="Y184" i="16"/>
  <c r="X184" i="16"/>
  <c r="W184" i="16"/>
  <c r="V184" i="16"/>
  <c r="U184" i="16"/>
  <c r="T184" i="16"/>
  <c r="S184" i="16"/>
  <c r="R184" i="16"/>
  <c r="Q184" i="16"/>
  <c r="P184" i="16"/>
  <c r="O184" i="16"/>
  <c r="N184" i="16"/>
  <c r="M184" i="16"/>
  <c r="L184" i="16"/>
  <c r="K184" i="16"/>
  <c r="J184" i="16"/>
  <c r="I184" i="16"/>
  <c r="AM184" i="16" s="1"/>
  <c r="H184" i="16"/>
  <c r="G184" i="16"/>
  <c r="F184" i="16"/>
  <c r="E184" i="16"/>
  <c r="D184" i="16"/>
  <c r="C184" i="16"/>
  <c r="B184" i="16"/>
  <c r="A184" i="16"/>
  <c r="AO183" i="16"/>
  <c r="AN183" i="16"/>
  <c r="AL183" i="16"/>
  <c r="AK183" i="16"/>
  <c r="AJ183" i="16"/>
  <c r="AI183" i="16"/>
  <c r="AH183" i="16"/>
  <c r="AG183" i="16"/>
  <c r="AF183" i="16"/>
  <c r="AE183" i="16"/>
  <c r="AD183" i="16"/>
  <c r="AC183" i="16"/>
  <c r="AB183" i="16"/>
  <c r="AA183" i="16"/>
  <c r="Z183" i="16"/>
  <c r="Y183" i="16"/>
  <c r="X183" i="16"/>
  <c r="W183" i="16"/>
  <c r="V183" i="16"/>
  <c r="U183" i="16"/>
  <c r="T183" i="16"/>
  <c r="S183" i="16"/>
  <c r="R183" i="16"/>
  <c r="Q183" i="16"/>
  <c r="P183" i="16"/>
  <c r="O183" i="16"/>
  <c r="N183" i="16"/>
  <c r="M183" i="16"/>
  <c r="L183" i="16"/>
  <c r="K183" i="16"/>
  <c r="J183" i="16"/>
  <c r="I183" i="16"/>
  <c r="AM183" i="16" s="1"/>
  <c r="H183" i="16"/>
  <c r="G183" i="16"/>
  <c r="F183" i="16"/>
  <c r="E183" i="16"/>
  <c r="D183" i="16"/>
  <c r="C183" i="16"/>
  <c r="B183" i="16"/>
  <c r="A183" i="16" s="1"/>
  <c r="AO182" i="16"/>
  <c r="AN182" i="16"/>
  <c r="AL182" i="16"/>
  <c r="AK182" i="16"/>
  <c r="AJ182" i="16"/>
  <c r="AI182" i="16"/>
  <c r="AH182" i="16"/>
  <c r="AG182" i="16"/>
  <c r="AF182" i="16"/>
  <c r="AE182" i="16"/>
  <c r="AD182" i="16"/>
  <c r="AC182" i="16"/>
  <c r="AB182" i="16"/>
  <c r="AA182" i="16"/>
  <c r="Z182" i="16"/>
  <c r="Y182" i="16"/>
  <c r="X182" i="16"/>
  <c r="W182" i="16"/>
  <c r="V182" i="16"/>
  <c r="U182" i="16"/>
  <c r="T182" i="16"/>
  <c r="S182" i="16"/>
  <c r="R182" i="16"/>
  <c r="Q182" i="16"/>
  <c r="P182" i="16"/>
  <c r="O182" i="16"/>
  <c r="N182" i="16"/>
  <c r="M182" i="16"/>
  <c r="L182" i="16"/>
  <c r="K182" i="16"/>
  <c r="AM182" i="16" s="1"/>
  <c r="J182" i="16"/>
  <c r="I182" i="16"/>
  <c r="H182" i="16"/>
  <c r="G182" i="16"/>
  <c r="F182" i="16"/>
  <c r="E182" i="16"/>
  <c r="D182" i="16"/>
  <c r="C182" i="16"/>
  <c r="A182" i="16" s="1"/>
  <c r="B182" i="16"/>
  <c r="AO181" i="16"/>
  <c r="AN181" i="16"/>
  <c r="AL181" i="16"/>
  <c r="AK181" i="16"/>
  <c r="AJ181" i="16"/>
  <c r="AI181" i="16"/>
  <c r="AH181" i="16"/>
  <c r="AG181" i="16"/>
  <c r="AF181" i="16"/>
  <c r="AE181" i="16"/>
  <c r="AD181" i="16"/>
  <c r="AC181" i="16"/>
  <c r="AB181" i="16"/>
  <c r="AA181" i="16"/>
  <c r="Z181" i="16"/>
  <c r="Y181" i="16"/>
  <c r="X181" i="16"/>
  <c r="W181" i="16"/>
  <c r="V181" i="16"/>
  <c r="U181" i="16"/>
  <c r="T181" i="16"/>
  <c r="S181" i="16"/>
  <c r="R181" i="16"/>
  <c r="Q181" i="16"/>
  <c r="P181" i="16"/>
  <c r="O181" i="16"/>
  <c r="N181" i="16"/>
  <c r="M181" i="16"/>
  <c r="L181" i="16"/>
  <c r="K181" i="16"/>
  <c r="J181" i="16"/>
  <c r="AM181" i="16" s="1"/>
  <c r="I181" i="16"/>
  <c r="H181" i="16"/>
  <c r="G181" i="16"/>
  <c r="F181" i="16"/>
  <c r="E181" i="16"/>
  <c r="D181" i="16"/>
  <c r="C181" i="16"/>
  <c r="B181" i="16"/>
  <c r="A181" i="16" s="1"/>
  <c r="AO180" i="16"/>
  <c r="AN180" i="16"/>
  <c r="AL180" i="16"/>
  <c r="AK180" i="16"/>
  <c r="AJ180" i="16"/>
  <c r="AI180" i="16"/>
  <c r="AH180" i="16"/>
  <c r="AG180" i="16"/>
  <c r="AF180" i="16"/>
  <c r="AE180" i="16"/>
  <c r="AD180" i="16"/>
  <c r="AC180" i="16"/>
  <c r="AB180" i="16"/>
  <c r="AA180" i="16"/>
  <c r="Z180" i="16"/>
  <c r="Y180" i="16"/>
  <c r="X180" i="16"/>
  <c r="W180" i="16"/>
  <c r="V180" i="16"/>
  <c r="U180" i="16"/>
  <c r="T180" i="16"/>
  <c r="S180" i="16"/>
  <c r="R180" i="16"/>
  <c r="Q180" i="16"/>
  <c r="P180" i="16"/>
  <c r="O180" i="16"/>
  <c r="N180" i="16"/>
  <c r="M180" i="16"/>
  <c r="L180" i="16"/>
  <c r="K180" i="16"/>
  <c r="J180" i="16"/>
  <c r="I180" i="16"/>
  <c r="AM180" i="16" s="1"/>
  <c r="H180" i="16"/>
  <c r="G180" i="16"/>
  <c r="F180" i="16"/>
  <c r="E180" i="16"/>
  <c r="D180" i="16"/>
  <c r="C180" i="16"/>
  <c r="B180" i="16"/>
  <c r="A180" i="16"/>
  <c r="AO179" i="16"/>
  <c r="AN179" i="16"/>
  <c r="AL179" i="16"/>
  <c r="AK179" i="16"/>
  <c r="AJ179" i="16"/>
  <c r="AI179" i="16"/>
  <c r="AH179" i="16"/>
  <c r="AG179" i="16"/>
  <c r="AF179" i="16"/>
  <c r="AE179" i="16"/>
  <c r="AD179" i="16"/>
  <c r="AC179" i="16"/>
  <c r="AB179" i="16"/>
  <c r="AA179" i="16"/>
  <c r="Z179" i="16"/>
  <c r="Y179" i="16"/>
  <c r="X179" i="16"/>
  <c r="W179" i="16"/>
  <c r="V179" i="16"/>
  <c r="U179" i="16"/>
  <c r="T179" i="16"/>
  <c r="S179" i="16"/>
  <c r="R179" i="16"/>
  <c r="Q179" i="16"/>
  <c r="P179" i="16"/>
  <c r="O179" i="16"/>
  <c r="N179" i="16"/>
  <c r="M179" i="16"/>
  <c r="L179" i="16"/>
  <c r="K179" i="16"/>
  <c r="J179" i="16"/>
  <c r="I179" i="16"/>
  <c r="AM179" i="16" s="1"/>
  <c r="H179" i="16"/>
  <c r="G179" i="16"/>
  <c r="F179" i="16"/>
  <c r="E179" i="16"/>
  <c r="D179" i="16"/>
  <c r="C179" i="16"/>
  <c r="B179" i="16"/>
  <c r="A179" i="16" s="1"/>
  <c r="AO178" i="16"/>
  <c r="AN178" i="16"/>
  <c r="AL178" i="16"/>
  <c r="AK178" i="16"/>
  <c r="AJ178" i="16"/>
  <c r="AI178" i="16"/>
  <c r="AH178" i="16"/>
  <c r="AG178" i="16"/>
  <c r="AF178" i="16"/>
  <c r="AE178" i="16"/>
  <c r="AD178" i="16"/>
  <c r="AC178" i="16"/>
  <c r="AB178" i="16"/>
  <c r="AA178" i="16"/>
  <c r="Z178" i="16"/>
  <c r="Y178" i="16"/>
  <c r="X178" i="16"/>
  <c r="W178" i="16"/>
  <c r="V178" i="16"/>
  <c r="U178" i="16"/>
  <c r="T178" i="16"/>
  <c r="S178" i="16"/>
  <c r="R178" i="16"/>
  <c r="Q178" i="16"/>
  <c r="P178" i="16"/>
  <c r="O178" i="16"/>
  <c r="N178" i="16"/>
  <c r="M178" i="16"/>
  <c r="L178" i="16"/>
  <c r="K178" i="16"/>
  <c r="AM178" i="16" s="1"/>
  <c r="J178" i="16"/>
  <c r="I178" i="16"/>
  <c r="H178" i="16"/>
  <c r="G178" i="16"/>
  <c r="F178" i="16"/>
  <c r="E178" i="16"/>
  <c r="D178" i="16"/>
  <c r="C178" i="16"/>
  <c r="A178" i="16" s="1"/>
  <c r="B178" i="16"/>
  <c r="AO177" i="16"/>
  <c r="AN177" i="16"/>
  <c r="AL177" i="16"/>
  <c r="AK177" i="16"/>
  <c r="AJ177" i="16"/>
  <c r="AI177" i="16"/>
  <c r="AH177" i="16"/>
  <c r="AG177" i="16"/>
  <c r="AF177" i="16"/>
  <c r="AE177" i="16"/>
  <c r="AD177" i="16"/>
  <c r="AC177" i="16"/>
  <c r="AB177" i="16"/>
  <c r="AA177" i="16"/>
  <c r="Z177" i="16"/>
  <c r="Y177" i="16"/>
  <c r="X177" i="16"/>
  <c r="W177" i="16"/>
  <c r="V177" i="16"/>
  <c r="U177" i="16"/>
  <c r="T177" i="16"/>
  <c r="S177" i="16"/>
  <c r="R177" i="16"/>
  <c r="Q177" i="16"/>
  <c r="P177" i="16"/>
  <c r="O177" i="16"/>
  <c r="N177" i="16"/>
  <c r="M177" i="16"/>
  <c r="L177" i="16"/>
  <c r="K177" i="16"/>
  <c r="J177" i="16"/>
  <c r="AM177" i="16" s="1"/>
  <c r="I177" i="16"/>
  <c r="H177" i="16"/>
  <c r="G177" i="16"/>
  <c r="F177" i="16"/>
  <c r="E177" i="16"/>
  <c r="D177" i="16"/>
  <c r="C177" i="16"/>
  <c r="B177" i="16"/>
  <c r="A177" i="16" s="1"/>
  <c r="AO176" i="16"/>
  <c r="AN176" i="16"/>
  <c r="AL176" i="16"/>
  <c r="AK176" i="16"/>
  <c r="AJ176" i="16"/>
  <c r="AI176" i="16"/>
  <c r="AH176" i="16"/>
  <c r="AG176" i="16"/>
  <c r="AF176" i="16"/>
  <c r="AE176" i="16"/>
  <c r="AD176" i="16"/>
  <c r="AC176" i="16"/>
  <c r="AB176" i="16"/>
  <c r="AA176" i="16"/>
  <c r="Z176" i="16"/>
  <c r="Y176" i="16"/>
  <c r="X176" i="16"/>
  <c r="W176" i="16"/>
  <c r="V176" i="16"/>
  <c r="U176" i="16"/>
  <c r="T176" i="16"/>
  <c r="S176" i="16"/>
  <c r="R176" i="16"/>
  <c r="Q176" i="16"/>
  <c r="P176" i="16"/>
  <c r="O176" i="16"/>
  <c r="N176" i="16"/>
  <c r="M176" i="16"/>
  <c r="L176" i="16"/>
  <c r="K176" i="16"/>
  <c r="J176" i="16"/>
  <c r="I176" i="16"/>
  <c r="AM176" i="16" s="1"/>
  <c r="H176" i="16"/>
  <c r="G176" i="16"/>
  <c r="F176" i="16"/>
  <c r="E176" i="16"/>
  <c r="D176" i="16"/>
  <c r="C176" i="16"/>
  <c r="B176" i="16"/>
  <c r="A176" i="16"/>
  <c r="AO175" i="16"/>
  <c r="AN175" i="16"/>
  <c r="AL175" i="16"/>
  <c r="AK175" i="16"/>
  <c r="AJ175" i="16"/>
  <c r="AI175" i="16"/>
  <c r="AH175" i="16"/>
  <c r="AG175" i="16"/>
  <c r="AF175" i="16"/>
  <c r="AE175" i="16"/>
  <c r="AD175" i="16"/>
  <c r="AC175" i="16"/>
  <c r="AB175" i="16"/>
  <c r="AA175" i="16"/>
  <c r="Z175" i="16"/>
  <c r="Y175" i="16"/>
  <c r="X175" i="16"/>
  <c r="W175" i="16"/>
  <c r="V175" i="16"/>
  <c r="U175" i="16"/>
  <c r="T175" i="16"/>
  <c r="S175" i="16"/>
  <c r="R175" i="16"/>
  <c r="Q175" i="16"/>
  <c r="P175" i="16"/>
  <c r="O175" i="16"/>
  <c r="N175" i="16"/>
  <c r="M175" i="16"/>
  <c r="L175" i="16"/>
  <c r="K175" i="16"/>
  <c r="J175" i="16"/>
  <c r="I175" i="16"/>
  <c r="AM175" i="16" s="1"/>
  <c r="H175" i="16"/>
  <c r="G175" i="16"/>
  <c r="F175" i="16"/>
  <c r="E175" i="16"/>
  <c r="D175" i="16"/>
  <c r="C175" i="16"/>
  <c r="B175" i="16"/>
  <c r="A175" i="16" s="1"/>
  <c r="AO174" i="16"/>
  <c r="AN174" i="16"/>
  <c r="AL174" i="16"/>
  <c r="AK174" i="16"/>
  <c r="AJ174" i="16"/>
  <c r="AI174" i="16"/>
  <c r="AH174" i="16"/>
  <c r="AG174" i="16"/>
  <c r="AF174" i="16"/>
  <c r="AE174" i="16"/>
  <c r="AD174" i="16"/>
  <c r="AC174" i="16"/>
  <c r="AB174" i="16"/>
  <c r="AA174" i="16"/>
  <c r="Z174" i="16"/>
  <c r="Y174" i="16"/>
  <c r="X174" i="16"/>
  <c r="W174" i="16"/>
  <c r="V174" i="16"/>
  <c r="U174" i="16"/>
  <c r="T174" i="16"/>
  <c r="S174" i="16"/>
  <c r="R174" i="16"/>
  <c r="Q174" i="16"/>
  <c r="P174" i="16"/>
  <c r="O174" i="16"/>
  <c r="N174" i="16"/>
  <c r="M174" i="16"/>
  <c r="L174" i="16"/>
  <c r="K174" i="16"/>
  <c r="AM174" i="16" s="1"/>
  <c r="J174" i="16"/>
  <c r="I174" i="16"/>
  <c r="H174" i="16"/>
  <c r="G174" i="16"/>
  <c r="F174" i="16"/>
  <c r="E174" i="16"/>
  <c r="D174" i="16"/>
  <c r="C174" i="16"/>
  <c r="A174" i="16" s="1"/>
  <c r="B174" i="16"/>
  <c r="AO173" i="16"/>
  <c r="AN173" i="16"/>
  <c r="AL173" i="16"/>
  <c r="AK173" i="16"/>
  <c r="AJ173" i="16"/>
  <c r="AI173" i="16"/>
  <c r="AH173" i="16"/>
  <c r="AG173" i="16"/>
  <c r="AF173" i="16"/>
  <c r="AE173" i="16"/>
  <c r="AD173" i="16"/>
  <c r="AC173" i="16"/>
  <c r="AB173" i="16"/>
  <c r="AA173" i="16"/>
  <c r="Z173" i="16"/>
  <c r="Y173" i="16"/>
  <c r="X173" i="16"/>
  <c r="W173" i="16"/>
  <c r="V173" i="16"/>
  <c r="U173" i="16"/>
  <c r="T173" i="16"/>
  <c r="S173" i="16"/>
  <c r="R173" i="16"/>
  <c r="Q173" i="16"/>
  <c r="P173" i="16"/>
  <c r="O173" i="16"/>
  <c r="N173" i="16"/>
  <c r="M173" i="16"/>
  <c r="L173" i="16"/>
  <c r="K173" i="16"/>
  <c r="J173" i="16"/>
  <c r="AM173" i="16" s="1"/>
  <c r="I173" i="16"/>
  <c r="H173" i="16"/>
  <c r="G173" i="16"/>
  <c r="F173" i="16"/>
  <c r="E173" i="16"/>
  <c r="D173" i="16"/>
  <c r="C173" i="16"/>
  <c r="B173" i="16"/>
  <c r="A173" i="16" s="1"/>
  <c r="AO172" i="16"/>
  <c r="AN172" i="16"/>
  <c r="AL172" i="16"/>
  <c r="AK172" i="16"/>
  <c r="AJ172" i="16"/>
  <c r="AI172" i="16"/>
  <c r="AH172" i="16"/>
  <c r="AG172" i="16"/>
  <c r="AF172" i="16"/>
  <c r="AE172" i="16"/>
  <c r="AD172" i="16"/>
  <c r="AC172" i="16"/>
  <c r="AB172" i="16"/>
  <c r="AA172" i="16"/>
  <c r="Z172" i="16"/>
  <c r="Y172" i="16"/>
  <c r="X172" i="16"/>
  <c r="W172" i="16"/>
  <c r="V172" i="16"/>
  <c r="U172" i="16"/>
  <c r="T172" i="16"/>
  <c r="S172" i="16"/>
  <c r="R172" i="16"/>
  <c r="Q172" i="16"/>
  <c r="P172" i="16"/>
  <c r="O172" i="16"/>
  <c r="N172" i="16"/>
  <c r="M172" i="16"/>
  <c r="L172" i="16"/>
  <c r="K172" i="16"/>
  <c r="J172" i="16"/>
  <c r="I172" i="16"/>
  <c r="AM172" i="16" s="1"/>
  <c r="H172" i="16"/>
  <c r="G172" i="16"/>
  <c r="F172" i="16"/>
  <c r="E172" i="16"/>
  <c r="D172" i="16"/>
  <c r="C172" i="16"/>
  <c r="B172" i="16"/>
  <c r="A172" i="16"/>
  <c r="AO171" i="16"/>
  <c r="AN171" i="16"/>
  <c r="AL171" i="16"/>
  <c r="AK171" i="16"/>
  <c r="AJ171" i="16"/>
  <c r="AI171" i="16"/>
  <c r="AH171" i="16"/>
  <c r="AG171" i="16"/>
  <c r="AF171" i="16"/>
  <c r="AE171" i="16"/>
  <c r="AD171" i="16"/>
  <c r="AC171" i="16"/>
  <c r="AB171" i="16"/>
  <c r="AA171" i="16"/>
  <c r="Z171" i="16"/>
  <c r="Y171" i="16"/>
  <c r="X171" i="16"/>
  <c r="W171" i="16"/>
  <c r="V171" i="16"/>
  <c r="U171" i="16"/>
  <c r="T171" i="16"/>
  <c r="S171" i="16"/>
  <c r="R171" i="16"/>
  <c r="Q171" i="16"/>
  <c r="P171" i="16"/>
  <c r="O171" i="16"/>
  <c r="N171" i="16"/>
  <c r="M171" i="16"/>
  <c r="L171" i="16"/>
  <c r="K171" i="16"/>
  <c r="J171" i="16"/>
  <c r="I171" i="16"/>
  <c r="AM171" i="16" s="1"/>
  <c r="H171" i="16"/>
  <c r="G171" i="16"/>
  <c r="F171" i="16"/>
  <c r="E171" i="16"/>
  <c r="D171" i="16"/>
  <c r="C171" i="16"/>
  <c r="B171" i="16"/>
  <c r="A171" i="16" s="1"/>
  <c r="AO170" i="16"/>
  <c r="AN170" i="16"/>
  <c r="AL170" i="16"/>
  <c r="AK170" i="16"/>
  <c r="AJ170" i="16"/>
  <c r="AI170" i="16"/>
  <c r="AH170" i="16"/>
  <c r="AG170" i="16"/>
  <c r="AF170" i="16"/>
  <c r="AE170" i="16"/>
  <c r="AD170" i="16"/>
  <c r="AC170" i="16"/>
  <c r="AB170" i="16"/>
  <c r="AA170" i="16"/>
  <c r="Z170" i="16"/>
  <c r="Y170" i="16"/>
  <c r="X170" i="16"/>
  <c r="W170" i="16"/>
  <c r="V170" i="16"/>
  <c r="U170" i="16"/>
  <c r="T170" i="16"/>
  <c r="S170" i="16"/>
  <c r="R170" i="16"/>
  <c r="Q170" i="16"/>
  <c r="P170" i="16"/>
  <c r="O170" i="16"/>
  <c r="N170" i="16"/>
  <c r="M170" i="16"/>
  <c r="L170" i="16"/>
  <c r="K170" i="16"/>
  <c r="AM170" i="16" s="1"/>
  <c r="J170" i="16"/>
  <c r="I170" i="16"/>
  <c r="H170" i="16"/>
  <c r="G170" i="16"/>
  <c r="F170" i="16"/>
  <c r="E170" i="16"/>
  <c r="D170" i="16"/>
  <c r="C170" i="16"/>
  <c r="A170" i="16" s="1"/>
  <c r="B170" i="16"/>
  <c r="AO169" i="16"/>
  <c r="AN169" i="16"/>
  <c r="AL169" i="16"/>
  <c r="AK169" i="16"/>
  <c r="AJ169" i="16"/>
  <c r="AI169" i="16"/>
  <c r="AH169" i="16"/>
  <c r="AG169" i="16"/>
  <c r="AF169" i="16"/>
  <c r="AE169" i="16"/>
  <c r="AD169" i="16"/>
  <c r="AC169" i="16"/>
  <c r="AB169" i="16"/>
  <c r="AA169" i="16"/>
  <c r="Z169" i="16"/>
  <c r="Y169" i="16"/>
  <c r="X169" i="16"/>
  <c r="W169" i="16"/>
  <c r="V169" i="16"/>
  <c r="U169" i="16"/>
  <c r="T169" i="16"/>
  <c r="S169" i="16"/>
  <c r="R169" i="16"/>
  <c r="Q169" i="16"/>
  <c r="P169" i="16"/>
  <c r="O169" i="16"/>
  <c r="N169" i="16"/>
  <c r="M169" i="16"/>
  <c r="L169" i="16"/>
  <c r="K169" i="16"/>
  <c r="J169" i="16"/>
  <c r="AM169" i="16" s="1"/>
  <c r="I169" i="16"/>
  <c r="H169" i="16"/>
  <c r="G169" i="16"/>
  <c r="F169" i="16"/>
  <c r="E169" i="16"/>
  <c r="D169" i="16"/>
  <c r="C169" i="16"/>
  <c r="B169" i="16"/>
  <c r="A169" i="16" s="1"/>
  <c r="AO168" i="16"/>
  <c r="AN168" i="16"/>
  <c r="AL168" i="16"/>
  <c r="AK168" i="16"/>
  <c r="AJ168" i="16"/>
  <c r="AI168" i="16"/>
  <c r="AH168" i="16"/>
  <c r="AG168" i="16"/>
  <c r="AF168" i="16"/>
  <c r="AE168" i="16"/>
  <c r="AD168" i="16"/>
  <c r="AC168" i="16"/>
  <c r="AB168" i="16"/>
  <c r="AA168" i="16"/>
  <c r="Z168" i="16"/>
  <c r="Y168" i="16"/>
  <c r="X168" i="16"/>
  <c r="W168" i="16"/>
  <c r="V168" i="16"/>
  <c r="U168" i="16"/>
  <c r="T168" i="16"/>
  <c r="S168" i="16"/>
  <c r="R168" i="16"/>
  <c r="Q168" i="16"/>
  <c r="P168" i="16"/>
  <c r="O168" i="16"/>
  <c r="N168" i="16"/>
  <c r="M168" i="16"/>
  <c r="L168" i="16"/>
  <c r="K168" i="16"/>
  <c r="J168" i="16"/>
  <c r="I168" i="16"/>
  <c r="AM168" i="16" s="1"/>
  <c r="H168" i="16"/>
  <c r="G168" i="16"/>
  <c r="F168" i="16"/>
  <c r="E168" i="16"/>
  <c r="D168" i="16"/>
  <c r="C168" i="16"/>
  <c r="B168" i="16"/>
  <c r="A168" i="16"/>
  <c r="AO167" i="16"/>
  <c r="AN167" i="16"/>
  <c r="AL167" i="16"/>
  <c r="AK167" i="16"/>
  <c r="AJ167" i="16"/>
  <c r="AI167" i="16"/>
  <c r="AH167" i="16"/>
  <c r="AG167" i="16"/>
  <c r="AF167" i="16"/>
  <c r="AE167" i="16"/>
  <c r="AD167" i="16"/>
  <c r="AC167" i="16"/>
  <c r="AB167" i="16"/>
  <c r="AA167" i="16"/>
  <c r="Z167" i="16"/>
  <c r="Y167" i="16"/>
  <c r="X167" i="16"/>
  <c r="W167" i="16"/>
  <c r="V167" i="16"/>
  <c r="U167" i="16"/>
  <c r="T167" i="16"/>
  <c r="S167" i="16"/>
  <c r="R167" i="16"/>
  <c r="Q167" i="16"/>
  <c r="P167" i="16"/>
  <c r="O167" i="16"/>
  <c r="N167" i="16"/>
  <c r="M167" i="16"/>
  <c r="L167" i="16"/>
  <c r="K167" i="16"/>
  <c r="J167" i="16"/>
  <c r="I167" i="16"/>
  <c r="AM167" i="16" s="1"/>
  <c r="H167" i="16"/>
  <c r="G167" i="16"/>
  <c r="F167" i="16"/>
  <c r="E167" i="16"/>
  <c r="D167" i="16"/>
  <c r="C167" i="16"/>
  <c r="B167" i="16"/>
  <c r="A167" i="16" s="1"/>
  <c r="AO166" i="16"/>
  <c r="AN166" i="16"/>
  <c r="AL166" i="16"/>
  <c r="AK166" i="16"/>
  <c r="AJ166" i="16"/>
  <c r="AI166" i="16"/>
  <c r="AH166" i="16"/>
  <c r="AG166" i="16"/>
  <c r="AF166" i="16"/>
  <c r="AE166" i="16"/>
  <c r="AD166" i="16"/>
  <c r="AC166" i="16"/>
  <c r="AB166" i="16"/>
  <c r="AA166" i="16"/>
  <c r="Z166" i="16"/>
  <c r="Y166" i="16"/>
  <c r="X166" i="16"/>
  <c r="W166" i="16"/>
  <c r="V166" i="16"/>
  <c r="U166" i="16"/>
  <c r="T166" i="16"/>
  <c r="S166" i="16"/>
  <c r="R166" i="16"/>
  <c r="Q166" i="16"/>
  <c r="P166" i="16"/>
  <c r="O166" i="16"/>
  <c r="N166" i="16"/>
  <c r="M166" i="16"/>
  <c r="L166" i="16"/>
  <c r="K166" i="16"/>
  <c r="AM166" i="16" s="1"/>
  <c r="J166" i="16"/>
  <c r="I166" i="16"/>
  <c r="H166" i="16"/>
  <c r="G166" i="16"/>
  <c r="F166" i="16"/>
  <c r="E166" i="16"/>
  <c r="D166" i="16"/>
  <c r="C166" i="16"/>
  <c r="A166" i="16" s="1"/>
  <c r="B166" i="16"/>
  <c r="AO165" i="16"/>
  <c r="AN165" i="16"/>
  <c r="AL165" i="16"/>
  <c r="AK165" i="16"/>
  <c r="AJ165" i="16"/>
  <c r="AI165" i="16"/>
  <c r="AH165" i="16"/>
  <c r="AG165" i="16"/>
  <c r="AF165" i="16"/>
  <c r="AE165" i="16"/>
  <c r="AD165" i="16"/>
  <c r="AC165" i="16"/>
  <c r="AB165" i="16"/>
  <c r="AA165" i="16"/>
  <c r="Z165" i="16"/>
  <c r="Y165" i="16"/>
  <c r="X165" i="16"/>
  <c r="W165" i="16"/>
  <c r="V165" i="16"/>
  <c r="U165" i="16"/>
  <c r="T165" i="16"/>
  <c r="S165" i="16"/>
  <c r="R165" i="16"/>
  <c r="Q165" i="16"/>
  <c r="P165" i="16"/>
  <c r="O165" i="16"/>
  <c r="N165" i="16"/>
  <c r="M165" i="16"/>
  <c r="L165" i="16"/>
  <c r="K165" i="16"/>
  <c r="J165" i="16"/>
  <c r="AM165" i="16" s="1"/>
  <c r="I165" i="16"/>
  <c r="H165" i="16"/>
  <c r="G165" i="16"/>
  <c r="F165" i="16"/>
  <c r="E165" i="16"/>
  <c r="D165" i="16"/>
  <c r="C165" i="16"/>
  <c r="B165" i="16"/>
  <c r="A165" i="16" s="1"/>
  <c r="AO164" i="16"/>
  <c r="AN164" i="16"/>
  <c r="AL164" i="16"/>
  <c r="AK164" i="16"/>
  <c r="AJ164" i="16"/>
  <c r="AI164" i="16"/>
  <c r="AH164" i="16"/>
  <c r="AG164" i="16"/>
  <c r="AF164" i="16"/>
  <c r="AE164" i="16"/>
  <c r="AD164" i="16"/>
  <c r="AC164" i="16"/>
  <c r="AB164" i="16"/>
  <c r="AA164" i="16"/>
  <c r="Z164" i="16"/>
  <c r="Y164" i="16"/>
  <c r="X164" i="16"/>
  <c r="W164" i="16"/>
  <c r="V164" i="16"/>
  <c r="U164" i="16"/>
  <c r="T164" i="16"/>
  <c r="S164" i="16"/>
  <c r="R164" i="16"/>
  <c r="Q164" i="16"/>
  <c r="P164" i="16"/>
  <c r="O164" i="16"/>
  <c r="N164" i="16"/>
  <c r="M164" i="16"/>
  <c r="L164" i="16"/>
  <c r="K164" i="16"/>
  <c r="J164" i="16"/>
  <c r="I164" i="16"/>
  <c r="AM164" i="16" s="1"/>
  <c r="H164" i="16"/>
  <c r="G164" i="16"/>
  <c r="F164" i="16"/>
  <c r="E164" i="16"/>
  <c r="D164" i="16"/>
  <c r="C164" i="16"/>
  <c r="B164" i="16"/>
  <c r="A164" i="16"/>
  <c r="AO163" i="16"/>
  <c r="AN163" i="16"/>
  <c r="AL163" i="16"/>
  <c r="AK163" i="16"/>
  <c r="AJ163" i="16"/>
  <c r="AI163" i="16"/>
  <c r="AH163" i="16"/>
  <c r="AG163" i="16"/>
  <c r="AF163" i="16"/>
  <c r="AE163" i="16"/>
  <c r="AD163" i="16"/>
  <c r="AC163" i="16"/>
  <c r="AB163" i="16"/>
  <c r="AA163" i="16"/>
  <c r="Z163" i="16"/>
  <c r="Y163" i="16"/>
  <c r="X163" i="16"/>
  <c r="W163" i="16"/>
  <c r="V163" i="16"/>
  <c r="U163" i="16"/>
  <c r="T163" i="16"/>
  <c r="S163" i="16"/>
  <c r="R163" i="16"/>
  <c r="Q163" i="16"/>
  <c r="P163" i="16"/>
  <c r="O163" i="16"/>
  <c r="N163" i="16"/>
  <c r="M163" i="16"/>
  <c r="L163" i="16"/>
  <c r="K163" i="16"/>
  <c r="J163" i="16"/>
  <c r="I163" i="16"/>
  <c r="AM163" i="16" s="1"/>
  <c r="H163" i="16"/>
  <c r="G163" i="16"/>
  <c r="F163" i="16"/>
  <c r="E163" i="16"/>
  <c r="D163" i="16"/>
  <c r="C163" i="16"/>
  <c r="B163" i="16"/>
  <c r="A163" i="16" s="1"/>
  <c r="AO162" i="16"/>
  <c r="AN162" i="16"/>
  <c r="AL162" i="16"/>
  <c r="AK162" i="16"/>
  <c r="AJ162" i="16"/>
  <c r="AI162" i="16"/>
  <c r="AH162" i="16"/>
  <c r="AG162" i="16"/>
  <c r="AF162" i="16"/>
  <c r="AE162" i="16"/>
  <c r="AD162" i="16"/>
  <c r="AC162" i="16"/>
  <c r="AB162" i="16"/>
  <c r="AA162" i="16"/>
  <c r="Z162" i="16"/>
  <c r="Y162" i="16"/>
  <c r="X162" i="16"/>
  <c r="W162" i="16"/>
  <c r="V162" i="16"/>
  <c r="U162" i="16"/>
  <c r="T162" i="16"/>
  <c r="S162" i="16"/>
  <c r="R162" i="16"/>
  <c r="Q162" i="16"/>
  <c r="P162" i="16"/>
  <c r="O162" i="16"/>
  <c r="N162" i="16"/>
  <c r="M162" i="16"/>
  <c r="L162" i="16"/>
  <c r="K162" i="16"/>
  <c r="AM162" i="16" s="1"/>
  <c r="J162" i="16"/>
  <c r="I162" i="16"/>
  <c r="H162" i="16"/>
  <c r="G162" i="16"/>
  <c r="F162" i="16"/>
  <c r="E162" i="16"/>
  <c r="D162" i="16"/>
  <c r="C162" i="16"/>
  <c r="A162" i="16" s="1"/>
  <c r="B162" i="16"/>
  <c r="AO161" i="16"/>
  <c r="AN161" i="16"/>
  <c r="AL161" i="16"/>
  <c r="AK161" i="16"/>
  <c r="AJ161" i="16"/>
  <c r="AI161" i="16"/>
  <c r="AH161" i="16"/>
  <c r="AG161" i="16"/>
  <c r="AF161" i="16"/>
  <c r="AE161" i="16"/>
  <c r="AD161" i="16"/>
  <c r="AC161" i="16"/>
  <c r="AB161" i="16"/>
  <c r="AA161" i="16"/>
  <c r="Z161" i="16"/>
  <c r="Y161" i="16"/>
  <c r="X161" i="16"/>
  <c r="W161" i="16"/>
  <c r="V161" i="16"/>
  <c r="U161" i="16"/>
  <c r="T161" i="16"/>
  <c r="S161" i="16"/>
  <c r="R161" i="16"/>
  <c r="Q161" i="16"/>
  <c r="P161" i="16"/>
  <c r="O161" i="16"/>
  <c r="N161" i="16"/>
  <c r="M161" i="16"/>
  <c r="L161" i="16"/>
  <c r="K161" i="16"/>
  <c r="J161" i="16"/>
  <c r="AM161" i="16" s="1"/>
  <c r="I161" i="16"/>
  <c r="H161" i="16"/>
  <c r="G161" i="16"/>
  <c r="F161" i="16"/>
  <c r="E161" i="16"/>
  <c r="D161" i="16"/>
  <c r="C161" i="16"/>
  <c r="B161" i="16"/>
  <c r="A161" i="16" s="1"/>
  <c r="AO160" i="16"/>
  <c r="AN160" i="16"/>
  <c r="AL160" i="16"/>
  <c r="AK160" i="16"/>
  <c r="AJ160" i="16"/>
  <c r="AI160" i="16"/>
  <c r="AH160" i="16"/>
  <c r="AG160" i="16"/>
  <c r="AF160" i="16"/>
  <c r="AE160" i="16"/>
  <c r="AD160" i="16"/>
  <c r="AC160" i="16"/>
  <c r="AB160" i="16"/>
  <c r="AA160" i="16"/>
  <c r="Z160" i="16"/>
  <c r="Y160" i="16"/>
  <c r="X160" i="16"/>
  <c r="W160" i="16"/>
  <c r="V160" i="16"/>
  <c r="U160" i="16"/>
  <c r="T160" i="16"/>
  <c r="S160" i="16"/>
  <c r="R160" i="16"/>
  <c r="Q160" i="16"/>
  <c r="P160" i="16"/>
  <c r="O160" i="16"/>
  <c r="N160" i="16"/>
  <c r="M160" i="16"/>
  <c r="L160" i="16"/>
  <c r="K160" i="16"/>
  <c r="J160" i="16"/>
  <c r="I160" i="16"/>
  <c r="AM160" i="16" s="1"/>
  <c r="H160" i="16"/>
  <c r="G160" i="16"/>
  <c r="F160" i="16"/>
  <c r="E160" i="16"/>
  <c r="D160" i="16"/>
  <c r="C160" i="16"/>
  <c r="B160" i="16"/>
  <c r="A160" i="16"/>
  <c r="AO159" i="16"/>
  <c r="AN159" i="16"/>
  <c r="AL159" i="16"/>
  <c r="AK159" i="16"/>
  <c r="AJ159" i="16"/>
  <c r="AI159" i="16"/>
  <c r="AH159" i="16"/>
  <c r="AG159" i="16"/>
  <c r="AF159" i="16"/>
  <c r="AE159" i="16"/>
  <c r="AD159" i="16"/>
  <c r="AC159" i="16"/>
  <c r="AB159" i="16"/>
  <c r="AA159" i="16"/>
  <c r="Z159" i="16"/>
  <c r="Y159" i="16"/>
  <c r="X159" i="16"/>
  <c r="W159" i="16"/>
  <c r="V159" i="16"/>
  <c r="U159" i="16"/>
  <c r="T159" i="16"/>
  <c r="S159" i="16"/>
  <c r="R159" i="16"/>
  <c r="Q159" i="16"/>
  <c r="P159" i="16"/>
  <c r="O159" i="16"/>
  <c r="N159" i="16"/>
  <c r="M159" i="16"/>
  <c r="L159" i="16"/>
  <c r="K159" i="16"/>
  <c r="J159" i="16"/>
  <c r="I159" i="16"/>
  <c r="AM159" i="16" s="1"/>
  <c r="H159" i="16"/>
  <c r="G159" i="16"/>
  <c r="F159" i="16"/>
  <c r="E159" i="16"/>
  <c r="D159" i="16"/>
  <c r="C159" i="16"/>
  <c r="B159" i="16"/>
  <c r="A159" i="16" s="1"/>
  <c r="AO158" i="16"/>
  <c r="AN158" i="16"/>
  <c r="AL158" i="16"/>
  <c r="AK158" i="16"/>
  <c r="AJ158" i="16"/>
  <c r="AI158" i="16"/>
  <c r="AH158" i="16"/>
  <c r="AG158" i="16"/>
  <c r="AF158" i="16"/>
  <c r="AE158" i="16"/>
  <c r="AD158" i="16"/>
  <c r="AC158" i="16"/>
  <c r="AB158" i="16"/>
  <c r="AA158" i="16"/>
  <c r="Z158" i="16"/>
  <c r="Y158" i="16"/>
  <c r="X158" i="16"/>
  <c r="W158" i="16"/>
  <c r="V158" i="16"/>
  <c r="U158" i="16"/>
  <c r="T158" i="16"/>
  <c r="S158" i="16"/>
  <c r="R158" i="16"/>
  <c r="Q158" i="16"/>
  <c r="P158" i="16"/>
  <c r="O158" i="16"/>
  <c r="N158" i="16"/>
  <c r="M158" i="16"/>
  <c r="L158" i="16"/>
  <c r="K158" i="16"/>
  <c r="AM158" i="16" s="1"/>
  <c r="J158" i="16"/>
  <c r="I158" i="16"/>
  <c r="H158" i="16"/>
  <c r="G158" i="16"/>
  <c r="F158" i="16"/>
  <c r="E158" i="16"/>
  <c r="D158" i="16"/>
  <c r="C158" i="16"/>
  <c r="A158" i="16" s="1"/>
  <c r="B158" i="16"/>
  <c r="AO157" i="16"/>
  <c r="AN157" i="16"/>
  <c r="AL157" i="16"/>
  <c r="AK157" i="16"/>
  <c r="AJ157" i="16"/>
  <c r="AI157" i="16"/>
  <c r="AH157" i="16"/>
  <c r="AG157" i="16"/>
  <c r="AF157" i="16"/>
  <c r="AE157" i="16"/>
  <c r="AD157" i="16"/>
  <c r="AC157" i="16"/>
  <c r="AB157" i="16"/>
  <c r="AA157" i="16"/>
  <c r="Z157" i="16"/>
  <c r="Y157" i="16"/>
  <c r="X157" i="16"/>
  <c r="W157" i="16"/>
  <c r="V157" i="16"/>
  <c r="U157" i="16"/>
  <c r="T157" i="16"/>
  <c r="S157" i="16"/>
  <c r="R157" i="16"/>
  <c r="Q157" i="16"/>
  <c r="P157" i="16"/>
  <c r="O157" i="16"/>
  <c r="N157" i="16"/>
  <c r="M157" i="16"/>
  <c r="L157" i="16"/>
  <c r="K157" i="16"/>
  <c r="J157" i="16"/>
  <c r="AM157" i="16" s="1"/>
  <c r="I157" i="16"/>
  <c r="H157" i="16"/>
  <c r="G157" i="16"/>
  <c r="F157" i="16"/>
  <c r="E157" i="16"/>
  <c r="D157" i="16"/>
  <c r="C157" i="16"/>
  <c r="B157" i="16"/>
  <c r="A157" i="16" s="1"/>
  <c r="AO156" i="16"/>
  <c r="AN156" i="16"/>
  <c r="AL156" i="16"/>
  <c r="AK156" i="16"/>
  <c r="AJ156" i="16"/>
  <c r="AI156" i="16"/>
  <c r="AH156" i="16"/>
  <c r="AG156" i="16"/>
  <c r="AF156" i="16"/>
  <c r="AE156" i="16"/>
  <c r="AD156" i="16"/>
  <c r="AC156" i="16"/>
  <c r="AB156" i="16"/>
  <c r="AA156" i="16"/>
  <c r="Z156" i="16"/>
  <c r="Y156" i="16"/>
  <c r="X156" i="16"/>
  <c r="W156" i="16"/>
  <c r="V156" i="16"/>
  <c r="U156" i="16"/>
  <c r="T156" i="16"/>
  <c r="S156" i="16"/>
  <c r="R156" i="16"/>
  <c r="Q156" i="16"/>
  <c r="P156" i="16"/>
  <c r="O156" i="16"/>
  <c r="N156" i="16"/>
  <c r="M156" i="16"/>
  <c r="L156" i="16"/>
  <c r="K156" i="16"/>
  <c r="J156" i="16"/>
  <c r="I156" i="16"/>
  <c r="AM156" i="16" s="1"/>
  <c r="H156" i="16"/>
  <c r="G156" i="16"/>
  <c r="F156" i="16"/>
  <c r="E156" i="16"/>
  <c r="D156" i="16"/>
  <c r="C156" i="16"/>
  <c r="B156" i="16"/>
  <c r="A156" i="16"/>
  <c r="AO155" i="16"/>
  <c r="AN155" i="16"/>
  <c r="AL155" i="16"/>
  <c r="AK155" i="16"/>
  <c r="AJ155" i="16"/>
  <c r="AI155" i="16"/>
  <c r="AH155" i="16"/>
  <c r="AG155" i="16"/>
  <c r="AF155" i="16"/>
  <c r="AE155" i="16"/>
  <c r="AD155" i="16"/>
  <c r="AC155" i="16"/>
  <c r="AB155" i="16"/>
  <c r="AA155" i="16"/>
  <c r="Z155" i="16"/>
  <c r="Y155" i="16"/>
  <c r="X155" i="16"/>
  <c r="W155" i="16"/>
  <c r="V155" i="16"/>
  <c r="U155" i="16"/>
  <c r="T155" i="16"/>
  <c r="S155" i="16"/>
  <c r="R155" i="16"/>
  <c r="Q155" i="16"/>
  <c r="P155" i="16"/>
  <c r="O155" i="16"/>
  <c r="N155" i="16"/>
  <c r="M155" i="16"/>
  <c r="L155" i="16"/>
  <c r="K155" i="16"/>
  <c r="J155" i="16"/>
  <c r="I155" i="16"/>
  <c r="AM155" i="16" s="1"/>
  <c r="H155" i="16"/>
  <c r="G155" i="16"/>
  <c r="F155" i="16"/>
  <c r="E155" i="16"/>
  <c r="D155" i="16"/>
  <c r="C155" i="16"/>
  <c r="B155" i="16"/>
  <c r="A155" i="16" s="1"/>
  <c r="AO154" i="16"/>
  <c r="AN154" i="16"/>
  <c r="AL154" i="16"/>
  <c r="AK154" i="16"/>
  <c r="AJ154" i="16"/>
  <c r="AI154" i="16"/>
  <c r="AH154" i="16"/>
  <c r="AG154" i="16"/>
  <c r="AF154" i="16"/>
  <c r="AE154" i="16"/>
  <c r="AD154" i="16"/>
  <c r="AC154" i="16"/>
  <c r="AB154" i="16"/>
  <c r="AA154" i="16"/>
  <c r="Z154" i="16"/>
  <c r="Y154" i="16"/>
  <c r="X154" i="16"/>
  <c r="W154" i="16"/>
  <c r="V154" i="16"/>
  <c r="U154" i="16"/>
  <c r="T154" i="16"/>
  <c r="S154" i="16"/>
  <c r="R154" i="16"/>
  <c r="Q154" i="16"/>
  <c r="P154" i="16"/>
  <c r="O154" i="16"/>
  <c r="N154" i="16"/>
  <c r="M154" i="16"/>
  <c r="L154" i="16"/>
  <c r="K154" i="16"/>
  <c r="AM154" i="16" s="1"/>
  <c r="J154" i="16"/>
  <c r="I154" i="16"/>
  <c r="H154" i="16"/>
  <c r="G154" i="16"/>
  <c r="F154" i="16"/>
  <c r="E154" i="16"/>
  <c r="D154" i="16"/>
  <c r="C154" i="16"/>
  <c r="A154" i="16" s="1"/>
  <c r="B154" i="16"/>
  <c r="AO153" i="16"/>
  <c r="AN153" i="16"/>
  <c r="AL153" i="16"/>
  <c r="AK153" i="16"/>
  <c r="AJ153" i="16"/>
  <c r="AI153" i="16"/>
  <c r="AH153" i="16"/>
  <c r="AG153" i="16"/>
  <c r="AF153" i="16"/>
  <c r="AE153" i="16"/>
  <c r="AD153" i="16"/>
  <c r="AC153" i="16"/>
  <c r="AB153" i="16"/>
  <c r="AA153" i="16"/>
  <c r="Z153" i="16"/>
  <c r="Y153" i="16"/>
  <c r="X153" i="16"/>
  <c r="W153" i="16"/>
  <c r="V153" i="16"/>
  <c r="U153" i="16"/>
  <c r="T153" i="16"/>
  <c r="S153" i="16"/>
  <c r="R153" i="16"/>
  <c r="Q153" i="16"/>
  <c r="P153" i="16"/>
  <c r="O153" i="16"/>
  <c r="N153" i="16"/>
  <c r="M153" i="16"/>
  <c r="L153" i="16"/>
  <c r="K153" i="16"/>
  <c r="J153" i="16"/>
  <c r="AM153" i="16" s="1"/>
  <c r="I153" i="16"/>
  <c r="H153" i="16"/>
  <c r="G153" i="16"/>
  <c r="F153" i="16"/>
  <c r="E153" i="16"/>
  <c r="D153" i="16"/>
  <c r="C153" i="16"/>
  <c r="B153" i="16"/>
  <c r="A153" i="16" s="1"/>
  <c r="AO152" i="16"/>
  <c r="AN152" i="16"/>
  <c r="AL152" i="16"/>
  <c r="AK152" i="16"/>
  <c r="AJ152" i="16"/>
  <c r="AI152" i="16"/>
  <c r="AH152" i="16"/>
  <c r="AG152" i="16"/>
  <c r="AF152" i="16"/>
  <c r="AE152" i="16"/>
  <c r="AD152" i="16"/>
  <c r="AC152" i="16"/>
  <c r="AB152" i="16"/>
  <c r="AA152" i="16"/>
  <c r="Z152" i="16"/>
  <c r="Y152" i="16"/>
  <c r="X152" i="16"/>
  <c r="W152" i="16"/>
  <c r="V152" i="16"/>
  <c r="U152" i="16"/>
  <c r="T152" i="16"/>
  <c r="S152" i="16"/>
  <c r="R152" i="16"/>
  <c r="Q152" i="16"/>
  <c r="P152" i="16"/>
  <c r="O152" i="16"/>
  <c r="N152" i="16"/>
  <c r="M152" i="16"/>
  <c r="L152" i="16"/>
  <c r="K152" i="16"/>
  <c r="J152" i="16"/>
  <c r="I152" i="16"/>
  <c r="AM152" i="16" s="1"/>
  <c r="H152" i="16"/>
  <c r="G152" i="16"/>
  <c r="F152" i="16"/>
  <c r="E152" i="16"/>
  <c r="D152" i="16"/>
  <c r="C152" i="16"/>
  <c r="B152" i="16"/>
  <c r="A152" i="16"/>
  <c r="AO151" i="16"/>
  <c r="AN151" i="16"/>
  <c r="AL151" i="16"/>
  <c r="AK151" i="16"/>
  <c r="AJ151" i="16"/>
  <c r="AI151" i="16"/>
  <c r="AH151" i="16"/>
  <c r="AG151" i="16"/>
  <c r="AF151" i="16"/>
  <c r="AE151" i="16"/>
  <c r="AD151" i="16"/>
  <c r="AC151" i="16"/>
  <c r="AB151" i="16"/>
  <c r="AA151" i="16"/>
  <c r="Z151" i="16"/>
  <c r="Y151" i="16"/>
  <c r="X151" i="16"/>
  <c r="W151" i="16"/>
  <c r="V151" i="16"/>
  <c r="U151" i="16"/>
  <c r="T151" i="16"/>
  <c r="S151" i="16"/>
  <c r="R151" i="16"/>
  <c r="Q151" i="16"/>
  <c r="P151" i="16"/>
  <c r="O151" i="16"/>
  <c r="N151" i="16"/>
  <c r="M151" i="16"/>
  <c r="L151" i="16"/>
  <c r="K151" i="16"/>
  <c r="J151" i="16"/>
  <c r="I151" i="16"/>
  <c r="AM151" i="16" s="1"/>
  <c r="H151" i="16"/>
  <c r="G151" i="16"/>
  <c r="F151" i="16"/>
  <c r="E151" i="16"/>
  <c r="D151" i="16"/>
  <c r="C151" i="16"/>
  <c r="B151" i="16"/>
  <c r="A151" i="16" s="1"/>
  <c r="AO150" i="16"/>
  <c r="AN150" i="16"/>
  <c r="AL150" i="16"/>
  <c r="AK150" i="16"/>
  <c r="AJ150" i="16"/>
  <c r="AI150" i="16"/>
  <c r="AH150" i="16"/>
  <c r="AG150" i="16"/>
  <c r="AF150" i="16"/>
  <c r="AE150" i="16"/>
  <c r="AD150" i="16"/>
  <c r="AC150" i="16"/>
  <c r="AB150" i="16"/>
  <c r="AA150" i="16"/>
  <c r="Z150" i="16"/>
  <c r="Y150" i="16"/>
  <c r="X150" i="16"/>
  <c r="W150" i="16"/>
  <c r="V150" i="16"/>
  <c r="U150" i="16"/>
  <c r="T150" i="16"/>
  <c r="S150" i="16"/>
  <c r="R150" i="16"/>
  <c r="Q150" i="16"/>
  <c r="P150" i="16"/>
  <c r="O150" i="16"/>
  <c r="N150" i="16"/>
  <c r="M150" i="16"/>
  <c r="L150" i="16"/>
  <c r="K150" i="16"/>
  <c r="AM150" i="16" s="1"/>
  <c r="J150" i="16"/>
  <c r="I150" i="16"/>
  <c r="H150" i="16"/>
  <c r="G150" i="16"/>
  <c r="F150" i="16"/>
  <c r="E150" i="16"/>
  <c r="D150" i="16"/>
  <c r="C150" i="16"/>
  <c r="A150" i="16" s="1"/>
  <c r="B150" i="16"/>
  <c r="AO149" i="16"/>
  <c r="AN149" i="16"/>
  <c r="AL149" i="16"/>
  <c r="AK149" i="16"/>
  <c r="AJ149" i="16"/>
  <c r="AI149" i="16"/>
  <c r="AH149" i="16"/>
  <c r="AG149" i="16"/>
  <c r="AF149" i="16"/>
  <c r="AE149" i="16"/>
  <c r="AD149" i="16"/>
  <c r="AC149" i="16"/>
  <c r="AB149" i="16"/>
  <c r="AA149" i="16"/>
  <c r="Z149" i="16"/>
  <c r="Y149" i="16"/>
  <c r="X149" i="16"/>
  <c r="W149" i="16"/>
  <c r="V149" i="16"/>
  <c r="U149" i="16"/>
  <c r="T149" i="16"/>
  <c r="S149" i="16"/>
  <c r="R149" i="16"/>
  <c r="Q149" i="16"/>
  <c r="P149" i="16"/>
  <c r="O149" i="16"/>
  <c r="N149" i="16"/>
  <c r="M149" i="16"/>
  <c r="L149" i="16"/>
  <c r="K149" i="16"/>
  <c r="J149" i="16"/>
  <c r="AM149" i="16" s="1"/>
  <c r="I149" i="16"/>
  <c r="H149" i="16"/>
  <c r="G149" i="16"/>
  <c r="F149" i="16"/>
  <c r="E149" i="16"/>
  <c r="D149" i="16"/>
  <c r="C149" i="16"/>
  <c r="B149" i="16"/>
  <c r="A149" i="16" s="1"/>
  <c r="AO148" i="16"/>
  <c r="AN148" i="16"/>
  <c r="AL148" i="16"/>
  <c r="AK148" i="16"/>
  <c r="AJ148" i="16"/>
  <c r="AI148" i="16"/>
  <c r="AH148" i="16"/>
  <c r="AG148" i="16"/>
  <c r="AF148" i="16"/>
  <c r="AE148" i="16"/>
  <c r="AD148" i="16"/>
  <c r="AC148" i="16"/>
  <c r="AB148" i="16"/>
  <c r="AA148" i="16"/>
  <c r="Z148" i="16"/>
  <c r="Y148" i="16"/>
  <c r="X148" i="16"/>
  <c r="W148" i="16"/>
  <c r="V148" i="16"/>
  <c r="U148" i="16"/>
  <c r="T148" i="16"/>
  <c r="S148" i="16"/>
  <c r="R148" i="16"/>
  <c r="Q148" i="16"/>
  <c r="P148" i="16"/>
  <c r="O148" i="16"/>
  <c r="N148" i="16"/>
  <c r="M148" i="16"/>
  <c r="L148" i="16"/>
  <c r="K148" i="16"/>
  <c r="J148" i="16"/>
  <c r="I148" i="16"/>
  <c r="AM148" i="16" s="1"/>
  <c r="H148" i="16"/>
  <c r="G148" i="16"/>
  <c r="F148" i="16"/>
  <c r="E148" i="16"/>
  <c r="D148" i="16"/>
  <c r="C148" i="16"/>
  <c r="B148" i="16"/>
  <c r="A148" i="16"/>
  <c r="AO147" i="16"/>
  <c r="AN147" i="16"/>
  <c r="AL147" i="16"/>
  <c r="AK147" i="16"/>
  <c r="AJ147" i="16"/>
  <c r="AI147" i="16"/>
  <c r="AH147" i="16"/>
  <c r="AG147" i="16"/>
  <c r="AF147" i="16"/>
  <c r="AE147" i="16"/>
  <c r="AD147" i="16"/>
  <c r="AC147" i="16"/>
  <c r="AB147" i="16"/>
  <c r="AA147" i="16"/>
  <c r="Z147" i="16"/>
  <c r="Y147" i="16"/>
  <c r="X147" i="16"/>
  <c r="W147" i="16"/>
  <c r="V147" i="16"/>
  <c r="U147" i="16"/>
  <c r="T147" i="16"/>
  <c r="S147" i="16"/>
  <c r="R147" i="16"/>
  <c r="Q147" i="16"/>
  <c r="P147" i="16"/>
  <c r="O147" i="16"/>
  <c r="N147" i="16"/>
  <c r="M147" i="16"/>
  <c r="L147" i="16"/>
  <c r="K147" i="16"/>
  <c r="J147" i="16"/>
  <c r="I147" i="16"/>
  <c r="AM147" i="16" s="1"/>
  <c r="H147" i="16"/>
  <c r="G147" i="16"/>
  <c r="F147" i="16"/>
  <c r="E147" i="16"/>
  <c r="D147" i="16"/>
  <c r="C147" i="16"/>
  <c r="B147" i="16"/>
  <c r="A147" i="16" s="1"/>
  <c r="AO146" i="16"/>
  <c r="AN146" i="16"/>
  <c r="AM146" i="16"/>
  <c r="AL146" i="16"/>
  <c r="AK146" i="16"/>
  <c r="AJ146" i="16"/>
  <c r="AI146" i="16"/>
  <c r="AH146" i="16"/>
  <c r="AG146" i="16"/>
  <c r="AF146" i="16"/>
  <c r="AE146" i="16"/>
  <c r="AD146" i="16"/>
  <c r="AC146" i="16"/>
  <c r="AB146" i="16"/>
  <c r="AA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A146" i="16" s="1"/>
  <c r="B146" i="16"/>
  <c r="AO145" i="16"/>
  <c r="AN145" i="16"/>
  <c r="AL145" i="16"/>
  <c r="AK145" i="16"/>
  <c r="AJ145" i="16"/>
  <c r="AI145" i="16"/>
  <c r="AH145" i="16"/>
  <c r="AG145" i="16"/>
  <c r="AF145" i="16"/>
  <c r="AE145" i="16"/>
  <c r="AD145" i="16"/>
  <c r="AC145" i="16"/>
  <c r="AB145" i="16"/>
  <c r="AA145" i="16"/>
  <c r="Z145" i="16"/>
  <c r="Y145" i="16"/>
  <c r="X145" i="16"/>
  <c r="W145" i="16"/>
  <c r="V145" i="16"/>
  <c r="U145" i="16"/>
  <c r="T145" i="16"/>
  <c r="S145" i="16"/>
  <c r="R145" i="16"/>
  <c r="Q145" i="16"/>
  <c r="P145" i="16"/>
  <c r="O145" i="16"/>
  <c r="N145" i="16"/>
  <c r="M145" i="16"/>
  <c r="L145" i="16"/>
  <c r="K145" i="16"/>
  <c r="J145" i="16"/>
  <c r="AM145" i="16" s="1"/>
  <c r="I145" i="16"/>
  <c r="H145" i="16"/>
  <c r="G145" i="16"/>
  <c r="F145" i="16"/>
  <c r="E145" i="16"/>
  <c r="D145" i="16"/>
  <c r="C145" i="16"/>
  <c r="B145" i="16"/>
  <c r="A145" i="16" s="1"/>
  <c r="AO144" i="16"/>
  <c r="AN144" i="16"/>
  <c r="AL144" i="16"/>
  <c r="AK144" i="16"/>
  <c r="AJ144" i="16"/>
  <c r="AI144" i="16"/>
  <c r="AH144" i="16"/>
  <c r="AG144" i="16"/>
  <c r="AF144" i="16"/>
  <c r="AE144" i="16"/>
  <c r="AD144" i="16"/>
  <c r="AC144" i="16"/>
  <c r="AB144" i="16"/>
  <c r="AA144" i="16"/>
  <c r="Z144" i="16"/>
  <c r="Y144" i="16"/>
  <c r="X144" i="16"/>
  <c r="W144" i="16"/>
  <c r="V144" i="16"/>
  <c r="U144" i="16"/>
  <c r="T144" i="16"/>
  <c r="S144" i="16"/>
  <c r="R144" i="16"/>
  <c r="Q144" i="16"/>
  <c r="P144" i="16"/>
  <c r="O144" i="16"/>
  <c r="N144" i="16"/>
  <c r="M144" i="16"/>
  <c r="L144" i="16"/>
  <c r="K144" i="16"/>
  <c r="J144" i="16"/>
  <c r="I144" i="16"/>
  <c r="AM144" i="16" s="1"/>
  <c r="H144" i="16"/>
  <c r="G144" i="16"/>
  <c r="F144" i="16"/>
  <c r="E144" i="16"/>
  <c r="D144" i="16"/>
  <c r="C144" i="16"/>
  <c r="B144" i="16"/>
  <c r="A144" i="16"/>
  <c r="AO143" i="16"/>
  <c r="AN143" i="16"/>
  <c r="AL143" i="16"/>
  <c r="AK143" i="16"/>
  <c r="AJ143" i="16"/>
  <c r="AI143" i="16"/>
  <c r="AH143" i="16"/>
  <c r="AG143" i="16"/>
  <c r="AF143" i="16"/>
  <c r="AE143" i="16"/>
  <c r="AD143" i="16"/>
  <c r="AC143" i="16"/>
  <c r="AB143" i="16"/>
  <c r="AA143" i="16"/>
  <c r="Z143" i="16"/>
  <c r="Y143" i="16"/>
  <c r="X143" i="16"/>
  <c r="W143" i="16"/>
  <c r="V143" i="16"/>
  <c r="U143" i="16"/>
  <c r="T143" i="16"/>
  <c r="S143" i="16"/>
  <c r="R143" i="16"/>
  <c r="Q143" i="16"/>
  <c r="P143" i="16"/>
  <c r="O143" i="16"/>
  <c r="N143" i="16"/>
  <c r="M143" i="16"/>
  <c r="L143" i="16"/>
  <c r="K143" i="16"/>
  <c r="J143" i="16"/>
  <c r="I143" i="16"/>
  <c r="AM143" i="16" s="1"/>
  <c r="H143" i="16"/>
  <c r="G143" i="16"/>
  <c r="F143" i="16"/>
  <c r="E143" i="16"/>
  <c r="D143" i="16"/>
  <c r="C143" i="16"/>
  <c r="B143" i="16"/>
  <c r="A143" i="16" s="1"/>
  <c r="AO142" i="16"/>
  <c r="AN142" i="16"/>
  <c r="AL142" i="16"/>
  <c r="AK142" i="16"/>
  <c r="AJ142" i="16"/>
  <c r="AI142" i="16"/>
  <c r="AH142" i="16"/>
  <c r="AG142" i="16"/>
  <c r="AF142" i="16"/>
  <c r="AE142" i="16"/>
  <c r="AD142" i="16"/>
  <c r="AC142" i="16"/>
  <c r="AB142" i="16"/>
  <c r="AA142" i="16"/>
  <c r="Z142" i="16"/>
  <c r="Y142" i="16"/>
  <c r="X142" i="16"/>
  <c r="W142" i="16"/>
  <c r="V142" i="16"/>
  <c r="U142" i="16"/>
  <c r="T142" i="16"/>
  <c r="S142" i="16"/>
  <c r="R142" i="16"/>
  <c r="Q142" i="16"/>
  <c r="P142" i="16"/>
  <c r="O142" i="16"/>
  <c r="N142" i="16"/>
  <c r="M142" i="16"/>
  <c r="L142" i="16"/>
  <c r="K142" i="16"/>
  <c r="AM142" i="16" s="1"/>
  <c r="J142" i="16"/>
  <c r="I142" i="16"/>
  <c r="H142" i="16"/>
  <c r="G142" i="16"/>
  <c r="F142" i="16"/>
  <c r="E142" i="16"/>
  <c r="D142" i="16"/>
  <c r="C142" i="16"/>
  <c r="A142" i="16" s="1"/>
  <c r="B142" i="16"/>
  <c r="AO141" i="16"/>
  <c r="AN141" i="16"/>
  <c r="AL141" i="16"/>
  <c r="AK141" i="16"/>
  <c r="AJ141" i="16"/>
  <c r="AI141" i="16"/>
  <c r="AH141" i="16"/>
  <c r="AG141" i="16"/>
  <c r="AF141" i="16"/>
  <c r="AE141" i="16"/>
  <c r="AD141" i="16"/>
  <c r="AC141" i="16"/>
  <c r="AB141" i="16"/>
  <c r="AA141" i="16"/>
  <c r="Z141" i="16"/>
  <c r="Y141" i="16"/>
  <c r="X141" i="16"/>
  <c r="W141" i="16"/>
  <c r="V141" i="16"/>
  <c r="U141" i="16"/>
  <c r="T141" i="16"/>
  <c r="S141" i="16"/>
  <c r="R141" i="16"/>
  <c r="Q141" i="16"/>
  <c r="P141" i="16"/>
  <c r="O141" i="16"/>
  <c r="N141" i="16"/>
  <c r="M141" i="16"/>
  <c r="L141" i="16"/>
  <c r="K141" i="16"/>
  <c r="J141" i="16"/>
  <c r="AM141" i="16" s="1"/>
  <c r="I141" i="16"/>
  <c r="H141" i="16"/>
  <c r="G141" i="16"/>
  <c r="F141" i="16"/>
  <c r="E141" i="16"/>
  <c r="D141" i="16"/>
  <c r="C141" i="16"/>
  <c r="B141" i="16"/>
  <c r="A141" i="16" s="1"/>
  <c r="AO140" i="16"/>
  <c r="AN140" i="16"/>
  <c r="AL140" i="16"/>
  <c r="AK140" i="16"/>
  <c r="AJ140" i="16"/>
  <c r="AI140" i="16"/>
  <c r="AH140" i="16"/>
  <c r="AG140" i="16"/>
  <c r="AF140" i="16"/>
  <c r="AE140" i="16"/>
  <c r="AD140" i="16"/>
  <c r="AC140" i="16"/>
  <c r="AB140" i="16"/>
  <c r="AA140" i="16"/>
  <c r="Z140" i="16"/>
  <c r="Y140" i="16"/>
  <c r="X140" i="16"/>
  <c r="W140" i="16"/>
  <c r="V140" i="16"/>
  <c r="U140" i="16"/>
  <c r="T140" i="16"/>
  <c r="S140" i="16"/>
  <c r="R140" i="16"/>
  <c r="Q140" i="16"/>
  <c r="P140" i="16"/>
  <c r="O140" i="16"/>
  <c r="N140" i="16"/>
  <c r="M140" i="16"/>
  <c r="L140" i="16"/>
  <c r="K140" i="16"/>
  <c r="J140" i="16"/>
  <c r="I140" i="16"/>
  <c r="AM140" i="16" s="1"/>
  <c r="H140" i="16"/>
  <c r="G140" i="16"/>
  <c r="F140" i="16"/>
  <c r="E140" i="16"/>
  <c r="D140" i="16"/>
  <c r="C140" i="16"/>
  <c r="B140" i="16"/>
  <c r="A140" i="16"/>
  <c r="AO139" i="16"/>
  <c r="AN139" i="16"/>
  <c r="AL139" i="16"/>
  <c r="AK139" i="16"/>
  <c r="AJ139" i="16"/>
  <c r="AI139" i="16"/>
  <c r="AH139" i="16"/>
  <c r="AG139" i="16"/>
  <c r="AF139" i="16"/>
  <c r="AE139" i="16"/>
  <c r="AD139" i="16"/>
  <c r="AC139" i="16"/>
  <c r="AB139" i="16"/>
  <c r="AA139" i="16"/>
  <c r="Z139" i="16"/>
  <c r="Y139" i="16"/>
  <c r="X139" i="16"/>
  <c r="W139" i="16"/>
  <c r="V139" i="16"/>
  <c r="U139" i="16"/>
  <c r="T139" i="16"/>
  <c r="S139" i="16"/>
  <c r="R139" i="16"/>
  <c r="Q139" i="16"/>
  <c r="P139" i="16"/>
  <c r="O139" i="16"/>
  <c r="N139" i="16"/>
  <c r="M139" i="16"/>
  <c r="L139" i="16"/>
  <c r="K139" i="16"/>
  <c r="J139" i="16"/>
  <c r="I139" i="16"/>
  <c r="AM139" i="16" s="1"/>
  <c r="H139" i="16"/>
  <c r="G139" i="16"/>
  <c r="F139" i="16"/>
  <c r="E139" i="16"/>
  <c r="D139" i="16"/>
  <c r="C139" i="16"/>
  <c r="B139" i="16"/>
  <c r="A139" i="16" s="1"/>
  <c r="AO138" i="16"/>
  <c r="AN138" i="16"/>
  <c r="AL138" i="16"/>
  <c r="AK138" i="16"/>
  <c r="AJ138" i="16"/>
  <c r="AI138" i="16"/>
  <c r="AH138" i="16"/>
  <c r="AG138" i="16"/>
  <c r="AF138" i="16"/>
  <c r="AE138" i="16"/>
  <c r="AD138" i="16"/>
  <c r="AC138" i="16"/>
  <c r="AB138" i="16"/>
  <c r="AA138" i="16"/>
  <c r="Z138" i="16"/>
  <c r="Y138" i="16"/>
  <c r="X138" i="16"/>
  <c r="W138" i="16"/>
  <c r="V138" i="16"/>
  <c r="U138" i="16"/>
  <c r="T138" i="16"/>
  <c r="S138" i="16"/>
  <c r="R138" i="16"/>
  <c r="Q138" i="16"/>
  <c r="P138" i="16"/>
  <c r="O138" i="16"/>
  <c r="N138" i="16"/>
  <c r="M138" i="16"/>
  <c r="L138" i="16"/>
  <c r="K138" i="16"/>
  <c r="AM138" i="16" s="1"/>
  <c r="J138" i="16"/>
  <c r="I138" i="16"/>
  <c r="H138" i="16"/>
  <c r="G138" i="16"/>
  <c r="F138" i="16"/>
  <c r="E138" i="16"/>
  <c r="D138" i="16"/>
  <c r="C138" i="16"/>
  <c r="A138" i="16" s="1"/>
  <c r="B138" i="16"/>
  <c r="AO137" i="16"/>
  <c r="AN137" i="16"/>
  <c r="AL137" i="16"/>
  <c r="AK137" i="16"/>
  <c r="AJ137" i="16"/>
  <c r="AI137" i="16"/>
  <c r="AH137" i="16"/>
  <c r="AG137" i="16"/>
  <c r="AF137" i="16"/>
  <c r="AE137" i="16"/>
  <c r="AD137" i="16"/>
  <c r="AC137" i="16"/>
  <c r="AB137" i="16"/>
  <c r="AA137" i="16"/>
  <c r="Z137" i="16"/>
  <c r="Y137" i="16"/>
  <c r="X137" i="16"/>
  <c r="W137" i="16"/>
  <c r="V137" i="16"/>
  <c r="U137" i="16"/>
  <c r="T137" i="16"/>
  <c r="S137" i="16"/>
  <c r="R137" i="16"/>
  <c r="Q137" i="16"/>
  <c r="P137" i="16"/>
  <c r="O137" i="16"/>
  <c r="N137" i="16"/>
  <c r="M137" i="16"/>
  <c r="L137" i="16"/>
  <c r="K137" i="16"/>
  <c r="J137" i="16"/>
  <c r="AM137" i="16" s="1"/>
  <c r="I137" i="16"/>
  <c r="H137" i="16"/>
  <c r="G137" i="16"/>
  <c r="F137" i="16"/>
  <c r="E137" i="16"/>
  <c r="D137" i="16"/>
  <c r="C137" i="16"/>
  <c r="B137" i="16"/>
  <c r="A137" i="16" s="1"/>
  <c r="AO136" i="16"/>
  <c r="AN136" i="16"/>
  <c r="AL136" i="16"/>
  <c r="AK136" i="16"/>
  <c r="AJ136" i="16"/>
  <c r="AI136" i="16"/>
  <c r="AH136" i="16"/>
  <c r="AG136" i="16"/>
  <c r="AF136" i="16"/>
  <c r="AE136" i="16"/>
  <c r="AD136" i="16"/>
  <c r="AC136" i="16"/>
  <c r="AB136" i="16"/>
  <c r="AA136" i="16"/>
  <c r="Z136" i="16"/>
  <c r="Y136" i="16"/>
  <c r="X136" i="16"/>
  <c r="W136" i="16"/>
  <c r="V136" i="16"/>
  <c r="U136" i="16"/>
  <c r="T136" i="16"/>
  <c r="S136" i="16"/>
  <c r="R136" i="16"/>
  <c r="Q136" i="16"/>
  <c r="P136" i="16"/>
  <c r="O136" i="16"/>
  <c r="N136" i="16"/>
  <c r="M136" i="16"/>
  <c r="L136" i="16"/>
  <c r="K136" i="16"/>
  <c r="J136" i="16"/>
  <c r="I136" i="16"/>
  <c r="AM136" i="16" s="1"/>
  <c r="H136" i="16"/>
  <c r="G136" i="16"/>
  <c r="F136" i="16"/>
  <c r="E136" i="16"/>
  <c r="D136" i="16"/>
  <c r="C136" i="16"/>
  <c r="B136" i="16"/>
  <c r="A136" i="16"/>
  <c r="AO135" i="16"/>
  <c r="AN135" i="16"/>
  <c r="AL135" i="16"/>
  <c r="AK135" i="16"/>
  <c r="AJ135" i="16"/>
  <c r="AI135" i="16"/>
  <c r="AH135" i="16"/>
  <c r="AG135" i="16"/>
  <c r="AF135" i="16"/>
  <c r="AE135" i="16"/>
  <c r="AD135" i="16"/>
  <c r="AC135" i="16"/>
  <c r="AB135" i="16"/>
  <c r="AA135" i="16"/>
  <c r="Z135" i="16"/>
  <c r="Y135" i="16"/>
  <c r="X135" i="16"/>
  <c r="W135" i="16"/>
  <c r="V135" i="16"/>
  <c r="U135" i="16"/>
  <c r="T135" i="16"/>
  <c r="S135" i="16"/>
  <c r="R135" i="16"/>
  <c r="Q135" i="16"/>
  <c r="P135" i="16"/>
  <c r="O135" i="16"/>
  <c r="N135" i="16"/>
  <c r="M135" i="16"/>
  <c r="L135" i="16"/>
  <c r="K135" i="16"/>
  <c r="J135" i="16"/>
  <c r="I135" i="16"/>
  <c r="AM135" i="16" s="1"/>
  <c r="H135" i="16"/>
  <c r="G135" i="16"/>
  <c r="F135" i="16"/>
  <c r="E135" i="16"/>
  <c r="D135" i="16"/>
  <c r="C135" i="16"/>
  <c r="B135" i="16"/>
  <c r="A135" i="16" s="1"/>
  <c r="AO134" i="16"/>
  <c r="AN134" i="16"/>
  <c r="AL134" i="16"/>
  <c r="AK134" i="16"/>
  <c r="AJ134" i="16"/>
  <c r="AI134" i="16"/>
  <c r="AH134" i="16"/>
  <c r="AG134" i="16"/>
  <c r="AF134" i="16"/>
  <c r="AE134" i="16"/>
  <c r="AD134" i="16"/>
  <c r="AC134" i="16"/>
  <c r="AB134" i="16"/>
  <c r="AA134" i="16"/>
  <c r="Z134" i="16"/>
  <c r="Y134" i="16"/>
  <c r="X134" i="16"/>
  <c r="W134" i="16"/>
  <c r="V134" i="16"/>
  <c r="U134" i="16"/>
  <c r="T134" i="16"/>
  <c r="S134" i="16"/>
  <c r="R134" i="16"/>
  <c r="Q134" i="16"/>
  <c r="P134" i="16"/>
  <c r="O134" i="16"/>
  <c r="N134" i="16"/>
  <c r="M134" i="16"/>
  <c r="L134" i="16"/>
  <c r="K134" i="16"/>
  <c r="AM134" i="16" s="1"/>
  <c r="J134" i="16"/>
  <c r="I134" i="16"/>
  <c r="H134" i="16"/>
  <c r="G134" i="16"/>
  <c r="F134" i="16"/>
  <c r="E134" i="16"/>
  <c r="D134" i="16"/>
  <c r="C134" i="16"/>
  <c r="A134" i="16" s="1"/>
  <c r="B134" i="16"/>
  <c r="AO133" i="16"/>
  <c r="AN133" i="16"/>
  <c r="AL133" i="16"/>
  <c r="AK133" i="16"/>
  <c r="AJ133" i="16"/>
  <c r="AI133" i="16"/>
  <c r="AH133" i="16"/>
  <c r="AG133" i="16"/>
  <c r="AF133" i="16"/>
  <c r="AE133" i="16"/>
  <c r="AD133" i="16"/>
  <c r="AC133" i="16"/>
  <c r="AB133" i="16"/>
  <c r="AA133" i="16"/>
  <c r="Z133" i="16"/>
  <c r="Y133" i="16"/>
  <c r="X133" i="16"/>
  <c r="W133" i="16"/>
  <c r="V133" i="16"/>
  <c r="U133" i="16"/>
  <c r="T133" i="16"/>
  <c r="S133" i="16"/>
  <c r="R133" i="16"/>
  <c r="Q133" i="16"/>
  <c r="P133" i="16"/>
  <c r="O133" i="16"/>
  <c r="N133" i="16"/>
  <c r="M133" i="16"/>
  <c r="L133" i="16"/>
  <c r="K133" i="16"/>
  <c r="J133" i="16"/>
  <c r="AM133" i="16" s="1"/>
  <c r="I133" i="16"/>
  <c r="H133" i="16"/>
  <c r="G133" i="16"/>
  <c r="F133" i="16"/>
  <c r="E133" i="16"/>
  <c r="D133" i="16"/>
  <c r="C133" i="16"/>
  <c r="B133" i="16"/>
  <c r="A133" i="16" s="1"/>
  <c r="AO132" i="16"/>
  <c r="AN132" i="16"/>
  <c r="AL132" i="16"/>
  <c r="AK132" i="16"/>
  <c r="AJ132" i="16"/>
  <c r="AI132" i="16"/>
  <c r="AH132" i="16"/>
  <c r="AG132" i="16"/>
  <c r="AF132" i="16"/>
  <c r="AE132" i="16"/>
  <c r="AD132" i="16"/>
  <c r="AC132" i="16"/>
  <c r="AB132" i="16"/>
  <c r="AA132" i="16"/>
  <c r="Z132" i="16"/>
  <c r="Y132" i="16"/>
  <c r="X132" i="16"/>
  <c r="W132" i="16"/>
  <c r="V132" i="16"/>
  <c r="U132" i="16"/>
  <c r="T132" i="16"/>
  <c r="S132" i="16"/>
  <c r="R132" i="16"/>
  <c r="Q132" i="16"/>
  <c r="P132" i="16"/>
  <c r="O132" i="16"/>
  <c r="N132" i="16"/>
  <c r="M132" i="16"/>
  <c r="L132" i="16"/>
  <c r="K132" i="16"/>
  <c r="J132" i="16"/>
  <c r="I132" i="16"/>
  <c r="AM132" i="16" s="1"/>
  <c r="H132" i="16"/>
  <c r="G132" i="16"/>
  <c r="F132" i="16"/>
  <c r="E132" i="16"/>
  <c r="D132" i="16"/>
  <c r="C132" i="16"/>
  <c r="B132" i="16"/>
  <c r="A132" i="16"/>
  <c r="AO131" i="16"/>
  <c r="AN131" i="16"/>
  <c r="AL131" i="16"/>
  <c r="AK131" i="16"/>
  <c r="AJ131" i="16"/>
  <c r="AI131" i="16"/>
  <c r="AH131" i="16"/>
  <c r="AG131" i="16"/>
  <c r="AF131" i="16"/>
  <c r="AE131" i="16"/>
  <c r="AD131" i="16"/>
  <c r="AC131" i="16"/>
  <c r="AB131" i="16"/>
  <c r="AA131" i="16"/>
  <c r="Z131" i="16"/>
  <c r="Y131" i="16"/>
  <c r="X131" i="16"/>
  <c r="W131" i="16"/>
  <c r="V131" i="16"/>
  <c r="U131" i="16"/>
  <c r="T131" i="16"/>
  <c r="S131" i="16"/>
  <c r="R131" i="16"/>
  <c r="Q131" i="16"/>
  <c r="P131" i="16"/>
  <c r="O131" i="16"/>
  <c r="N131" i="16"/>
  <c r="M131" i="16"/>
  <c r="L131" i="16"/>
  <c r="K131" i="16"/>
  <c r="J131" i="16"/>
  <c r="I131" i="16"/>
  <c r="AM131" i="16" s="1"/>
  <c r="H131" i="16"/>
  <c r="G131" i="16"/>
  <c r="F131" i="16"/>
  <c r="E131" i="16"/>
  <c r="D131" i="16"/>
  <c r="C131" i="16"/>
  <c r="B131" i="16"/>
  <c r="A131" i="16" s="1"/>
  <c r="AO130" i="16"/>
  <c r="AN130" i="16"/>
  <c r="AL130" i="16"/>
  <c r="AK130" i="16"/>
  <c r="AJ130" i="16"/>
  <c r="AI130" i="16"/>
  <c r="AH130" i="16"/>
  <c r="AG130" i="16"/>
  <c r="AF130" i="16"/>
  <c r="AE130" i="16"/>
  <c r="AD130" i="16"/>
  <c r="AC130" i="16"/>
  <c r="AB130" i="16"/>
  <c r="AA130" i="16"/>
  <c r="Z130" i="16"/>
  <c r="Y130" i="16"/>
  <c r="X130" i="16"/>
  <c r="W130" i="16"/>
  <c r="V130" i="16"/>
  <c r="U130" i="16"/>
  <c r="T130" i="16"/>
  <c r="S130" i="16"/>
  <c r="R130" i="16"/>
  <c r="Q130" i="16"/>
  <c r="P130" i="16"/>
  <c r="O130" i="16"/>
  <c r="N130" i="16"/>
  <c r="M130" i="16"/>
  <c r="L130" i="16"/>
  <c r="K130" i="16"/>
  <c r="AM130" i="16" s="1"/>
  <c r="J130" i="16"/>
  <c r="I130" i="16"/>
  <c r="H130" i="16"/>
  <c r="G130" i="16"/>
  <c r="F130" i="16"/>
  <c r="E130" i="16"/>
  <c r="D130" i="16"/>
  <c r="C130" i="16"/>
  <c r="A130" i="16" s="1"/>
  <c r="B130" i="16"/>
  <c r="AO129" i="16"/>
  <c r="AN129" i="16"/>
  <c r="AL129" i="16"/>
  <c r="AK129" i="16"/>
  <c r="AJ129" i="16"/>
  <c r="AI129" i="16"/>
  <c r="AH129" i="16"/>
  <c r="AG129" i="16"/>
  <c r="AF129" i="16"/>
  <c r="AE129" i="16"/>
  <c r="AD129" i="16"/>
  <c r="AC129" i="16"/>
  <c r="AB129" i="16"/>
  <c r="AA129" i="16"/>
  <c r="Z129" i="16"/>
  <c r="Y129" i="16"/>
  <c r="X129" i="16"/>
  <c r="W129" i="16"/>
  <c r="V129" i="16"/>
  <c r="U129" i="16"/>
  <c r="T129" i="16"/>
  <c r="S129" i="16"/>
  <c r="R129" i="16"/>
  <c r="Q129" i="16"/>
  <c r="P129" i="16"/>
  <c r="O129" i="16"/>
  <c r="N129" i="16"/>
  <c r="M129" i="16"/>
  <c r="L129" i="16"/>
  <c r="K129" i="16"/>
  <c r="J129" i="16"/>
  <c r="AM129" i="16" s="1"/>
  <c r="I129" i="16"/>
  <c r="H129" i="16"/>
  <c r="G129" i="16"/>
  <c r="F129" i="16"/>
  <c r="E129" i="16"/>
  <c r="D129" i="16"/>
  <c r="C129" i="16"/>
  <c r="B129" i="16"/>
  <c r="A129" i="16" s="1"/>
  <c r="AO128" i="16"/>
  <c r="AN128" i="16"/>
  <c r="AL128" i="16"/>
  <c r="AK128" i="16"/>
  <c r="AJ128" i="16"/>
  <c r="AI128" i="16"/>
  <c r="AH128" i="16"/>
  <c r="AG128" i="16"/>
  <c r="AF128" i="16"/>
  <c r="AE128" i="16"/>
  <c r="AD128" i="16"/>
  <c r="AC128" i="16"/>
  <c r="AB128" i="16"/>
  <c r="AA128" i="16"/>
  <c r="Z128" i="16"/>
  <c r="Y128" i="16"/>
  <c r="X128" i="16"/>
  <c r="W128" i="16"/>
  <c r="V128" i="16"/>
  <c r="U128" i="16"/>
  <c r="T128" i="16"/>
  <c r="S128" i="16"/>
  <c r="R128" i="16"/>
  <c r="Q128" i="16"/>
  <c r="P128" i="16"/>
  <c r="O128" i="16"/>
  <c r="N128" i="16"/>
  <c r="M128" i="16"/>
  <c r="L128" i="16"/>
  <c r="K128" i="16"/>
  <c r="J128" i="16"/>
  <c r="I128" i="16"/>
  <c r="AM128" i="16" s="1"/>
  <c r="H128" i="16"/>
  <c r="G128" i="16"/>
  <c r="F128" i="16"/>
  <c r="E128" i="16"/>
  <c r="D128" i="16"/>
  <c r="C128" i="16"/>
  <c r="B128" i="16"/>
  <c r="A128" i="16"/>
  <c r="AO127" i="16"/>
  <c r="AN127" i="16"/>
  <c r="AL127" i="16"/>
  <c r="AK127" i="16"/>
  <c r="AJ127" i="16"/>
  <c r="AI127" i="16"/>
  <c r="AH127" i="16"/>
  <c r="AG127" i="16"/>
  <c r="AF127" i="16"/>
  <c r="AE127" i="16"/>
  <c r="AD127" i="16"/>
  <c r="AC127" i="16"/>
  <c r="AB127" i="16"/>
  <c r="AA127" i="16"/>
  <c r="Z127" i="16"/>
  <c r="Y127" i="16"/>
  <c r="X127" i="16"/>
  <c r="W127" i="16"/>
  <c r="V127" i="16"/>
  <c r="U127" i="16"/>
  <c r="T127" i="16"/>
  <c r="S127" i="16"/>
  <c r="R127" i="16"/>
  <c r="Q127" i="16"/>
  <c r="P127" i="16"/>
  <c r="O127" i="16"/>
  <c r="N127" i="16"/>
  <c r="M127" i="16"/>
  <c r="L127" i="16"/>
  <c r="K127" i="16"/>
  <c r="J127" i="16"/>
  <c r="I127" i="16"/>
  <c r="AM127" i="16" s="1"/>
  <c r="H127" i="16"/>
  <c r="G127" i="16"/>
  <c r="F127" i="16"/>
  <c r="E127" i="16"/>
  <c r="D127" i="16"/>
  <c r="C127" i="16"/>
  <c r="B127" i="16"/>
  <c r="A127" i="16" s="1"/>
  <c r="AO126" i="16"/>
  <c r="AN126" i="16"/>
  <c r="AL126" i="16"/>
  <c r="AK126" i="16"/>
  <c r="AJ126" i="16"/>
  <c r="AI126" i="16"/>
  <c r="AH126" i="16"/>
  <c r="AG126" i="16"/>
  <c r="AF126" i="16"/>
  <c r="AE126" i="16"/>
  <c r="AD126" i="16"/>
  <c r="AC126" i="16"/>
  <c r="AB126" i="16"/>
  <c r="AA126" i="16"/>
  <c r="Z126" i="16"/>
  <c r="Y126" i="16"/>
  <c r="X126" i="16"/>
  <c r="W126" i="16"/>
  <c r="V126" i="16"/>
  <c r="U126" i="16"/>
  <c r="T126" i="16"/>
  <c r="S126" i="16"/>
  <c r="R126" i="16"/>
  <c r="Q126" i="16"/>
  <c r="P126" i="16"/>
  <c r="O126" i="16"/>
  <c r="N126" i="16"/>
  <c r="M126" i="16"/>
  <c r="L126" i="16"/>
  <c r="K126" i="16"/>
  <c r="AM126" i="16" s="1"/>
  <c r="J126" i="16"/>
  <c r="I126" i="16"/>
  <c r="H126" i="16"/>
  <c r="G126" i="16"/>
  <c r="F126" i="16"/>
  <c r="E126" i="16"/>
  <c r="D126" i="16"/>
  <c r="C126" i="16"/>
  <c r="A126" i="16" s="1"/>
  <c r="B126" i="16"/>
  <c r="AO125" i="16"/>
  <c r="AN125" i="16"/>
  <c r="AL125" i="16"/>
  <c r="AK125" i="16"/>
  <c r="AJ125" i="16"/>
  <c r="AI125" i="16"/>
  <c r="AH125" i="16"/>
  <c r="AG125" i="16"/>
  <c r="AF125" i="16"/>
  <c r="AE125" i="16"/>
  <c r="AD125" i="16"/>
  <c r="AC125" i="16"/>
  <c r="AB125" i="16"/>
  <c r="AA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s="1"/>
  <c r="AO124" i="16"/>
  <c r="AN124" i="16"/>
  <c r="AL124" i="16"/>
  <c r="AK124" i="16"/>
  <c r="AJ124" i="16"/>
  <c r="AI124" i="16"/>
  <c r="AH124" i="16"/>
  <c r="AG124" i="16"/>
  <c r="AF124" i="16"/>
  <c r="AE124" i="16"/>
  <c r="AD124" i="16"/>
  <c r="AC124" i="16"/>
  <c r="AB124" i="16"/>
  <c r="AA124" i="16"/>
  <c r="Z124" i="16"/>
  <c r="Y124" i="16"/>
  <c r="X124" i="16"/>
  <c r="W124" i="16"/>
  <c r="V124" i="16"/>
  <c r="U124" i="16"/>
  <c r="T124" i="16"/>
  <c r="S124" i="16"/>
  <c r="R124" i="16"/>
  <c r="Q124" i="16"/>
  <c r="P124" i="16"/>
  <c r="O124" i="16"/>
  <c r="N124" i="16"/>
  <c r="M124" i="16"/>
  <c r="L124" i="16"/>
  <c r="K124" i="16"/>
  <c r="J124" i="16"/>
  <c r="I124" i="16"/>
  <c r="AM124" i="16" s="1"/>
  <c r="H124" i="16"/>
  <c r="G124" i="16"/>
  <c r="F124" i="16"/>
  <c r="E124" i="16"/>
  <c r="D124" i="16"/>
  <c r="C124" i="16"/>
  <c r="B124" i="16"/>
  <c r="A124" i="16"/>
  <c r="AO123" i="16"/>
  <c r="AN123" i="16"/>
  <c r="AL123" i="16"/>
  <c r="AK123" i="16"/>
  <c r="AJ123" i="16"/>
  <c r="AI123" i="16"/>
  <c r="AH123" i="16"/>
  <c r="AG123" i="16"/>
  <c r="AF123" i="16"/>
  <c r="AE123" i="16"/>
  <c r="AD123" i="16"/>
  <c r="AC123" i="16"/>
  <c r="AB123" i="16"/>
  <c r="AA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s="1"/>
  <c r="AO122" i="16"/>
  <c r="AN122" i="16"/>
  <c r="AL122" i="16"/>
  <c r="AK122" i="16"/>
  <c r="AJ122" i="16"/>
  <c r="AI122" i="16"/>
  <c r="AH122" i="16"/>
  <c r="AG122" i="16"/>
  <c r="AF122" i="16"/>
  <c r="AE122" i="16"/>
  <c r="AD122" i="16"/>
  <c r="AC122" i="16"/>
  <c r="AB122" i="16"/>
  <c r="AA122" i="16"/>
  <c r="Z122" i="16"/>
  <c r="Y122" i="16"/>
  <c r="X122" i="16"/>
  <c r="W122" i="16"/>
  <c r="V122" i="16"/>
  <c r="U122" i="16"/>
  <c r="T122" i="16"/>
  <c r="S122" i="16"/>
  <c r="R122" i="16"/>
  <c r="Q122" i="16"/>
  <c r="P122" i="16"/>
  <c r="O122" i="16"/>
  <c r="N122" i="16"/>
  <c r="M122" i="16"/>
  <c r="L122" i="16"/>
  <c r="K122" i="16"/>
  <c r="AM122" i="16" s="1"/>
  <c r="J122" i="16"/>
  <c r="I122" i="16"/>
  <c r="H122" i="16"/>
  <c r="G122" i="16"/>
  <c r="F122" i="16"/>
  <c r="E122" i="16"/>
  <c r="D122" i="16"/>
  <c r="C122" i="16"/>
  <c r="A122" i="16" s="1"/>
  <c r="B122" i="16"/>
  <c r="AO121" i="16"/>
  <c r="AN121" i="16"/>
  <c r="AL121" i="16"/>
  <c r="AK121" i="16"/>
  <c r="AJ121" i="16"/>
  <c r="AI121" i="16"/>
  <c r="AH121" i="16"/>
  <c r="AG121" i="16"/>
  <c r="AF121" i="16"/>
  <c r="AE121" i="16"/>
  <c r="AD121" i="16"/>
  <c r="AC121" i="16"/>
  <c r="AB121" i="16"/>
  <c r="AA121" i="16"/>
  <c r="Z121" i="16"/>
  <c r="Y121" i="16"/>
  <c r="X121" i="16"/>
  <c r="W121" i="16"/>
  <c r="V121" i="16"/>
  <c r="U121" i="16"/>
  <c r="T121" i="16"/>
  <c r="S121" i="16"/>
  <c r="R121" i="16"/>
  <c r="Q121" i="16"/>
  <c r="P121" i="16"/>
  <c r="O121" i="16"/>
  <c r="N121" i="16"/>
  <c r="M121" i="16"/>
  <c r="L121" i="16"/>
  <c r="K121" i="16"/>
  <c r="J121" i="16"/>
  <c r="AM121" i="16" s="1"/>
  <c r="I121" i="16"/>
  <c r="H121" i="16"/>
  <c r="G121" i="16"/>
  <c r="F121" i="16"/>
  <c r="E121" i="16"/>
  <c r="D121" i="16"/>
  <c r="C121" i="16"/>
  <c r="B121" i="16"/>
  <c r="A121" i="16" s="1"/>
  <c r="AO120" i="16"/>
  <c r="AN120" i="16"/>
  <c r="AL120" i="16"/>
  <c r="AK120" i="16"/>
  <c r="AJ120" i="16"/>
  <c r="AI120" i="16"/>
  <c r="AH120" i="16"/>
  <c r="AG120" i="16"/>
  <c r="AF120" i="16"/>
  <c r="AE120" i="16"/>
  <c r="AD120" i="16"/>
  <c r="AC120" i="16"/>
  <c r="AB120" i="16"/>
  <c r="AA120" i="16"/>
  <c r="Z120" i="16"/>
  <c r="Y120" i="16"/>
  <c r="X120" i="16"/>
  <c r="W120" i="16"/>
  <c r="V120" i="16"/>
  <c r="U120" i="16"/>
  <c r="T120" i="16"/>
  <c r="S120" i="16"/>
  <c r="R120" i="16"/>
  <c r="Q120" i="16"/>
  <c r="P120" i="16"/>
  <c r="O120" i="16"/>
  <c r="N120" i="16"/>
  <c r="M120" i="16"/>
  <c r="L120" i="16"/>
  <c r="K120" i="16"/>
  <c r="J120" i="16"/>
  <c r="I120" i="16"/>
  <c r="AM120" i="16" s="1"/>
  <c r="H120" i="16"/>
  <c r="G120" i="16"/>
  <c r="F120" i="16"/>
  <c r="E120" i="16"/>
  <c r="D120" i="16"/>
  <c r="C120" i="16"/>
  <c r="B120" i="16"/>
  <c r="A120" i="16"/>
  <c r="AO119" i="16"/>
  <c r="AN119" i="16"/>
  <c r="AL119" i="16"/>
  <c r="AK119" i="16"/>
  <c r="AJ119" i="16"/>
  <c r="AI119" i="16"/>
  <c r="AH119" i="16"/>
  <c r="AG119" i="16"/>
  <c r="AF119" i="16"/>
  <c r="AE119" i="16"/>
  <c r="AD119" i="16"/>
  <c r="AC119" i="16"/>
  <c r="AB119" i="16"/>
  <c r="AA119" i="16"/>
  <c r="Z119" i="16"/>
  <c r="Y119" i="16"/>
  <c r="X119" i="16"/>
  <c r="W119" i="16"/>
  <c r="V119" i="16"/>
  <c r="U119" i="16"/>
  <c r="T119" i="16"/>
  <c r="S119" i="16"/>
  <c r="R119" i="16"/>
  <c r="Q119" i="16"/>
  <c r="P119" i="16"/>
  <c r="O119" i="16"/>
  <c r="N119" i="16"/>
  <c r="M119" i="16"/>
  <c r="L119" i="16"/>
  <c r="K119" i="16"/>
  <c r="J119" i="16"/>
  <c r="I119" i="16"/>
  <c r="AM119" i="16" s="1"/>
  <c r="H119" i="16"/>
  <c r="G119" i="16"/>
  <c r="F119" i="16"/>
  <c r="E119" i="16"/>
  <c r="D119" i="16"/>
  <c r="C119" i="16"/>
  <c r="B119" i="16"/>
  <c r="A119" i="16" s="1"/>
  <c r="AO118" i="16"/>
  <c r="AN118" i="16"/>
  <c r="AL118" i="16"/>
  <c r="AK118" i="16"/>
  <c r="AJ118" i="16"/>
  <c r="AI118" i="16"/>
  <c r="AH118" i="16"/>
  <c r="AG118" i="16"/>
  <c r="AF118" i="16"/>
  <c r="AE118" i="16"/>
  <c r="AD118" i="16"/>
  <c r="AC118" i="16"/>
  <c r="AB118" i="16"/>
  <c r="AA118" i="16"/>
  <c r="Z118" i="16"/>
  <c r="Y118" i="16"/>
  <c r="X118" i="16"/>
  <c r="W118" i="16"/>
  <c r="V118" i="16"/>
  <c r="U118" i="16"/>
  <c r="T118" i="16"/>
  <c r="S118" i="16"/>
  <c r="R118" i="16"/>
  <c r="Q118" i="16"/>
  <c r="P118" i="16"/>
  <c r="O118" i="16"/>
  <c r="N118" i="16"/>
  <c r="M118" i="16"/>
  <c r="L118" i="16"/>
  <c r="K118" i="16"/>
  <c r="AM118" i="16" s="1"/>
  <c r="J118" i="16"/>
  <c r="I118" i="16"/>
  <c r="H118" i="16"/>
  <c r="G118" i="16"/>
  <c r="F118" i="16"/>
  <c r="E118" i="16"/>
  <c r="D118" i="16"/>
  <c r="C118" i="16"/>
  <c r="A118" i="16" s="1"/>
  <c r="B118" i="16"/>
  <c r="AO117" i="16"/>
  <c r="AN117" i="16"/>
  <c r="AL117" i="16"/>
  <c r="AK117" i="16"/>
  <c r="AJ117" i="16"/>
  <c r="AI117" i="16"/>
  <c r="AH117" i="16"/>
  <c r="AG117" i="16"/>
  <c r="AF117" i="16"/>
  <c r="AE117" i="16"/>
  <c r="AD117" i="16"/>
  <c r="AC117" i="16"/>
  <c r="AB117" i="16"/>
  <c r="AA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s="1"/>
  <c r="AO116" i="16"/>
  <c r="AN116" i="16"/>
  <c r="AL116" i="16"/>
  <c r="AK116" i="16"/>
  <c r="AJ116" i="16"/>
  <c r="AI116" i="16"/>
  <c r="AH116" i="16"/>
  <c r="AG116" i="16"/>
  <c r="AF116" i="16"/>
  <c r="AE116" i="16"/>
  <c r="AD116" i="16"/>
  <c r="AC116" i="16"/>
  <c r="AB116" i="16"/>
  <c r="AA116" i="16"/>
  <c r="Z116" i="16"/>
  <c r="Y116" i="16"/>
  <c r="X116" i="16"/>
  <c r="W116" i="16"/>
  <c r="V116" i="16"/>
  <c r="U116" i="16"/>
  <c r="T116" i="16"/>
  <c r="S116" i="16"/>
  <c r="R116" i="16"/>
  <c r="Q116" i="16"/>
  <c r="P116" i="16"/>
  <c r="O116" i="16"/>
  <c r="N116" i="16"/>
  <c r="M116" i="16"/>
  <c r="L116" i="16"/>
  <c r="K116" i="16"/>
  <c r="J116" i="16"/>
  <c r="I116" i="16"/>
  <c r="AM116" i="16" s="1"/>
  <c r="H116" i="16"/>
  <c r="G116" i="16"/>
  <c r="F116" i="16"/>
  <c r="E116" i="16"/>
  <c r="D116" i="16"/>
  <c r="C116" i="16"/>
  <c r="B116" i="16"/>
  <c r="A116" i="16"/>
  <c r="AO115" i="16"/>
  <c r="AN115" i="16"/>
  <c r="AL115" i="16"/>
  <c r="AK115" i="16"/>
  <c r="AJ115" i="16"/>
  <c r="AI115" i="16"/>
  <c r="AH115" i="16"/>
  <c r="AG115" i="16"/>
  <c r="AF115" i="16"/>
  <c r="AE115" i="16"/>
  <c r="AD115" i="16"/>
  <c r="AC115" i="16"/>
  <c r="AB115" i="16"/>
  <c r="AA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s="1"/>
  <c r="AO114" i="16"/>
  <c r="AN114" i="16"/>
  <c r="AL114" i="16"/>
  <c r="AK114" i="16"/>
  <c r="AJ114" i="16"/>
  <c r="AI114" i="16"/>
  <c r="AH114" i="16"/>
  <c r="AG114" i="16"/>
  <c r="AF114" i="16"/>
  <c r="AE114" i="16"/>
  <c r="AD114" i="16"/>
  <c r="AC114" i="16"/>
  <c r="AB114" i="16"/>
  <c r="AA114" i="16"/>
  <c r="Z114" i="16"/>
  <c r="Y114" i="16"/>
  <c r="X114" i="16"/>
  <c r="W114" i="16"/>
  <c r="V114" i="16"/>
  <c r="U114" i="16"/>
  <c r="T114" i="16"/>
  <c r="S114" i="16"/>
  <c r="R114" i="16"/>
  <c r="Q114" i="16"/>
  <c r="P114" i="16"/>
  <c r="O114" i="16"/>
  <c r="N114" i="16"/>
  <c r="M114" i="16"/>
  <c r="L114" i="16"/>
  <c r="K114" i="16"/>
  <c r="AM114" i="16" s="1"/>
  <c r="J114" i="16"/>
  <c r="I114" i="16"/>
  <c r="H114" i="16"/>
  <c r="G114" i="16"/>
  <c r="F114" i="16"/>
  <c r="E114" i="16"/>
  <c r="D114" i="16"/>
  <c r="C114" i="16"/>
  <c r="A114" i="16" s="1"/>
  <c r="B114" i="16"/>
  <c r="AO113" i="16"/>
  <c r="AN113" i="16"/>
  <c r="AL113" i="16"/>
  <c r="AK113" i="16"/>
  <c r="AJ113" i="16"/>
  <c r="AI113" i="16"/>
  <c r="AH113" i="16"/>
  <c r="AG113" i="16"/>
  <c r="AF113" i="16"/>
  <c r="AE113" i="16"/>
  <c r="AD113" i="16"/>
  <c r="AC113" i="16"/>
  <c r="AB113" i="16"/>
  <c r="AA113" i="16"/>
  <c r="Z113" i="16"/>
  <c r="Y113" i="16"/>
  <c r="X113" i="16"/>
  <c r="W113" i="16"/>
  <c r="V113" i="16"/>
  <c r="U113" i="16"/>
  <c r="T113" i="16"/>
  <c r="S113" i="16"/>
  <c r="R113" i="16"/>
  <c r="Q113" i="16"/>
  <c r="P113" i="16"/>
  <c r="O113" i="16"/>
  <c r="N113" i="16"/>
  <c r="M113" i="16"/>
  <c r="L113" i="16"/>
  <c r="K113" i="16"/>
  <c r="J113" i="16"/>
  <c r="AM113" i="16" s="1"/>
  <c r="I113" i="16"/>
  <c r="H113" i="16"/>
  <c r="G113" i="16"/>
  <c r="F113" i="16"/>
  <c r="E113" i="16"/>
  <c r="D113" i="16"/>
  <c r="C113" i="16"/>
  <c r="B113" i="16"/>
  <c r="A113" i="16" s="1"/>
  <c r="AO112" i="16"/>
  <c r="AN112" i="16"/>
  <c r="AL112" i="16"/>
  <c r="AK112" i="16"/>
  <c r="AJ112" i="16"/>
  <c r="AI112" i="16"/>
  <c r="AH112" i="16"/>
  <c r="AG112" i="16"/>
  <c r="AF112" i="16"/>
  <c r="AE112" i="16"/>
  <c r="AD112" i="16"/>
  <c r="AC112" i="16"/>
  <c r="AB112" i="16"/>
  <c r="AA112" i="16"/>
  <c r="Z112" i="16"/>
  <c r="Y112" i="16"/>
  <c r="X112" i="16"/>
  <c r="W112" i="16"/>
  <c r="V112" i="16"/>
  <c r="U112" i="16"/>
  <c r="T112" i="16"/>
  <c r="S112" i="16"/>
  <c r="R112" i="16"/>
  <c r="Q112" i="16"/>
  <c r="P112" i="16"/>
  <c r="O112" i="16"/>
  <c r="N112" i="16"/>
  <c r="M112" i="16"/>
  <c r="L112" i="16"/>
  <c r="K112" i="16"/>
  <c r="J112" i="16"/>
  <c r="I112" i="16"/>
  <c r="AM112" i="16" s="1"/>
  <c r="H112" i="16"/>
  <c r="G112" i="16"/>
  <c r="F112" i="16"/>
  <c r="E112" i="16"/>
  <c r="D112" i="16"/>
  <c r="C112" i="16"/>
  <c r="B112" i="16"/>
  <c r="A112" i="16"/>
  <c r="AO111" i="16"/>
  <c r="AN111" i="16"/>
  <c r="AL111" i="16"/>
  <c r="AK111" i="16"/>
  <c r="AJ111" i="16"/>
  <c r="AI111" i="16"/>
  <c r="AH111" i="16"/>
  <c r="AG111" i="16"/>
  <c r="AF111" i="16"/>
  <c r="AE111" i="16"/>
  <c r="AD111" i="16"/>
  <c r="AC111" i="16"/>
  <c r="AB111" i="16"/>
  <c r="AA111" i="16"/>
  <c r="Z111" i="16"/>
  <c r="Y111" i="16"/>
  <c r="X111" i="16"/>
  <c r="W111" i="16"/>
  <c r="V111" i="16"/>
  <c r="U111" i="16"/>
  <c r="T111" i="16"/>
  <c r="S111" i="16"/>
  <c r="R111" i="16"/>
  <c r="Q111" i="16"/>
  <c r="P111" i="16"/>
  <c r="O111" i="16"/>
  <c r="N111" i="16"/>
  <c r="M111" i="16"/>
  <c r="L111" i="16"/>
  <c r="K111" i="16"/>
  <c r="J111" i="16"/>
  <c r="I111" i="16"/>
  <c r="AM111" i="16" s="1"/>
  <c r="H111" i="16"/>
  <c r="G111" i="16"/>
  <c r="F111" i="16"/>
  <c r="E111" i="16"/>
  <c r="D111" i="16"/>
  <c r="C111" i="16"/>
  <c r="B111" i="16"/>
  <c r="A111" i="16" s="1"/>
  <c r="AO110" i="16"/>
  <c r="AN110" i="16"/>
  <c r="AL110" i="16"/>
  <c r="AK110" i="16"/>
  <c r="AJ110" i="16"/>
  <c r="AI110" i="16"/>
  <c r="AH110" i="16"/>
  <c r="AG110" i="16"/>
  <c r="AF110" i="16"/>
  <c r="AE110" i="16"/>
  <c r="AD110" i="16"/>
  <c r="AC110" i="16"/>
  <c r="AB110" i="16"/>
  <c r="AA110" i="16"/>
  <c r="Z110" i="16"/>
  <c r="Y110" i="16"/>
  <c r="X110" i="16"/>
  <c r="W110" i="16"/>
  <c r="V110" i="16"/>
  <c r="U110" i="16"/>
  <c r="T110" i="16"/>
  <c r="S110" i="16"/>
  <c r="R110" i="16"/>
  <c r="Q110" i="16"/>
  <c r="P110" i="16"/>
  <c r="O110" i="16"/>
  <c r="N110" i="16"/>
  <c r="M110" i="16"/>
  <c r="L110" i="16"/>
  <c r="K110" i="16"/>
  <c r="AM110" i="16" s="1"/>
  <c r="J110" i="16"/>
  <c r="I110" i="16"/>
  <c r="H110" i="16"/>
  <c r="G110" i="16"/>
  <c r="F110" i="16"/>
  <c r="E110" i="16"/>
  <c r="D110" i="16"/>
  <c r="C110" i="16"/>
  <c r="A110" i="16" s="1"/>
  <c r="B110" i="16"/>
  <c r="AO109" i="16"/>
  <c r="AN109" i="16"/>
  <c r="AL109" i="16"/>
  <c r="AK109" i="16"/>
  <c r="AJ109" i="16"/>
  <c r="AI109" i="16"/>
  <c r="AH109" i="16"/>
  <c r="AG109" i="16"/>
  <c r="AF109" i="16"/>
  <c r="AE109" i="16"/>
  <c r="AD109" i="16"/>
  <c r="AC109" i="16"/>
  <c r="AB109" i="16"/>
  <c r="AA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s="1"/>
  <c r="AO108" i="16"/>
  <c r="AN108" i="16"/>
  <c r="AL108" i="16"/>
  <c r="AK108" i="16"/>
  <c r="AJ108" i="16"/>
  <c r="AI108" i="16"/>
  <c r="AH108" i="16"/>
  <c r="AG108" i="16"/>
  <c r="AF108" i="16"/>
  <c r="AE108" i="16"/>
  <c r="AD108" i="16"/>
  <c r="AC108" i="16"/>
  <c r="AB108" i="16"/>
  <c r="AA108" i="16"/>
  <c r="Z108" i="16"/>
  <c r="Y108" i="16"/>
  <c r="X108" i="16"/>
  <c r="W108" i="16"/>
  <c r="V108" i="16"/>
  <c r="U108" i="16"/>
  <c r="T108" i="16"/>
  <c r="S108" i="16"/>
  <c r="R108" i="16"/>
  <c r="Q108" i="16"/>
  <c r="P108" i="16"/>
  <c r="O108" i="16"/>
  <c r="N108" i="16"/>
  <c r="M108" i="16"/>
  <c r="L108" i="16"/>
  <c r="K108" i="16"/>
  <c r="J108" i="16"/>
  <c r="I108" i="16"/>
  <c r="AM108" i="16" s="1"/>
  <c r="H108" i="16"/>
  <c r="G108" i="16"/>
  <c r="F108" i="16"/>
  <c r="E108" i="16"/>
  <c r="D108" i="16"/>
  <c r="C108" i="16"/>
  <c r="B108" i="16"/>
  <c r="A108" i="16"/>
  <c r="AO107" i="16"/>
  <c r="AN107" i="16"/>
  <c r="AL107" i="16"/>
  <c r="AK107" i="16"/>
  <c r="AJ107" i="16"/>
  <c r="AI107" i="16"/>
  <c r="AH107" i="16"/>
  <c r="AG107" i="16"/>
  <c r="AF107" i="16"/>
  <c r="AE107" i="16"/>
  <c r="AD107" i="16"/>
  <c r="AC107" i="16"/>
  <c r="AB107" i="16"/>
  <c r="AA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s="1"/>
  <c r="AO106" i="16"/>
  <c r="AN106" i="16"/>
  <c r="AL106" i="16"/>
  <c r="AK106" i="16"/>
  <c r="AJ106" i="16"/>
  <c r="AI106" i="16"/>
  <c r="AH106" i="16"/>
  <c r="AG106" i="16"/>
  <c r="AF106" i="16"/>
  <c r="AE106" i="16"/>
  <c r="AD106" i="16"/>
  <c r="AC106" i="16"/>
  <c r="AB106" i="16"/>
  <c r="AA106" i="16"/>
  <c r="Z106" i="16"/>
  <c r="Y106" i="16"/>
  <c r="X106" i="16"/>
  <c r="W106" i="16"/>
  <c r="V106" i="16"/>
  <c r="U106" i="16"/>
  <c r="T106" i="16"/>
  <c r="S106" i="16"/>
  <c r="R106" i="16"/>
  <c r="Q106" i="16"/>
  <c r="P106" i="16"/>
  <c r="O106" i="16"/>
  <c r="N106" i="16"/>
  <c r="M106" i="16"/>
  <c r="L106" i="16"/>
  <c r="K106" i="16"/>
  <c r="AM106" i="16" s="1"/>
  <c r="J106" i="16"/>
  <c r="I106" i="16"/>
  <c r="H106" i="16"/>
  <c r="G106" i="16"/>
  <c r="F106" i="16"/>
  <c r="E106" i="16"/>
  <c r="D106" i="16"/>
  <c r="C106" i="16"/>
  <c r="A106" i="16" s="1"/>
  <c r="B106" i="16"/>
  <c r="AO105" i="16"/>
  <c r="AN105" i="16"/>
  <c r="AL105" i="16"/>
  <c r="AK105" i="16"/>
  <c r="AJ105" i="16"/>
  <c r="AI105" i="16"/>
  <c r="AH105" i="16"/>
  <c r="AG105" i="16"/>
  <c r="AF105" i="16"/>
  <c r="AE105" i="16"/>
  <c r="AD105" i="16"/>
  <c r="AC105" i="16"/>
  <c r="AB105" i="16"/>
  <c r="AA105" i="16"/>
  <c r="Z105" i="16"/>
  <c r="Y105" i="16"/>
  <c r="X105" i="16"/>
  <c r="W105" i="16"/>
  <c r="V105" i="16"/>
  <c r="U105" i="16"/>
  <c r="T105" i="16"/>
  <c r="S105" i="16"/>
  <c r="R105" i="16"/>
  <c r="Q105" i="16"/>
  <c r="P105" i="16"/>
  <c r="O105" i="16"/>
  <c r="N105" i="16"/>
  <c r="M105" i="16"/>
  <c r="L105" i="16"/>
  <c r="K105" i="16"/>
  <c r="J105" i="16"/>
  <c r="I105" i="16"/>
  <c r="AM105" i="16" s="1"/>
  <c r="H105" i="16"/>
  <c r="G105" i="16"/>
  <c r="F105" i="16"/>
  <c r="E105" i="16"/>
  <c r="D105" i="16"/>
  <c r="C105" i="16"/>
  <c r="B105" i="16"/>
  <c r="A105" i="16"/>
  <c r="AO104" i="16"/>
  <c r="AN104" i="16"/>
  <c r="AL104" i="16"/>
  <c r="AK104" i="16"/>
  <c r="AJ104" i="16"/>
  <c r="AI104" i="16"/>
  <c r="AH104" i="16"/>
  <c r="AG104" i="16"/>
  <c r="AF104" i="16"/>
  <c r="AE104" i="16"/>
  <c r="AD104" i="16"/>
  <c r="AC104" i="16"/>
  <c r="AB104" i="16"/>
  <c r="AA104" i="16"/>
  <c r="Z104" i="16"/>
  <c r="Y104" i="16"/>
  <c r="X104" i="16"/>
  <c r="W104" i="16"/>
  <c r="V104" i="16"/>
  <c r="U104" i="16"/>
  <c r="T104" i="16"/>
  <c r="S104" i="16"/>
  <c r="R104" i="16"/>
  <c r="Q104" i="16"/>
  <c r="P104" i="16"/>
  <c r="O104" i="16"/>
  <c r="N104" i="16"/>
  <c r="M104" i="16"/>
  <c r="L104" i="16"/>
  <c r="K104" i="16"/>
  <c r="J104" i="16"/>
  <c r="I104" i="16"/>
  <c r="AM104" i="16" s="1"/>
  <c r="H104" i="16"/>
  <c r="G104" i="16"/>
  <c r="F104" i="16"/>
  <c r="E104" i="16"/>
  <c r="D104" i="16"/>
  <c r="C104" i="16"/>
  <c r="B104" i="16"/>
  <c r="A104" i="16"/>
  <c r="AO103" i="16"/>
  <c r="AN103" i="16"/>
  <c r="AL103" i="16"/>
  <c r="AK103" i="16"/>
  <c r="AJ103" i="16"/>
  <c r="AI103" i="16"/>
  <c r="AH103" i="16"/>
  <c r="AG103" i="16"/>
  <c r="AF103" i="16"/>
  <c r="AE103" i="16"/>
  <c r="AD103" i="16"/>
  <c r="AC103" i="16"/>
  <c r="AB103" i="16"/>
  <c r="AA103" i="16"/>
  <c r="Z103" i="16"/>
  <c r="Y103" i="16"/>
  <c r="X103" i="16"/>
  <c r="W103" i="16"/>
  <c r="V103" i="16"/>
  <c r="U103" i="16"/>
  <c r="T103" i="16"/>
  <c r="S103" i="16"/>
  <c r="R103" i="16"/>
  <c r="Q103" i="16"/>
  <c r="P103" i="16"/>
  <c r="O103" i="16"/>
  <c r="N103" i="16"/>
  <c r="M103" i="16"/>
  <c r="L103" i="16"/>
  <c r="K103" i="16"/>
  <c r="J103" i="16"/>
  <c r="AM103" i="16" s="1"/>
  <c r="I103" i="16"/>
  <c r="H103" i="16"/>
  <c r="G103" i="16"/>
  <c r="F103" i="16"/>
  <c r="E103" i="16"/>
  <c r="D103" i="16"/>
  <c r="C103" i="16"/>
  <c r="B103" i="16"/>
  <c r="A103" i="16" s="1"/>
  <c r="AO102" i="16"/>
  <c r="AN102" i="16"/>
  <c r="AL102" i="16"/>
  <c r="AK102" i="16"/>
  <c r="AJ102" i="16"/>
  <c r="AI102" i="16"/>
  <c r="AH102" i="16"/>
  <c r="AG102" i="16"/>
  <c r="AF102" i="16"/>
  <c r="AE102" i="16"/>
  <c r="AD102" i="16"/>
  <c r="AC102" i="16"/>
  <c r="AB102" i="16"/>
  <c r="AA102" i="16"/>
  <c r="Z102" i="16"/>
  <c r="Y102" i="16"/>
  <c r="X102" i="16"/>
  <c r="W102" i="16"/>
  <c r="V102" i="16"/>
  <c r="U102" i="16"/>
  <c r="T102" i="16"/>
  <c r="S102" i="16"/>
  <c r="R102" i="16"/>
  <c r="Q102" i="16"/>
  <c r="P102" i="16"/>
  <c r="O102" i="16"/>
  <c r="N102" i="16"/>
  <c r="M102" i="16"/>
  <c r="L102" i="16"/>
  <c r="K102" i="16"/>
  <c r="AM102" i="16" s="1"/>
  <c r="J102" i="16"/>
  <c r="I102" i="16"/>
  <c r="H102" i="16"/>
  <c r="G102" i="16"/>
  <c r="F102" i="16"/>
  <c r="E102" i="16"/>
  <c r="D102" i="16"/>
  <c r="C102" i="16"/>
  <c r="A102" i="16" s="1"/>
  <c r="B102" i="16"/>
  <c r="AO101" i="16"/>
  <c r="AN101" i="16"/>
  <c r="AL101" i="16"/>
  <c r="AK101" i="16"/>
  <c r="AJ101" i="16"/>
  <c r="AI101" i="16"/>
  <c r="AH101" i="16"/>
  <c r="AG101" i="16"/>
  <c r="AF101" i="16"/>
  <c r="AE101" i="16"/>
  <c r="AD101" i="16"/>
  <c r="AC101" i="16"/>
  <c r="AB101" i="16"/>
  <c r="AA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AO100" i="16"/>
  <c r="AN100" i="16"/>
  <c r="AL100" i="16"/>
  <c r="AK100" i="16"/>
  <c r="AJ100" i="16"/>
  <c r="AI100" i="16"/>
  <c r="AH100" i="16"/>
  <c r="AG100" i="16"/>
  <c r="AF100" i="16"/>
  <c r="AE100" i="16"/>
  <c r="AD100" i="16"/>
  <c r="AC100" i="16"/>
  <c r="AB100" i="16"/>
  <c r="AA100" i="16"/>
  <c r="Z100" i="16"/>
  <c r="Y100" i="16"/>
  <c r="X100" i="16"/>
  <c r="W100" i="16"/>
  <c r="V100" i="16"/>
  <c r="U100" i="16"/>
  <c r="T100" i="16"/>
  <c r="S100" i="16"/>
  <c r="R100" i="16"/>
  <c r="Q100" i="16"/>
  <c r="P100" i="16"/>
  <c r="O100" i="16"/>
  <c r="N100" i="16"/>
  <c r="M100" i="16"/>
  <c r="L100" i="16"/>
  <c r="K100" i="16"/>
  <c r="J100" i="16"/>
  <c r="I100" i="16"/>
  <c r="AM100" i="16" s="1"/>
  <c r="H100" i="16"/>
  <c r="G100" i="16"/>
  <c r="F100" i="16"/>
  <c r="E100" i="16"/>
  <c r="D100" i="16"/>
  <c r="C100" i="16"/>
  <c r="B100" i="16"/>
  <c r="A100" i="16"/>
  <c r="AO99" i="16"/>
  <c r="AN99" i="16"/>
  <c r="AL99" i="16"/>
  <c r="AK99" i="16"/>
  <c r="AJ99" i="16"/>
  <c r="AI99" i="16"/>
  <c r="AH99" i="16"/>
  <c r="AG99" i="16"/>
  <c r="AF99" i="16"/>
  <c r="AE99" i="16"/>
  <c r="AD99" i="16"/>
  <c r="AC99" i="16"/>
  <c r="AB99" i="16"/>
  <c r="AA99" i="16"/>
  <c r="Z99" i="16"/>
  <c r="Y99" i="16"/>
  <c r="X99" i="16"/>
  <c r="W99" i="16"/>
  <c r="V99" i="16"/>
  <c r="U99" i="16"/>
  <c r="T99" i="16"/>
  <c r="S99" i="16"/>
  <c r="R99" i="16"/>
  <c r="Q99" i="16"/>
  <c r="P99" i="16"/>
  <c r="O99" i="16"/>
  <c r="N99" i="16"/>
  <c r="M99" i="16"/>
  <c r="L99" i="16"/>
  <c r="K99" i="16"/>
  <c r="J99" i="16"/>
  <c r="AM99" i="16" s="1"/>
  <c r="I99" i="16"/>
  <c r="H99" i="16"/>
  <c r="G99" i="16"/>
  <c r="F99" i="16"/>
  <c r="E99" i="16"/>
  <c r="D99" i="16"/>
  <c r="C99" i="16"/>
  <c r="B99" i="16"/>
  <c r="A99" i="16" s="1"/>
  <c r="AO98" i="16"/>
  <c r="AN98" i="16"/>
  <c r="AL98" i="16"/>
  <c r="AK98" i="16"/>
  <c r="AJ98" i="16"/>
  <c r="AI98" i="16"/>
  <c r="AH98" i="16"/>
  <c r="AG98" i="16"/>
  <c r="AF98" i="16"/>
  <c r="AE98" i="16"/>
  <c r="AD98" i="16"/>
  <c r="AC98" i="16"/>
  <c r="AB98" i="16"/>
  <c r="AA98" i="16"/>
  <c r="Z98" i="16"/>
  <c r="Y98" i="16"/>
  <c r="X98" i="16"/>
  <c r="W98" i="16"/>
  <c r="V98" i="16"/>
  <c r="U98" i="16"/>
  <c r="T98" i="16"/>
  <c r="S98" i="16"/>
  <c r="R98" i="16"/>
  <c r="Q98" i="16"/>
  <c r="P98" i="16"/>
  <c r="O98" i="16"/>
  <c r="N98" i="16"/>
  <c r="M98" i="16"/>
  <c r="L98" i="16"/>
  <c r="K98" i="16"/>
  <c r="AM98" i="16" s="1"/>
  <c r="J98" i="16"/>
  <c r="I98" i="16"/>
  <c r="H98" i="16"/>
  <c r="G98" i="16"/>
  <c r="F98" i="16"/>
  <c r="E98" i="16"/>
  <c r="D98" i="16"/>
  <c r="C98" i="16"/>
  <c r="A98" i="16" s="1"/>
  <c r="B98" i="16"/>
  <c r="AO97" i="16"/>
  <c r="AN97" i="16"/>
  <c r="AL97" i="16"/>
  <c r="AK97" i="16"/>
  <c r="AJ97" i="16"/>
  <c r="AI97" i="16"/>
  <c r="AH97" i="16"/>
  <c r="AG97" i="16"/>
  <c r="AF97" i="16"/>
  <c r="AE97" i="16"/>
  <c r="AD97" i="16"/>
  <c r="AC97" i="16"/>
  <c r="AB97" i="16"/>
  <c r="AA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O96" i="16"/>
  <c r="AN96" i="16"/>
  <c r="AL96" i="16"/>
  <c r="AK96" i="16"/>
  <c r="AJ96" i="16"/>
  <c r="AI96" i="16"/>
  <c r="AH96" i="16"/>
  <c r="AG96" i="16"/>
  <c r="AF96" i="16"/>
  <c r="AE96" i="16"/>
  <c r="AD96" i="16"/>
  <c r="AC96" i="16"/>
  <c r="AB96" i="16"/>
  <c r="AA96" i="16"/>
  <c r="Z96" i="16"/>
  <c r="Y96" i="16"/>
  <c r="X96" i="16"/>
  <c r="W96" i="16"/>
  <c r="V96" i="16"/>
  <c r="U96" i="16"/>
  <c r="T96" i="16"/>
  <c r="S96" i="16"/>
  <c r="R96" i="16"/>
  <c r="Q96" i="16"/>
  <c r="P96" i="16"/>
  <c r="O96" i="16"/>
  <c r="N96" i="16"/>
  <c r="M96" i="16"/>
  <c r="L96" i="16"/>
  <c r="K96" i="16"/>
  <c r="J96" i="16"/>
  <c r="I96" i="16"/>
  <c r="AM96" i="16" s="1"/>
  <c r="H96" i="16"/>
  <c r="G96" i="16"/>
  <c r="F96" i="16"/>
  <c r="E96" i="16"/>
  <c r="D96" i="16"/>
  <c r="C96" i="16"/>
  <c r="B96" i="16"/>
  <c r="A96" i="16"/>
  <c r="AO95" i="16"/>
  <c r="AN95" i="16"/>
  <c r="AL95" i="16"/>
  <c r="AK95" i="16"/>
  <c r="AJ95" i="16"/>
  <c r="AI95" i="16"/>
  <c r="AH95" i="16"/>
  <c r="AG95" i="16"/>
  <c r="AF95" i="16"/>
  <c r="AE95" i="16"/>
  <c r="AD95" i="16"/>
  <c r="AC95" i="16"/>
  <c r="AB95" i="16"/>
  <c r="AA95" i="16"/>
  <c r="Z95" i="16"/>
  <c r="Y95" i="16"/>
  <c r="X95" i="16"/>
  <c r="W95" i="16"/>
  <c r="V95" i="16"/>
  <c r="U95" i="16"/>
  <c r="T95" i="16"/>
  <c r="S95" i="16"/>
  <c r="R95" i="16"/>
  <c r="Q95" i="16"/>
  <c r="P95" i="16"/>
  <c r="O95" i="16"/>
  <c r="N95" i="16"/>
  <c r="M95" i="16"/>
  <c r="L95" i="16"/>
  <c r="K95" i="16"/>
  <c r="J95" i="16"/>
  <c r="AM95" i="16" s="1"/>
  <c r="I95" i="16"/>
  <c r="H95" i="16"/>
  <c r="G95" i="16"/>
  <c r="F95" i="16"/>
  <c r="E95" i="16"/>
  <c r="D95" i="16"/>
  <c r="C95" i="16"/>
  <c r="B95" i="16"/>
  <c r="A95" i="16" s="1"/>
  <c r="AO94" i="16"/>
  <c r="AN94" i="16"/>
  <c r="AL94" i="16"/>
  <c r="AK94" i="16"/>
  <c r="AJ94" i="16"/>
  <c r="AI94" i="16"/>
  <c r="AH94" i="16"/>
  <c r="AG94" i="16"/>
  <c r="AF94" i="16"/>
  <c r="AE94" i="16"/>
  <c r="AD94" i="16"/>
  <c r="AC94" i="16"/>
  <c r="AB94" i="16"/>
  <c r="AA94" i="16"/>
  <c r="Z94" i="16"/>
  <c r="Y94" i="16"/>
  <c r="X94" i="16"/>
  <c r="W94" i="16"/>
  <c r="V94" i="16"/>
  <c r="U94" i="16"/>
  <c r="T94" i="16"/>
  <c r="S94" i="16"/>
  <c r="R94" i="16"/>
  <c r="Q94" i="16"/>
  <c r="P94" i="16"/>
  <c r="O94" i="16"/>
  <c r="N94" i="16"/>
  <c r="M94" i="16"/>
  <c r="L94" i="16"/>
  <c r="K94" i="16"/>
  <c r="AM94" i="16" s="1"/>
  <c r="J94" i="16"/>
  <c r="I94" i="16"/>
  <c r="H94" i="16"/>
  <c r="G94" i="16"/>
  <c r="F94" i="16"/>
  <c r="E94" i="16"/>
  <c r="D94" i="16"/>
  <c r="C94" i="16"/>
  <c r="A94" i="16" s="1"/>
  <c r="B94" i="16"/>
  <c r="AO93" i="16"/>
  <c r="AN93" i="16"/>
  <c r="AL93" i="16"/>
  <c r="AK93" i="16"/>
  <c r="AJ93" i="16"/>
  <c r="AI93" i="16"/>
  <c r="AH93" i="16"/>
  <c r="AG93" i="16"/>
  <c r="AF93" i="16"/>
  <c r="AE93" i="16"/>
  <c r="AD93" i="16"/>
  <c r="AC93" i="16"/>
  <c r="AB93" i="16"/>
  <c r="AA93" i="16"/>
  <c r="Z93" i="16"/>
  <c r="Y93" i="16"/>
  <c r="X93" i="16"/>
  <c r="W93" i="16"/>
  <c r="V93" i="16"/>
  <c r="U93" i="16"/>
  <c r="T93" i="16"/>
  <c r="S93" i="16"/>
  <c r="R93" i="16"/>
  <c r="Q93" i="16"/>
  <c r="P93" i="16"/>
  <c r="O93" i="16"/>
  <c r="N93" i="16"/>
  <c r="M93" i="16"/>
  <c r="L93" i="16"/>
  <c r="K93" i="16"/>
  <c r="J93" i="16"/>
  <c r="I93" i="16"/>
  <c r="AM93" i="16" s="1"/>
  <c r="H93" i="16"/>
  <c r="G93" i="16"/>
  <c r="F93" i="16"/>
  <c r="E93" i="16"/>
  <c r="D93" i="16"/>
  <c r="C93" i="16"/>
  <c r="B93" i="16"/>
  <c r="A93" i="16"/>
  <c r="AO92" i="16"/>
  <c r="AN92" i="16"/>
  <c r="AL92" i="16"/>
  <c r="AK92" i="16"/>
  <c r="AJ92" i="16"/>
  <c r="AI92" i="16"/>
  <c r="AH92" i="16"/>
  <c r="AG92" i="16"/>
  <c r="AF92" i="16"/>
  <c r="AE92" i="16"/>
  <c r="AD92" i="16"/>
  <c r="AC92" i="16"/>
  <c r="AB92" i="16"/>
  <c r="AA92" i="16"/>
  <c r="Z92" i="16"/>
  <c r="Y92" i="16"/>
  <c r="X92" i="16"/>
  <c r="W92" i="16"/>
  <c r="V92" i="16"/>
  <c r="U92" i="16"/>
  <c r="T92" i="16"/>
  <c r="S92" i="16"/>
  <c r="R92" i="16"/>
  <c r="Q92" i="16"/>
  <c r="P92" i="16"/>
  <c r="O92" i="16"/>
  <c r="N92" i="16"/>
  <c r="M92" i="16"/>
  <c r="L92" i="16"/>
  <c r="K92" i="16"/>
  <c r="J92" i="16"/>
  <c r="I92" i="16"/>
  <c r="AM92" i="16" s="1"/>
  <c r="H92" i="16"/>
  <c r="G92" i="16"/>
  <c r="F92" i="16"/>
  <c r="E92" i="16"/>
  <c r="D92" i="16"/>
  <c r="C92" i="16"/>
  <c r="B92" i="16"/>
  <c r="A92" i="16"/>
  <c r="AO91" i="16"/>
  <c r="AN91" i="16"/>
  <c r="AL91" i="16"/>
  <c r="AK91" i="16"/>
  <c r="AJ91" i="16"/>
  <c r="AI91" i="16"/>
  <c r="AH91" i="16"/>
  <c r="AG91" i="16"/>
  <c r="AF91" i="16"/>
  <c r="AE91" i="16"/>
  <c r="AD91" i="16"/>
  <c r="AC91" i="16"/>
  <c r="AB91" i="16"/>
  <c r="AA91" i="16"/>
  <c r="Z91" i="16"/>
  <c r="Y91" i="16"/>
  <c r="X91" i="16"/>
  <c r="W91" i="16"/>
  <c r="V91" i="16"/>
  <c r="U91" i="16"/>
  <c r="T91" i="16"/>
  <c r="S91" i="16"/>
  <c r="R91" i="16"/>
  <c r="Q91" i="16"/>
  <c r="P91" i="16"/>
  <c r="O91" i="16"/>
  <c r="N91" i="16"/>
  <c r="M91" i="16"/>
  <c r="L91" i="16"/>
  <c r="K91" i="16"/>
  <c r="J91" i="16"/>
  <c r="AM91" i="16" s="1"/>
  <c r="I91" i="16"/>
  <c r="H91" i="16"/>
  <c r="G91" i="16"/>
  <c r="F91" i="16"/>
  <c r="E91" i="16"/>
  <c r="D91" i="16"/>
  <c r="C91" i="16"/>
  <c r="B91" i="16"/>
  <c r="A91" i="16" s="1"/>
  <c r="AO90" i="16"/>
  <c r="AN90" i="16"/>
  <c r="AL90" i="16"/>
  <c r="AK90" i="16"/>
  <c r="AJ90" i="16"/>
  <c r="AI90" i="16"/>
  <c r="AH90" i="16"/>
  <c r="AG90" i="16"/>
  <c r="AF90" i="16"/>
  <c r="AE90" i="16"/>
  <c r="AD90" i="16"/>
  <c r="AC90" i="16"/>
  <c r="AB90" i="16"/>
  <c r="AA90" i="16"/>
  <c r="Z90" i="16"/>
  <c r="Y90" i="16"/>
  <c r="X90" i="16"/>
  <c r="W90" i="16"/>
  <c r="V90" i="16"/>
  <c r="U90" i="16"/>
  <c r="T90" i="16"/>
  <c r="S90" i="16"/>
  <c r="R90" i="16"/>
  <c r="Q90" i="16"/>
  <c r="P90" i="16"/>
  <c r="O90" i="16"/>
  <c r="N90" i="16"/>
  <c r="M90" i="16"/>
  <c r="L90" i="16"/>
  <c r="K90" i="16"/>
  <c r="AM90" i="16" s="1"/>
  <c r="J90" i="16"/>
  <c r="I90" i="16"/>
  <c r="H90" i="16"/>
  <c r="G90" i="16"/>
  <c r="F90" i="16"/>
  <c r="E90" i="16"/>
  <c r="D90" i="16"/>
  <c r="C90" i="16"/>
  <c r="B90" i="16"/>
  <c r="A90" i="16" s="1"/>
  <c r="AO89" i="16"/>
  <c r="AN89" i="16"/>
  <c r="AL89" i="16"/>
  <c r="AK89" i="16"/>
  <c r="AJ89" i="16"/>
  <c r="AI89" i="16"/>
  <c r="AH89" i="16"/>
  <c r="AG89" i="16"/>
  <c r="AF89" i="16"/>
  <c r="AE89" i="16"/>
  <c r="AD89" i="16"/>
  <c r="AC89" i="16"/>
  <c r="AB89" i="16"/>
  <c r="AA89" i="16"/>
  <c r="Z89" i="16"/>
  <c r="Y89" i="16"/>
  <c r="X89" i="16"/>
  <c r="W89" i="16"/>
  <c r="V89" i="16"/>
  <c r="U89" i="16"/>
  <c r="T89" i="16"/>
  <c r="S89" i="16"/>
  <c r="R89" i="16"/>
  <c r="Q89" i="16"/>
  <c r="P89" i="16"/>
  <c r="O89" i="16"/>
  <c r="N89" i="16"/>
  <c r="M89" i="16"/>
  <c r="L89" i="16"/>
  <c r="K89" i="16"/>
  <c r="J89" i="16"/>
  <c r="I89" i="16"/>
  <c r="AM89" i="16" s="1"/>
  <c r="H89" i="16"/>
  <c r="G89" i="16"/>
  <c r="F89" i="16"/>
  <c r="E89" i="16"/>
  <c r="D89" i="16"/>
  <c r="C89" i="16"/>
  <c r="B89" i="16"/>
  <c r="A89" i="16"/>
  <c r="AO88" i="16"/>
  <c r="AN88" i="16"/>
  <c r="AL88" i="16"/>
  <c r="AK88" i="16"/>
  <c r="AJ88" i="16"/>
  <c r="AI88" i="16"/>
  <c r="AH88" i="16"/>
  <c r="AG88" i="16"/>
  <c r="AF88" i="16"/>
  <c r="AE88" i="16"/>
  <c r="AD88" i="16"/>
  <c r="AC88" i="16"/>
  <c r="AB88" i="16"/>
  <c r="AA88" i="16"/>
  <c r="Z88" i="16"/>
  <c r="Y88" i="16"/>
  <c r="X88" i="16"/>
  <c r="W88" i="16"/>
  <c r="V88" i="16"/>
  <c r="U88" i="16"/>
  <c r="T88" i="16"/>
  <c r="S88" i="16"/>
  <c r="R88" i="16"/>
  <c r="Q88" i="16"/>
  <c r="P88" i="16"/>
  <c r="O88" i="16"/>
  <c r="N88" i="16"/>
  <c r="M88" i="16"/>
  <c r="L88" i="16"/>
  <c r="K88" i="16"/>
  <c r="J88" i="16"/>
  <c r="I88" i="16"/>
  <c r="AM88" i="16" s="1"/>
  <c r="H88" i="16"/>
  <c r="G88" i="16"/>
  <c r="F88" i="16"/>
  <c r="E88" i="16"/>
  <c r="D88" i="16"/>
  <c r="C88" i="16"/>
  <c r="B88" i="16"/>
  <c r="A88" i="16"/>
  <c r="AO87" i="16"/>
  <c r="AN87" i="16"/>
  <c r="AL87" i="16"/>
  <c r="AK87" i="16"/>
  <c r="AJ87" i="16"/>
  <c r="AI87" i="16"/>
  <c r="AH87" i="16"/>
  <c r="AG87" i="16"/>
  <c r="AF87" i="16"/>
  <c r="AE87" i="16"/>
  <c r="AD87" i="16"/>
  <c r="AC87" i="16"/>
  <c r="AB87" i="16"/>
  <c r="AA87" i="16"/>
  <c r="Z87" i="16"/>
  <c r="Y87" i="16"/>
  <c r="X87" i="16"/>
  <c r="W87" i="16"/>
  <c r="V87" i="16"/>
  <c r="U87" i="16"/>
  <c r="T87" i="16"/>
  <c r="S87" i="16"/>
  <c r="R87" i="16"/>
  <c r="Q87" i="16"/>
  <c r="P87" i="16"/>
  <c r="O87" i="16"/>
  <c r="N87" i="16"/>
  <c r="M87" i="16"/>
  <c r="L87" i="16"/>
  <c r="K87" i="16"/>
  <c r="J87" i="16"/>
  <c r="AM87" i="16" s="1"/>
  <c r="I87" i="16"/>
  <c r="H87" i="16"/>
  <c r="G87" i="16"/>
  <c r="F87" i="16"/>
  <c r="E87" i="16"/>
  <c r="D87" i="16"/>
  <c r="C87" i="16"/>
  <c r="B87" i="16"/>
  <c r="A87" i="16" s="1"/>
  <c r="AO86" i="16"/>
  <c r="AN86" i="16"/>
  <c r="AL86" i="16"/>
  <c r="AK86" i="16"/>
  <c r="AJ86" i="16"/>
  <c r="AI86" i="16"/>
  <c r="AH86" i="16"/>
  <c r="AG86" i="16"/>
  <c r="AF86" i="16"/>
  <c r="AE86" i="16"/>
  <c r="AD86" i="16"/>
  <c r="AC86" i="16"/>
  <c r="AB86" i="16"/>
  <c r="AA86" i="16"/>
  <c r="Z86" i="16"/>
  <c r="Y86" i="16"/>
  <c r="X86" i="16"/>
  <c r="W86" i="16"/>
  <c r="V86" i="16"/>
  <c r="U86" i="16"/>
  <c r="T86" i="16"/>
  <c r="S86" i="16"/>
  <c r="R86" i="16"/>
  <c r="Q86" i="16"/>
  <c r="P86" i="16"/>
  <c r="O86" i="16"/>
  <c r="N86" i="16"/>
  <c r="M86" i="16"/>
  <c r="L86" i="16"/>
  <c r="K86" i="16"/>
  <c r="AM86" i="16" s="1"/>
  <c r="J86" i="16"/>
  <c r="I86" i="16"/>
  <c r="H86" i="16"/>
  <c r="G86" i="16"/>
  <c r="F86" i="16"/>
  <c r="E86" i="16"/>
  <c r="D86" i="16"/>
  <c r="C86" i="16"/>
  <c r="B86" i="16"/>
  <c r="A86" i="16" s="1"/>
  <c r="AO85" i="16"/>
  <c r="AN85" i="16"/>
  <c r="AL85" i="16"/>
  <c r="AK85" i="16"/>
  <c r="AJ85" i="16"/>
  <c r="AI85" i="16"/>
  <c r="AH85" i="16"/>
  <c r="AG85" i="16"/>
  <c r="AF85" i="16"/>
  <c r="AE85" i="16"/>
  <c r="AD85" i="16"/>
  <c r="AC85" i="16"/>
  <c r="AB85" i="16"/>
  <c r="AA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O84" i="16"/>
  <c r="AN84" i="16"/>
  <c r="AL84" i="16"/>
  <c r="AK84" i="16"/>
  <c r="AJ84" i="16"/>
  <c r="AI84" i="16"/>
  <c r="AH84" i="16"/>
  <c r="AG84" i="16"/>
  <c r="AF84" i="16"/>
  <c r="AE84" i="16"/>
  <c r="AD84" i="16"/>
  <c r="AC84" i="16"/>
  <c r="AB84" i="16"/>
  <c r="AA84" i="16"/>
  <c r="Z84" i="16"/>
  <c r="Y84" i="16"/>
  <c r="X84" i="16"/>
  <c r="W84" i="16"/>
  <c r="V84" i="16"/>
  <c r="U84" i="16"/>
  <c r="T84" i="16"/>
  <c r="S84" i="16"/>
  <c r="R84" i="16"/>
  <c r="Q84" i="16"/>
  <c r="P84" i="16"/>
  <c r="O84" i="16"/>
  <c r="N84" i="16"/>
  <c r="M84" i="16"/>
  <c r="L84" i="16"/>
  <c r="K84" i="16"/>
  <c r="J84" i="16"/>
  <c r="I84" i="16"/>
  <c r="AM84" i="16" s="1"/>
  <c r="H84" i="16"/>
  <c r="G84" i="16"/>
  <c r="F84" i="16"/>
  <c r="E84" i="16"/>
  <c r="D84" i="16"/>
  <c r="C84" i="16"/>
  <c r="B84" i="16"/>
  <c r="A84" i="16"/>
  <c r="AO83" i="16"/>
  <c r="AN83" i="16"/>
  <c r="AL83" i="16"/>
  <c r="AK83" i="16"/>
  <c r="AJ83" i="16"/>
  <c r="AI83" i="16"/>
  <c r="AH83" i="16"/>
  <c r="AG83" i="16"/>
  <c r="AF83" i="16"/>
  <c r="AE83" i="16"/>
  <c r="AD83" i="16"/>
  <c r="AC83" i="16"/>
  <c r="AB83" i="16"/>
  <c r="AA83" i="16"/>
  <c r="Z83" i="16"/>
  <c r="Y83" i="16"/>
  <c r="X83" i="16"/>
  <c r="W83" i="16"/>
  <c r="V83" i="16"/>
  <c r="U83" i="16"/>
  <c r="T83" i="16"/>
  <c r="S83" i="16"/>
  <c r="R83" i="16"/>
  <c r="Q83" i="16"/>
  <c r="P83" i="16"/>
  <c r="O83" i="16"/>
  <c r="N83" i="16"/>
  <c r="M83" i="16"/>
  <c r="L83" i="16"/>
  <c r="K83" i="16"/>
  <c r="J83" i="16"/>
  <c r="AM83" i="16" s="1"/>
  <c r="I83" i="16"/>
  <c r="H83" i="16"/>
  <c r="G83" i="16"/>
  <c r="F83" i="16"/>
  <c r="E83" i="16"/>
  <c r="D83" i="16"/>
  <c r="C83" i="16"/>
  <c r="B83" i="16"/>
  <c r="A83" i="16" s="1"/>
  <c r="AO82" i="16"/>
  <c r="AN82" i="16"/>
  <c r="AL82" i="16"/>
  <c r="AK82" i="16"/>
  <c r="AJ82" i="16"/>
  <c r="AI82" i="16"/>
  <c r="AH82" i="16"/>
  <c r="AG82" i="16"/>
  <c r="AF82" i="16"/>
  <c r="AE82" i="16"/>
  <c r="AD82" i="16"/>
  <c r="AC82" i="16"/>
  <c r="AB82" i="16"/>
  <c r="AA82" i="16"/>
  <c r="Z82" i="16"/>
  <c r="Y82" i="16"/>
  <c r="X82" i="16"/>
  <c r="W82" i="16"/>
  <c r="V82" i="16"/>
  <c r="U82" i="16"/>
  <c r="T82" i="16"/>
  <c r="S82" i="16"/>
  <c r="R82" i="16"/>
  <c r="Q82" i="16"/>
  <c r="P82" i="16"/>
  <c r="O82" i="16"/>
  <c r="N82" i="16"/>
  <c r="M82" i="16"/>
  <c r="L82" i="16"/>
  <c r="K82" i="16"/>
  <c r="AM82" i="16" s="1"/>
  <c r="J82" i="16"/>
  <c r="I82" i="16"/>
  <c r="H82" i="16"/>
  <c r="G82" i="16"/>
  <c r="F82" i="16"/>
  <c r="E82" i="16"/>
  <c r="D82" i="16"/>
  <c r="C82" i="16"/>
  <c r="B82" i="16"/>
  <c r="AO81" i="16"/>
  <c r="AN81" i="16"/>
  <c r="AL81" i="16"/>
  <c r="AK81" i="16"/>
  <c r="AJ81" i="16"/>
  <c r="AI81" i="16"/>
  <c r="AH81" i="16"/>
  <c r="AG81" i="16"/>
  <c r="AF81" i="16"/>
  <c r="AE81" i="16"/>
  <c r="AD81" i="16"/>
  <c r="AC81" i="16"/>
  <c r="AB81" i="16"/>
  <c r="AA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O80" i="16"/>
  <c r="AN80" i="16"/>
  <c r="AL80" i="16"/>
  <c r="AK80" i="16"/>
  <c r="AJ80" i="16"/>
  <c r="AI80" i="16"/>
  <c r="AH80" i="16"/>
  <c r="AG80" i="16"/>
  <c r="AF80" i="16"/>
  <c r="AE80" i="16"/>
  <c r="AD80" i="16"/>
  <c r="AC80" i="16"/>
  <c r="AB80" i="16"/>
  <c r="AA80" i="16"/>
  <c r="Z80" i="16"/>
  <c r="Y80" i="16"/>
  <c r="X80" i="16"/>
  <c r="W80" i="16"/>
  <c r="V80" i="16"/>
  <c r="U80" i="16"/>
  <c r="T80" i="16"/>
  <c r="S80" i="16"/>
  <c r="R80" i="16"/>
  <c r="Q80" i="16"/>
  <c r="P80" i="16"/>
  <c r="O80" i="16"/>
  <c r="N80" i="16"/>
  <c r="M80" i="16"/>
  <c r="L80" i="16"/>
  <c r="K80" i="16"/>
  <c r="J80" i="16"/>
  <c r="I80" i="16"/>
  <c r="AM80" i="16" s="1"/>
  <c r="H80" i="16"/>
  <c r="G80" i="16"/>
  <c r="F80" i="16"/>
  <c r="E80" i="16"/>
  <c r="D80" i="16"/>
  <c r="C80" i="16"/>
  <c r="B80" i="16"/>
  <c r="A80" i="16"/>
  <c r="AO79" i="16"/>
  <c r="AN79" i="16"/>
  <c r="AL79" i="16"/>
  <c r="AK79" i="16"/>
  <c r="AJ79" i="16"/>
  <c r="AI79" i="16"/>
  <c r="AH79" i="16"/>
  <c r="AG79" i="16"/>
  <c r="AF79" i="16"/>
  <c r="AE79" i="16"/>
  <c r="AD79" i="16"/>
  <c r="AC79" i="16"/>
  <c r="AB79" i="16"/>
  <c r="AA79" i="16"/>
  <c r="Z79" i="16"/>
  <c r="Y79" i="16"/>
  <c r="X79" i="16"/>
  <c r="W79" i="16"/>
  <c r="V79" i="16"/>
  <c r="U79" i="16"/>
  <c r="T79" i="16"/>
  <c r="S79" i="16"/>
  <c r="R79" i="16"/>
  <c r="Q79" i="16"/>
  <c r="P79" i="16"/>
  <c r="O79" i="16"/>
  <c r="N79" i="16"/>
  <c r="M79" i="16"/>
  <c r="L79" i="16"/>
  <c r="K79" i="16"/>
  <c r="J79" i="16"/>
  <c r="AM79" i="16" s="1"/>
  <c r="I79" i="16"/>
  <c r="H79" i="16"/>
  <c r="G79" i="16"/>
  <c r="F79" i="16"/>
  <c r="E79" i="16"/>
  <c r="D79" i="16"/>
  <c r="C79" i="16"/>
  <c r="B79" i="16"/>
  <c r="A79" i="16" s="1"/>
  <c r="AO78" i="16"/>
  <c r="AN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AM78" i="16" s="1"/>
  <c r="J78" i="16"/>
  <c r="I78" i="16"/>
  <c r="H78" i="16"/>
  <c r="G78" i="16"/>
  <c r="F78" i="16"/>
  <c r="E78" i="16"/>
  <c r="D78" i="16"/>
  <c r="C78" i="16"/>
  <c r="B78" i="16"/>
  <c r="AO77" i="16"/>
  <c r="AN77" i="16"/>
  <c r="AL77" i="16"/>
  <c r="AK77" i="16"/>
  <c r="AJ77" i="16"/>
  <c r="AI77" i="16"/>
  <c r="AH77" i="16"/>
  <c r="AG77" i="16"/>
  <c r="AF77" i="16"/>
  <c r="AE77" i="16"/>
  <c r="AD77" i="16"/>
  <c r="AC77" i="16"/>
  <c r="AB77" i="16"/>
  <c r="AA77" i="16"/>
  <c r="Z77" i="16"/>
  <c r="Y77" i="16"/>
  <c r="X77" i="16"/>
  <c r="W77" i="16"/>
  <c r="V77" i="16"/>
  <c r="U77" i="16"/>
  <c r="T77" i="16"/>
  <c r="S77" i="16"/>
  <c r="R77" i="16"/>
  <c r="Q77" i="16"/>
  <c r="P77" i="16"/>
  <c r="O77" i="16"/>
  <c r="N77" i="16"/>
  <c r="M77" i="16"/>
  <c r="L77" i="16"/>
  <c r="K77" i="16"/>
  <c r="J77" i="16"/>
  <c r="I77" i="16"/>
  <c r="AM77" i="16" s="1"/>
  <c r="H77" i="16"/>
  <c r="G77" i="16"/>
  <c r="F77" i="16"/>
  <c r="E77" i="16"/>
  <c r="D77" i="16"/>
  <c r="C77" i="16"/>
  <c r="B77" i="16"/>
  <c r="A77" i="16"/>
  <c r="AO76" i="16"/>
  <c r="AN76" i="16"/>
  <c r="AL76" i="16"/>
  <c r="AK76" i="16"/>
  <c r="AJ76" i="16"/>
  <c r="AI76" i="16"/>
  <c r="AH76" i="16"/>
  <c r="AG76" i="16"/>
  <c r="AF76" i="16"/>
  <c r="AE76" i="16"/>
  <c r="AD76" i="16"/>
  <c r="AC76" i="16"/>
  <c r="AB76" i="16"/>
  <c r="AA76" i="16"/>
  <c r="Z76" i="16"/>
  <c r="Y76" i="16"/>
  <c r="X76" i="16"/>
  <c r="W76" i="16"/>
  <c r="V76" i="16"/>
  <c r="U76" i="16"/>
  <c r="T76" i="16"/>
  <c r="S76" i="16"/>
  <c r="R76" i="16"/>
  <c r="Q76" i="16"/>
  <c r="P76" i="16"/>
  <c r="O76" i="16"/>
  <c r="N76" i="16"/>
  <c r="M76" i="16"/>
  <c r="L76" i="16"/>
  <c r="K76" i="16"/>
  <c r="J76" i="16"/>
  <c r="I76" i="16"/>
  <c r="AM76" i="16" s="1"/>
  <c r="H76" i="16"/>
  <c r="G76" i="16"/>
  <c r="F76" i="16"/>
  <c r="E76" i="16"/>
  <c r="D76" i="16"/>
  <c r="C76" i="16"/>
  <c r="B76" i="16"/>
  <c r="A76" i="16"/>
  <c r="AO75" i="16"/>
  <c r="AN75" i="16"/>
  <c r="AL75" i="16"/>
  <c r="AK75" i="16"/>
  <c r="AJ75" i="16"/>
  <c r="AI75" i="16"/>
  <c r="AH75" i="16"/>
  <c r="AG75" i="16"/>
  <c r="AF75" i="16"/>
  <c r="AE75" i="16"/>
  <c r="AD75" i="16"/>
  <c r="AC75" i="16"/>
  <c r="AB75" i="16"/>
  <c r="AA75" i="16"/>
  <c r="Z75" i="16"/>
  <c r="Y75" i="16"/>
  <c r="X75" i="16"/>
  <c r="W75" i="16"/>
  <c r="V75" i="16"/>
  <c r="U75" i="16"/>
  <c r="T75" i="16"/>
  <c r="S75" i="16"/>
  <c r="R75" i="16"/>
  <c r="Q75" i="16"/>
  <c r="P75" i="16"/>
  <c r="O75" i="16"/>
  <c r="N75" i="16"/>
  <c r="M75" i="16"/>
  <c r="L75" i="16"/>
  <c r="K75" i="16"/>
  <c r="J75" i="16"/>
  <c r="AM75" i="16" s="1"/>
  <c r="I75" i="16"/>
  <c r="H75" i="16"/>
  <c r="G75" i="16"/>
  <c r="F75" i="16"/>
  <c r="E75" i="16"/>
  <c r="D75" i="16"/>
  <c r="C75" i="16"/>
  <c r="B75" i="16"/>
  <c r="A75" i="16" s="1"/>
  <c r="AO74" i="16"/>
  <c r="AN74" i="16"/>
  <c r="AL74" i="16"/>
  <c r="AK74" i="16"/>
  <c r="AJ74" i="16"/>
  <c r="AI74" i="16"/>
  <c r="AH74" i="16"/>
  <c r="AG74" i="16"/>
  <c r="AF74" i="16"/>
  <c r="AE74" i="16"/>
  <c r="AD74" i="16"/>
  <c r="AC74" i="16"/>
  <c r="AB74" i="16"/>
  <c r="AA74" i="16"/>
  <c r="Z74" i="16"/>
  <c r="Y74" i="16"/>
  <c r="X74" i="16"/>
  <c r="W74" i="16"/>
  <c r="V74" i="16"/>
  <c r="U74" i="16"/>
  <c r="T74" i="16"/>
  <c r="S74" i="16"/>
  <c r="R74" i="16"/>
  <c r="Q74" i="16"/>
  <c r="P74" i="16"/>
  <c r="O74" i="16"/>
  <c r="N74" i="16"/>
  <c r="M74" i="16"/>
  <c r="L74" i="16"/>
  <c r="K74" i="16"/>
  <c r="AM74" i="16" s="1"/>
  <c r="J74" i="16"/>
  <c r="I74" i="16"/>
  <c r="H74" i="16"/>
  <c r="G74" i="16"/>
  <c r="F74" i="16"/>
  <c r="E74" i="16"/>
  <c r="D74" i="16"/>
  <c r="C74" i="16"/>
  <c r="B74" i="16"/>
  <c r="A74" i="16" s="1"/>
  <c r="AO73" i="16"/>
  <c r="AN73" i="16"/>
  <c r="AL73" i="16"/>
  <c r="AK73" i="16"/>
  <c r="AJ73" i="16"/>
  <c r="AI73" i="16"/>
  <c r="AH73" i="16"/>
  <c r="AG73" i="16"/>
  <c r="AF73" i="16"/>
  <c r="AE73" i="16"/>
  <c r="AD73" i="16"/>
  <c r="AC73" i="16"/>
  <c r="AB73" i="16"/>
  <c r="AA73" i="16"/>
  <c r="Z73" i="16"/>
  <c r="Y73" i="16"/>
  <c r="X73" i="16"/>
  <c r="W73" i="16"/>
  <c r="V73" i="16"/>
  <c r="U73" i="16"/>
  <c r="T73" i="16"/>
  <c r="S73" i="16"/>
  <c r="R73" i="16"/>
  <c r="Q73" i="16"/>
  <c r="P73" i="16"/>
  <c r="O73" i="16"/>
  <c r="N73" i="16"/>
  <c r="M73" i="16"/>
  <c r="L73" i="16"/>
  <c r="K73" i="16"/>
  <c r="J73" i="16"/>
  <c r="I73" i="16"/>
  <c r="AM73" i="16" s="1"/>
  <c r="H73" i="16"/>
  <c r="G73" i="16"/>
  <c r="F73" i="16"/>
  <c r="E73" i="16"/>
  <c r="D73" i="16"/>
  <c r="C73" i="16"/>
  <c r="B73" i="16"/>
  <c r="A73" i="16"/>
  <c r="AO72" i="16"/>
  <c r="AN72" i="16"/>
  <c r="AL72" i="16"/>
  <c r="AK72" i="16"/>
  <c r="AJ72" i="16"/>
  <c r="AI72" i="16"/>
  <c r="AH72" i="16"/>
  <c r="AG72" i="16"/>
  <c r="AF72" i="16"/>
  <c r="AE72" i="16"/>
  <c r="AD72" i="16"/>
  <c r="AC72" i="16"/>
  <c r="AB72"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O71" i="16"/>
  <c r="AN71" i="16"/>
  <c r="AL71" i="16"/>
  <c r="AK71" i="16"/>
  <c r="AJ71" i="16"/>
  <c r="AI71" i="16"/>
  <c r="AH71" i="16"/>
  <c r="AG71" i="16"/>
  <c r="AF71" i="16"/>
  <c r="AE71" i="16"/>
  <c r="AD71" i="16"/>
  <c r="AC71" i="16"/>
  <c r="AB71" i="16"/>
  <c r="AA71" i="16"/>
  <c r="Z71" i="16"/>
  <c r="Y71" i="16"/>
  <c r="X71" i="16"/>
  <c r="W71" i="16"/>
  <c r="V71" i="16"/>
  <c r="U71" i="16"/>
  <c r="T71" i="16"/>
  <c r="S71" i="16"/>
  <c r="R71" i="16"/>
  <c r="Q71" i="16"/>
  <c r="P71" i="16"/>
  <c r="O71" i="16"/>
  <c r="N71" i="16"/>
  <c r="M71" i="16"/>
  <c r="L71" i="16"/>
  <c r="K71" i="16"/>
  <c r="J71" i="16"/>
  <c r="AM71" i="16" s="1"/>
  <c r="I71" i="16"/>
  <c r="H71" i="16"/>
  <c r="G71" i="16"/>
  <c r="F71" i="16"/>
  <c r="E71" i="16"/>
  <c r="D71" i="16"/>
  <c r="C71" i="16"/>
  <c r="B71" i="16"/>
  <c r="A71" i="16" s="1"/>
  <c r="AO70" i="16"/>
  <c r="AN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AM70" i="16" s="1"/>
  <c r="J70" i="16"/>
  <c r="I70" i="16"/>
  <c r="H70" i="16"/>
  <c r="G70" i="16"/>
  <c r="F70" i="16"/>
  <c r="E70" i="16"/>
  <c r="D70" i="16"/>
  <c r="C70" i="16"/>
  <c r="B70" i="16"/>
  <c r="A70" i="16" s="1"/>
  <c r="AO69" i="16"/>
  <c r="AN69" i="16"/>
  <c r="AL69" i="16"/>
  <c r="AK69" i="16"/>
  <c r="AJ69" i="16"/>
  <c r="AI69" i="16"/>
  <c r="AH69" i="16"/>
  <c r="AG69" i="16"/>
  <c r="AF69" i="16"/>
  <c r="AE69" i="16"/>
  <c r="AD69" i="16"/>
  <c r="AC69" i="16"/>
  <c r="AB69"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O68" i="16"/>
  <c r="AN68" i="16"/>
  <c r="AL68" i="16"/>
  <c r="AK68" i="16"/>
  <c r="AJ68" i="16"/>
  <c r="AI68" i="16"/>
  <c r="AH68"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AM68" i="16" s="1"/>
  <c r="H68" i="16"/>
  <c r="G68" i="16"/>
  <c r="F68" i="16"/>
  <c r="E68" i="16"/>
  <c r="D68" i="16"/>
  <c r="C68" i="16"/>
  <c r="B68" i="16"/>
  <c r="A68" i="16"/>
  <c r="AO67" i="16"/>
  <c r="AN67" i="16"/>
  <c r="AL67" i="16"/>
  <c r="AK67" i="16"/>
  <c r="AJ67" i="16"/>
  <c r="AI67" i="16"/>
  <c r="AH67" i="16"/>
  <c r="AG67" i="16"/>
  <c r="AF67" i="16"/>
  <c r="AE67" i="16"/>
  <c r="AD67" i="16"/>
  <c r="AC67" i="16"/>
  <c r="AB67" i="16"/>
  <c r="AA67" i="16"/>
  <c r="Z67" i="16"/>
  <c r="Y67" i="16"/>
  <c r="X67" i="16"/>
  <c r="W67" i="16"/>
  <c r="V67" i="16"/>
  <c r="U67" i="16"/>
  <c r="T67" i="16"/>
  <c r="S67" i="16"/>
  <c r="R67" i="16"/>
  <c r="Q67" i="16"/>
  <c r="P67" i="16"/>
  <c r="O67" i="16"/>
  <c r="N67" i="16"/>
  <c r="M67" i="16"/>
  <c r="L67" i="16"/>
  <c r="K67" i="16"/>
  <c r="J67" i="16"/>
  <c r="AM67" i="16" s="1"/>
  <c r="I67" i="16"/>
  <c r="H67" i="16"/>
  <c r="G67" i="16"/>
  <c r="F67" i="16"/>
  <c r="E67" i="16"/>
  <c r="D67" i="16"/>
  <c r="C67" i="16"/>
  <c r="B67" i="16"/>
  <c r="A67" i="16" s="1"/>
  <c r="AO66" i="16"/>
  <c r="AN66" i="16"/>
  <c r="AL66" i="16"/>
  <c r="AK66" i="16"/>
  <c r="AJ66" i="16"/>
  <c r="AI66" i="16"/>
  <c r="AH66" i="16"/>
  <c r="AG66" i="16"/>
  <c r="AF66" i="16"/>
  <c r="AE66" i="16"/>
  <c r="AD66" i="16"/>
  <c r="AC66" i="16"/>
  <c r="AB66" i="16"/>
  <c r="AA66" i="16"/>
  <c r="Z66" i="16"/>
  <c r="Y66" i="16"/>
  <c r="X66" i="16"/>
  <c r="W66" i="16"/>
  <c r="V66" i="16"/>
  <c r="U66" i="16"/>
  <c r="T66" i="16"/>
  <c r="S66" i="16"/>
  <c r="R66" i="16"/>
  <c r="Q66" i="16"/>
  <c r="P66" i="16"/>
  <c r="O66" i="16"/>
  <c r="N66" i="16"/>
  <c r="M66" i="16"/>
  <c r="L66" i="16"/>
  <c r="K66" i="16"/>
  <c r="AM66" i="16" s="1"/>
  <c r="J66" i="16"/>
  <c r="I66" i="16"/>
  <c r="H66" i="16"/>
  <c r="G66" i="16"/>
  <c r="F66" i="16"/>
  <c r="E66" i="16"/>
  <c r="D66" i="16"/>
  <c r="C66" i="16"/>
  <c r="B66" i="16"/>
  <c r="AO65" i="16"/>
  <c r="AN65" i="16"/>
  <c r="AL65" i="16"/>
  <c r="AK65" i="16"/>
  <c r="AJ65" i="16"/>
  <c r="AI65" i="16"/>
  <c r="AH65" i="16"/>
  <c r="AG65" i="16"/>
  <c r="AF65" i="16"/>
  <c r="AE65" i="16"/>
  <c r="AD65" i="16"/>
  <c r="AC65" i="16"/>
  <c r="AB65"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O64" i="16"/>
  <c r="AN64" i="16"/>
  <c r="AL64" i="16"/>
  <c r="AK64" i="16"/>
  <c r="AJ64" i="16"/>
  <c r="AI64" i="16"/>
  <c r="AH64" i="16"/>
  <c r="AG64" i="16"/>
  <c r="AF64" i="16"/>
  <c r="AE64" i="16"/>
  <c r="AD64" i="16"/>
  <c r="AC64" i="16"/>
  <c r="AB64" i="16"/>
  <c r="AA64" i="16"/>
  <c r="Z64" i="16"/>
  <c r="Y64" i="16"/>
  <c r="X64" i="16"/>
  <c r="W64" i="16"/>
  <c r="V64" i="16"/>
  <c r="U64" i="16"/>
  <c r="T64" i="16"/>
  <c r="S64" i="16"/>
  <c r="R64" i="16"/>
  <c r="Q64" i="16"/>
  <c r="P64" i="16"/>
  <c r="O64" i="16"/>
  <c r="N64" i="16"/>
  <c r="M64" i="16"/>
  <c r="L64" i="16"/>
  <c r="K64" i="16"/>
  <c r="J64" i="16"/>
  <c r="I64" i="16"/>
  <c r="AM64" i="16" s="1"/>
  <c r="H64" i="16"/>
  <c r="G64" i="16"/>
  <c r="F64" i="16"/>
  <c r="E64" i="16"/>
  <c r="D64" i="16"/>
  <c r="C64" i="16"/>
  <c r="B64" i="16"/>
  <c r="A64" i="16"/>
  <c r="AO63" i="16"/>
  <c r="AN63" i="16"/>
  <c r="AL63" i="16"/>
  <c r="AK63" i="16"/>
  <c r="AJ63" i="16"/>
  <c r="AI63" i="16"/>
  <c r="AH63" i="16"/>
  <c r="AG63" i="16"/>
  <c r="AF63" i="16"/>
  <c r="AE63" i="16"/>
  <c r="AD63" i="16"/>
  <c r="AC63" i="16"/>
  <c r="AB63" i="16"/>
  <c r="AA63" i="16"/>
  <c r="Z63" i="16"/>
  <c r="Y63" i="16"/>
  <c r="X63" i="16"/>
  <c r="W63" i="16"/>
  <c r="V63" i="16"/>
  <c r="U63" i="16"/>
  <c r="T63" i="16"/>
  <c r="S63" i="16"/>
  <c r="R63" i="16"/>
  <c r="Q63" i="16"/>
  <c r="P63" i="16"/>
  <c r="O63" i="16"/>
  <c r="N63" i="16"/>
  <c r="M63" i="16"/>
  <c r="L63" i="16"/>
  <c r="K63" i="16"/>
  <c r="J63" i="16"/>
  <c r="AM63" i="16" s="1"/>
  <c r="I63" i="16"/>
  <c r="H63" i="16"/>
  <c r="G63" i="16"/>
  <c r="F63" i="16"/>
  <c r="E63" i="16"/>
  <c r="D63" i="16"/>
  <c r="C63" i="16"/>
  <c r="B63" i="16"/>
  <c r="A63" i="16" s="1"/>
  <c r="AO62" i="16"/>
  <c r="AN62" i="16"/>
  <c r="AL62" i="16"/>
  <c r="AK62" i="16"/>
  <c r="AJ62" i="16"/>
  <c r="AI62" i="16"/>
  <c r="AH62" i="16"/>
  <c r="AG62" i="16"/>
  <c r="AF62" i="16"/>
  <c r="AE62" i="16"/>
  <c r="AD62" i="16"/>
  <c r="AC62" i="16"/>
  <c r="AB62" i="16"/>
  <c r="AA62" i="16"/>
  <c r="Z62" i="16"/>
  <c r="Y62" i="16"/>
  <c r="X62" i="16"/>
  <c r="W62" i="16"/>
  <c r="V62" i="16"/>
  <c r="U62" i="16"/>
  <c r="T62" i="16"/>
  <c r="S62" i="16"/>
  <c r="R62" i="16"/>
  <c r="Q62" i="16"/>
  <c r="P62" i="16"/>
  <c r="O62" i="16"/>
  <c r="N62" i="16"/>
  <c r="M62" i="16"/>
  <c r="L62" i="16"/>
  <c r="K62" i="16"/>
  <c r="AM62" i="16" s="1"/>
  <c r="J62" i="16"/>
  <c r="I62" i="16"/>
  <c r="H62" i="16"/>
  <c r="G62" i="16"/>
  <c r="F62" i="16"/>
  <c r="E62" i="16"/>
  <c r="D62" i="16"/>
  <c r="C62" i="16"/>
  <c r="B62" i="16"/>
  <c r="AO61" i="16"/>
  <c r="AN61" i="16"/>
  <c r="AL61" i="16"/>
  <c r="AK61" i="16"/>
  <c r="AJ61" i="16"/>
  <c r="AI61" i="16"/>
  <c r="AH61" i="16"/>
  <c r="AG61" i="16"/>
  <c r="AF61" i="16"/>
  <c r="AE61" i="16"/>
  <c r="AD61" i="16"/>
  <c r="AC61" i="16"/>
  <c r="AB61" i="16"/>
  <c r="AA61" i="16"/>
  <c r="Z61" i="16"/>
  <c r="Y61" i="16"/>
  <c r="X61" i="16"/>
  <c r="W61" i="16"/>
  <c r="V61" i="16"/>
  <c r="U61" i="16"/>
  <c r="T61" i="16"/>
  <c r="S61" i="16"/>
  <c r="R61" i="16"/>
  <c r="Q61" i="16"/>
  <c r="P61" i="16"/>
  <c r="O61" i="16"/>
  <c r="N61" i="16"/>
  <c r="M61" i="16"/>
  <c r="L61" i="16"/>
  <c r="K61" i="16"/>
  <c r="J61" i="16"/>
  <c r="I61" i="16"/>
  <c r="AM61" i="16" s="1"/>
  <c r="H61" i="16"/>
  <c r="G61" i="16"/>
  <c r="F61" i="16"/>
  <c r="E61" i="16"/>
  <c r="D61" i="16"/>
  <c r="C61" i="16"/>
  <c r="B61" i="16"/>
  <c r="A61" i="16"/>
  <c r="AO60" i="16"/>
  <c r="AN60" i="16"/>
  <c r="AL60" i="16"/>
  <c r="AK60" i="16"/>
  <c r="AJ60" i="16"/>
  <c r="AI60" i="16"/>
  <c r="AH60" i="16"/>
  <c r="AG60" i="16"/>
  <c r="AF60" i="16"/>
  <c r="AE60" i="16"/>
  <c r="AD60" i="16"/>
  <c r="AC60" i="16"/>
  <c r="AB60" i="16"/>
  <c r="AA60" i="16"/>
  <c r="Z60" i="16"/>
  <c r="Y60" i="16"/>
  <c r="X60" i="16"/>
  <c r="W60" i="16"/>
  <c r="V60" i="16"/>
  <c r="U60" i="16"/>
  <c r="T60" i="16"/>
  <c r="S60" i="16"/>
  <c r="R60" i="16"/>
  <c r="Q60" i="16"/>
  <c r="P60" i="16"/>
  <c r="O60" i="16"/>
  <c r="N60" i="16"/>
  <c r="M60" i="16"/>
  <c r="L60" i="16"/>
  <c r="K60" i="16"/>
  <c r="J60" i="16"/>
  <c r="I60" i="16"/>
  <c r="AM60" i="16" s="1"/>
  <c r="H60" i="16"/>
  <c r="G60" i="16"/>
  <c r="F60" i="16"/>
  <c r="E60" i="16"/>
  <c r="D60" i="16"/>
  <c r="C60" i="16"/>
  <c r="B60" i="16"/>
  <c r="A60" i="16"/>
  <c r="AO59" i="16"/>
  <c r="AN59" i="16"/>
  <c r="AL59" i="16"/>
  <c r="AK59" i="16"/>
  <c r="AJ59" i="16"/>
  <c r="AI59" i="16"/>
  <c r="AH59" i="16"/>
  <c r="AG59" i="16"/>
  <c r="AF59" i="16"/>
  <c r="AE59" i="16"/>
  <c r="AD59" i="16"/>
  <c r="AC59" i="16"/>
  <c r="AB59"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s="1"/>
  <c r="AO58" i="16"/>
  <c r="AN58" i="16"/>
  <c r="AL58" i="16"/>
  <c r="AK58" i="16"/>
  <c r="AJ58" i="16"/>
  <c r="AI58" i="16"/>
  <c r="AH58" i="16"/>
  <c r="AG58" i="16"/>
  <c r="AF58" i="16"/>
  <c r="AE58" i="16"/>
  <c r="AD58" i="16"/>
  <c r="AC58" i="16"/>
  <c r="AB58" i="16"/>
  <c r="AA58" i="16"/>
  <c r="Z58" i="16"/>
  <c r="Y58" i="16"/>
  <c r="X58" i="16"/>
  <c r="W58" i="16"/>
  <c r="V58" i="16"/>
  <c r="U58" i="16"/>
  <c r="T58" i="16"/>
  <c r="S58" i="16"/>
  <c r="R58" i="16"/>
  <c r="Q58" i="16"/>
  <c r="P58" i="16"/>
  <c r="O58" i="16"/>
  <c r="N58" i="16"/>
  <c r="M58" i="16"/>
  <c r="L58" i="16"/>
  <c r="K58" i="16"/>
  <c r="AM58" i="16" s="1"/>
  <c r="J58" i="16"/>
  <c r="I58" i="16"/>
  <c r="H58" i="16"/>
  <c r="G58" i="16"/>
  <c r="F58" i="16"/>
  <c r="E58" i="16"/>
  <c r="D58" i="16"/>
  <c r="C58" i="16"/>
  <c r="B58" i="16"/>
  <c r="A58" i="16" s="1"/>
  <c r="AO57" i="16"/>
  <c r="AN57" i="16"/>
  <c r="AL57" i="16"/>
  <c r="AK57" i="16"/>
  <c r="AJ57" i="16"/>
  <c r="AI57" i="16"/>
  <c r="AH57" i="16"/>
  <c r="AG57" i="16"/>
  <c r="AF57" i="16"/>
  <c r="AE57" i="16"/>
  <c r="AD57" i="16"/>
  <c r="AC57" i="16"/>
  <c r="AB57" i="16"/>
  <c r="AA57" i="16"/>
  <c r="Z57" i="16"/>
  <c r="Y57" i="16"/>
  <c r="X57" i="16"/>
  <c r="W57" i="16"/>
  <c r="V57" i="16"/>
  <c r="U57" i="16"/>
  <c r="T57" i="16"/>
  <c r="S57" i="16"/>
  <c r="R57" i="16"/>
  <c r="Q57" i="16"/>
  <c r="P57" i="16"/>
  <c r="O57" i="16"/>
  <c r="N57" i="16"/>
  <c r="M57" i="16"/>
  <c r="L57" i="16"/>
  <c r="K57" i="16"/>
  <c r="J57" i="16"/>
  <c r="I57" i="16"/>
  <c r="AM57" i="16" s="1"/>
  <c r="H57" i="16"/>
  <c r="G57" i="16"/>
  <c r="F57" i="16"/>
  <c r="E57" i="16"/>
  <c r="D57" i="16"/>
  <c r="C57" i="16"/>
  <c r="B57" i="16"/>
  <c r="A57" i="16"/>
  <c r="AO56" i="16"/>
  <c r="AN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AM56" i="16" s="1"/>
  <c r="H56" i="16"/>
  <c r="G56" i="16"/>
  <c r="F56" i="16"/>
  <c r="E56" i="16"/>
  <c r="D56" i="16"/>
  <c r="C56" i="16"/>
  <c r="B56" i="16"/>
  <c r="A56" i="16"/>
  <c r="AO55" i="16"/>
  <c r="AN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AM55" i="16" s="1"/>
  <c r="I55" i="16"/>
  <c r="H55" i="16"/>
  <c r="G55" i="16"/>
  <c r="F55" i="16"/>
  <c r="E55" i="16"/>
  <c r="D55" i="16"/>
  <c r="C55" i="16"/>
  <c r="B55" i="16"/>
  <c r="A55" i="16" s="1"/>
  <c r="AO54" i="16"/>
  <c r="AN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AM54" i="16" s="1"/>
  <c r="J54" i="16"/>
  <c r="I54" i="16"/>
  <c r="H54" i="16"/>
  <c r="G54" i="16"/>
  <c r="F54" i="16"/>
  <c r="E54" i="16"/>
  <c r="D54" i="16"/>
  <c r="C54" i="16"/>
  <c r="B54" i="16"/>
  <c r="A54" i="16" s="1"/>
  <c r="AO53" i="16"/>
  <c r="AN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O52" i="16"/>
  <c r="AN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AM52" i="16" s="1"/>
  <c r="H52" i="16"/>
  <c r="G52" i="16"/>
  <c r="F52" i="16"/>
  <c r="E52" i="16"/>
  <c r="D52" i="16"/>
  <c r="C52" i="16"/>
  <c r="B52" i="16"/>
  <c r="A52" i="16"/>
  <c r="AO51" i="16"/>
  <c r="AN51" i="16"/>
  <c r="AL51" i="16"/>
  <c r="AK51" i="16"/>
  <c r="AJ51" i="16"/>
  <c r="AI51" i="16"/>
  <c r="AH51" i="16"/>
  <c r="AG51" i="16"/>
  <c r="AF51" i="16"/>
  <c r="AE51" i="16"/>
  <c r="AD51" i="16"/>
  <c r="AC51" i="16"/>
  <c r="AB51" i="16"/>
  <c r="AA51" i="16"/>
  <c r="Z51" i="16"/>
  <c r="Y51" i="16"/>
  <c r="X51" i="16"/>
  <c r="W51" i="16"/>
  <c r="V51" i="16"/>
  <c r="U51" i="16"/>
  <c r="T51" i="16"/>
  <c r="S51" i="16"/>
  <c r="R51" i="16"/>
  <c r="Q51" i="16"/>
  <c r="P51" i="16"/>
  <c r="O51" i="16"/>
  <c r="N51" i="16"/>
  <c r="M51" i="16"/>
  <c r="L51" i="16"/>
  <c r="K51" i="16"/>
  <c r="J51" i="16"/>
  <c r="AM51" i="16" s="1"/>
  <c r="I51" i="16"/>
  <c r="H51" i="16"/>
  <c r="G51" i="16"/>
  <c r="F51" i="16"/>
  <c r="E51" i="16"/>
  <c r="D51" i="16"/>
  <c r="C51" i="16"/>
  <c r="B51" i="16"/>
  <c r="A51" i="16" s="1"/>
  <c r="AO50" i="16"/>
  <c r="AN50" i="16"/>
  <c r="AL50" i="16"/>
  <c r="AK50" i="16"/>
  <c r="AJ50" i="16"/>
  <c r="AI50" i="16"/>
  <c r="AH50" i="16"/>
  <c r="AG50" i="16"/>
  <c r="AF50" i="16"/>
  <c r="AE50" i="16"/>
  <c r="AD50" i="16"/>
  <c r="AC50" i="16"/>
  <c r="AB50" i="16"/>
  <c r="AA50" i="16"/>
  <c r="Z50" i="16"/>
  <c r="Y50" i="16"/>
  <c r="X50" i="16"/>
  <c r="W50" i="16"/>
  <c r="V50" i="16"/>
  <c r="U50" i="16"/>
  <c r="T50" i="16"/>
  <c r="S50" i="16"/>
  <c r="R50" i="16"/>
  <c r="Q50" i="16"/>
  <c r="P50" i="16"/>
  <c r="O50" i="16"/>
  <c r="N50" i="16"/>
  <c r="M50" i="16"/>
  <c r="L50" i="16"/>
  <c r="K50" i="16"/>
  <c r="AM50" i="16" s="1"/>
  <c r="J50" i="16"/>
  <c r="I50" i="16"/>
  <c r="H50" i="16"/>
  <c r="G50" i="16"/>
  <c r="F50" i="16"/>
  <c r="E50" i="16"/>
  <c r="D50" i="16"/>
  <c r="C50" i="16"/>
  <c r="B50" i="16"/>
  <c r="AO49" i="16"/>
  <c r="AN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O48" i="16"/>
  <c r="AN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AM48" i="16" s="1"/>
  <c r="H48" i="16"/>
  <c r="G48" i="16"/>
  <c r="F48" i="16"/>
  <c r="E48" i="16"/>
  <c r="D48" i="16"/>
  <c r="C48" i="16"/>
  <c r="B48" i="16"/>
  <c r="A48" i="16"/>
  <c r="AO47" i="16"/>
  <c r="AN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AM47" i="16" s="1"/>
  <c r="I47" i="16"/>
  <c r="H47" i="16"/>
  <c r="G47" i="16"/>
  <c r="F47" i="16"/>
  <c r="E47" i="16"/>
  <c r="D47" i="16"/>
  <c r="C47" i="16"/>
  <c r="B47" i="16"/>
  <c r="A47" i="16" s="1"/>
  <c r="AO46" i="16"/>
  <c r="AN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AM46" i="16" s="1"/>
  <c r="J46" i="16"/>
  <c r="I46" i="16"/>
  <c r="H46" i="16"/>
  <c r="G46" i="16"/>
  <c r="F46" i="16"/>
  <c r="E46" i="16"/>
  <c r="D46" i="16"/>
  <c r="C46" i="16"/>
  <c r="B46" i="16"/>
  <c r="AO45" i="16"/>
  <c r="AN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AM45" i="16" s="1"/>
  <c r="H45" i="16"/>
  <c r="G45" i="16"/>
  <c r="F45" i="16"/>
  <c r="E45" i="16"/>
  <c r="D45" i="16"/>
  <c r="C45" i="16"/>
  <c r="B45" i="16"/>
  <c r="A45" i="16"/>
  <c r="AO44" i="16"/>
  <c r="AN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AM44" i="16" s="1"/>
  <c r="H44" i="16"/>
  <c r="G44" i="16"/>
  <c r="F44" i="16"/>
  <c r="E44" i="16"/>
  <c r="D44" i="16"/>
  <c r="C44" i="16"/>
  <c r="B44" i="16"/>
  <c r="A44" i="16"/>
  <c r="AO43" i="16"/>
  <c r="AN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AM43" i="16" s="1"/>
  <c r="I43" i="16"/>
  <c r="H43" i="16"/>
  <c r="G43" i="16"/>
  <c r="F43" i="16"/>
  <c r="E43" i="16"/>
  <c r="D43" i="16"/>
  <c r="C43" i="16"/>
  <c r="B43" i="16"/>
  <c r="A43" i="16" s="1"/>
  <c r="AO42" i="16"/>
  <c r="AN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AM42" i="16" s="1"/>
  <c r="J42" i="16"/>
  <c r="I42" i="16"/>
  <c r="H42" i="16"/>
  <c r="G42" i="16"/>
  <c r="F42" i="16"/>
  <c r="E42" i="16"/>
  <c r="D42" i="16"/>
  <c r="C42" i="16"/>
  <c r="A42" i="16" s="1"/>
  <c r="B42" i="16"/>
  <c r="AO41" i="16"/>
  <c r="AN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AM41" i="16" s="1"/>
  <c r="H41" i="16"/>
  <c r="G41" i="16"/>
  <c r="F41" i="16"/>
  <c r="E41" i="16"/>
  <c r="D41" i="16"/>
  <c r="C41" i="16"/>
  <c r="B41" i="16"/>
  <c r="A41" i="16"/>
  <c r="AO40" i="16"/>
  <c r="AN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AM40" i="16" s="1"/>
  <c r="H40" i="16"/>
  <c r="G40" i="16"/>
  <c r="F40" i="16"/>
  <c r="E40" i="16"/>
  <c r="D40" i="16"/>
  <c r="C40" i="16"/>
  <c r="B40" i="16"/>
  <c r="A40" i="16"/>
  <c r="AO39" i="16"/>
  <c r="AN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AM39" i="16" s="1"/>
  <c r="I39" i="16"/>
  <c r="H39" i="16"/>
  <c r="G39" i="16"/>
  <c r="F39" i="16"/>
  <c r="E39" i="16"/>
  <c r="D39" i="16"/>
  <c r="C39" i="16"/>
  <c r="B39" i="16"/>
  <c r="A39" i="16" s="1"/>
  <c r="AO38" i="16"/>
  <c r="AN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AM38" i="16" s="1"/>
  <c r="J38" i="16"/>
  <c r="I38" i="16"/>
  <c r="H38" i="16"/>
  <c r="G38" i="16"/>
  <c r="F38" i="16"/>
  <c r="E38" i="16"/>
  <c r="D38" i="16"/>
  <c r="C38" i="16"/>
  <c r="A38" i="16" s="1"/>
  <c r="B38" i="16"/>
  <c r="AO37" i="16"/>
  <c r="AN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O36" i="16"/>
  <c r="AN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AM36" i="16" s="1"/>
  <c r="H36" i="16"/>
  <c r="G36" i="16"/>
  <c r="F36" i="16"/>
  <c r="E36" i="16"/>
  <c r="D36" i="16"/>
  <c r="C36" i="16"/>
  <c r="B36" i="16"/>
  <c r="A36" i="16"/>
  <c r="AO35" i="16"/>
  <c r="AN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AM35" i="16" s="1"/>
  <c r="I35" i="16"/>
  <c r="H35" i="16"/>
  <c r="G35" i="16"/>
  <c r="F35" i="16"/>
  <c r="E35" i="16"/>
  <c r="D35" i="16"/>
  <c r="C35" i="16"/>
  <c r="B35" i="16"/>
  <c r="A35" i="16" s="1"/>
  <c r="AO34" i="16"/>
  <c r="AN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AM34" i="16" s="1"/>
  <c r="J34" i="16"/>
  <c r="I34" i="16"/>
  <c r="H34" i="16"/>
  <c r="G34" i="16"/>
  <c r="F34" i="16"/>
  <c r="E34" i="16"/>
  <c r="D34" i="16"/>
  <c r="C34" i="16"/>
  <c r="B34" i="16"/>
  <c r="A34" i="16" s="1"/>
  <c r="AO33" i="16"/>
  <c r="AN33" i="16"/>
  <c r="AL33" i="16"/>
  <c r="AK33" i="16"/>
  <c r="AJ33" i="16"/>
  <c r="AI33" i="16"/>
  <c r="AH33" i="16"/>
  <c r="AG33" i="16"/>
  <c r="AF33" i="16"/>
  <c r="AE33" i="16"/>
  <c r="AD33" i="16"/>
  <c r="AC33" i="16"/>
  <c r="AB33"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B33" i="16"/>
  <c r="A33" i="16"/>
  <c r="AO32" i="16"/>
  <c r="AN32" i="16"/>
  <c r="AL32" i="16"/>
  <c r="AK32" i="16"/>
  <c r="AJ32" i="16"/>
  <c r="AI32" i="16"/>
  <c r="AH32" i="16"/>
  <c r="AG32" i="16"/>
  <c r="AF32" i="16"/>
  <c r="AE32" i="16"/>
  <c r="AD32" i="16"/>
  <c r="AC32" i="16"/>
  <c r="AB32" i="16"/>
  <c r="AA32" i="16"/>
  <c r="Z32" i="16"/>
  <c r="Y32" i="16"/>
  <c r="X32" i="16"/>
  <c r="W32" i="16"/>
  <c r="V32" i="16"/>
  <c r="U32" i="16"/>
  <c r="T32" i="16"/>
  <c r="S32" i="16"/>
  <c r="R32" i="16"/>
  <c r="Q32" i="16"/>
  <c r="P32" i="16"/>
  <c r="O32" i="16"/>
  <c r="N32" i="16"/>
  <c r="M32" i="16"/>
  <c r="L32" i="16"/>
  <c r="K32" i="16"/>
  <c r="J32" i="16"/>
  <c r="I32" i="16"/>
  <c r="AM32" i="16" s="1"/>
  <c r="H32" i="16"/>
  <c r="G32" i="16"/>
  <c r="F32" i="16"/>
  <c r="E32" i="16"/>
  <c r="D32" i="16"/>
  <c r="C32" i="16"/>
  <c r="B32" i="16"/>
  <c r="A32" i="16"/>
  <c r="AO31" i="16"/>
  <c r="AN31" i="16"/>
  <c r="AL31" i="16"/>
  <c r="AK31" i="16"/>
  <c r="AJ31" i="16"/>
  <c r="AI31" i="16"/>
  <c r="AH31" i="16"/>
  <c r="AG31" i="16"/>
  <c r="AF31" i="16"/>
  <c r="AE31" i="16"/>
  <c r="AD31" i="16"/>
  <c r="AC31" i="16"/>
  <c r="AB31" i="16"/>
  <c r="AA31" i="16"/>
  <c r="Z31" i="16"/>
  <c r="Y31" i="16"/>
  <c r="X31" i="16"/>
  <c r="W31" i="16"/>
  <c r="V31" i="16"/>
  <c r="U31" i="16"/>
  <c r="T31" i="16"/>
  <c r="S31" i="16"/>
  <c r="R31" i="16"/>
  <c r="Q31" i="16"/>
  <c r="P31" i="16"/>
  <c r="O31" i="16"/>
  <c r="N31" i="16"/>
  <c r="M31" i="16"/>
  <c r="L31" i="16"/>
  <c r="K31" i="16"/>
  <c r="J31" i="16"/>
  <c r="AM31" i="16" s="1"/>
  <c r="I31" i="16"/>
  <c r="H31" i="16"/>
  <c r="G31" i="16"/>
  <c r="F31" i="16"/>
  <c r="E31" i="16"/>
  <c r="D31" i="16"/>
  <c r="C31" i="16"/>
  <c r="B31" i="16"/>
  <c r="A31" i="16" s="1"/>
  <c r="AO30" i="16"/>
  <c r="AN30" i="16"/>
  <c r="AL30" i="16"/>
  <c r="AK30" i="16"/>
  <c r="AJ30" i="16"/>
  <c r="AI30" i="16"/>
  <c r="AH30" i="16"/>
  <c r="AG30" i="16"/>
  <c r="AF30" i="16"/>
  <c r="AE30" i="16"/>
  <c r="AD30" i="16"/>
  <c r="AC30" i="16"/>
  <c r="AB30" i="16"/>
  <c r="AA30" i="16"/>
  <c r="Z30" i="16"/>
  <c r="Y30" i="16"/>
  <c r="X30" i="16"/>
  <c r="W30" i="16"/>
  <c r="V30" i="16"/>
  <c r="U30" i="16"/>
  <c r="T30" i="16"/>
  <c r="S30" i="16"/>
  <c r="R30" i="16"/>
  <c r="Q30" i="16"/>
  <c r="P30" i="16"/>
  <c r="O30" i="16"/>
  <c r="N30" i="16"/>
  <c r="M30" i="16"/>
  <c r="L30" i="16"/>
  <c r="K30" i="16"/>
  <c r="AM30" i="16" s="1"/>
  <c r="J30" i="16"/>
  <c r="I30" i="16"/>
  <c r="H30" i="16"/>
  <c r="G30" i="16"/>
  <c r="F30" i="16"/>
  <c r="E30" i="16"/>
  <c r="D30" i="16"/>
  <c r="C30" i="16"/>
  <c r="B30" i="16"/>
  <c r="AO29" i="16"/>
  <c r="AN29" i="16"/>
  <c r="AL29" i="16"/>
  <c r="AK29" i="16"/>
  <c r="AJ29" i="16"/>
  <c r="AI29" i="16"/>
  <c r="AH29" i="16"/>
  <c r="AG29" i="16"/>
  <c r="AF29" i="16"/>
  <c r="AE29" i="16"/>
  <c r="AD29" i="16"/>
  <c r="AC29" i="16"/>
  <c r="AB29"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AO28" i="16"/>
  <c r="AN28" i="16"/>
  <c r="AL28" i="16"/>
  <c r="AK28" i="16"/>
  <c r="AJ28" i="16"/>
  <c r="AI28" i="16"/>
  <c r="AH28" i="16"/>
  <c r="AG28" i="16"/>
  <c r="AF28" i="16"/>
  <c r="AE28" i="16"/>
  <c r="AD28" i="16"/>
  <c r="AC28" i="16"/>
  <c r="AB28" i="16"/>
  <c r="AA28" i="16"/>
  <c r="Z28" i="16"/>
  <c r="Y28" i="16"/>
  <c r="X28" i="16"/>
  <c r="W28" i="16"/>
  <c r="V28" i="16"/>
  <c r="U28" i="16"/>
  <c r="T28" i="16"/>
  <c r="S28" i="16"/>
  <c r="R28" i="16"/>
  <c r="Q28" i="16"/>
  <c r="P28" i="16"/>
  <c r="O28" i="16"/>
  <c r="N28" i="16"/>
  <c r="M28" i="16"/>
  <c r="L28" i="16"/>
  <c r="K28" i="16"/>
  <c r="J28" i="16"/>
  <c r="I28" i="16"/>
  <c r="AM28" i="16" s="1"/>
  <c r="H28" i="16"/>
  <c r="G28" i="16"/>
  <c r="F28" i="16"/>
  <c r="E28" i="16"/>
  <c r="D28" i="16"/>
  <c r="C28" i="16"/>
  <c r="B28" i="16"/>
  <c r="A28" i="16"/>
  <c r="AO27" i="16"/>
  <c r="AN27" i="16"/>
  <c r="AL27" i="16"/>
  <c r="AK27" i="16"/>
  <c r="AJ27" i="16"/>
  <c r="AI27" i="16"/>
  <c r="AH27" i="16"/>
  <c r="AG27" i="16"/>
  <c r="AF27" i="16"/>
  <c r="AE27" i="16"/>
  <c r="AD27" i="16"/>
  <c r="AC27" i="16"/>
  <c r="AB27" i="16"/>
  <c r="AA27" i="16"/>
  <c r="Z27" i="16"/>
  <c r="Y27" i="16"/>
  <c r="X27" i="16"/>
  <c r="W27" i="16"/>
  <c r="V27" i="16"/>
  <c r="U27" i="16"/>
  <c r="T27" i="16"/>
  <c r="S27" i="16"/>
  <c r="R27" i="16"/>
  <c r="Q27" i="16"/>
  <c r="P27" i="16"/>
  <c r="O27" i="16"/>
  <c r="N27" i="16"/>
  <c r="M27" i="16"/>
  <c r="L27" i="16"/>
  <c r="K27" i="16"/>
  <c r="J27" i="16"/>
  <c r="AM27" i="16" s="1"/>
  <c r="I27" i="16"/>
  <c r="H27" i="16"/>
  <c r="G27" i="16"/>
  <c r="F27" i="16"/>
  <c r="E27" i="16"/>
  <c r="D27" i="16"/>
  <c r="C27" i="16"/>
  <c r="B27" i="16"/>
  <c r="A27" i="16" s="1"/>
  <c r="AO26" i="16"/>
  <c r="AN26" i="16"/>
  <c r="AL26" i="16"/>
  <c r="AK26" i="16"/>
  <c r="AJ26" i="16"/>
  <c r="AI26" i="16"/>
  <c r="AH26" i="16"/>
  <c r="AG26" i="16"/>
  <c r="AF26" i="16"/>
  <c r="AE26" i="16"/>
  <c r="AD26" i="16"/>
  <c r="AC26" i="16"/>
  <c r="AB26" i="16"/>
  <c r="AA26" i="16"/>
  <c r="Z26" i="16"/>
  <c r="Y26" i="16"/>
  <c r="X26" i="16"/>
  <c r="W26" i="16"/>
  <c r="V26" i="16"/>
  <c r="U26" i="16"/>
  <c r="T26" i="16"/>
  <c r="S26" i="16"/>
  <c r="R26" i="16"/>
  <c r="Q26" i="16"/>
  <c r="P26" i="16"/>
  <c r="O26" i="16"/>
  <c r="N26" i="16"/>
  <c r="M26" i="16"/>
  <c r="L26" i="16"/>
  <c r="K26" i="16"/>
  <c r="AM26" i="16" s="1"/>
  <c r="J26" i="16"/>
  <c r="I26" i="16"/>
  <c r="H26" i="16"/>
  <c r="G26" i="16"/>
  <c r="F26" i="16"/>
  <c r="E26" i="16"/>
  <c r="D26" i="16"/>
  <c r="C26" i="16"/>
  <c r="B26" i="16"/>
  <c r="A26" i="16" s="1"/>
  <c r="AO25" i="16"/>
  <c r="AN25" i="16"/>
  <c r="AL25" i="16"/>
  <c r="AK25" i="16"/>
  <c r="AJ25" i="16"/>
  <c r="AI25" i="16"/>
  <c r="AH25" i="16"/>
  <c r="AG25" i="16"/>
  <c r="AF25" i="16"/>
  <c r="AE25" i="16"/>
  <c r="AD25" i="16"/>
  <c r="AC25" i="16"/>
  <c r="AB25" i="16"/>
  <c r="AA25" i="16"/>
  <c r="Z25" i="16"/>
  <c r="Y25" i="16"/>
  <c r="X25" i="16"/>
  <c r="W25" i="16"/>
  <c r="V25" i="16"/>
  <c r="U25" i="16"/>
  <c r="T25" i="16"/>
  <c r="S25" i="16"/>
  <c r="R25" i="16"/>
  <c r="Q25" i="16"/>
  <c r="P25" i="16"/>
  <c r="O25" i="16"/>
  <c r="N25" i="16"/>
  <c r="M25" i="16"/>
  <c r="L25" i="16"/>
  <c r="K25" i="16"/>
  <c r="J25" i="16"/>
  <c r="I25" i="16"/>
  <c r="AM25" i="16" s="1"/>
  <c r="H25" i="16"/>
  <c r="G25" i="16"/>
  <c r="F25" i="16"/>
  <c r="E25" i="16"/>
  <c r="D25" i="16"/>
  <c r="C25" i="16"/>
  <c r="B25" i="16"/>
  <c r="A25" i="16"/>
  <c r="AO24" i="16"/>
  <c r="AN24" i="16"/>
  <c r="AL24" i="16"/>
  <c r="AK24" i="16"/>
  <c r="AJ24" i="16"/>
  <c r="AI24" i="16"/>
  <c r="AH24" i="16"/>
  <c r="AG24" i="16"/>
  <c r="AF24" i="16"/>
  <c r="AE24" i="16"/>
  <c r="AD24" i="16"/>
  <c r="AC24" i="16"/>
  <c r="AB24" i="16"/>
  <c r="AA24" i="16"/>
  <c r="Z24" i="16"/>
  <c r="Y24" i="16"/>
  <c r="X24" i="16"/>
  <c r="W24" i="16"/>
  <c r="V24" i="16"/>
  <c r="U24" i="16"/>
  <c r="T24" i="16"/>
  <c r="S24" i="16"/>
  <c r="R24" i="16"/>
  <c r="Q24" i="16"/>
  <c r="P24" i="16"/>
  <c r="O24" i="16"/>
  <c r="N24" i="16"/>
  <c r="M24" i="16"/>
  <c r="L24" i="16"/>
  <c r="K24" i="16"/>
  <c r="J24" i="16"/>
  <c r="I24" i="16"/>
  <c r="AM24" i="16" s="1"/>
  <c r="H24" i="16"/>
  <c r="G24" i="16"/>
  <c r="F24" i="16"/>
  <c r="E24" i="16"/>
  <c r="D24" i="16"/>
  <c r="C24" i="16"/>
  <c r="B24" i="16"/>
  <c r="A24" i="16"/>
  <c r="AO23" i="16"/>
  <c r="AN23" i="16"/>
  <c r="AL23" i="16"/>
  <c r="AK23" i="16"/>
  <c r="AJ23" i="16"/>
  <c r="AI23" i="16"/>
  <c r="AH23" i="16"/>
  <c r="AG23" i="16"/>
  <c r="AF23" i="16"/>
  <c r="AE23" i="16"/>
  <c r="AD23" i="16"/>
  <c r="AC23" i="16"/>
  <c r="AB23" i="16"/>
  <c r="AA23" i="16"/>
  <c r="Z23" i="16"/>
  <c r="Y23" i="16"/>
  <c r="X23" i="16"/>
  <c r="W23" i="16"/>
  <c r="V23" i="16"/>
  <c r="U23" i="16"/>
  <c r="T23" i="16"/>
  <c r="S23" i="16"/>
  <c r="R23" i="16"/>
  <c r="Q23" i="16"/>
  <c r="P23" i="16"/>
  <c r="O23" i="16"/>
  <c r="N23" i="16"/>
  <c r="M23" i="16"/>
  <c r="L23" i="16"/>
  <c r="K23" i="16"/>
  <c r="J23" i="16"/>
  <c r="AM23" i="16" s="1"/>
  <c r="I23" i="16"/>
  <c r="H23" i="16"/>
  <c r="G23" i="16"/>
  <c r="F23" i="16"/>
  <c r="E23" i="16"/>
  <c r="D23" i="16"/>
  <c r="C23" i="16"/>
  <c r="B23" i="16"/>
  <c r="A23" i="16" s="1"/>
  <c r="AO22" i="16"/>
  <c r="AN22" i="16"/>
  <c r="AL22" i="16"/>
  <c r="AK22" i="16"/>
  <c r="AJ22" i="16"/>
  <c r="AI22" i="16"/>
  <c r="AH22" i="16"/>
  <c r="AG22" i="16"/>
  <c r="AF22" i="16"/>
  <c r="AE22" i="16"/>
  <c r="AD22" i="16"/>
  <c r="AC22" i="16"/>
  <c r="AB22" i="16"/>
  <c r="AA22" i="16"/>
  <c r="Z22" i="16"/>
  <c r="Y22" i="16"/>
  <c r="X22" i="16"/>
  <c r="W22" i="16"/>
  <c r="V22" i="16"/>
  <c r="U22" i="16"/>
  <c r="T22" i="16"/>
  <c r="S22" i="16"/>
  <c r="R22" i="16"/>
  <c r="Q22" i="16"/>
  <c r="P22" i="16"/>
  <c r="O22" i="16"/>
  <c r="N22" i="16"/>
  <c r="M22" i="16"/>
  <c r="L22" i="16"/>
  <c r="K22" i="16"/>
  <c r="AM22" i="16" s="1"/>
  <c r="J22" i="16"/>
  <c r="I22" i="16"/>
  <c r="H22" i="16"/>
  <c r="G22" i="16"/>
  <c r="F22" i="16"/>
  <c r="E22" i="16"/>
  <c r="D22" i="16"/>
  <c r="C22" i="16"/>
  <c r="B22" i="16"/>
  <c r="A22" i="16" s="1"/>
  <c r="AO21" i="16"/>
  <c r="AN21" i="16"/>
  <c r="AL21" i="16"/>
  <c r="AK21" i="16"/>
  <c r="AJ21" i="16"/>
  <c r="AI21" i="16"/>
  <c r="AH21" i="16"/>
  <c r="AG21" i="16"/>
  <c r="AF21" i="16"/>
  <c r="AE21" i="16"/>
  <c r="AD21" i="16"/>
  <c r="AC21" i="16"/>
  <c r="AB21"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O20" i="16"/>
  <c r="AN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M20" i="16"/>
  <c r="L20" i="16"/>
  <c r="K20" i="16"/>
  <c r="J20" i="16"/>
  <c r="I20" i="16"/>
  <c r="AM20" i="16" s="1"/>
  <c r="H20" i="16"/>
  <c r="G20" i="16"/>
  <c r="F20" i="16"/>
  <c r="E20" i="16"/>
  <c r="D20" i="16"/>
  <c r="C20" i="16"/>
  <c r="B20" i="16"/>
  <c r="A20" i="16"/>
  <c r="AO19" i="16"/>
  <c r="AN19" i="16"/>
  <c r="AL19" i="16"/>
  <c r="AK19" i="16"/>
  <c r="AJ19" i="16"/>
  <c r="AI19" i="16"/>
  <c r="AH19" i="16"/>
  <c r="AG19" i="16"/>
  <c r="AF19" i="16"/>
  <c r="AE19" i="16"/>
  <c r="AD19" i="16"/>
  <c r="AC19" i="16"/>
  <c r="AB19" i="16"/>
  <c r="AA19" i="16"/>
  <c r="Z19" i="16"/>
  <c r="Y19" i="16"/>
  <c r="X19" i="16"/>
  <c r="W19" i="16"/>
  <c r="V19" i="16"/>
  <c r="U19" i="16"/>
  <c r="T19" i="16"/>
  <c r="S19" i="16"/>
  <c r="R19" i="16"/>
  <c r="Q19" i="16"/>
  <c r="P19" i="16"/>
  <c r="O19" i="16"/>
  <c r="N19" i="16"/>
  <c r="M19" i="16"/>
  <c r="L19" i="16"/>
  <c r="K19" i="16"/>
  <c r="J19" i="16"/>
  <c r="AM19" i="16" s="1"/>
  <c r="I19" i="16"/>
  <c r="H19" i="16"/>
  <c r="G19" i="16"/>
  <c r="F19" i="16"/>
  <c r="E19" i="16"/>
  <c r="D19" i="16"/>
  <c r="C19" i="16"/>
  <c r="B19" i="16"/>
  <c r="A19" i="16" s="1"/>
  <c r="AO18" i="16"/>
  <c r="AN18" i="16"/>
  <c r="AL18" i="16"/>
  <c r="AK18" i="16"/>
  <c r="AJ18" i="16"/>
  <c r="AI18" i="16"/>
  <c r="AH18" i="16"/>
  <c r="AG18" i="16"/>
  <c r="AF18" i="16"/>
  <c r="AE18" i="16"/>
  <c r="AD18" i="16"/>
  <c r="AC18" i="16"/>
  <c r="AB18" i="16"/>
  <c r="AA18" i="16"/>
  <c r="Z18" i="16"/>
  <c r="Y18" i="16"/>
  <c r="X18" i="16"/>
  <c r="W18" i="16"/>
  <c r="V18" i="16"/>
  <c r="U18" i="16"/>
  <c r="T18" i="16"/>
  <c r="S18" i="16"/>
  <c r="R18" i="16"/>
  <c r="Q18" i="16"/>
  <c r="P18" i="16"/>
  <c r="O18" i="16"/>
  <c r="N18" i="16"/>
  <c r="M18" i="16"/>
  <c r="L18" i="16"/>
  <c r="K18" i="16"/>
  <c r="AM18" i="16" s="1"/>
  <c r="J18" i="16"/>
  <c r="I18" i="16"/>
  <c r="H18" i="16"/>
  <c r="G18" i="16"/>
  <c r="F18" i="16"/>
  <c r="E18" i="16"/>
  <c r="D18" i="16"/>
  <c r="C18" i="16"/>
  <c r="B18" i="16"/>
  <c r="AO17" i="16"/>
  <c r="AN17" i="16"/>
  <c r="AL17" i="16"/>
  <c r="AK17" i="16"/>
  <c r="AJ17" i="16"/>
  <c r="AI17" i="16"/>
  <c r="AH17" i="16"/>
  <c r="AG17" i="16"/>
  <c r="AF17" i="16"/>
  <c r="AE17" i="16"/>
  <c r="AD17" i="16"/>
  <c r="AC17" i="16"/>
  <c r="AB17"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O16" i="16"/>
  <c r="AN16" i="16"/>
  <c r="AL16" i="16"/>
  <c r="AK16" i="16"/>
  <c r="AJ16" i="16"/>
  <c r="AI16" i="16"/>
  <c r="AH16" i="16"/>
  <c r="AG16" i="16"/>
  <c r="AF16" i="16"/>
  <c r="AE16" i="16"/>
  <c r="AD16" i="16"/>
  <c r="AC16" i="16"/>
  <c r="AB16" i="16"/>
  <c r="AA16" i="16"/>
  <c r="Z16" i="16"/>
  <c r="Y16" i="16"/>
  <c r="X16" i="16"/>
  <c r="W16" i="16"/>
  <c r="V16" i="16"/>
  <c r="U16" i="16"/>
  <c r="T16" i="16"/>
  <c r="S16" i="16"/>
  <c r="R16" i="16"/>
  <c r="Q16" i="16"/>
  <c r="P16" i="16"/>
  <c r="O16" i="16"/>
  <c r="N16" i="16"/>
  <c r="M16" i="16"/>
  <c r="L16" i="16"/>
  <c r="K16" i="16"/>
  <c r="J16" i="16"/>
  <c r="I16" i="16"/>
  <c r="AM16" i="16" s="1"/>
  <c r="H16" i="16"/>
  <c r="G16" i="16"/>
  <c r="F16" i="16"/>
  <c r="E16" i="16"/>
  <c r="D16" i="16"/>
  <c r="C16" i="16"/>
  <c r="B16" i="16"/>
  <c r="A16" i="16"/>
  <c r="AO15" i="16"/>
  <c r="AN15" i="16"/>
  <c r="AL15" i="16"/>
  <c r="AK15" i="16"/>
  <c r="AJ15" i="16"/>
  <c r="AI15" i="16"/>
  <c r="AH15" i="16"/>
  <c r="AG15" i="16"/>
  <c r="AF15" i="16"/>
  <c r="AE15" i="16"/>
  <c r="AD15" i="16"/>
  <c r="AC15" i="16"/>
  <c r="AB15" i="16"/>
  <c r="AA15" i="16"/>
  <c r="Z15" i="16"/>
  <c r="Y15" i="16"/>
  <c r="X15" i="16"/>
  <c r="W15" i="16"/>
  <c r="V15" i="16"/>
  <c r="U15" i="16"/>
  <c r="T15" i="16"/>
  <c r="S15" i="16"/>
  <c r="R15" i="16"/>
  <c r="Q15" i="16"/>
  <c r="P15" i="16"/>
  <c r="O15" i="16"/>
  <c r="N15" i="16"/>
  <c r="M15" i="16"/>
  <c r="L15" i="16"/>
  <c r="K15" i="16"/>
  <c r="J15" i="16"/>
  <c r="AM15" i="16" s="1"/>
  <c r="I15" i="16"/>
  <c r="H15" i="16"/>
  <c r="G15" i="16"/>
  <c r="F15" i="16"/>
  <c r="E15" i="16"/>
  <c r="D15" i="16"/>
  <c r="C15" i="16"/>
  <c r="B15" i="16"/>
  <c r="A15" i="16" s="1"/>
  <c r="AO14" i="16"/>
  <c r="AN14" i="16"/>
  <c r="AL14" i="16"/>
  <c r="AK14" i="16"/>
  <c r="AJ14" i="16"/>
  <c r="AI14" i="16"/>
  <c r="AH14" i="16"/>
  <c r="AG14" i="16"/>
  <c r="AF14" i="16"/>
  <c r="AE14" i="16"/>
  <c r="AD14" i="16"/>
  <c r="AC14" i="16"/>
  <c r="AB14" i="16"/>
  <c r="AA14" i="16"/>
  <c r="Z14" i="16"/>
  <c r="Y14" i="16"/>
  <c r="X14" i="16"/>
  <c r="W14" i="16"/>
  <c r="V14" i="16"/>
  <c r="U14" i="16"/>
  <c r="T14" i="16"/>
  <c r="S14" i="16"/>
  <c r="R14" i="16"/>
  <c r="Q14" i="16"/>
  <c r="P14" i="16"/>
  <c r="O14" i="16"/>
  <c r="N14" i="16"/>
  <c r="M14" i="16"/>
  <c r="L14" i="16"/>
  <c r="K14" i="16"/>
  <c r="AM14" i="16" s="1"/>
  <c r="J14" i="16"/>
  <c r="I14" i="16"/>
  <c r="H14" i="16"/>
  <c r="G14" i="16"/>
  <c r="F14" i="16"/>
  <c r="E14" i="16"/>
  <c r="D14" i="16"/>
  <c r="C14" i="16"/>
  <c r="B14" i="16"/>
  <c r="AO13" i="16"/>
  <c r="AN13" i="16"/>
  <c r="AL13" i="16"/>
  <c r="AK13" i="16"/>
  <c r="AJ13" i="16"/>
  <c r="AI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AM13" i="16" s="1"/>
  <c r="H13" i="16"/>
  <c r="G13" i="16"/>
  <c r="F13" i="16"/>
  <c r="E13" i="16"/>
  <c r="D13" i="16"/>
  <c r="C13" i="16"/>
  <c r="B13" i="16"/>
  <c r="A13" i="16"/>
  <c r="AO12" i="16"/>
  <c r="AN12" i="16"/>
  <c r="AL12" i="16"/>
  <c r="AK12" i="16"/>
  <c r="AJ12" i="16"/>
  <c r="AI12" i="16"/>
  <c r="AH12" i="16"/>
  <c r="AG12" i="16"/>
  <c r="AF12" i="16"/>
  <c r="AE12" i="16"/>
  <c r="AD12" i="16"/>
  <c r="AC12" i="16"/>
  <c r="AB12" i="16"/>
  <c r="AA12" i="16"/>
  <c r="Z12" i="16"/>
  <c r="Y12" i="16"/>
  <c r="X12" i="16"/>
  <c r="W12" i="16"/>
  <c r="V12" i="16"/>
  <c r="U12" i="16"/>
  <c r="T12" i="16"/>
  <c r="S12" i="16"/>
  <c r="R12" i="16"/>
  <c r="Q12" i="16"/>
  <c r="P12" i="16"/>
  <c r="O12" i="16"/>
  <c r="N12" i="16"/>
  <c r="M12" i="16"/>
  <c r="L12" i="16"/>
  <c r="K12" i="16"/>
  <c r="J12" i="16"/>
  <c r="I12" i="16"/>
  <c r="AM12" i="16" s="1"/>
  <c r="H12" i="16"/>
  <c r="G12" i="16"/>
  <c r="F12" i="16"/>
  <c r="E12" i="16"/>
  <c r="D12" i="16"/>
  <c r="C12" i="16"/>
  <c r="B12" i="16"/>
  <c r="A12" i="16"/>
  <c r="AO11" i="16"/>
  <c r="AN11" i="16"/>
  <c r="AL11" i="16"/>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AM11" i="16" s="1"/>
  <c r="I11" i="16"/>
  <c r="H11" i="16"/>
  <c r="G11" i="16"/>
  <c r="F11" i="16"/>
  <c r="E11" i="16"/>
  <c r="D11" i="16"/>
  <c r="C11" i="16"/>
  <c r="B11" i="16"/>
  <c r="A11" i="16" s="1"/>
  <c r="AO10" i="16"/>
  <c r="AN10" i="16"/>
  <c r="AL10"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AM10" i="16" s="1"/>
  <c r="J10" i="16"/>
  <c r="I10" i="16"/>
  <c r="H10" i="16"/>
  <c r="G10" i="16"/>
  <c r="F10" i="16"/>
  <c r="E10" i="16"/>
  <c r="D10" i="16"/>
  <c r="C10" i="16"/>
  <c r="B10" i="16"/>
  <c r="A10" i="16" s="1"/>
  <c r="AO9" i="16"/>
  <c r="AN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AM9" i="16" s="1"/>
  <c r="H9" i="16"/>
  <c r="G9" i="16"/>
  <c r="F9" i="16"/>
  <c r="E9" i="16"/>
  <c r="D9" i="16"/>
  <c r="C9" i="16"/>
  <c r="B9" i="16"/>
  <c r="A9" i="16"/>
  <c r="AO8" i="16"/>
  <c r="AN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AM8" i="16" s="1"/>
  <c r="H8" i="16"/>
  <c r="G8" i="16"/>
  <c r="F8" i="16"/>
  <c r="E8" i="16"/>
  <c r="D8" i="16"/>
  <c r="C8" i="16"/>
  <c r="B8" i="16"/>
  <c r="A8" i="16"/>
  <c r="AO7" i="16"/>
  <c r="AN7" i="16"/>
  <c r="AL7"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AM7" i="16" s="1"/>
  <c r="I7" i="16"/>
  <c r="H7" i="16"/>
  <c r="G7" i="16"/>
  <c r="F7" i="16"/>
  <c r="E7" i="16"/>
  <c r="D7" i="16"/>
  <c r="C7" i="16"/>
  <c r="B7" i="16"/>
  <c r="A7" i="16" s="1"/>
  <c r="AO6" i="16"/>
  <c r="AN6" i="16"/>
  <c r="AL6"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AM6" i="16" s="1"/>
  <c r="J6" i="16"/>
  <c r="I6" i="16"/>
  <c r="H6" i="16"/>
  <c r="G6" i="16"/>
  <c r="F6" i="16"/>
  <c r="E6" i="16"/>
  <c r="D6" i="16"/>
  <c r="C6" i="16"/>
  <c r="A6" i="16" s="1"/>
  <c r="B6" i="16"/>
  <c r="AO5" i="16"/>
  <c r="AN5" i="16"/>
  <c r="AL5"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5" i="16"/>
  <c r="AO4" i="16"/>
  <c r="AN4" i="16"/>
  <c r="AL4"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4" i="16"/>
  <c r="AO3" i="16"/>
  <c r="AN3" i="16"/>
  <c r="AL3"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AM3" i="16" s="1"/>
  <c r="I3" i="16"/>
  <c r="H3" i="16"/>
  <c r="G3" i="16"/>
  <c r="F3" i="16"/>
  <c r="E3" i="16"/>
  <c r="D3" i="16"/>
  <c r="C3" i="16"/>
  <c r="B3" i="16"/>
  <c r="A3" i="16" s="1"/>
  <c r="AO2" i="16"/>
  <c r="AN2" i="16"/>
  <c r="AL2"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AM2" i="16" s="1"/>
  <c r="J2" i="16"/>
  <c r="I2" i="16"/>
  <c r="H2" i="16"/>
  <c r="G2" i="16"/>
  <c r="F2" i="16"/>
  <c r="E2" i="16"/>
  <c r="D2" i="16"/>
  <c r="C2" i="16"/>
  <c r="A2" i="16" s="1"/>
  <c r="B2" i="16"/>
  <c r="AI10" i="10"/>
  <c r="AI11" i="10"/>
  <c r="AI12"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I52" i="10"/>
  <c r="AI53" i="10"/>
  <c r="AI54" i="10"/>
  <c r="AI55" i="10"/>
  <c r="AI56" i="10"/>
  <c r="AI58" i="10"/>
  <c r="AI59" i="10"/>
  <c r="AI60" i="10"/>
  <c r="AI61" i="10"/>
  <c r="AI62" i="10"/>
  <c r="AI64" i="10"/>
  <c r="AI65" i="10"/>
  <c r="AI66" i="10"/>
  <c r="AI67" i="10"/>
  <c r="AI68" i="10"/>
  <c r="AI69" i="10"/>
  <c r="AI70" i="10"/>
  <c r="AI71" i="10"/>
  <c r="AI72" i="10"/>
  <c r="AI73" i="10"/>
  <c r="AI74" i="10"/>
  <c r="AI75" i="10"/>
  <c r="AI76" i="10"/>
  <c r="AI77" i="10"/>
  <c r="AI78" i="10"/>
  <c r="AI79" i="10"/>
  <c r="AI80" i="10"/>
  <c r="AI81" i="10"/>
  <c r="AI82" i="10"/>
  <c r="AI83" i="10"/>
  <c r="AI84" i="10"/>
  <c r="AI85" i="10"/>
  <c r="AI86" i="10"/>
  <c r="AI87" i="10"/>
  <c r="AI88" i="10"/>
  <c r="AI89" i="10"/>
  <c r="AI90" i="10"/>
  <c r="AI91" i="10"/>
  <c r="AI92" i="10"/>
  <c r="AI93" i="10"/>
  <c r="AI94" i="10"/>
  <c r="AI95" i="10"/>
  <c r="AI96" i="10"/>
  <c r="AI97" i="10"/>
  <c r="AI98" i="10"/>
  <c r="AI99" i="10"/>
  <c r="AI100" i="10"/>
  <c r="AI101" i="10"/>
  <c r="AI102" i="10"/>
  <c r="AI103" i="10"/>
  <c r="AI104" i="10"/>
  <c r="AI105" i="10"/>
  <c r="AI106" i="10"/>
  <c r="AI107" i="10"/>
  <c r="AI108" i="10"/>
  <c r="AI109" i="10"/>
  <c r="AI110" i="10"/>
  <c r="AI111" i="10"/>
  <c r="AI112" i="10"/>
  <c r="AI113" i="10"/>
  <c r="AI114" i="10"/>
  <c r="AI115" i="10"/>
  <c r="AI116" i="10"/>
  <c r="AI117" i="10"/>
  <c r="AI118" i="10"/>
  <c r="AI119" i="10"/>
  <c r="AI120" i="10"/>
  <c r="AI121" i="10"/>
  <c r="AI122" i="10"/>
  <c r="AI123" i="10"/>
  <c r="AI124" i="10"/>
  <c r="AI125" i="10"/>
  <c r="AI126" i="10"/>
  <c r="AI127" i="10"/>
  <c r="AI128" i="10"/>
  <c r="AI129" i="10"/>
  <c r="AI130" i="10"/>
  <c r="AI131" i="10"/>
  <c r="AI132" i="10"/>
  <c r="AI133" i="10"/>
  <c r="AI134" i="10"/>
  <c r="AI135" i="10"/>
  <c r="AI136" i="10"/>
  <c r="AI137" i="10"/>
  <c r="AI138" i="10"/>
  <c r="AI139" i="10"/>
  <c r="AI140" i="10"/>
  <c r="AI141" i="10"/>
  <c r="AI142" i="10"/>
  <c r="AI143" i="10"/>
  <c r="AI144" i="10"/>
  <c r="AI145" i="10"/>
  <c r="AI146" i="10"/>
  <c r="AI147" i="10"/>
  <c r="AI148" i="10"/>
  <c r="AI149" i="10"/>
  <c r="AI150" i="10"/>
  <c r="AI151" i="10"/>
  <c r="AI152" i="10"/>
  <c r="AI153" i="10"/>
  <c r="AI154" i="10"/>
  <c r="AI155" i="10"/>
  <c r="AI156" i="10"/>
  <c r="AI157" i="10"/>
  <c r="AI158" i="10"/>
  <c r="AI159" i="10"/>
  <c r="AI160" i="10"/>
  <c r="AI161" i="10"/>
  <c r="AI162" i="10"/>
  <c r="AI163" i="10"/>
  <c r="AI164" i="10"/>
  <c r="AI165" i="10"/>
  <c r="AI166" i="10"/>
  <c r="AI167" i="10"/>
  <c r="AI168" i="10"/>
  <c r="AI169" i="10"/>
  <c r="AI170" i="10"/>
  <c r="AI171" i="10"/>
  <c r="AI13" i="10"/>
  <c r="AI14" i="10"/>
  <c r="AI173" i="10"/>
  <c r="AI174" i="10"/>
  <c r="AI175" i="10"/>
  <c r="AI176" i="10"/>
  <c r="AI177" i="10"/>
  <c r="AI178" i="10"/>
  <c r="AI179" i="10"/>
  <c r="AI180" i="10"/>
  <c r="AI181" i="10"/>
  <c r="AI182" i="10"/>
  <c r="AI183" i="10"/>
  <c r="AI184" i="10"/>
  <c r="AI185" i="10"/>
  <c r="AI186" i="10"/>
  <c r="AI187" i="10"/>
  <c r="AI188" i="10"/>
  <c r="AI189" i="10"/>
  <c r="AI190" i="10"/>
  <c r="AI192" i="10"/>
  <c r="AI193" i="10"/>
  <c r="AI194" i="10"/>
  <c r="AI195" i="10"/>
  <c r="AI196" i="10"/>
  <c r="AI199" i="10"/>
  <c r="AI200" i="10"/>
  <c r="AI201" i="10"/>
  <c r="AI202" i="10"/>
  <c r="AI203" i="10"/>
  <c r="AI204" i="10"/>
  <c r="AI205" i="10"/>
  <c r="AI206" i="10"/>
  <c r="AI207" i="10"/>
  <c r="AI208" i="10"/>
  <c r="AI209" i="10"/>
  <c r="AI210" i="10"/>
  <c r="AI211" i="10"/>
  <c r="AI212" i="10"/>
  <c r="AI213" i="10"/>
  <c r="AI214" i="10"/>
  <c r="AI9" i="10"/>
  <c r="B217" i="10" l="1"/>
  <c r="AM423" i="16"/>
  <c r="AM431" i="16"/>
  <c r="AM439" i="16"/>
  <c r="AM447" i="16"/>
  <c r="AM455" i="16"/>
  <c r="AM463" i="16"/>
  <c r="AM471" i="16"/>
  <c r="AM479" i="16"/>
  <c r="AM487" i="16"/>
  <c r="AM495" i="16"/>
  <c r="AM503" i="16"/>
  <c r="AM511" i="16"/>
  <c r="AM527" i="16"/>
  <c r="AM535" i="16"/>
  <c r="AM543" i="16"/>
  <c r="AM551" i="16"/>
  <c r="AM393" i="16"/>
  <c r="AM394" i="16"/>
  <c r="AM392" i="16"/>
  <c r="AM387" i="16"/>
  <c r="AM389" i="16"/>
  <c r="AM382" i="16"/>
  <c r="AM379" i="16"/>
  <c r="AM519" i="16"/>
  <c r="AM384" i="16"/>
  <c r="AM383" i="16"/>
  <c r="AM386" i="16"/>
  <c r="AM391" i="16"/>
  <c r="AM399" i="16"/>
  <c r="AM403" i="16"/>
  <c r="AM406" i="16"/>
  <c r="AM411" i="16"/>
  <c r="AM414" i="16"/>
  <c r="AM420" i="16"/>
  <c r="AM428" i="16"/>
  <c r="AM436" i="16"/>
  <c r="AM444" i="16"/>
  <c r="AM452" i="16"/>
  <c r="AM460" i="16"/>
  <c r="AM468" i="16"/>
  <c r="AM476" i="16"/>
  <c r="AM484" i="16"/>
  <c r="AM492" i="16"/>
  <c r="AM500" i="16"/>
  <c r="AM508" i="16"/>
  <c r="AM516" i="16"/>
  <c r="AM524" i="16"/>
  <c r="AM532" i="16"/>
  <c r="AM540" i="16"/>
  <c r="AM548" i="16"/>
  <c r="AM376" i="16"/>
  <c r="AM398" i="16"/>
  <c r="AM401" i="16"/>
  <c r="AM402" i="16"/>
  <c r="AM405" i="16"/>
  <c r="AM408" i="16"/>
  <c r="AM409" i="16"/>
  <c r="AM410" i="16"/>
  <c r="AM413" i="16"/>
  <c r="AM416" i="16"/>
  <c r="AM417" i="16"/>
  <c r="AM418" i="16"/>
  <c r="AM419" i="16"/>
  <c r="AM422" i="16"/>
  <c r="AM427" i="16"/>
  <c r="AM430" i="16"/>
  <c r="AM435" i="16"/>
  <c r="AM438" i="16"/>
  <c r="AM443" i="16"/>
  <c r="AM446" i="16"/>
  <c r="AM451" i="16"/>
  <c r="AM459" i="16"/>
  <c r="AM467" i="16"/>
  <c r="AM475" i="16"/>
  <c r="AM483" i="16"/>
  <c r="AM491" i="16"/>
  <c r="AM499" i="16"/>
  <c r="AM507" i="16"/>
  <c r="AM515" i="16"/>
  <c r="AM523" i="16"/>
  <c r="AM526" i="16"/>
  <c r="AM531" i="16"/>
  <c r="AM534" i="16"/>
  <c r="AM539" i="16"/>
  <c r="AM542" i="16"/>
  <c r="AM547" i="16"/>
  <c r="AM550" i="16"/>
  <c r="AM378" i="16"/>
  <c r="AM380" i="16"/>
  <c r="AM390" i="16"/>
  <c r="AM395" i="16"/>
  <c r="AM397" i="16"/>
  <c r="AM407" i="16"/>
  <c r="AM415" i="16"/>
  <c r="AM424" i="16"/>
  <c r="AM432" i="16"/>
  <c r="AM440" i="16"/>
  <c r="AM448" i="16"/>
  <c r="AM456" i="16"/>
  <c r="AM464" i="16"/>
  <c r="AM472" i="16"/>
  <c r="AM480" i="16"/>
  <c r="AM488" i="16"/>
  <c r="AM496" i="16"/>
  <c r="AM504" i="16"/>
  <c r="AM512" i="16"/>
  <c r="AM520" i="16"/>
  <c r="AM528" i="16"/>
  <c r="AM536" i="16"/>
  <c r="AM544" i="16"/>
  <c r="AM552" i="16"/>
  <c r="AM72" i="16"/>
  <c r="AM53" i="16"/>
  <c r="AM85" i="16"/>
  <c r="AM5" i="16"/>
  <c r="AM21" i="16"/>
  <c r="AM37" i="16"/>
  <c r="AM69" i="16"/>
  <c r="AM101" i="16"/>
  <c r="AM17" i="16"/>
  <c r="A18" i="16"/>
  <c r="AM33" i="16"/>
  <c r="AM49" i="16"/>
  <c r="A50" i="16"/>
  <c r="AM65" i="16"/>
  <c r="A66" i="16"/>
  <c r="AM81" i="16"/>
  <c r="A82" i="16"/>
  <c r="AM97" i="16"/>
  <c r="AM59" i="16"/>
  <c r="AM4" i="16"/>
  <c r="A14" i="16"/>
  <c r="AM29" i="16"/>
  <c r="A30" i="16"/>
  <c r="A46" i="16"/>
  <c r="A62" i="16"/>
  <c r="A78" i="16"/>
  <c r="AM107" i="16"/>
  <c r="AM109" i="16"/>
  <c r="AM115" i="16"/>
  <c r="AM117" i="16"/>
  <c r="AM123" i="16"/>
  <c r="AM125" i="16"/>
  <c r="AM199" i="16"/>
  <c r="A229" i="16"/>
  <c r="AM232" i="16"/>
  <c r="A237" i="16"/>
  <c r="AM240" i="16"/>
  <c r="A245" i="16"/>
  <c r="AM248" i="16"/>
  <c r="A253" i="16"/>
  <c r="AM256" i="16"/>
  <c r="A261" i="16"/>
  <c r="AM264" i="16"/>
  <c r="A269" i="16"/>
  <c r="AM272" i="16"/>
  <c r="A277" i="16"/>
  <c r="AM280" i="16"/>
  <c r="A285" i="16"/>
  <c r="AM292" i="16"/>
  <c r="A293" i="16"/>
  <c r="AM296" i="16"/>
  <c r="AM300" i="16"/>
  <c r="A301" i="16"/>
  <c r="AM308" i="16"/>
  <c r="A309" i="16"/>
  <c r="AM312" i="16"/>
  <c r="A317" i="16"/>
  <c r="AM320" i="16"/>
  <c r="A325" i="16"/>
  <c r="AM328" i="16"/>
  <c r="A333" i="16"/>
  <c r="AM336" i="16"/>
  <c r="A341" i="16"/>
  <c r="AM344" i="16"/>
  <c r="A349" i="16"/>
  <c r="AM352" i="16"/>
  <c r="A357" i="16"/>
  <c r="AM360" i="16"/>
  <c r="A365" i="16"/>
  <c r="AM368" i="16"/>
  <c r="A373" i="16"/>
  <c r="AM222" i="16"/>
  <c r="A225" i="16"/>
  <c r="AM234" i="16"/>
  <c r="AM242" i="16"/>
  <c r="AM250" i="16"/>
  <c r="AM258" i="16"/>
  <c r="AM266" i="16"/>
  <c r="AM274" i="16"/>
  <c r="AM282" i="16"/>
  <c r="AM290" i="16"/>
  <c r="AM298" i="16"/>
  <c r="AM306" i="16"/>
  <c r="AM314" i="16"/>
  <c r="AM322" i="16"/>
  <c r="AM330" i="16"/>
  <c r="AM338" i="16"/>
  <c r="AM346" i="16"/>
  <c r="AM354" i="16"/>
  <c r="AM362" i="16"/>
  <c r="AM370" i="16"/>
  <c r="AM228" i="16"/>
  <c r="A233" i="16"/>
  <c r="AM236" i="16"/>
  <c r="A241" i="16"/>
  <c r="AM244" i="16"/>
  <c r="A249" i="16"/>
  <c r="AM252" i="16"/>
  <c r="A257" i="16"/>
  <c r="AM260" i="16"/>
  <c r="A265" i="16"/>
  <c r="AM268" i="16"/>
  <c r="A273" i="16"/>
  <c r="AM276" i="16"/>
  <c r="A281" i="16"/>
  <c r="AM284" i="16"/>
  <c r="A289" i="16"/>
  <c r="A297" i="16"/>
  <c r="A313" i="16"/>
  <c r="AM316" i="16"/>
  <c r="A321" i="16"/>
  <c r="AM324" i="16"/>
  <c r="A329" i="16"/>
  <c r="AM332" i="16"/>
  <c r="A337" i="16"/>
  <c r="AM340" i="16"/>
  <c r="A345" i="16"/>
  <c r="AM348" i="16"/>
  <c r="A353" i="16"/>
  <c r="AM356" i="16"/>
  <c r="A361" i="16"/>
  <c r="AM364" i="16"/>
  <c r="A369" i="16"/>
  <c r="AM372" i="16"/>
  <c r="AM454" i="16"/>
  <c r="AM462" i="16"/>
  <c r="AM470" i="16"/>
  <c r="AM478" i="16"/>
  <c r="AM486" i="16"/>
  <c r="AM494" i="16"/>
  <c r="AM502" i="16"/>
  <c r="AM510" i="16"/>
  <c r="AM518" i="16"/>
  <c r="A375" i="16"/>
  <c r="A376" i="16"/>
  <c r="AM377" i="16"/>
  <c r="A379" i="16"/>
  <c r="A380" i="16"/>
  <c r="AM381" i="16"/>
  <c r="A383" i="16"/>
  <c r="A384" i="16"/>
  <c r="AM385" i="16"/>
  <c r="A399" i="16"/>
  <c r="AM400" i="16"/>
  <c r="AM426" i="16"/>
  <c r="AM434" i="16"/>
  <c r="AM442" i="16"/>
  <c r="AM450" i="16"/>
  <c r="AM458" i="16"/>
  <c r="AM466" i="16"/>
  <c r="AM474" i="16"/>
  <c r="AM482" i="16"/>
  <c r="AM490" i="16"/>
  <c r="AM498" i="16"/>
  <c r="AM506" i="16"/>
  <c r="AM514" i="16"/>
  <c r="AM522" i="16"/>
  <c r="AM530" i="16"/>
  <c r="AM538" i="16"/>
  <c r="AM546" i="16"/>
  <c r="AM388" i="16"/>
  <c r="AM396" i="16"/>
  <c r="AM404" i="16"/>
  <c r="AM412" i="16"/>
  <c r="AM421" i="16"/>
  <c r="AM425" i="16"/>
  <c r="AM429" i="16"/>
  <c r="AM433" i="16"/>
  <c r="AM437" i="16"/>
  <c r="AM441" i="16"/>
  <c r="AM445" i="16"/>
  <c r="AM449" i="16"/>
  <c r="AM453" i="16"/>
  <c r="AM457" i="16"/>
  <c r="AM461" i="16"/>
  <c r="AM465" i="16"/>
  <c r="AM469" i="16"/>
  <c r="AM473" i="16"/>
  <c r="AM477" i="16"/>
  <c r="AM481" i="16"/>
  <c r="AM485" i="16"/>
  <c r="AM489" i="16"/>
  <c r="AM493" i="16"/>
  <c r="AM497" i="16"/>
  <c r="AM501" i="16"/>
  <c r="AM505" i="16"/>
  <c r="AM509" i="16"/>
  <c r="AM513" i="16"/>
  <c r="AM517" i="16"/>
  <c r="A518" i="16"/>
  <c r="AM521" i="16"/>
  <c r="AM525" i="16"/>
  <c r="AM529" i="16"/>
  <c r="AM533" i="16"/>
  <c r="AM537" i="16"/>
  <c r="AM541" i="16"/>
  <c r="AM545" i="16"/>
  <c r="AM549" i="16"/>
  <c r="AM553" i="16"/>
  <c r="AM554" i="16"/>
  <c r="A390" i="16"/>
  <c r="A398" i="16"/>
  <c r="A406" i="16"/>
  <c r="A414" i="16"/>
  <c r="AJ109" i="8"/>
  <c r="AJ110" i="8"/>
  <c r="AJ111" i="8"/>
  <c r="AJ112" i="8"/>
  <c r="AJ113" i="8"/>
  <c r="AJ114" i="8"/>
  <c r="AJ115" i="8"/>
  <c r="AJ108" i="8"/>
  <c r="AJ107" i="8"/>
  <c r="AJ106" i="8"/>
  <c r="AJ98" i="8"/>
  <c r="B1" i="10" l="1"/>
  <c r="AJ3" i="10"/>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I12" i="4" l="1"/>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B6" i="14" l="1"/>
  <c r="B5" i="14"/>
  <c r="B4" i="14"/>
  <c r="B3" i="14"/>
  <c r="B2" i="14"/>
  <c r="AG4" i="14" l="1"/>
  <c r="AG5" i="14"/>
  <c r="AG2" i="14"/>
  <c r="AG6" i="14"/>
  <c r="AG3" i="14"/>
  <c r="AN3" i="13"/>
  <c r="AN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G3"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H2" i="13"/>
  <c r="G2" i="13"/>
  <c r="B2" i="13"/>
  <c r="C2" i="13"/>
  <c r="D2" i="13"/>
  <c r="E2" i="13"/>
  <c r="B3" i="13"/>
  <c r="C3" i="13"/>
  <c r="D3" i="13"/>
  <c r="E3" i="13"/>
  <c r="B4" i="13"/>
  <c r="C4" i="13"/>
  <c r="D4" i="13"/>
  <c r="E4" i="13"/>
  <c r="B5" i="13"/>
  <c r="C5" i="13"/>
  <c r="D5" i="13"/>
  <c r="E5" i="13"/>
  <c r="B6" i="13"/>
  <c r="C6" i="13"/>
  <c r="D6" i="13"/>
  <c r="E6" i="13"/>
  <c r="B7" i="13"/>
  <c r="C7" i="13"/>
  <c r="D7" i="13"/>
  <c r="E7" i="13"/>
  <c r="B8" i="13"/>
  <c r="C8" i="13"/>
  <c r="D8" i="13"/>
  <c r="E8" i="13"/>
  <c r="B9" i="13"/>
  <c r="C9" i="13"/>
  <c r="D9" i="13"/>
  <c r="E9" i="13"/>
  <c r="B10" i="13"/>
  <c r="C10" i="13"/>
  <c r="D10" i="13"/>
  <c r="E10" i="13"/>
  <c r="B11" i="13"/>
  <c r="C11" i="13"/>
  <c r="D11" i="13"/>
  <c r="E11" i="13"/>
  <c r="B12" i="13"/>
  <c r="C12" i="13"/>
  <c r="D12" i="13"/>
  <c r="E12" i="13"/>
  <c r="B13" i="13"/>
  <c r="C13" i="13"/>
  <c r="D13" i="13"/>
  <c r="E13" i="13"/>
  <c r="B14" i="13"/>
  <c r="C14" i="13"/>
  <c r="D14" i="13"/>
  <c r="E14" i="13"/>
  <c r="B15" i="13"/>
  <c r="C15" i="13"/>
  <c r="D15" i="13"/>
  <c r="E15"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AL216" i="10"/>
  <c r="R555" i="16"/>
  <c r="Q555" i="16"/>
  <c r="AB29" i="4"/>
  <c r="AA29" i="4"/>
  <c r="Z29" i="4"/>
  <c r="Y29" i="4"/>
  <c r="X29" i="4"/>
  <c r="W29" i="4"/>
  <c r="V29" i="4"/>
  <c r="U29" i="4"/>
  <c r="T29" i="4"/>
  <c r="S29" i="4"/>
  <c r="R29" i="4"/>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P318" i="8"/>
  <c r="Q318" i="8"/>
  <c r="M319" i="8"/>
  <c r="N319" i="8"/>
  <c r="O319" i="8"/>
  <c r="P319" i="8"/>
  <c r="Q319" i="8"/>
  <c r="N320" i="8"/>
  <c r="P320" i="8"/>
  <c r="R320" i="8"/>
  <c r="R319" i="8"/>
  <c r="R317" i="8"/>
  <c r="R316" i="8"/>
  <c r="Q315" i="8"/>
  <c r="Q314" i="8"/>
  <c r="AJ313" i="8"/>
  <c r="N312" i="8"/>
  <c r="O312" i="8"/>
  <c r="P312" i="8"/>
  <c r="Q312" i="8"/>
  <c r="R312" i="8"/>
  <c r="M312" i="8"/>
  <c r="AI202" i="8"/>
  <c r="AJ99" i="8"/>
  <c r="AJ100" i="8"/>
  <c r="AJ101" i="8"/>
  <c r="AJ102" i="8"/>
  <c r="AJ103" i="8"/>
  <c r="AJ104" i="8"/>
  <c r="AJ105" i="8"/>
  <c r="AJ89" i="8"/>
  <c r="AJ90" i="8"/>
  <c r="AJ91" i="8"/>
  <c r="AJ92" i="8"/>
  <c r="AJ93" i="8"/>
  <c r="AJ94" i="8"/>
  <c r="AJ95" i="8"/>
  <c r="AJ96" i="8"/>
  <c r="AJ97" i="8"/>
  <c r="AJ80" i="8"/>
  <c r="AJ81" i="8"/>
  <c r="AJ82" i="8"/>
  <c r="AJ83" i="8"/>
  <c r="AJ84" i="8"/>
  <c r="AJ85" i="8"/>
  <c r="AJ86" i="8"/>
  <c r="AJ87" i="8"/>
  <c r="AJ88" i="8"/>
  <c r="AJ62" i="8"/>
  <c r="AM3" i="13" l="1"/>
  <c r="AB555" i="16"/>
  <c r="T555" i="16"/>
  <c r="Y555" i="16"/>
  <c r="AF555" i="16"/>
  <c r="U555" i="16"/>
  <c r="AC555" i="16"/>
  <c r="V555" i="16"/>
  <c r="Z555" i="16"/>
  <c r="AD555" i="16"/>
  <c r="X555" i="16"/>
  <c r="S555" i="16"/>
  <c r="W555" i="16"/>
  <c r="AA555" i="16"/>
  <c r="AE555" i="16"/>
  <c r="AK98" i="8"/>
  <c r="AL2" i="10"/>
  <c r="A167" i="13"/>
  <c r="AJ29" i="4"/>
  <c r="A165" i="13"/>
  <c r="A163" i="13"/>
  <c r="A161" i="13"/>
  <c r="A157" i="13"/>
  <c r="A135" i="13"/>
  <c r="A113" i="13"/>
  <c r="A111" i="13"/>
  <c r="A93" i="13"/>
  <c r="A152" i="13"/>
  <c r="A106" i="13"/>
  <c r="A128" i="13"/>
  <c r="A104" i="13"/>
  <c r="A102" i="13"/>
  <c r="A103" i="13"/>
  <c r="A65" i="13"/>
  <c r="A156" i="13"/>
  <c r="A86" i="13"/>
  <c r="A72" i="13"/>
  <c r="A64" i="13"/>
  <c r="A56" i="13"/>
  <c r="A115" i="13"/>
  <c r="A146" i="13"/>
  <c r="A91" i="13"/>
  <c r="A85" i="13"/>
  <c r="A77" i="13"/>
  <c r="A144" i="13"/>
  <c r="A138" i="13"/>
  <c r="A114" i="13"/>
  <c r="A145" i="13"/>
  <c r="A143" i="13"/>
  <c r="A139" i="13"/>
  <c r="A137" i="13"/>
  <c r="A175" i="13"/>
  <c r="A153" i="13"/>
  <c r="A133" i="13"/>
  <c r="A131" i="13"/>
  <c r="A129" i="13"/>
  <c r="A127" i="13"/>
  <c r="A123" i="13"/>
  <c r="A76" i="13"/>
  <c r="A74" i="13"/>
  <c r="A73" i="13"/>
  <c r="A151" i="13"/>
  <c r="A147" i="13"/>
  <c r="A101" i="13"/>
  <c r="A178" i="13"/>
  <c r="A176" i="13"/>
  <c r="A174" i="13"/>
  <c r="A172" i="13"/>
  <c r="A122" i="13"/>
  <c r="A118" i="13"/>
  <c r="A164" i="13"/>
  <c r="A98" i="13"/>
  <c r="A94" i="13"/>
  <c r="A2" i="13"/>
  <c r="A168" i="13"/>
  <c r="A119" i="13"/>
  <c r="A90" i="13"/>
  <c r="A54" i="13"/>
  <c r="A109" i="13"/>
  <c r="A82" i="13"/>
  <c r="A78" i="13"/>
  <c r="A179" i="13"/>
  <c r="A177" i="13"/>
  <c r="A162" i="13"/>
  <c r="A160" i="13"/>
  <c r="A158" i="13"/>
  <c r="A134" i="13"/>
  <c r="A132" i="13"/>
  <c r="A130" i="13"/>
  <c r="A126" i="13"/>
  <c r="A120" i="13"/>
  <c r="A99" i="13"/>
  <c r="A95" i="13"/>
  <c r="A63" i="13"/>
  <c r="A59" i="13"/>
  <c r="A55" i="13"/>
  <c r="A148" i="13"/>
  <c r="A173" i="13"/>
  <c r="A89" i="13"/>
  <c r="A79" i="13"/>
  <c r="A180" i="13"/>
  <c r="A159" i="13"/>
  <c r="A171" i="13"/>
  <c r="A169" i="13"/>
  <c r="A149" i="13"/>
  <c r="A141" i="13"/>
  <c r="A121" i="13"/>
  <c r="A110" i="13"/>
  <c r="A97" i="13"/>
  <c r="A84" i="13"/>
  <c r="A80" i="13"/>
  <c r="A70" i="13"/>
  <c r="A68" i="13"/>
  <c r="A66" i="13"/>
  <c r="A124" i="13"/>
  <c r="A117" i="13"/>
  <c r="A108" i="13"/>
  <c r="A87" i="13"/>
  <c r="A62" i="13"/>
  <c r="A60" i="13"/>
  <c r="A58" i="13"/>
  <c r="A154" i="13"/>
  <c r="A35" i="13"/>
  <c r="A11" i="13"/>
  <c r="AM2" i="13"/>
  <c r="A181" i="13"/>
  <c r="A170" i="13"/>
  <c r="A150" i="13"/>
  <c r="A142" i="13"/>
  <c r="A140" i="13"/>
  <c r="A116" i="13"/>
  <c r="A107" i="13"/>
  <c r="A100" i="13"/>
  <c r="A96" i="13"/>
  <c r="A83" i="13"/>
  <c r="A81" i="13"/>
  <c r="A71" i="13"/>
  <c r="A69" i="13"/>
  <c r="A67" i="13"/>
  <c r="A61" i="13"/>
  <c r="A57" i="13"/>
  <c r="A166" i="13"/>
  <c r="A155" i="13"/>
  <c r="A136" i="13"/>
  <c r="A125" i="13"/>
  <c r="A112" i="13"/>
  <c r="A105" i="13"/>
  <c r="A92" i="13"/>
  <c r="A88" i="13"/>
  <c r="A75" i="13"/>
  <c r="A53" i="13"/>
  <c r="A5" i="13"/>
  <c r="A3" i="13"/>
  <c r="A51" i="13"/>
  <c r="A47" i="13"/>
  <c r="A41" i="13"/>
  <c r="A39" i="13"/>
  <c r="A44" i="13"/>
  <c r="A42" i="13"/>
  <c r="A27" i="13"/>
  <c r="A19" i="13"/>
  <c r="A34" i="13"/>
  <c r="A32" i="13"/>
  <c r="A30" i="13"/>
  <c r="A26" i="13"/>
  <c r="A24" i="13"/>
  <c r="A22" i="13"/>
  <c r="A18" i="13"/>
  <c r="A16" i="13"/>
  <c r="A14" i="13"/>
  <c r="A52" i="13"/>
  <c r="A50" i="13"/>
  <c r="A48" i="13"/>
  <c r="A40" i="13"/>
  <c r="A37" i="13"/>
  <c r="A29" i="13"/>
  <c r="A21" i="13"/>
  <c r="A13" i="13"/>
  <c r="A12" i="13"/>
  <c r="A10" i="13"/>
  <c r="A8" i="13"/>
  <c r="A6" i="13"/>
  <c r="A25" i="13"/>
  <c r="A23" i="13"/>
  <c r="A46" i="13"/>
  <c r="A36" i="13"/>
  <c r="A17" i="13"/>
  <c r="A15" i="13"/>
  <c r="A4" i="13"/>
  <c r="A49" i="13"/>
  <c r="A38" i="13"/>
  <c r="A28" i="13"/>
  <c r="A9" i="13"/>
  <c r="A7" i="13"/>
  <c r="A45" i="13"/>
  <c r="A43" i="13"/>
  <c r="A33" i="13"/>
  <c r="A31" i="13"/>
  <c r="A20" i="13"/>
  <c r="AL2" i="4"/>
  <c r="AM555" i="16" l="1"/>
  <c r="AL171" i="10"/>
  <c r="AL93" i="10"/>
  <c r="AL8" i="10"/>
  <c r="AL5" i="10"/>
  <c r="AL132" i="10"/>
  <c r="AL53" i="10"/>
  <c r="AJ63" i="8" l="1"/>
  <c r="AJ64" i="8"/>
  <c r="AJ65" i="8"/>
  <c r="AJ66" i="8"/>
  <c r="AJ67" i="8"/>
  <c r="AJ68" i="8"/>
  <c r="AJ69" i="8"/>
  <c r="AJ70" i="8"/>
  <c r="AJ54" i="8"/>
  <c r="AJ55" i="8"/>
  <c r="AJ56" i="8"/>
  <c r="AJ57" i="8"/>
  <c r="AJ58" i="8"/>
  <c r="AJ59" i="8"/>
  <c r="AJ60" i="8"/>
  <c r="AJ61" i="8"/>
  <c r="AJ53" i="8"/>
  <c r="AJ44" i="8"/>
  <c r="AJ36" i="8"/>
  <c r="AJ37" i="8"/>
  <c r="AJ38" i="8"/>
  <c r="AJ39" i="8"/>
  <c r="AJ40" i="8"/>
  <c r="AJ41" i="8"/>
  <c r="AJ42" i="8"/>
  <c r="AJ43" i="8"/>
  <c r="AJ35" i="8"/>
  <c r="AJ8" i="8"/>
  <c r="AJ45" i="8"/>
  <c r="AJ46" i="8"/>
  <c r="AJ47" i="8"/>
  <c r="AJ48" i="8"/>
  <c r="AJ49" i="8"/>
  <c r="AJ50" i="8"/>
  <c r="AJ51" i="8"/>
  <c r="AJ52" i="8"/>
  <c r="AJ21" i="8"/>
  <c r="AJ20" i="8"/>
  <c r="AJ18" i="8"/>
  <c r="AJ19" i="8"/>
  <c r="AJ22" i="8"/>
  <c r="AJ23" i="8"/>
  <c r="AJ24" i="8"/>
  <c r="AJ25" i="8"/>
  <c r="AJ17" i="8"/>
  <c r="AK285" i="8"/>
  <c r="AK267" i="8"/>
  <c r="AK249" i="8"/>
  <c r="AK231" i="8"/>
  <c r="AK213" i="8"/>
  <c r="AK184" i="8"/>
  <c r="AK166" i="8"/>
  <c r="AK148" i="8"/>
  <c r="AK135" i="8"/>
  <c r="AK116" i="8"/>
  <c r="AK80" i="8"/>
  <c r="AJ16" i="8"/>
  <c r="AJ9" i="8"/>
  <c r="AJ10" i="8"/>
  <c r="AJ11" i="8"/>
  <c r="AJ12" i="8"/>
  <c r="AJ13" i="8"/>
  <c r="AJ14" i="8"/>
  <c r="AJ15" i="8"/>
  <c r="AH77" i="4"/>
  <c r="AG77" i="4"/>
  <c r="AF77" i="4"/>
  <c r="AE77" i="4"/>
  <c r="AD77" i="4"/>
  <c r="AC77" i="4"/>
  <c r="AI77" i="4"/>
  <c r="AI76" i="4"/>
  <c r="AI75" i="4"/>
  <c r="AI74" i="4"/>
  <c r="AI73" i="4"/>
  <c r="AI72" i="4"/>
  <c r="AI71" i="4"/>
  <c r="AI70" i="4"/>
  <c r="AI69" i="4"/>
  <c r="AI68" i="4"/>
  <c r="AI67" i="4"/>
  <c r="AI66" i="4"/>
  <c r="AJ65" i="4"/>
  <c r="AI65" i="4"/>
  <c r="AJ64" i="4"/>
  <c r="AI64" i="4"/>
  <c r="AJ63" i="4"/>
  <c r="AI63" i="4"/>
  <c r="AJ62" i="4"/>
  <c r="AI62" i="4"/>
  <c r="AI61" i="4"/>
  <c r="AJ59" i="4"/>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I40" i="4"/>
  <c r="AJ39" i="4"/>
  <c r="AI39" i="4"/>
  <c r="AJ38" i="4"/>
  <c r="AI38" i="4"/>
  <c r="AI37" i="4"/>
  <c r="AJ35" i="4"/>
  <c r="AI35" i="4"/>
  <c r="AI34" i="4"/>
  <c r="AJ33" i="4"/>
  <c r="AI33" i="4"/>
  <c r="AJ17" i="4"/>
  <c r="AJ15" i="4"/>
  <c r="AJ16" i="4"/>
  <c r="AJ9" i="4"/>
  <c r="AK33" i="4" l="1"/>
  <c r="AK57" i="4"/>
  <c r="AK62" i="8"/>
  <c r="AK26" i="8"/>
  <c r="AK44" i="8"/>
  <c r="AK8" i="8"/>
  <c r="AI21" i="4"/>
  <c r="AI20" i="4"/>
  <c r="AI19" i="4"/>
  <c r="AI18" i="4"/>
  <c r="AI17" i="4"/>
  <c r="AK9" i="4" l="1"/>
  <c r="AJ3" i="4" s="1"/>
  <c r="B322" i="8"/>
  <c r="P5" i="10"/>
  <c r="AJ3" i="8"/>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<sst xmlns="http://schemas.openxmlformats.org/spreadsheetml/2006/main" count="1903" uniqueCount="905">
  <si>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</si>
  <si>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</si>
  <si>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</si>
  <si>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</si>
  <si>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</si>
  <si>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</si>
  <si>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</si>
  <si>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</si>
  <si>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</si>
  <si>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</si>
  <si>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</si>
  <si>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</si>
  <si>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</si>
  <si>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</si>
  <si>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</si>
  <si>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</si>
  <si>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</si>
  <si>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</si>
  <si>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</si>
  <si>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</si>
  <si>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</si>
  <si>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</si>
  <si>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</si>
  <si>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</si>
  <si>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</si>
  <si>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</si>
  <si>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</si>
  <si>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Low risk of HIV</t>
  </si>
  <si>
    <t>Too many HIV tests</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</si>
  <si>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</si>
  <si>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</si>
  <si>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</si>
  <si>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</si>
  <si>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</si>
  <si>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</si>
  <si>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</si>
  <si>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</si>
  <si>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</si>
  <si>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</si>
  <si>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</si>
  <si>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</si>
  <si>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</si>
  <si>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</si>
  <si>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</si>
  <si>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</si>
  <si>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</si>
  <si>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</si>
  <si>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</si>
  <si>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</si>
  <si>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</si>
  <si>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</si>
  <si>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</si>
  <si>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</si>
  <si>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</si>
  <si>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</si>
  <si>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</si>
  <si>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</si>
  <si>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</si>
  <si>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</si>
  <si>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</si>
  <si>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</si>
  <si>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</si>
  <si>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</si>
  <si>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</si>
  <si>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</si>
  <si>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</si>
  <si>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</si>
  <si>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</si>
  <si>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</si>
  <si>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</si>
  <si>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</si>
  <si>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</si>
  <si>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</si>
  <si>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</si>
  <si>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</si>
  <si>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</si>
  <si>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</si>
  <si>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</si>
  <si>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</si>
  <si>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</si>
  <si>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</si>
  <si>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</si>
  <si>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</si>
  <si>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</si>
  <si>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</si>
  <si>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</si>
  <si>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</si>
  <si>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</si>
  <si>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</si>
  <si>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</si>
  <si>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</si>
  <si>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</si>
  <si>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</si>
  <si>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</si>
  <si>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</si>
  <si>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</si>
  <si>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</si>
  <si>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</si>
  <si>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</si>
  <si>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</si>
  <si>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</si>
  <si>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</si>
  <si>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</si>
  <si>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</si>
  <si>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</si>
  <si>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</si>
  <si>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</si>
  <si>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</si>
  <si>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</si>
  <si>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</si>
  <si>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</si>
  <si>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</si>
  <si>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</si>
  <si>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</si>
  <si>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</si>
  <si>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</si>
  <si>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</si>
  <si>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</si>
  <si>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</si>
  <si>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</si>
  <si>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</si>
  <si>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</si>
  <si>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</si>
  <si>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</si>
  <si>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</si>
  <si>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</si>
  <si>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</si>
  <si>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</si>
  <si>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</si>
  <si>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</si>
  <si>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</si>
  <si>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</si>
  <si>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</si>
  <si>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</si>
  <si>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</si>
  <si>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</si>
  <si>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</si>
  <si>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</si>
  <si>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</si>
  <si>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</si>
  <si>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</si>
  <si>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</si>
  <si>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</si>
  <si>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</si>
  <si>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</si>
  <si>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</si>
  <si>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</si>
  <si>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</si>
  <si>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</si>
  <si>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</si>
  <si>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</si>
  <si>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</si>
  <si>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</si>
  <si>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</si>
  <si>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</si>
  <si>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</si>
  <si>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</si>
  <si>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</si>
  <si>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</si>
  <si>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</si>
  <si>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</si>
  <si>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</si>
  <si>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</si>
  <si>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</si>
  <si>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</si>
  <si>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</si>
  <si>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</si>
  <si>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</si>
  <si>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</si>
  <si>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</si>
  <si>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</si>
  <si>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</si>
  <si>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</si>
  <si>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</si>
  <si>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</si>
  <si>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</si>
  <si>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</si>
  <si>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</si>
  <si>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</si>
  <si>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</si>
  <si>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</si>
  <si>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</si>
  <si>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</si>
  <si>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</si>
  <si>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</si>
  <si>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</si>
  <si>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</si>
  <si>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</si>
  <si>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</si>
  <si>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</si>
  <si>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</si>
  <si>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</si>
  <si>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</si>
  <si>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</si>
  <si>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</si>
  <si>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</si>
  <si>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</si>
  <si>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</si>
  <si>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</si>
  <si>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</si>
  <si>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</si>
  <si>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</si>
  <si>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</si>
  <si>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</si>
  <si>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</si>
  <si>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</si>
  <si>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</si>
  <si>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</si>
  <si>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</si>
  <si>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</si>
  <si>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</si>
  <si>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</si>
  <si>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</si>
  <si>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</si>
  <si>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</si>
  <si>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</si>
  <si>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</si>
  <si>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</si>
  <si>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</si>
  <si>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</si>
  <si>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</si>
  <si>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</si>
  <si>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</si>
  <si>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</si>
  <si>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</si>
  <si>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</si>
  <si>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</si>
  <si>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</si>
  <si>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</si>
  <si>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</si>
  <si>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</si>
  <si>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</si>
  <si>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</si>
  <si>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</si>
  <si>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</si>
  <si>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</si>
  <si>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</si>
  <si>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</si>
  <si>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</si>
  <si>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</si>
  <si>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</si>
  <si>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</si>
  <si>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</si>
  <si>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</si>
  <si>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</si>
  <si>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</si>
  <si>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</si>
  <si>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</si>
  <si>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</si>
  <si>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</si>
  <si>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</si>
  <si>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</si>
  <si>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</si>
  <si>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</si>
  <si>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</si>
  <si>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</si>
  <si>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</si>
  <si>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</si>
  <si>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</si>
  <si>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</si>
  <si>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</si>
  <si>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</si>
  <si>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</si>
  <si>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</si>
  <si>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</si>
  <si>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</si>
  <si>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</si>
  <si>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</si>
  <si>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</si>
  <si>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</si>
  <si>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</si>
  <si>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</si>
  <si>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</si>
  <si>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</si>
  <si>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</si>
  <si>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</si>
  <si>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</si>
  <si>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</si>
  <si>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</si>
  <si>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</si>
  <si>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</si>
  <si>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</si>
  <si>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</si>
  <si>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</si>
  <si>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</si>
  <si>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</si>
  <si>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</si>
  <si>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</si>
  <si>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</si>
  <si>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</si>
  <si>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</si>
  <si>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</si>
  <si>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</si>
  <si>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</si>
  <si>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</si>
  <si>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</si>
  <si>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</si>
  <si>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</si>
  <si>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</si>
  <si>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</si>
  <si>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</si>
  <si>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</si>
  <si>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</si>
  <si>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</si>
  <si>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</si>
  <si>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</si>
  <si>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</si>
  <si>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</si>
  <si>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</si>
  <si>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</si>
  <si>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</si>
  <si>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</si>
  <si>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</si>
  <si>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</si>
  <si>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</si>
  <si>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</si>
  <si>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</si>
  <si>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</si>
  <si>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</si>
  <si>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</si>
  <si>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</si>
  <si>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</si>
  <si>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</si>
  <si>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</si>
  <si>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</si>
  <si>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</si>
  <si>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</si>
  <si>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</si>
  <si>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</si>
  <si>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</si>
  <si>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</si>
  <si>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</si>
  <si>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</si>
  <si>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</si>
  <si>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</si>
  <si>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</si>
  <si>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</si>
  <si>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</si>
  <si>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</si>
  <si>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</si>
  <si>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</si>
  <si>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</si>
  <si>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</si>
  <si>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</si>
  <si>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</si>
  <si>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</si>
  <si>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</si>
  <si>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</si>
  <si>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</si>
  <si>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</si>
  <si>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</si>
  <si>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</si>
  <si>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</si>
  <si>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</si>
  <si>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</si>
  <si>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</si>
  <si>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</si>
  <si>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</si>
  <si>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</si>
  <si>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</si>
  <si>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</si>
  <si>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</si>
  <si>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</si>
  <si>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</si>
  <si>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</si>
  <si>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</si>
  <si>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</si>
  <si>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</si>
  <si>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</si>
  <si>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</si>
  <si>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</si>
  <si>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</si>
  <si>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</si>
  <si>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</si>
  <si>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</si>
  <si>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</si>
  <si>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</si>
  <si>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</si>
  <si>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</si>
  <si>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</si>
  <si>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</si>
  <si>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</si>
  <si>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</si>
  <si>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</si>
  <si>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</si>
  <si>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</si>
  <si>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</si>
  <si>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</si>
  <si>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</si>
  <si>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</si>
  <si>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</si>
  <si>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</si>
  <si>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</si>
  <si>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</si>
  <si>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</si>
  <si>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</si>
  <si>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</si>
  <si>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</si>
  <si>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</si>
  <si>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</si>
  <si>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</si>
  <si>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</si>
  <si>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</si>
  <si>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</si>
  <si>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</si>
  <si>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</si>
  <si>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</si>
  <si>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</si>
  <si>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</si>
  <si>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</si>
  <si>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</si>
  <si>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</si>
  <si>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</si>
  <si>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</si>
  <si>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</si>
  <si>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</si>
  <si>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</si>
  <si>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</si>
  <si>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</si>
  <si>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</si>
  <si>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</si>
  <si>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</si>
  <si>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</si>
  <si>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</si>
  <si>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</si>
  <si>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</si>
  <si>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</si>
  <si>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</si>
  <si>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</si>
  <si>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</si>
  <si>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</si>
  <si>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</si>
  <si>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</si>
  <si>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</si>
  <si>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</si>
  <si>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</si>
  <si>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</si>
  <si>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</si>
  <si>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</si>
  <si>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</si>
  <si>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</si>
  <si>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</si>
  <si>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</si>
  <si>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</si>
  <si>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</si>
  <si>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</si>
  <si>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</si>
  <si>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</si>
  <si>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</si>
  <si>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</si>
  <si>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</si>
  <si>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</si>
  <si>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</si>
  <si>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</si>
  <si>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</si>
  <si>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</si>
  <si>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</si>
  <si>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</si>
  <si>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</si>
  <si>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</si>
  <si>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</si>
  <si>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</si>
  <si>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</si>
  <si>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</si>
  <si>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</si>
  <si>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</si>
  <si>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</si>
  <si>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</si>
  <si>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</si>
  <si>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</si>
  <si>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</si>
  <si>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</si>
  <si>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</si>
  <si>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</si>
  <si>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</si>
  <si>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</si>
  <si>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</si>
  <si>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</si>
  <si>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</si>
  <si>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</si>
  <si>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</si>
  <si>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</si>
  <si>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</si>
  <si>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</si>
  <si>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</si>
  <si>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</si>
  <si>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</si>
  <si>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</si>
  <si>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</si>
  <si>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</si>
  <si>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</si>
  <si>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</si>
  <si>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</si>
  <si>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</si>
  <si>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</si>
  <si>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</si>
  <si>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</si>
  <si>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</si>
  <si>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</si>
  <si>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</si>
  <si>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</si>
  <si>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</si>
  <si>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</si>
  <si>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</si>
  <si>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</si>
  <si>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</si>
  <si>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</si>
  <si>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</si>
  <si>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</si>
  <si>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</si>
  <si>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</si>
  <si>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</si>
  <si>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</si>
  <si>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</si>
  <si>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</si>
  <si>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</si>
  <si>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</si>
  <si>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</si>
  <si>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</si>
  <si>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</si>
  <si>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</si>
  <si>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</si>
  <si>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</si>
  <si>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</si>
  <si>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</si>
  <si>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</si>
  <si>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</si>
  <si>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</si>
  <si>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</si>
  <si>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</si>
  <si>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</si>
  <si>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</si>
  <si>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</si>
  <si>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</si>
  <si>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</si>
  <si>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</si>
  <si>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</si>
  <si>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</si>
  <si>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</si>
  <si>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</si>
  <si>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</si>
  <si>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</si>
  <si>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</si>
  <si>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</si>
  <si>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</si>
  <si>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Patients Initiated on Prep on</t>
  </si>
  <si>
    <t>PrEP Re–Testing &amp; Continuation at 1 Month Refill.</t>
  </si>
  <si>
    <t>Errors Summary</t>
  </si>
  <si>
    <t>PrEP_CT: Total Number Clients re-initiations and follow-up visits for the Quarter</t>
  </si>
  <si>
    <t>P01-203</t>
  </si>
  <si>
    <t>P01-204</t>
  </si>
  <si>
    <t>Total Reasons for Prep Discontinuation amonth those who discontinue</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</si>
  <si>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</si>
  <si>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</si>
  <si>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</si>
  <si>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</si>
  <si>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</si>
  <si>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</si>
  <si>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</si>
  <si>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</si>
  <si>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</si>
  <si>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</si>
  <si>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</si>
  <si>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</si>
  <si>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</si>
  <si>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</si>
  <si>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</si>
  <si>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</si>
  <si>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</si>
  <si>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</si>
  <si>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</si>
  <si>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</si>
  <si>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</si>
  <si>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</si>
  <si>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</si>
  <si>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</si>
  <si>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</si>
  <si>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</si>
  <si>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</si>
  <si>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</si>
  <si>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</si>
  <si>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</si>
  <si>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</si>
  <si>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</si>
  <si>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</si>
  <si>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</si>
  <si>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</si>
  <si>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</si>
  <si>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</si>
  <si>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</si>
  <si>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</si>
  <si>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</si>
  <si>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</si>
  <si>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</si>
  <si>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</si>
  <si>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</si>
  <si>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</si>
  <si>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</si>
  <si>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</si>
  <si>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</si>
  <si>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</si>
  <si>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</si>
  <si>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</si>
  <si>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</si>
  <si>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</si>
  <si>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</si>
  <si>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</si>
  <si>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</si>
  <si>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</si>
  <si>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</si>
  <si>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Kisima Health Centre</t>
  </si>
  <si>
    <t>Samburu Central</t>
  </si>
  <si>
    <t>Samburu</t>
  </si>
  <si>
    <t>PrEP Partner Performance Tool version 2.0.0</t>
  </si>
  <si>
    <t>PrEP Utilization in PMTCT Settings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</si>
  <si>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</si>
  <si>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MP01-01</t>
  </si>
  <si>
    <t>MP01-02</t>
  </si>
  <si>
    <t>MP01-03</t>
  </si>
  <si>
    <t>MP01-04</t>
  </si>
  <si>
    <t>MP01-05</t>
  </si>
  <si>
    <t>MP01-06</t>
  </si>
  <si>
    <t>MP01-07</t>
  </si>
  <si>
    <t>MP01-08</t>
  </si>
  <si>
    <t>MP01-09</t>
  </si>
  <si>
    <t>MP01-10</t>
  </si>
  <si>
    <t>MP01-11</t>
  </si>
  <si>
    <t>MP01-12</t>
  </si>
  <si>
    <t>MP01-13</t>
  </si>
  <si>
    <t>MP01-14</t>
  </si>
  <si>
    <t>MP01-15</t>
  </si>
  <si>
    <t>MP01-16</t>
  </si>
  <si>
    <t>MP01-17</t>
  </si>
  <si>
    <t>MP01-18</t>
  </si>
  <si>
    <t>MP01-19</t>
  </si>
  <si>
    <t>MP01-20</t>
  </si>
  <si>
    <t>MP01-21</t>
  </si>
  <si>
    <t>MP01-22</t>
  </si>
  <si>
    <t>MP01-23</t>
  </si>
  <si>
    <t>MP01-24</t>
  </si>
  <si>
    <t>MP01-25</t>
  </si>
  <si>
    <t>MP01-26</t>
  </si>
  <si>
    <t>MP01-27</t>
  </si>
  <si>
    <t>MP01-28</t>
  </si>
  <si>
    <t>MP01-29</t>
  </si>
  <si>
    <t>MP01-30</t>
  </si>
  <si>
    <t>MP01-31</t>
  </si>
  <si>
    <t>MP01-32</t>
  </si>
  <si>
    <t>MP01-33</t>
  </si>
  <si>
    <t>MP01-34</t>
  </si>
  <si>
    <t>MP01-35</t>
  </si>
  <si>
    <t>MP01-36</t>
  </si>
  <si>
    <t>MP01-37</t>
  </si>
  <si>
    <t>MP01-38</t>
  </si>
  <si>
    <t>Reasons for Initiating PrEP</t>
  </si>
  <si>
    <t>Reasons for Discontinuing PrEP</t>
  </si>
  <si>
    <t>Reasons For Prep  Declines</t>
  </si>
  <si>
    <t>General Population</t>
  </si>
  <si>
    <t>PWID</t>
  </si>
  <si>
    <t>PBFW Breastfeeding</t>
  </si>
  <si>
    <t>PBFW Pregnant</t>
  </si>
  <si>
    <t>Fear of side effects</t>
  </si>
  <si>
    <t>Taking drugs daily for a long time</t>
  </si>
  <si>
    <t>Fear about effects of unborn baby</t>
  </si>
  <si>
    <t>Suspects Partner is virally suppressed</t>
  </si>
  <si>
    <t>Suspects Partner is Known HIV negative</t>
  </si>
  <si>
    <t>Fear that partner or other will find out</t>
  </si>
  <si>
    <t>Client self perception of no risk of acquiring HIV</t>
  </si>
  <si>
    <t>Need to consult my partner</t>
  </si>
  <si>
    <t>Fear of Intimate Partner Violence</t>
  </si>
  <si>
    <t>Perception PrEP is associated with HIV treatment</t>
  </si>
  <si>
    <t>lack of interest in PrEP</t>
  </si>
  <si>
    <t>Negative perceptions of the safety  of PrEP</t>
  </si>
  <si>
    <t>Client opts condom use </t>
  </si>
  <si>
    <t>No RTKs</t>
  </si>
  <si>
    <t>Other reasons for declining Prep</t>
  </si>
  <si>
    <t>MP01-39</t>
  </si>
  <si>
    <t>MP01-40</t>
  </si>
  <si>
    <t>MP01-41</t>
  </si>
  <si>
    <t>MP01-42</t>
  </si>
  <si>
    <t>MP01-43</t>
  </si>
  <si>
    <t>MP01-44</t>
  </si>
  <si>
    <t>MP01-45</t>
  </si>
  <si>
    <t>MP01-46</t>
  </si>
  <si>
    <t>MP01-47</t>
  </si>
  <si>
    <t>MP01-48</t>
  </si>
  <si>
    <t>MP01-49</t>
  </si>
  <si>
    <t>MP01-50</t>
  </si>
  <si>
    <t>MP01-51</t>
  </si>
  <si>
    <t>MP01-52</t>
  </si>
  <si>
    <t>MP01-53</t>
  </si>
  <si>
    <t>MP01-54</t>
  </si>
  <si>
    <t>MP01-55</t>
  </si>
  <si>
    <t>MP01-56</t>
  </si>
  <si>
    <t>MP01-57</t>
  </si>
  <si>
    <t>MP01-58</t>
  </si>
  <si>
    <t>MP01-59</t>
  </si>
  <si>
    <t>MP01-60</t>
  </si>
  <si>
    <t>MP01-61</t>
  </si>
  <si>
    <t>MP01-62</t>
  </si>
  <si>
    <t>MP01-63</t>
  </si>
  <si>
    <t>MP01-64</t>
  </si>
  <si>
    <t>MP01-65</t>
  </si>
  <si>
    <t>MP01-66</t>
  </si>
  <si>
    <t>MP01-67</t>
  </si>
  <si>
    <t>MP01-68</t>
  </si>
  <si>
    <t>MP01-69</t>
  </si>
  <si>
    <t>MP01-70</t>
  </si>
  <si>
    <t>MP01-71</t>
  </si>
  <si>
    <t>MP01-72</t>
  </si>
  <si>
    <t>MP01-73</t>
  </si>
  <si>
    <t>MP01-74</t>
  </si>
  <si>
    <t>MP01-75</t>
  </si>
  <si>
    <t>MP01-76</t>
  </si>
  <si>
    <t>MP01-77</t>
  </si>
  <si>
    <t>MP01-78</t>
  </si>
  <si>
    <t>MP01-79</t>
  </si>
  <si>
    <t>MP01-80</t>
  </si>
  <si>
    <t>MP01-81</t>
  </si>
  <si>
    <t>MP01-82</t>
  </si>
  <si>
    <t>MP01-83</t>
  </si>
  <si>
    <t>MP01-84</t>
  </si>
  <si>
    <t>MP01-85</t>
  </si>
  <si>
    <t>MP01-86</t>
  </si>
  <si>
    <t>MP01-87</t>
  </si>
  <si>
    <t>MP01-88</t>
  </si>
  <si>
    <t>MP01-89</t>
  </si>
  <si>
    <t>MP01-90</t>
  </si>
  <si>
    <t>MP01-91</t>
  </si>
  <si>
    <t>MP01-92</t>
  </si>
  <si>
    <t>MP01-93</t>
  </si>
  <si>
    <t>MP01-94</t>
  </si>
  <si>
    <t>MP01-95</t>
  </si>
  <si>
    <t>MP01-96</t>
  </si>
  <si>
    <t>MP01-97</t>
  </si>
  <si>
    <t>MP01-98</t>
  </si>
  <si>
    <t>MP01-99</t>
  </si>
  <si>
    <t>MP01-100</t>
  </si>
  <si>
    <t>MP01-101</t>
  </si>
  <si>
    <t>MP01-102</t>
  </si>
  <si>
    <t>MP01-103</t>
  </si>
  <si>
    <t>MP01-104</t>
  </si>
  <si>
    <t>MP01-105</t>
  </si>
  <si>
    <t>MP01-106</t>
  </si>
  <si>
    <t>MP01-107</t>
  </si>
  <si>
    <t>MP01-108</t>
  </si>
  <si>
    <t>MP01-109</t>
  </si>
  <si>
    <t>MP01-110</t>
  </si>
  <si>
    <t>MP01-111</t>
  </si>
  <si>
    <t>MP01-112</t>
  </si>
  <si>
    <t>MP01-113</t>
  </si>
  <si>
    <t>MP01-114</t>
  </si>
  <si>
    <t>MP01-115</t>
  </si>
  <si>
    <t>MP01-116</t>
  </si>
  <si>
    <t>MP01-117</t>
  </si>
  <si>
    <t>MP01-118</t>
  </si>
  <si>
    <t>MP01-119</t>
  </si>
  <si>
    <t>MP01-120</t>
  </si>
  <si>
    <t>MP01-121</t>
  </si>
  <si>
    <t>MP01-122</t>
  </si>
  <si>
    <t>MP01-123</t>
  </si>
  <si>
    <t>MP01-124</t>
  </si>
  <si>
    <t>MP01-125</t>
  </si>
  <si>
    <t>MP01-126</t>
  </si>
  <si>
    <t>MP01-127</t>
  </si>
  <si>
    <t>MP01-128</t>
  </si>
  <si>
    <t>MP01-129</t>
  </si>
  <si>
    <t>MP01-130</t>
  </si>
  <si>
    <t>MP01-131</t>
  </si>
  <si>
    <t>MP01-132</t>
  </si>
  <si>
    <t>MP01-133</t>
  </si>
  <si>
    <t>MP01-134</t>
  </si>
  <si>
    <t>MP01-135</t>
  </si>
  <si>
    <t>MP01-136</t>
  </si>
  <si>
    <t>MP01-137</t>
  </si>
  <si>
    <t>MP01-138</t>
  </si>
  <si>
    <t>MP01-139</t>
  </si>
  <si>
    <t>MP01-140</t>
  </si>
  <si>
    <t>MP01-141</t>
  </si>
  <si>
    <t>MP01-142</t>
  </si>
  <si>
    <t>MP01-143</t>
  </si>
  <si>
    <t>MP01-144</t>
  </si>
  <si>
    <t>MP01-145</t>
  </si>
  <si>
    <t>MP01-146</t>
  </si>
  <si>
    <t>MP01-147</t>
  </si>
  <si>
    <t>MP01-148</t>
  </si>
  <si>
    <t>MP01-149</t>
  </si>
  <si>
    <t>MP01-150</t>
  </si>
  <si>
    <t>MP01-151</t>
  </si>
  <si>
    <t>MP01-152</t>
  </si>
  <si>
    <t>MP01-153</t>
  </si>
  <si>
    <t>MP01-154</t>
  </si>
  <si>
    <t>MP01-155</t>
  </si>
  <si>
    <t>MP01-156</t>
  </si>
  <si>
    <t>MP01-157</t>
  </si>
  <si>
    <t>MP01-158</t>
  </si>
  <si>
    <t>MP01-159</t>
  </si>
  <si>
    <t>MP01-160</t>
  </si>
  <si>
    <t>MP01-161</t>
  </si>
  <si>
    <t>MP01-162</t>
  </si>
  <si>
    <t>MP01-163</t>
  </si>
  <si>
    <t>MP01-164</t>
  </si>
  <si>
    <t>MP01-165</t>
  </si>
  <si>
    <t>MP01-166</t>
  </si>
  <si>
    <t>MP01-167</t>
  </si>
  <si>
    <t>MP01-168</t>
  </si>
  <si>
    <t>MP01-169</t>
  </si>
  <si>
    <t>MP01-170</t>
  </si>
  <si>
    <t>MP01-171</t>
  </si>
  <si>
    <t>MP01-172</t>
  </si>
  <si>
    <t>MP01-173</t>
  </si>
  <si>
    <t>MP01-174</t>
  </si>
  <si>
    <t>MP01-175</t>
  </si>
  <si>
    <t>MP01-176</t>
  </si>
  <si>
    <t>MP01-177</t>
  </si>
  <si>
    <t>MP01-178</t>
  </si>
  <si>
    <t>MP01-179</t>
  </si>
  <si>
    <t>MP01-180</t>
  </si>
  <si>
    <t>MP01-181</t>
  </si>
  <si>
    <t>MP01-182</t>
  </si>
  <si>
    <t>MP01-183</t>
  </si>
  <si>
    <t>MP01-184</t>
  </si>
  <si>
    <t>MP01-185</t>
  </si>
  <si>
    <t>MP01-186</t>
  </si>
  <si>
    <t>MP01-187</t>
  </si>
  <si>
    <t>MP01-188</t>
  </si>
  <si>
    <t>MP01-189</t>
  </si>
  <si>
    <t>MP01-190</t>
  </si>
  <si>
    <t>MP01-191</t>
  </si>
  <si>
    <t>MP01-192</t>
  </si>
  <si>
    <t>MP01-193</t>
  </si>
  <si>
    <t>MP01-194</t>
  </si>
  <si>
    <t>MP01-195</t>
  </si>
  <si>
    <t>MP01-196</t>
  </si>
  <si>
    <t>MP01-197</t>
  </si>
  <si>
    <t>MP01-198</t>
  </si>
  <si>
    <t>MP01-199</t>
  </si>
  <si>
    <t>MP01-200</t>
  </si>
  <si>
    <t>MP01-201</t>
  </si>
  <si>
    <t>MP01-202</t>
  </si>
  <si>
    <t>Number Screened (New Clients)- using the RAST tool</t>
  </si>
  <si>
    <t>Number Eligible for PrEP(New Clients: willing+unwilling)</t>
  </si>
  <si>
    <t>Number Started (New) on PrEP</t>
  </si>
  <si>
    <t>Number Eligible for PrEP (Restart Clients: willing+unwilling)</t>
  </si>
  <si>
    <t>Adolescent Girls and Young Women (AGYW)</t>
  </si>
  <si>
    <t>Men at High Risk</t>
  </si>
  <si>
    <t>Trans Gender Population</t>
  </si>
  <si>
    <t>Sero -Discodant Couple</t>
  </si>
  <si>
    <t>Number restarted on PrEP</t>
  </si>
  <si>
    <t>Clients who had a Refill at Month 1</t>
  </si>
  <si>
    <t>Clients who had a Refill at Month 1 Number Tested for HIV at Month 1 Re-fill</t>
  </si>
  <si>
    <t>Clients who had a Refill at Month 1 Number Tested HIV Positive at month 1 Re-fill</t>
  </si>
  <si>
    <t>Clients who had a Refill at Month 1 Number Tested for STI at Month 1 Re-fill</t>
  </si>
  <si>
    <t>Clients who had a Refill at Month 1 Number Tested STI Positive at month 1 Re-fill</t>
  </si>
  <si>
    <t>Clients who had a Refill at Month 3</t>
  </si>
  <si>
    <t>Clients who had a Refill at Month 3 Number Tested for HIV at Month 3 Re-fill</t>
  </si>
  <si>
    <t>Clients who had a Refill at Month 3 Number Tested HIV Positive at month 3 Re-fill</t>
  </si>
  <si>
    <t>Clients who had a Refill at Month 3 Number Tested for STI at Month 3 Re-fill</t>
  </si>
  <si>
    <t>Clients who had a Refill at Month 3 Number Tested STI Positive at month 3 Re-fill</t>
  </si>
  <si>
    <t>Number discontinued this month</t>
  </si>
  <si>
    <t>Number of ANC1+PostANC1 tested HIV Negative</t>
  </si>
  <si>
    <t>Total Clients who Initiated on Prep by Reason</t>
  </si>
  <si>
    <t>MP01-203</t>
  </si>
  <si>
    <t>MP01-204</t>
  </si>
  <si>
    <r>
      <t>Number Tested HIV Negative (</t>
    </r>
    <r>
      <rPr>
        <i/>
        <sz val="16"/>
        <color theme="1"/>
        <rFont val="Calibri"/>
        <family val="2"/>
        <scheme val="minor"/>
      </rPr>
      <t>from SNS, index testing, STI clients, PEP clients</t>
    </r>
    <r>
      <rPr>
        <b/>
        <sz val="16"/>
        <color theme="1"/>
        <rFont val="Calibri"/>
        <family val="2"/>
        <scheme val="minor"/>
      </rPr>
      <t>)</t>
    </r>
  </si>
  <si>
    <r>
      <t>Number Eligible for PrEP(</t>
    </r>
    <r>
      <rPr>
        <b/>
        <sz val="16"/>
        <color theme="4"/>
        <rFont val="Calibri"/>
        <family val="2"/>
        <scheme val="minor"/>
      </rPr>
      <t>New Clients</t>
    </r>
    <r>
      <rPr>
        <b/>
        <sz val="16"/>
        <color theme="1"/>
        <rFont val="Calibri"/>
        <family val="2"/>
        <scheme val="minor"/>
      </rPr>
      <t>: willing+unwilling)</t>
    </r>
  </si>
  <si>
    <r>
      <t>Number Eligible for PrEP (</t>
    </r>
    <r>
      <rPr>
        <b/>
        <sz val="16"/>
        <color theme="4"/>
        <rFont val="Calibri"/>
        <family val="2"/>
        <scheme val="minor"/>
      </rPr>
      <t>Restart Clients</t>
    </r>
    <r>
      <rPr>
        <b/>
        <sz val="16"/>
        <color theme="1"/>
        <rFont val="Calibri"/>
        <family val="2"/>
        <scheme val="minor"/>
      </rPr>
      <t>: willing+unwilling)</t>
    </r>
  </si>
  <si>
    <t>Number Tested HIV Negative (from SNS, index testing, STI clients, PEP clients)</t>
  </si>
  <si>
    <t>Number Screened (Restart Clients)- using the RAST tool</t>
  </si>
  <si>
    <t>Indicators</t>
  </si>
  <si>
    <r>
      <t>Number Screened (</t>
    </r>
    <r>
      <rPr>
        <b/>
        <sz val="16"/>
        <color theme="4"/>
        <rFont val="Calibri"/>
        <family val="2"/>
        <scheme val="minor"/>
      </rPr>
      <t>New Clients</t>
    </r>
    <r>
      <rPr>
        <b/>
        <sz val="16"/>
        <color theme="1"/>
        <rFont val="Calibri"/>
        <family val="2"/>
        <scheme val="minor"/>
      </rPr>
      <t>)- using the RAST tool</t>
    </r>
  </si>
  <si>
    <r>
      <t>Number Screened (</t>
    </r>
    <r>
      <rPr>
        <b/>
        <i/>
        <sz val="16"/>
        <color theme="4"/>
        <rFont val="Calibri"/>
        <family val="2"/>
        <scheme val="minor"/>
      </rPr>
      <t>Restart Clients</t>
    </r>
    <r>
      <rPr>
        <b/>
        <sz val="16"/>
        <color theme="1"/>
        <rFont val="Calibri"/>
        <family val="2"/>
        <scheme val="minor"/>
      </rPr>
      <t>)- using the RAST tool</t>
    </r>
  </si>
  <si>
    <t>Total Reasons for Discontinuing Prep</t>
  </si>
  <si>
    <t>Total Initiated on Prep</t>
  </si>
  <si>
    <t>MP01-205</t>
  </si>
  <si>
    <t>MP01-206</t>
  </si>
  <si>
    <t>Total Number Discontinued on Prep This Month</t>
  </si>
  <si>
    <t>Prep Declines</t>
  </si>
  <si>
    <t>Number that Declined Prep</t>
  </si>
  <si>
    <t>Total Reasons for Prep Declines among those eligible ( New Plus Restarts)</t>
  </si>
  <si>
    <t>m19</t>
  </si>
  <si>
    <t>f19</t>
  </si>
  <si>
    <t>m24</t>
  </si>
  <si>
    <t>f24</t>
  </si>
  <si>
    <t>m29</t>
  </si>
  <si>
    <t>m34</t>
  </si>
  <si>
    <t>m39</t>
  </si>
  <si>
    <t>m44</t>
  </si>
  <si>
    <t>m49</t>
  </si>
  <si>
    <t>m50</t>
  </si>
  <si>
    <t>f29</t>
  </si>
  <si>
    <t>f34</t>
  </si>
  <si>
    <t>f39</t>
  </si>
  <si>
    <t>f44</t>
  </si>
  <si>
    <t>f49</t>
  </si>
  <si>
    <t>f50</t>
  </si>
  <si>
    <t>People who inject drugs (PWID)</t>
  </si>
  <si>
    <t>Men who have sex with men (MSM)</t>
  </si>
  <si>
    <t>Female sex workers (FSW)</t>
  </si>
  <si>
    <t>Pregnant</t>
  </si>
  <si>
    <t>Breastfeeding</t>
  </si>
  <si>
    <t>Men who have Sex with Men</t>
  </si>
  <si>
    <t>People Who Inject Drugs</t>
  </si>
  <si>
    <t>MP01-00</t>
  </si>
  <si>
    <t>Monthly Prep Reporting Tool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</si>
</sst>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1"/>
      <color theme="1"/>
      <name val="Arial"/>
      <family val="2"/>
    </font>
    <font>
      <sz val="16"/>
      <color theme="1"/>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b/>
      <i/>
      <sz val="20"/>
      <color theme="1"/>
      <name val="Calibri"/>
      <family val="2"/>
      <scheme val="minor"/>
    </font>
    <font>
      <b/>
      <sz val="20"/>
      <color theme="4"/>
      <name val="Calibri"/>
      <family val="2"/>
      <scheme val="minor"/>
    </font>
    <font>
      <sz val="16"/>
      <color theme="1" tint="0.34998626667073579"/>
      <name val="Calibri"/>
      <family val="2"/>
      <scheme val="minor"/>
    </font>
    <font>
      <i/>
      <sz val="16"/>
      <color theme="1"/>
      <name val="Calibri"/>
      <family val="2"/>
      <scheme val="minor"/>
    </font>
    <font>
      <b/>
      <sz val="16"/>
      <color theme="4"/>
      <name val="Calibri"/>
      <family val="2"/>
      <scheme val="minor"/>
    </font>
    <font>
      <b/>
      <sz val="10"/>
      <color theme="8" tint="-0.499984740745262"/>
      <name val="Calibri Light"/>
      <family val="2"/>
      <scheme val="major"/>
    </font>
    <font>
      <sz val="10"/>
      <color theme="1"/>
      <name val="Calibri Light"/>
      <family val="2"/>
      <scheme val="major"/>
    </font>
    <font>
      <b/>
      <sz val="10"/>
      <color theme="1"/>
      <name val="Calibri Light"/>
      <family val="2"/>
      <scheme val="major"/>
    </font>
    <font>
      <i/>
      <sz val="10"/>
      <color theme="1"/>
      <name val="Calibri Light"/>
      <family val="2"/>
      <scheme val="major"/>
    </font>
    <font>
      <b/>
      <i/>
      <sz val="16"/>
      <color theme="4"/>
      <name val="Calibri"/>
      <family val="2"/>
      <scheme val="minor"/>
    </font>
    <font>
      <sz val="11"/>
      <color theme="9"/>
      <name val="Calibri"/>
      <family val="2"/>
      <scheme val="minor"/>
    </font>
    <font>
      <sz val="11"/>
      <color rgb="FFC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9">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
      <left style="medium">
        <color theme="9"/>
      </left>
      <right/>
      <top style="medium">
        <color theme="9"/>
      </top>
      <bottom style="thin">
        <color indexed="64"/>
      </bottom>
      <diagonal/>
    </border>
    <border>
      <left style="medium">
        <color theme="9"/>
      </left>
      <right/>
      <top style="thin">
        <color indexed="64"/>
      </top>
      <bottom style="thin">
        <color indexed="64"/>
      </bottom>
      <diagonal/>
    </border>
    <border>
      <left style="medium">
        <color theme="9"/>
      </left>
      <right/>
      <top style="thin">
        <color indexed="64"/>
      </top>
      <bottom style="medium">
        <color theme="9"/>
      </bottom>
      <diagonal/>
    </border>
    <border>
      <left style="thin">
        <color theme="9"/>
      </left>
      <right/>
      <top style="medium">
        <color theme="9"/>
      </top>
      <bottom/>
      <diagonal/>
    </border>
    <border>
      <left style="thin">
        <color theme="9"/>
      </left>
      <right/>
      <top style="medium">
        <color theme="9"/>
      </top>
      <bottom style="medium">
        <color theme="9"/>
      </bottom>
      <diagonal/>
    </border>
    <border>
      <left style="thin">
        <color theme="9"/>
      </left>
      <right/>
      <top/>
      <bottom style="thin">
        <color theme="9"/>
      </bottom>
      <diagonal/>
    </border>
    <border>
      <left/>
      <right style="thin">
        <color theme="9"/>
      </right>
      <top/>
      <bottom/>
      <diagonal/>
    </border>
    <border>
      <left style="thin">
        <color theme="9"/>
      </left>
      <right style="medium">
        <color indexed="64"/>
      </right>
      <top style="medium">
        <color indexed="64"/>
      </top>
      <bottom style="thin">
        <color theme="9"/>
      </bottom>
      <diagonal/>
    </border>
    <border>
      <left style="thin">
        <color theme="9"/>
      </left>
      <right style="medium">
        <color indexed="64"/>
      </right>
      <top style="thin">
        <color theme="9"/>
      </top>
      <bottom style="thin">
        <color theme="9"/>
      </bottom>
      <diagonal/>
    </border>
    <border>
      <left style="thin">
        <color theme="9"/>
      </left>
      <right style="medium">
        <color indexed="64"/>
      </right>
      <top style="thin">
        <color theme="9"/>
      </top>
      <bottom style="medium">
        <color indexed="64"/>
      </bottom>
      <diagonal/>
    </border>
    <border>
      <left style="thin">
        <color theme="9"/>
      </left>
      <right style="thin">
        <color theme="9"/>
      </right>
      <top/>
      <bottom style="medium">
        <color theme="9"/>
      </bottom>
      <diagonal/>
    </border>
    <border>
      <left style="medium">
        <color theme="9"/>
      </left>
      <right/>
      <top style="thin">
        <color indexed="64"/>
      </top>
      <bottom/>
      <diagonal/>
    </border>
    <border>
      <left style="medium">
        <color theme="9"/>
      </left>
      <right/>
      <top/>
      <bottom style="thin">
        <color indexed="64"/>
      </bottom>
      <diagonal/>
    </border>
  </borders>
  <cellStyleXfs count="3">
    <xf numFmtId="0" fontId="0" fillId="0" borderId="0"/>
    <xf numFmtId="0" fontId="5" fillId="0" borderId="0" applyNumberFormat="0" applyFont="0" applyFill="0" applyBorder="0" applyAlignment="0" applyProtection="0"/>
    <xf numFmtId="0" fontId="16" fillId="0" borderId="0"/>
  </cellStyleXfs>
  <cellXfs count="582">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1" fillId="5" borderId="11" xfId="0" applyFont="1" applyFill="1" applyBorder="1" applyAlignment="1">
      <alignment horizontal="center" vertical="center"/>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0" fillId="0" borderId="2" xfId="0" applyBorder="1"/>
    <xf numFmtId="0" fontId="0" fillId="0" borderId="25" xfId="0" applyBorder="1"/>
    <xf numFmtId="0" fontId="2" fillId="4" borderId="43" xfId="0" applyFont="1" applyFill="1" applyBorder="1" applyAlignment="1">
      <alignment horizontal="center" vertical="center"/>
    </xf>
    <xf numFmtId="0" fontId="1" fillId="5" borderId="44" xfId="0" applyFont="1" applyFill="1" applyBorder="1" applyAlignment="1">
      <alignment horizontal="center" vertical="center"/>
    </xf>
    <xf numFmtId="0" fontId="14" fillId="0" borderId="0" xfId="0" applyFont="1" applyAlignment="1">
      <alignment vertical="center"/>
    </xf>
    <xf numFmtId="0" fontId="14" fillId="0" borderId="0" xfId="0" applyFont="1"/>
    <xf numFmtId="0" fontId="13" fillId="0" borderId="45" xfId="0" applyFont="1" applyBorder="1" applyAlignment="1">
      <alignment horizontal="center" vertical="center" wrapText="1"/>
    </xf>
    <xf numFmtId="0" fontId="0" fillId="0" borderId="45" xfId="0" applyBorder="1" applyAlignment="1">
      <alignment vertical="center" wrapText="1"/>
    </xf>
    <xf numFmtId="0" fontId="0" fillId="0" borderId="45" xfId="0" applyBorder="1" applyAlignment="1">
      <alignment vertical="top"/>
    </xf>
    <xf numFmtId="17" fontId="0" fillId="0" borderId="45" xfId="0" applyNumberFormat="1" applyBorder="1" applyAlignment="1">
      <alignment horizontal="center" vertical="center"/>
    </xf>
    <xf numFmtId="0" fontId="0" fillId="0" borderId="45" xfId="0" applyBorder="1" applyAlignment="1">
      <alignment vertical="top" wrapText="1"/>
    </xf>
    <xf numFmtId="0" fontId="0" fillId="0" borderId="45" xfId="0" applyBorder="1" applyAlignment="1">
      <alignment wrapText="1"/>
    </xf>
    <xf numFmtId="0" fontId="0" fillId="0" borderId="0" xfId="0" applyAlignment="1">
      <alignment wrapText="1"/>
    </xf>
    <xf numFmtId="0" fontId="13" fillId="10" borderId="51" xfId="0" applyFont="1" applyFill="1" applyBorder="1"/>
    <xf numFmtId="0" fontId="0" fillId="0" borderId="53" xfId="0" applyBorder="1"/>
    <xf numFmtId="0" fontId="0" fillId="0" borderId="45" xfId="0" applyBorder="1" applyAlignment="1"/>
    <xf numFmtId="0" fontId="0" fillId="0" borderId="52" xfId="0" applyBorder="1" applyAlignment="1"/>
    <xf numFmtId="0" fontId="0" fillId="0" borderId="52" xfId="0" applyBorder="1"/>
    <xf numFmtId="0" fontId="0" fillId="0" borderId="55" xfId="0" applyBorder="1" applyAlignment="1">
      <alignment vertical="top" wrapText="1"/>
    </xf>
    <xf numFmtId="0" fontId="0" fillId="0" borderId="56" xfId="0" applyBorder="1"/>
    <xf numFmtId="0" fontId="13" fillId="10" borderId="0" xfId="0" applyFont="1" applyFill="1"/>
    <xf numFmtId="0" fontId="0" fillId="0" borderId="0" xfId="0" applyAlignment="1">
      <alignment vertical="top"/>
    </xf>
    <xf numFmtId="0" fontId="2" fillId="0" borderId="0" xfId="0" applyFont="1" applyBorder="1" applyAlignment="1">
      <alignment vertical="center" wrapText="1"/>
    </xf>
    <xf numFmtId="0" fontId="2" fillId="0" borderId="58" xfId="0" applyFont="1" applyBorder="1" applyAlignment="1">
      <alignment vertical="center" wrapText="1"/>
    </xf>
    <xf numFmtId="0" fontId="2" fillId="4" borderId="31"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5" xfId="0" applyFont="1" applyFill="1" applyBorder="1" applyAlignment="1">
      <alignment horizontal="center" vertical="center"/>
    </xf>
    <xf numFmtId="0" fontId="2" fillId="0" borderId="66" xfId="0" applyFont="1" applyBorder="1" applyAlignment="1">
      <alignment vertical="center" wrapText="1"/>
    </xf>
    <xf numFmtId="0" fontId="2" fillId="0" borderId="67" xfId="0" applyFont="1" applyBorder="1" applyAlignment="1">
      <alignment vertical="center" wrapText="1"/>
    </xf>
    <xf numFmtId="0" fontId="2" fillId="0" borderId="68" xfId="0" applyFont="1" applyBorder="1" applyAlignment="1">
      <alignment vertical="center" wrapText="1"/>
    </xf>
    <xf numFmtId="0" fontId="2" fillId="0" borderId="61" xfId="0" applyFont="1" applyBorder="1" applyAlignment="1">
      <alignment vertical="center" wrapText="1"/>
    </xf>
    <xf numFmtId="0" fontId="2" fillId="4" borderId="30" xfId="0" applyFont="1" applyFill="1" applyBorder="1" applyAlignment="1">
      <alignment horizontal="center" vertical="center"/>
    </xf>
    <xf numFmtId="0" fontId="2" fillId="4" borderId="57" xfId="0" applyFont="1" applyFill="1" applyBorder="1" applyAlignment="1">
      <alignment horizontal="center" vertical="center"/>
    </xf>
    <xf numFmtId="0" fontId="2" fillId="4" borderId="64" xfId="0" applyFont="1" applyFill="1" applyBorder="1" applyAlignment="1">
      <alignment horizontal="center" vertical="center"/>
    </xf>
    <xf numFmtId="0" fontId="2" fillId="4" borderId="58" xfId="0" applyFont="1" applyFill="1" applyBorder="1" applyAlignment="1">
      <alignment horizontal="center" vertical="center"/>
    </xf>
    <xf numFmtId="0" fontId="2" fillId="2" borderId="60" xfId="0" applyFont="1" applyFill="1" applyBorder="1" applyAlignment="1">
      <alignment vertical="center"/>
    </xf>
    <xf numFmtId="0" fontId="2" fillId="2" borderId="61" xfId="0" applyFont="1" applyFill="1" applyBorder="1" applyAlignment="1">
      <alignment vertical="center"/>
    </xf>
    <xf numFmtId="0" fontId="2" fillId="2" borderId="62"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7" fontId="0" fillId="0" borderId="0" xfId="0" applyNumberFormat="1" applyAlignment="1">
      <alignment horizontal="center" vertical="center"/>
    </xf>
    <xf numFmtId="17" fontId="17"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1" fillId="6" borderId="25"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1" xfId="0" applyFont="1" applyFill="1" applyBorder="1" applyAlignment="1">
      <alignment horizontal="center" vertical="center"/>
    </xf>
    <xf numFmtId="0" fontId="0" fillId="0" borderId="0" xfId="0" applyAlignment="1">
      <alignment horizontal="center"/>
    </xf>
    <xf numFmtId="0" fontId="21" fillId="4" borderId="27" xfId="0" applyFont="1" applyFill="1" applyBorder="1" applyAlignment="1">
      <alignment horizontal="center" vertical="center"/>
    </xf>
    <xf numFmtId="0" fontId="21" fillId="2" borderId="27" xfId="0" applyFont="1" applyFill="1" applyBorder="1" applyAlignment="1" applyProtection="1">
      <alignment horizontal="center" vertical="center"/>
      <protection locked="0"/>
    </xf>
    <xf numFmtId="0" fontId="24" fillId="8" borderId="27" xfId="0" applyFont="1" applyFill="1" applyBorder="1" applyAlignment="1" applyProtection="1">
      <alignment horizontal="right" vertical="center" wrapText="1"/>
      <protection locked="0"/>
    </xf>
    <xf numFmtId="0" fontId="21" fillId="4" borderId="5" xfId="0" applyFont="1" applyFill="1" applyBorder="1" applyAlignment="1">
      <alignment horizontal="center" vertical="center"/>
    </xf>
    <xf numFmtId="0" fontId="21" fillId="2" borderId="5" xfId="0" applyFont="1" applyFill="1" applyBorder="1" applyAlignment="1" applyProtection="1">
      <alignment horizontal="center" vertical="center"/>
      <protection locked="0"/>
    </xf>
    <xf numFmtId="0" fontId="24" fillId="9" borderId="5" xfId="0" applyFont="1" applyFill="1" applyBorder="1" applyAlignment="1">
      <alignment horizontal="right" vertical="center" wrapText="1"/>
    </xf>
    <xf numFmtId="0" fontId="24" fillId="8" borderId="5" xfId="0" applyFont="1" applyFill="1" applyBorder="1" applyAlignment="1" applyProtection="1">
      <alignment horizontal="right" vertical="center" wrapText="1"/>
      <protection locked="0"/>
    </xf>
    <xf numFmtId="0" fontId="21" fillId="0" borderId="5" xfId="0" applyFont="1" applyBorder="1" applyAlignment="1" applyProtection="1">
      <alignment horizontal="center" vertical="center"/>
      <protection locked="0"/>
    </xf>
    <xf numFmtId="1" fontId="25" fillId="5" borderId="5" xfId="0" applyNumberFormat="1" applyFont="1" applyFill="1" applyBorder="1" applyAlignment="1">
      <alignment horizontal="center" vertical="center"/>
    </xf>
    <xf numFmtId="0" fontId="21" fillId="4" borderId="13" xfId="0" applyFont="1" applyFill="1" applyBorder="1" applyAlignment="1">
      <alignment horizontal="center" vertical="center"/>
    </xf>
    <xf numFmtId="0" fontId="21" fillId="0" borderId="13" xfId="0" applyFont="1" applyBorder="1" applyAlignment="1" applyProtection="1">
      <alignment horizontal="center" vertical="center"/>
      <protection locked="0"/>
    </xf>
    <xf numFmtId="0" fontId="24" fillId="9" borderId="13" xfId="0" applyFont="1" applyFill="1" applyBorder="1" applyAlignment="1">
      <alignment horizontal="right" vertical="center" wrapText="1"/>
    </xf>
    <xf numFmtId="0" fontId="24" fillId="8" borderId="13" xfId="0" applyFont="1" applyFill="1" applyBorder="1" applyAlignment="1" applyProtection="1">
      <alignment horizontal="right" vertical="center" wrapText="1"/>
      <protection locked="0"/>
    </xf>
    <xf numFmtId="0" fontId="21" fillId="0" borderId="27" xfId="0" applyFont="1" applyBorder="1" applyAlignment="1" applyProtection="1">
      <alignment horizontal="center" vertical="center"/>
      <protection locked="0"/>
    </xf>
    <xf numFmtId="0" fontId="21" fillId="4" borderId="20" xfId="0" applyFont="1" applyFill="1" applyBorder="1" applyAlignment="1">
      <alignment horizontal="center" vertical="center"/>
    </xf>
    <xf numFmtId="0" fontId="21" fillId="0" borderId="20" xfId="0" applyFont="1" applyBorder="1" applyAlignment="1" applyProtection="1">
      <alignment horizontal="center" vertical="center"/>
      <protection locked="0"/>
    </xf>
    <xf numFmtId="0" fontId="24" fillId="8" borderId="20" xfId="0" applyFont="1" applyFill="1" applyBorder="1" applyAlignment="1" applyProtection="1">
      <alignment horizontal="right" vertical="center" wrapText="1"/>
      <protection locked="0"/>
    </xf>
    <xf numFmtId="0" fontId="21" fillId="0" borderId="0" xfId="0" applyFont="1"/>
    <xf numFmtId="0" fontId="24" fillId="8" borderId="5" xfId="0" applyFont="1" applyFill="1" applyBorder="1" applyAlignment="1">
      <alignment horizontal="right" vertical="center" wrapText="1"/>
    </xf>
    <xf numFmtId="0" fontId="24" fillId="9" borderId="6" xfId="0" applyFont="1" applyFill="1" applyBorder="1" applyAlignment="1">
      <alignment horizontal="right" vertical="center" wrapText="1"/>
    </xf>
    <xf numFmtId="0" fontId="24" fillId="8" borderId="6" xfId="0" applyFont="1" applyFill="1" applyBorder="1" applyAlignment="1" applyProtection="1">
      <alignment horizontal="right" vertical="center" wrapText="1"/>
      <protection locked="0"/>
    </xf>
    <xf numFmtId="0" fontId="21" fillId="0" borderId="2" xfId="0" applyFont="1" applyBorder="1"/>
    <xf numFmtId="0" fontId="21" fillId="0" borderId="0" xfId="0" applyFont="1" applyBorder="1"/>
    <xf numFmtId="0" fontId="21"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4" fillId="8" borderId="27" xfId="0" applyFont="1" applyFill="1" applyBorder="1" applyAlignment="1" applyProtection="1">
      <alignment horizontal="center" vertical="center" wrapText="1"/>
      <protection locked="0"/>
    </xf>
    <xf numFmtId="0" fontId="24" fillId="9" borderId="5" xfId="0" applyFont="1" applyFill="1" applyBorder="1" applyAlignment="1">
      <alignment horizontal="center" vertical="center" wrapText="1"/>
    </xf>
    <xf numFmtId="0" fontId="24" fillId="8" borderId="5" xfId="0" applyFont="1" applyFill="1" applyBorder="1" applyAlignment="1" applyProtection="1">
      <alignment horizontal="center" vertical="center" wrapText="1"/>
      <protection locked="0"/>
    </xf>
    <xf numFmtId="0" fontId="24" fillId="9" borderId="13" xfId="0" applyFont="1" applyFill="1" applyBorder="1" applyAlignment="1">
      <alignment horizontal="center" vertical="center" wrapText="1"/>
    </xf>
    <xf numFmtId="0" fontId="24" fillId="8" borderId="13" xfId="0" applyFont="1" applyFill="1" applyBorder="1" applyAlignment="1" applyProtection="1">
      <alignment horizontal="center" vertical="center" wrapText="1"/>
      <protection locked="0"/>
    </xf>
    <xf numFmtId="0" fontId="24" fillId="8" borderId="20" xfId="0" applyFont="1" applyFill="1" applyBorder="1" applyAlignment="1" applyProtection="1">
      <alignment horizontal="center" vertical="center" wrapText="1"/>
      <protection locked="0"/>
    </xf>
    <xf numFmtId="0" fontId="24" fillId="9" borderId="6" xfId="0" applyFont="1" applyFill="1" applyBorder="1" applyAlignment="1">
      <alignment horizontal="center" vertical="center" wrapText="1"/>
    </xf>
    <xf numFmtId="0" fontId="24" fillId="8" borderId="6" xfId="0" applyFont="1" applyFill="1" applyBorder="1" applyAlignment="1" applyProtection="1">
      <alignment horizontal="center" vertical="center" wrapText="1"/>
      <protection locked="0"/>
    </xf>
    <xf numFmtId="0" fontId="14" fillId="0" borderId="0" xfId="0" applyFont="1" applyBorder="1" applyAlignment="1">
      <alignment wrapText="1"/>
    </xf>
    <xf numFmtId="0" fontId="17" fillId="0" borderId="27" xfId="0" applyFont="1" applyBorder="1" applyAlignment="1">
      <alignment horizontal="left" vertical="center" wrapText="1"/>
    </xf>
    <xf numFmtId="0" fontId="17" fillId="0" borderId="5" xfId="0" applyFont="1" applyBorder="1" applyAlignment="1">
      <alignment horizontal="left" vertical="center" wrapText="1"/>
    </xf>
    <xf numFmtId="0" fontId="17" fillId="0" borderId="13" xfId="0" applyFont="1" applyBorder="1" applyAlignment="1">
      <alignment horizontal="left" vertical="center" wrapText="1"/>
    </xf>
    <xf numFmtId="0" fontId="17" fillId="0" borderId="20" xfId="0" applyFont="1" applyBorder="1" applyAlignment="1">
      <alignment horizontal="left" vertical="center" wrapText="1"/>
    </xf>
    <xf numFmtId="0" fontId="17" fillId="0" borderId="6" xfId="0" applyFont="1" applyBorder="1" applyAlignment="1">
      <alignment horizontal="left" vertical="center" wrapText="1"/>
    </xf>
    <xf numFmtId="0" fontId="17" fillId="0" borderId="0" xfId="0" applyFont="1"/>
    <xf numFmtId="0" fontId="7" fillId="2" borderId="3" xfId="0" applyFont="1" applyFill="1" applyBorder="1" applyAlignment="1">
      <alignment wrapText="1"/>
    </xf>
    <xf numFmtId="0" fontId="22"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4" fillId="8" borderId="40" xfId="0" applyFont="1" applyFill="1" applyBorder="1" applyAlignment="1" applyProtection="1">
      <alignment horizontal="right" vertical="center" wrapText="1"/>
      <protection locked="0"/>
    </xf>
    <xf numFmtId="0" fontId="24" fillId="9" borderId="40" xfId="0" applyFont="1" applyFill="1" applyBorder="1" applyAlignment="1">
      <alignment horizontal="right" vertical="center" wrapText="1"/>
    </xf>
    <xf numFmtId="0" fontId="24" fillId="8" borderId="11" xfId="0" applyFont="1" applyFill="1" applyBorder="1" applyAlignment="1" applyProtection="1">
      <alignment horizontal="center" vertical="center" wrapText="1"/>
      <protection locked="0"/>
    </xf>
    <xf numFmtId="0" fontId="24" fillId="9" borderId="11" xfId="0" applyFont="1" applyFill="1" applyBorder="1" applyAlignment="1">
      <alignment horizontal="center" vertical="center" wrapText="1"/>
    </xf>
    <xf numFmtId="0" fontId="24" fillId="8" borderId="14" xfId="0" applyFont="1" applyFill="1" applyBorder="1" applyAlignment="1" applyProtection="1">
      <alignment horizontal="center" vertical="center" wrapText="1"/>
      <protection locked="0"/>
    </xf>
    <xf numFmtId="0" fontId="24" fillId="8" borderId="16" xfId="0" applyFont="1" applyFill="1" applyBorder="1" applyAlignment="1" applyProtection="1">
      <alignment horizontal="center" vertical="center" wrapText="1"/>
      <protection locked="0"/>
    </xf>
    <xf numFmtId="0" fontId="24" fillId="9" borderId="65" xfId="0" applyFont="1" applyFill="1" applyBorder="1" applyAlignment="1">
      <alignment horizontal="right" vertical="center" wrapText="1"/>
    </xf>
    <xf numFmtId="0" fontId="22" fillId="0" borderId="42" xfId="0" applyFont="1" applyFill="1" applyBorder="1" applyAlignment="1">
      <alignment vertical="top" wrapText="1"/>
    </xf>
    <xf numFmtId="0" fontId="24" fillId="8" borderId="20" xfId="0" applyFont="1" applyFill="1" applyBorder="1" applyAlignment="1">
      <alignment horizontal="right" vertical="center" wrapText="1"/>
    </xf>
    <xf numFmtId="0" fontId="24" fillId="8" borderId="6" xfId="0" applyFont="1" applyFill="1" applyBorder="1" applyAlignment="1">
      <alignment horizontal="right" vertical="center" wrapText="1"/>
    </xf>
    <xf numFmtId="0" fontId="24" fillId="8" borderId="27" xfId="0" applyFont="1" applyFill="1" applyBorder="1" applyAlignment="1">
      <alignment horizontal="right" vertical="center" wrapText="1"/>
    </xf>
    <xf numFmtId="0" fontId="24" fillId="8" borderId="13" xfId="0" applyFont="1" applyFill="1" applyBorder="1" applyAlignment="1">
      <alignment horizontal="right" vertical="center" wrapText="1"/>
    </xf>
    <xf numFmtId="0" fontId="24" fillId="9" borderId="27" xfId="0" applyFont="1" applyFill="1" applyBorder="1" applyAlignment="1">
      <alignment horizontal="center" vertical="center" wrapText="1"/>
    </xf>
    <xf numFmtId="0" fontId="24" fillId="9" borderId="27" xfId="0" applyFont="1" applyFill="1" applyBorder="1" applyAlignment="1">
      <alignment horizontal="right" vertical="center" wrapText="1"/>
    </xf>
    <xf numFmtId="0" fontId="21" fillId="4" borderId="6" xfId="0" applyFont="1" applyFill="1" applyBorder="1" applyAlignment="1">
      <alignment horizontal="center" vertical="center"/>
    </xf>
    <xf numFmtId="0" fontId="21" fillId="0" borderId="6" xfId="0" applyFont="1" applyBorder="1" applyAlignment="1" applyProtection="1">
      <alignment horizontal="center" vertical="center"/>
      <protection locked="0"/>
    </xf>
    <xf numFmtId="0" fontId="0" fillId="0" borderId="0" xfId="0" applyAlignment="1">
      <alignment horizontal="left"/>
    </xf>
    <xf numFmtId="0" fontId="17" fillId="0" borderId="40" xfId="0" applyFont="1" applyBorder="1" applyAlignment="1">
      <alignment horizontal="left" vertical="center" wrapText="1"/>
    </xf>
    <xf numFmtId="0" fontId="17" fillId="0" borderId="41" xfId="0" applyFont="1" applyBorder="1" applyAlignment="1">
      <alignment horizontal="left" vertical="center" wrapText="1"/>
    </xf>
    <xf numFmtId="0" fontId="22" fillId="0" borderId="72" xfId="0" applyFont="1" applyBorder="1" applyAlignment="1" applyProtection="1">
      <alignment vertical="top" wrapText="1"/>
      <protection hidden="1"/>
    </xf>
    <xf numFmtId="0" fontId="17" fillId="0" borderId="74" xfId="0" applyFont="1" applyBorder="1" applyAlignment="1">
      <alignment horizontal="left" vertical="center" wrapText="1"/>
    </xf>
    <xf numFmtId="0" fontId="1" fillId="4" borderId="74" xfId="0" applyFont="1" applyFill="1" applyBorder="1" applyAlignment="1">
      <alignment horizontal="center" vertical="center" wrapText="1"/>
    </xf>
    <xf numFmtId="0" fontId="24" fillId="8" borderId="74" xfId="0" applyFont="1" applyFill="1" applyBorder="1" applyAlignment="1">
      <alignment horizontal="right" vertical="center" wrapText="1"/>
    </xf>
    <xf numFmtId="0" fontId="17" fillId="0" borderId="31" xfId="0" applyFont="1" applyBorder="1" applyAlignment="1">
      <alignment horizontal="left" vertical="center" wrapText="1"/>
    </xf>
    <xf numFmtId="0" fontId="24" fillId="8" borderId="20" xfId="0" applyFont="1" applyFill="1" applyBorder="1" applyAlignment="1" applyProtection="1">
      <alignment horizontal="center" vertical="center" wrapText="1"/>
    </xf>
    <xf numFmtId="0" fontId="24" fillId="9" borderId="5" xfId="0" applyFont="1" applyFill="1" applyBorder="1" applyAlignment="1" applyProtection="1">
      <alignment horizontal="center" vertical="center" wrapText="1"/>
    </xf>
    <xf numFmtId="0" fontId="24" fillId="9" borderId="6" xfId="0" applyFont="1" applyFill="1" applyBorder="1" applyAlignment="1" applyProtection="1">
      <alignment horizontal="center" vertical="center" wrapText="1"/>
    </xf>
    <xf numFmtId="0" fontId="17" fillId="0" borderId="30" xfId="0" applyFont="1" applyBorder="1" applyAlignment="1">
      <alignment horizontal="left" vertical="center" wrapText="1"/>
    </xf>
    <xf numFmtId="0" fontId="17" fillId="0" borderId="57" xfId="0" applyFont="1" applyBorder="1" applyAlignment="1">
      <alignment horizontal="left" vertical="center" wrapText="1"/>
    </xf>
    <xf numFmtId="0" fontId="17" fillId="0" borderId="58" xfId="0" applyFont="1" applyBorder="1" applyAlignment="1">
      <alignment horizontal="left" vertical="center" wrapText="1"/>
    </xf>
    <xf numFmtId="0" fontId="1" fillId="4" borderId="60" xfId="0" applyFont="1" applyFill="1" applyBorder="1" applyAlignment="1">
      <alignment horizontal="center" vertical="center" wrapText="1"/>
    </xf>
    <xf numFmtId="0" fontId="1" fillId="4" borderId="61" xfId="0" applyFont="1" applyFill="1" applyBorder="1" applyAlignment="1">
      <alignment horizontal="center" vertical="center" wrapText="1"/>
    </xf>
    <xf numFmtId="0" fontId="1" fillId="4" borderId="62" xfId="0" applyFont="1" applyFill="1" applyBorder="1" applyAlignment="1">
      <alignment horizontal="center" vertical="center" wrapText="1"/>
    </xf>
    <xf numFmtId="0" fontId="1" fillId="4" borderId="75"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2" fillId="5" borderId="5" xfId="0" applyFont="1" applyFill="1" applyBorder="1" applyAlignment="1">
      <alignment horizontal="center"/>
    </xf>
    <xf numFmtId="0" fontId="12" fillId="5" borderId="5" xfId="0" applyNumberFormat="1" applyFont="1" applyFill="1" applyBorder="1" applyAlignment="1">
      <alignment horizontal="center"/>
    </xf>
    <xf numFmtId="49" fontId="12" fillId="5" borderId="5" xfId="0" applyNumberFormat="1" applyFont="1" applyFill="1" applyBorder="1" applyAlignment="1">
      <alignment horizontal="center"/>
    </xf>
    <xf numFmtId="0" fontId="12"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2" fillId="12" borderId="5" xfId="0" applyFont="1" applyFill="1" applyBorder="1" applyAlignment="1">
      <alignment horizontal="center"/>
    </xf>
    <xf numFmtId="0" fontId="12" fillId="12" borderId="5" xfId="0" applyNumberFormat="1" applyFont="1" applyFill="1" applyBorder="1" applyAlignment="1">
      <alignment horizontal="center"/>
    </xf>
    <xf numFmtId="49" fontId="12" fillId="12" borderId="5" xfId="0" applyNumberFormat="1" applyFont="1" applyFill="1" applyBorder="1" applyAlignment="1">
      <alignment horizontal="center"/>
    </xf>
    <xf numFmtId="0" fontId="12" fillId="12" borderId="5" xfId="0" applyFont="1" applyFill="1" applyBorder="1"/>
    <xf numFmtId="0" fontId="12" fillId="12" borderId="0" xfId="0" applyFont="1" applyFill="1" applyBorder="1"/>
    <xf numFmtId="0" fontId="12" fillId="5" borderId="0" xfId="0" applyFont="1" applyFill="1" applyBorder="1"/>
    <xf numFmtId="0" fontId="0" fillId="12" borderId="0" xfId="0" applyFill="1" applyBorder="1"/>
    <xf numFmtId="0" fontId="0" fillId="0" borderId="5" xfId="0" applyBorder="1" applyAlignment="1">
      <alignment horizontal="left"/>
    </xf>
    <xf numFmtId="0" fontId="12" fillId="12" borderId="5" xfId="0" applyFont="1" applyFill="1" applyBorder="1" applyAlignment="1">
      <alignment horizontal="left"/>
    </xf>
    <xf numFmtId="0" fontId="12"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0" fillId="13" borderId="5" xfId="0" applyFont="1" applyFill="1" applyBorder="1" applyAlignment="1">
      <alignment horizontal="center"/>
    </xf>
    <xf numFmtId="0" fontId="20" fillId="13" borderId="5" xfId="0" applyNumberFormat="1" applyFont="1" applyFill="1" applyBorder="1" applyAlignment="1">
      <alignment horizontal="center"/>
    </xf>
    <xf numFmtId="49" fontId="20" fillId="13" borderId="5" xfId="0" applyNumberFormat="1" applyFont="1" applyFill="1" applyBorder="1" applyAlignment="1">
      <alignment horizontal="center"/>
    </xf>
    <xf numFmtId="0" fontId="20" fillId="13" borderId="5" xfId="0" applyFont="1" applyFill="1" applyBorder="1"/>
    <xf numFmtId="0" fontId="20" fillId="13" borderId="5" xfId="0" applyFont="1" applyFill="1" applyBorder="1" applyAlignment="1">
      <alignment horizontal="left"/>
    </xf>
    <xf numFmtId="0" fontId="20" fillId="13" borderId="0" xfId="0" applyFont="1" applyFill="1" applyBorder="1"/>
    <xf numFmtId="0" fontId="0" fillId="0" borderId="42" xfId="0" applyFill="1" applyBorder="1" applyAlignment="1">
      <alignment horizontal="left"/>
    </xf>
    <xf numFmtId="0" fontId="22" fillId="0" borderId="0" xfId="0" applyFont="1" applyBorder="1" applyAlignment="1">
      <alignment horizontal="center"/>
    </xf>
    <xf numFmtId="0" fontId="0" fillId="0" borderId="76" xfId="0" applyBorder="1"/>
    <xf numFmtId="0" fontId="0" fillId="0" borderId="77" xfId="0" applyBorder="1"/>
    <xf numFmtId="0" fontId="0" fillId="0" borderId="78" xfId="0" applyBorder="1"/>
    <xf numFmtId="0" fontId="0" fillId="0" borderId="79" xfId="0" applyBorder="1"/>
    <xf numFmtId="0" fontId="0" fillId="0" borderId="80" xfId="0" applyBorder="1"/>
    <xf numFmtId="0" fontId="0" fillId="0" borderId="80" xfId="0" applyBorder="1" applyAlignment="1">
      <alignment horizontal="center"/>
    </xf>
    <xf numFmtId="0" fontId="2" fillId="2" borderId="81" xfId="0" applyFont="1" applyFill="1" applyBorder="1" applyAlignment="1">
      <alignment vertical="center"/>
    </xf>
    <xf numFmtId="0" fontId="2" fillId="2" borderId="70" xfId="0" applyFont="1" applyFill="1" applyBorder="1" applyAlignment="1">
      <alignment vertical="center"/>
    </xf>
    <xf numFmtId="0" fontId="2" fillId="2" borderId="82" xfId="0" applyFont="1" applyFill="1" applyBorder="1" applyAlignment="1">
      <alignment vertical="center"/>
    </xf>
    <xf numFmtId="0" fontId="2" fillId="0" borderId="81" xfId="0" applyFont="1" applyBorder="1" applyAlignment="1">
      <alignment vertical="center" wrapText="1"/>
    </xf>
    <xf numFmtId="0" fontId="2" fillId="0" borderId="70" xfId="0" applyFont="1" applyBorder="1" applyAlignment="1">
      <alignment vertical="center" wrapText="1"/>
    </xf>
    <xf numFmtId="0" fontId="2" fillId="0" borderId="70" xfId="0" applyFont="1" applyBorder="1" applyAlignment="1">
      <alignment vertical="center"/>
    </xf>
    <xf numFmtId="0" fontId="2" fillId="0" borderId="82" xfId="0" applyFont="1" applyBorder="1" applyAlignment="1">
      <alignment vertical="center" wrapText="1"/>
    </xf>
    <xf numFmtId="0" fontId="2" fillId="0" borderId="83" xfId="0" applyFont="1" applyBorder="1" applyAlignment="1">
      <alignment vertical="center" wrapText="1"/>
    </xf>
    <xf numFmtId="0" fontId="2" fillId="0" borderId="84" xfId="0" applyFont="1" applyBorder="1" applyAlignment="1">
      <alignment vertical="center" wrapText="1"/>
    </xf>
    <xf numFmtId="0" fontId="2" fillId="0" borderId="85" xfId="0" applyFont="1" applyBorder="1" applyAlignment="1">
      <alignment vertical="center" wrapText="1"/>
    </xf>
    <xf numFmtId="0" fontId="24" fillId="8" borderId="74"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4" fillId="9" borderId="27" xfId="0" applyFont="1" applyFill="1" applyBorder="1" applyAlignment="1" applyProtection="1">
      <alignment horizontal="center" vertical="center" wrapText="1"/>
    </xf>
    <xf numFmtId="0" fontId="24" fillId="9" borderId="20" xfId="0" applyFont="1" applyFill="1" applyBorder="1" applyAlignment="1" applyProtection="1">
      <alignment horizontal="center" vertical="center" wrapText="1"/>
    </xf>
    <xf numFmtId="0" fontId="24"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0" xfId="0" applyFont="1" applyFill="1" applyBorder="1" applyAlignment="1">
      <alignment vertical="center" wrapText="1"/>
    </xf>
    <xf numFmtId="0" fontId="7" fillId="4" borderId="61" xfId="0" applyFont="1" applyFill="1" applyBorder="1" applyAlignment="1">
      <alignment vertical="center" wrapText="1"/>
    </xf>
    <xf numFmtId="0" fontId="7" fillId="4" borderId="61" xfId="0" applyFont="1" applyFill="1" applyBorder="1" applyAlignment="1">
      <alignment vertical="center"/>
    </xf>
    <xf numFmtId="0" fontId="7" fillId="4" borderId="62" xfId="0" applyFont="1" applyFill="1" applyBorder="1" applyAlignment="1">
      <alignment vertical="center" wrapText="1"/>
    </xf>
    <xf numFmtId="0" fontId="2" fillId="3" borderId="40"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1"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24" fillId="8" borderId="27" xfId="0" applyFont="1" applyFill="1" applyBorder="1" applyAlignment="1" applyProtection="1">
      <alignment horizontal="center" vertical="center" wrapText="1"/>
    </xf>
    <xf numFmtId="0" fontId="24" fillId="8" borderId="5" xfId="0" applyFont="1" applyFill="1" applyBorder="1" applyAlignment="1" applyProtection="1">
      <alignment horizontal="center" vertical="center" wrapText="1"/>
    </xf>
    <xf numFmtId="0" fontId="24" fillId="9" borderId="13" xfId="0" applyFont="1" applyFill="1" applyBorder="1" applyAlignment="1" applyProtection="1">
      <alignment horizontal="center" vertical="center" wrapText="1"/>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4" fillId="0" borderId="35" xfId="0" applyFont="1" applyBorder="1" applyAlignment="1">
      <alignment horizontal="center" vertical="center" textRotation="90"/>
    </xf>
    <xf numFmtId="0" fontId="19" fillId="6" borderId="4" xfId="0" applyFont="1" applyFill="1" applyBorder="1" applyAlignment="1">
      <alignment vertical="center"/>
    </xf>
    <xf numFmtId="0" fontId="17" fillId="2" borderId="5" xfId="0" applyFont="1" applyFill="1" applyBorder="1" applyAlignment="1">
      <alignment vertical="center" wrapText="1"/>
    </xf>
    <xf numFmtId="0" fontId="17" fillId="2" borderId="5" xfId="0" applyFont="1" applyFill="1" applyBorder="1" applyAlignment="1">
      <alignment vertical="center"/>
    </xf>
    <xf numFmtId="0" fontId="31" fillId="2" borderId="5" xfId="0" applyFont="1" applyFill="1" applyBorder="1" applyAlignment="1">
      <alignment vertical="center"/>
    </xf>
    <xf numFmtId="0" fontId="2" fillId="4" borderId="74" xfId="0" applyFont="1" applyFill="1" applyBorder="1" applyAlignment="1">
      <alignment horizontal="center" vertical="center"/>
    </xf>
    <xf numFmtId="0" fontId="17" fillId="2" borderId="27" xfId="0" applyFont="1" applyFill="1" applyBorder="1" applyAlignment="1">
      <alignment vertical="center" wrapText="1"/>
    </xf>
    <xf numFmtId="0" fontId="17" fillId="2" borderId="13" xfId="0" applyFont="1" applyFill="1" applyBorder="1" applyAlignment="1">
      <alignment vertical="center" wrapText="1"/>
    </xf>
    <xf numFmtId="0" fontId="31" fillId="2" borderId="13" xfId="0" applyFont="1" applyFill="1" applyBorder="1" applyAlignment="1">
      <alignment vertical="center"/>
    </xf>
    <xf numFmtId="0" fontId="36" fillId="0" borderId="5" xfId="0" applyFont="1" applyBorder="1" applyAlignment="1">
      <alignment horizontal="center" vertical="center"/>
    </xf>
    <xf numFmtId="0" fontId="36" fillId="11" borderId="5" xfId="0" applyFont="1" applyFill="1" applyBorder="1" applyAlignment="1">
      <alignment vertical="center"/>
    </xf>
    <xf numFmtId="0" fontId="35" fillId="2" borderId="5" xfId="0" applyFont="1" applyFill="1" applyBorder="1" applyAlignment="1">
      <alignment horizontal="left" vertical="center"/>
    </xf>
    <xf numFmtId="0" fontId="35" fillId="0" borderId="5" xfId="0" applyFont="1" applyBorder="1" applyAlignment="1">
      <alignment vertical="center"/>
    </xf>
    <xf numFmtId="0" fontId="35" fillId="0" borderId="5" xfId="0" applyFont="1" applyBorder="1" applyAlignment="1">
      <alignment horizontal="left" vertical="center"/>
    </xf>
    <xf numFmtId="0" fontId="36" fillId="11" borderId="5" xfId="0" applyFont="1" applyFill="1" applyBorder="1" applyAlignment="1">
      <alignment horizontal="left" vertical="center"/>
    </xf>
    <xf numFmtId="0" fontId="35" fillId="0" borderId="5" xfId="0" applyFont="1" applyFill="1" applyBorder="1" applyAlignment="1">
      <alignment vertical="center"/>
    </xf>
    <xf numFmtId="0" fontId="37" fillId="0" borderId="5" xfId="0" applyFont="1" applyFill="1" applyBorder="1" applyAlignment="1">
      <alignment vertical="center"/>
    </xf>
    <xf numFmtId="0" fontId="13" fillId="0" borderId="0" xfId="0" applyFont="1" applyAlignment="1"/>
    <xf numFmtId="0" fontId="35" fillId="0" borderId="5" xfId="0" applyFont="1" applyFill="1" applyBorder="1" applyAlignment="1"/>
    <xf numFmtId="0" fontId="0" fillId="0" borderId="0" xfId="0" applyFill="1" applyAlignment="1"/>
    <xf numFmtId="0" fontId="4" fillId="0" borderId="34" xfId="0" applyFont="1" applyBorder="1" applyAlignment="1">
      <alignment vertical="center" textRotation="90"/>
    </xf>
    <xf numFmtId="0" fontId="4" fillId="0" borderId="35" xfId="0" applyFont="1" applyBorder="1" applyAlignment="1">
      <alignment vertical="center" textRotation="90"/>
    </xf>
    <xf numFmtId="0" fontId="4" fillId="0" borderId="24" xfId="0" applyFont="1" applyBorder="1" applyAlignment="1">
      <alignment vertical="center" textRotation="90"/>
    </xf>
    <xf numFmtId="0" fontId="4" fillId="0" borderId="36" xfId="0" applyFont="1" applyBorder="1" applyAlignment="1">
      <alignment vertical="center" textRotation="90"/>
    </xf>
    <xf numFmtId="0" fontId="17" fillId="2" borderId="42" xfId="0" applyFont="1" applyFill="1" applyBorder="1" applyAlignment="1">
      <alignment vertical="center" wrapText="1"/>
    </xf>
    <xf numFmtId="0" fontId="2" fillId="2" borderId="42" xfId="0"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10" fillId="6" borderId="7" xfId="0" applyFont="1" applyFill="1" applyBorder="1" applyAlignment="1">
      <alignment vertical="center"/>
    </xf>
    <xf numFmtId="0" fontId="2" fillId="2" borderId="20"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4" borderId="89" xfId="0" applyFont="1" applyFill="1" applyBorder="1" applyAlignment="1">
      <alignment horizontal="center" vertical="center"/>
    </xf>
    <xf numFmtId="0" fontId="2" fillId="4" borderId="90" xfId="0" applyFont="1" applyFill="1" applyBorder="1" applyAlignment="1">
      <alignment horizontal="center" vertical="center"/>
    </xf>
    <xf numFmtId="0" fontId="2" fillId="4" borderId="91" xfId="0" applyFont="1" applyFill="1" applyBorder="1" applyAlignment="1">
      <alignment horizontal="center" vertical="center"/>
    </xf>
    <xf numFmtId="0" fontId="2" fillId="2" borderId="1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17" fillId="4" borderId="13" xfId="0" applyFont="1" applyFill="1" applyBorder="1" applyAlignment="1">
      <alignment vertical="center" wrapText="1"/>
    </xf>
    <xf numFmtId="0" fontId="2" fillId="2" borderId="92" xfId="0" applyFont="1" applyFill="1" applyBorder="1" applyAlignment="1" applyProtection="1">
      <alignment horizontal="center" vertical="center"/>
      <protection locked="0"/>
    </xf>
    <xf numFmtId="0" fontId="0" fillId="0" borderId="5" xfId="0" applyFill="1" applyBorder="1" applyAlignment="1">
      <alignment horizontal="center"/>
    </xf>
    <xf numFmtId="0" fontId="0" fillId="0" borderId="5" xfId="0" applyNumberFormat="1" applyFill="1" applyBorder="1" applyAlignment="1">
      <alignment horizontal="center"/>
    </xf>
    <xf numFmtId="49" fontId="0" fillId="0" borderId="5" xfId="0" applyNumberFormat="1" applyFill="1" applyBorder="1" applyAlignment="1">
      <alignment horizontal="center"/>
    </xf>
    <xf numFmtId="0" fontId="0" fillId="0" borderId="5" xfId="0" applyFill="1" applyBorder="1"/>
    <xf numFmtId="0" fontId="0" fillId="0" borderId="5" xfId="0" applyFont="1" applyFill="1" applyBorder="1" applyAlignment="1">
      <alignment horizontal="left"/>
    </xf>
    <xf numFmtId="0" fontId="17" fillId="4" borderId="42" xfId="0" applyFont="1" applyFill="1" applyBorder="1" applyAlignment="1">
      <alignment vertical="center" wrapText="1"/>
    </xf>
    <xf numFmtId="0" fontId="2" fillId="4" borderId="42" xfId="0" applyFont="1" applyFill="1" applyBorder="1" applyAlignment="1" applyProtection="1">
      <alignment horizontal="center" vertical="center"/>
    </xf>
    <xf numFmtId="0" fontId="4" fillId="0" borderId="3" xfId="0" applyFont="1" applyBorder="1" applyAlignment="1">
      <alignment vertical="center" textRotation="90"/>
    </xf>
    <xf numFmtId="0" fontId="17" fillId="2" borderId="20" xfId="0" applyFont="1" applyFill="1" applyBorder="1" applyAlignment="1">
      <alignment vertical="center" wrapText="1"/>
    </xf>
    <xf numFmtId="0" fontId="2" fillId="4" borderId="20" xfId="0" applyFont="1" applyFill="1" applyBorder="1" applyAlignment="1">
      <alignment horizontal="center" vertical="center" wrapText="1"/>
    </xf>
    <xf numFmtId="17" fontId="18" fillId="6" borderId="4" xfId="0" applyNumberFormat="1" applyFont="1" applyFill="1" applyBorder="1" applyAlignment="1">
      <alignment vertical="center"/>
    </xf>
    <xf numFmtId="0" fontId="18" fillId="6" borderId="4" xfId="0" applyFont="1" applyFill="1" applyBorder="1" applyAlignment="1">
      <alignment vertical="center"/>
    </xf>
    <xf numFmtId="0" fontId="7" fillId="2" borderId="0" xfId="0" applyFont="1" applyFill="1" applyBorder="1" applyAlignment="1">
      <alignment horizontal="center" vertical="center" wrapText="1"/>
    </xf>
    <xf numFmtId="0" fontId="2" fillId="2" borderId="30" xfId="0" applyFont="1" applyFill="1" applyBorder="1" applyAlignment="1" applyProtection="1">
      <alignment horizontal="center" vertical="center"/>
      <protection locked="0"/>
    </xf>
    <xf numFmtId="0" fontId="2" fillId="2" borderId="57" xfId="0" applyFont="1" applyFill="1" applyBorder="1" applyAlignment="1" applyProtection="1">
      <alignment horizontal="center" vertical="center"/>
      <protection locked="0"/>
    </xf>
    <xf numFmtId="0" fontId="2" fillId="2" borderId="58" xfId="0" applyFont="1" applyFill="1" applyBorder="1" applyAlignment="1" applyProtection="1">
      <alignment horizontal="center" vertical="center"/>
      <protection locked="0"/>
    </xf>
    <xf numFmtId="0" fontId="1" fillId="5" borderId="60" xfId="0" applyFont="1" applyFill="1" applyBorder="1" applyAlignment="1">
      <alignment horizontal="center" vertical="center"/>
    </xf>
    <xf numFmtId="0" fontId="1" fillId="5" borderId="61" xfId="0" applyFont="1" applyFill="1" applyBorder="1" applyAlignment="1">
      <alignment horizontal="center" vertical="center"/>
    </xf>
    <xf numFmtId="0" fontId="1" fillId="5" borderId="62" xfId="0" applyFont="1" applyFill="1" applyBorder="1" applyAlignment="1">
      <alignment horizontal="center" vertical="center"/>
    </xf>
    <xf numFmtId="0" fontId="13" fillId="0" borderId="5" xfId="0" applyFont="1" applyBorder="1"/>
    <xf numFmtId="0" fontId="39" fillId="0" borderId="5" xfId="0" applyFont="1" applyBorder="1" applyAlignment="1">
      <alignment horizontal="left"/>
    </xf>
    <xf numFmtId="0" fontId="40" fillId="0" borderId="5" xfId="0" applyFont="1" applyBorder="1" applyAlignment="1">
      <alignment horizontal="left"/>
    </xf>
    <xf numFmtId="0" fontId="39" fillId="0" borderId="5" xfId="0" applyFont="1" applyBorder="1"/>
    <xf numFmtId="0" fontId="39" fillId="0" borderId="57" xfId="0" applyFont="1" applyBorder="1" applyAlignment="1">
      <alignment vertical="center" wrapText="1"/>
    </xf>
    <xf numFmtId="0" fontId="0" fillId="0" borderId="57" xfId="0" applyBorder="1" applyAlignment="1">
      <alignment vertical="center" wrapText="1"/>
    </xf>
    <xf numFmtId="0" fontId="0" fillId="0" borderId="57" xfId="0" applyBorder="1"/>
    <xf numFmtId="0" fontId="0" fillId="0" borderId="76" xfId="0" applyFill="1" applyBorder="1" applyAlignment="1">
      <alignment horizontal="left"/>
    </xf>
    <xf numFmtId="0" fontId="39" fillId="0" borderId="77" xfId="0" applyFont="1" applyBorder="1" applyAlignment="1">
      <alignment horizontal="left"/>
    </xf>
    <xf numFmtId="0" fontId="0" fillId="0" borderId="93" xfId="0" applyBorder="1"/>
    <xf numFmtId="0" fontId="0" fillId="0" borderId="78" xfId="0" applyFill="1" applyBorder="1" applyAlignment="1">
      <alignment horizontal="left"/>
    </xf>
    <xf numFmtId="0" fontId="0" fillId="0" borderId="94" xfId="0" applyBorder="1"/>
    <xf numFmtId="0" fontId="0" fillId="0" borderId="78" xfId="0" applyBorder="1" applyAlignment="1">
      <alignment horizontal="left"/>
    </xf>
    <xf numFmtId="0" fontId="0" fillId="0" borderId="79" xfId="0" applyBorder="1" applyAlignment="1">
      <alignment horizontal="left"/>
    </xf>
    <xf numFmtId="0" fontId="40" fillId="0" borderId="80" xfId="0" applyFont="1" applyBorder="1" applyAlignment="1">
      <alignment horizontal="left"/>
    </xf>
    <xf numFmtId="0" fontId="0" fillId="0" borderId="95" xfId="0" applyBorder="1"/>
    <xf numFmtId="0" fontId="39" fillId="0" borderId="57" xfId="0" applyFont="1" applyBorder="1"/>
    <xf numFmtId="0" fontId="2" fillId="4" borderId="19" xfId="0" applyNumberFormat="1" applyFont="1" applyFill="1" applyBorder="1" applyAlignment="1" applyProtection="1">
      <alignment horizontal="center" vertical="center"/>
    </xf>
    <xf numFmtId="0" fontId="2" fillId="4" borderId="29" xfId="0" applyFont="1" applyFill="1" applyBorder="1" applyAlignment="1" applyProtection="1">
      <alignment horizontal="center" vertical="center"/>
    </xf>
    <xf numFmtId="0" fontId="2" fillId="4" borderId="27" xfId="0" applyFont="1" applyFill="1" applyBorder="1" applyAlignment="1" applyProtection="1">
      <alignment horizontal="center" vertical="center"/>
    </xf>
    <xf numFmtId="0" fontId="2" fillId="4" borderId="10" xfId="0" applyFont="1" applyFill="1" applyBorder="1" applyAlignment="1" applyProtection="1">
      <alignment horizontal="center" vertical="center"/>
    </xf>
    <xf numFmtId="0" fontId="2" fillId="4" borderId="5" xfId="0" applyFont="1" applyFill="1" applyBorder="1" applyAlignment="1" applyProtection="1">
      <alignment horizontal="center" vertical="center"/>
    </xf>
    <xf numFmtId="0" fontId="2" fillId="4" borderId="11" xfId="0" applyFont="1" applyFill="1" applyBorder="1" applyAlignment="1" applyProtection="1">
      <alignment horizontal="center" vertical="center"/>
    </xf>
    <xf numFmtId="0" fontId="2" fillId="4" borderId="6" xfId="0" applyFont="1" applyFill="1" applyBorder="1" applyAlignment="1" applyProtection="1">
      <alignment horizontal="center" vertical="center"/>
      <protection locked="0"/>
    </xf>
    <xf numFmtId="0" fontId="2" fillId="4" borderId="16" xfId="0" applyFont="1" applyFill="1" applyBorder="1" applyAlignment="1" applyProtection="1">
      <alignment horizontal="center" vertical="center"/>
      <protection locked="0"/>
    </xf>
    <xf numFmtId="0" fontId="2" fillId="4" borderId="14" xfId="0" applyFont="1" applyFill="1" applyBorder="1" applyAlignment="1" applyProtection="1">
      <alignment horizontal="center" vertical="center"/>
    </xf>
    <xf numFmtId="0" fontId="2" fillId="4" borderId="19" xfId="0" applyFont="1" applyFill="1" applyBorder="1" applyAlignment="1" applyProtection="1">
      <alignment horizontal="center" vertical="center"/>
    </xf>
    <xf numFmtId="0" fontId="2" fillId="4" borderId="20"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2" fillId="2" borderId="21" xfId="0" applyFont="1" applyFill="1" applyBorder="1" applyAlignment="1" applyProtection="1">
      <alignment horizontal="center" vertical="center"/>
    </xf>
    <xf numFmtId="0" fontId="2" fillId="4" borderId="21" xfId="0" applyFont="1" applyFill="1" applyBorder="1" applyAlignment="1" applyProtection="1">
      <alignment horizontal="center" vertical="center"/>
    </xf>
    <xf numFmtId="0" fontId="2" fillId="4" borderId="28"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2" fillId="4" borderId="96"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9" xfId="0" applyNumberFormat="1" applyFont="1" applyFill="1" applyBorder="1" applyAlignment="1" applyProtection="1">
      <alignment horizontal="center" vertical="center"/>
      <protection locked="0"/>
    </xf>
    <xf numFmtId="0" fontId="10" fillId="6" borderId="22" xfId="0" applyFont="1" applyFill="1" applyBorder="1" applyAlignment="1">
      <alignment horizontal="left" vertical="center"/>
    </xf>
    <xf numFmtId="0" fontId="34" fillId="0" borderId="5" xfId="0" applyFont="1" applyBorder="1" applyAlignment="1">
      <alignment horizontal="center"/>
    </xf>
    <xf numFmtId="0" fontId="36" fillId="2" borderId="5" xfId="0" applyFont="1" applyFill="1" applyBorder="1" applyAlignment="1">
      <alignment horizontal="left" vertical="center" wrapText="1"/>
    </xf>
    <xf numFmtId="0" fontId="36" fillId="0" borderId="5" xfId="0" applyFont="1" applyBorder="1" applyAlignment="1">
      <alignment horizontal="left" vertical="center" wrapText="1"/>
    </xf>
    <xf numFmtId="0" fontId="35" fillId="0" borderId="5" xfId="0" applyFont="1" applyBorder="1" applyAlignment="1">
      <alignment horizontal="left" vertic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7" xfId="0" applyFont="1" applyBorder="1" applyAlignment="1">
      <alignment horizontal="left" vertical="top" wrapText="1"/>
    </xf>
    <xf numFmtId="0" fontId="22" fillId="0" borderId="3" xfId="0" applyFont="1" applyBorder="1" applyAlignment="1">
      <alignment horizontal="left" vertical="top" wrapText="1"/>
    </xf>
    <xf numFmtId="0" fontId="22" fillId="0" borderId="0" xfId="0" applyFont="1" applyBorder="1" applyAlignment="1">
      <alignment horizontal="left" vertical="top" wrapText="1"/>
    </xf>
    <xf numFmtId="0" fontId="22" fillId="0" borderId="18"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22" fillId="0" borderId="26" xfId="0" applyFont="1" applyBorder="1" applyAlignment="1">
      <alignment horizontal="left" vertical="top" wrapText="1"/>
    </xf>
    <xf numFmtId="0" fontId="22" fillId="0" borderId="34" xfId="0" applyFont="1" applyBorder="1" applyAlignment="1">
      <alignment horizontal="left" vertical="center" wrapText="1"/>
    </xf>
    <xf numFmtId="0" fontId="22" fillId="0" borderId="35" xfId="0" applyFont="1" applyBorder="1" applyAlignment="1">
      <alignment horizontal="left" vertical="center" wrapText="1"/>
    </xf>
    <xf numFmtId="0" fontId="22" fillId="0" borderId="36" xfId="0" applyFont="1" applyBorder="1" applyAlignment="1">
      <alignment horizontal="left" vertical="center" wrapText="1"/>
    </xf>
    <xf numFmtId="0" fontId="22" fillId="0" borderId="34" xfId="0" applyFont="1" applyBorder="1" applyAlignment="1">
      <alignment horizontal="left" wrapText="1"/>
    </xf>
    <xf numFmtId="0" fontId="22" fillId="0" borderId="35" xfId="0" applyFont="1" applyBorder="1" applyAlignment="1">
      <alignment horizontal="left" wrapText="1"/>
    </xf>
    <xf numFmtId="0" fontId="22" fillId="0" borderId="36" xfId="0" applyFont="1" applyBorder="1" applyAlignment="1">
      <alignment horizontal="left"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36" xfId="0" applyFont="1" applyBorder="1" applyAlignment="1">
      <alignment horizontal="center" vertical="top" wrapText="1"/>
    </xf>
    <xf numFmtId="0" fontId="22" fillId="0" borderId="34" xfId="0" applyFont="1" applyBorder="1" applyAlignment="1">
      <alignment horizontal="left" vertical="top" wrapText="1"/>
    </xf>
    <xf numFmtId="0" fontId="22" fillId="0" borderId="35" xfId="0" applyFont="1" applyBorder="1" applyAlignment="1">
      <alignment horizontal="left" vertical="top" wrapText="1"/>
    </xf>
    <xf numFmtId="0" fontId="22" fillId="0" borderId="36" xfId="0" applyFont="1" applyBorder="1" applyAlignment="1">
      <alignment horizontal="left" vertical="top" wrapText="1"/>
    </xf>
    <xf numFmtId="0" fontId="27" fillId="6" borderId="22" xfId="0" applyFont="1" applyFill="1" applyBorder="1" applyAlignment="1">
      <alignment horizontal="left" vertical="center"/>
    </xf>
    <xf numFmtId="0" fontId="27" fillId="6" borderId="4" xfId="0" applyFont="1" applyFill="1" applyBorder="1" applyAlignment="1">
      <alignment horizontal="left" vertical="center"/>
    </xf>
    <xf numFmtId="0" fontId="27" fillId="6" borderId="23" xfId="0" applyFont="1" applyFill="1" applyBorder="1" applyAlignment="1">
      <alignment horizontal="left" vertical="center"/>
    </xf>
    <xf numFmtId="0" fontId="22" fillId="0" borderId="20" xfId="0" applyFont="1" applyBorder="1" applyAlignment="1" applyProtection="1">
      <alignment vertical="top" wrapText="1"/>
      <protection hidden="1"/>
    </xf>
    <xf numFmtId="0" fontId="22" fillId="0" borderId="5" xfId="0" applyFont="1" applyBorder="1" applyAlignment="1" applyProtection="1">
      <alignment vertical="top" wrapText="1"/>
      <protection hidden="1"/>
    </xf>
    <xf numFmtId="0" fontId="22" fillId="0" borderId="6" xfId="0" applyFont="1" applyBorder="1" applyAlignment="1" applyProtection="1">
      <alignment vertical="top" wrapText="1"/>
      <protection hidden="1"/>
    </xf>
    <xf numFmtId="0" fontId="22" fillId="0" borderId="29" xfId="0" applyFont="1" applyBorder="1" applyAlignment="1" applyProtection="1">
      <alignment vertical="top" wrapText="1"/>
      <protection hidden="1"/>
    </xf>
    <xf numFmtId="0" fontId="22" fillId="0" borderId="10" xfId="0" applyFont="1" applyBorder="1" applyAlignment="1" applyProtection="1">
      <alignment vertical="top" wrapText="1"/>
      <protection hidden="1"/>
    </xf>
    <xf numFmtId="0" fontId="22" fillId="0" borderId="12" xfId="0" applyFont="1" applyBorder="1" applyAlignment="1" applyProtection="1">
      <alignment vertical="top" wrapText="1"/>
      <protection hidden="1"/>
    </xf>
    <xf numFmtId="0" fontId="27" fillId="6" borderId="22" xfId="0" applyFont="1" applyFill="1" applyBorder="1" applyAlignment="1">
      <alignment horizontal="left" vertical="center" wrapText="1"/>
    </xf>
    <xf numFmtId="0" fontId="27" fillId="6" borderId="4" xfId="0" applyFont="1" applyFill="1" applyBorder="1" applyAlignment="1">
      <alignment horizontal="left" vertical="center" wrapText="1"/>
    </xf>
    <xf numFmtId="0" fontId="27" fillId="6" borderId="23" xfId="0" applyFont="1" applyFill="1" applyBorder="1" applyAlignment="1">
      <alignment horizontal="left" vertical="center" wrapText="1"/>
    </xf>
    <xf numFmtId="0" fontId="22" fillId="0" borderId="29" xfId="0" applyFont="1" applyBorder="1" applyAlignment="1">
      <alignment vertical="top" wrapText="1"/>
    </xf>
    <xf numFmtId="0" fontId="22" fillId="0" borderId="10" xfId="0" applyFont="1" applyBorder="1" applyAlignment="1">
      <alignment vertical="top" wrapText="1"/>
    </xf>
    <xf numFmtId="0" fontId="22" fillId="0" borderId="12" xfId="0" applyFont="1" applyBorder="1" applyAlignment="1">
      <alignment vertical="top" wrapText="1"/>
    </xf>
    <xf numFmtId="0" fontId="22" fillId="0" borderId="19" xfId="0" applyFont="1" applyBorder="1" applyAlignment="1" applyProtection="1">
      <alignment vertical="top" wrapText="1"/>
      <protection hidden="1"/>
    </xf>
    <xf numFmtId="0" fontId="22" fillId="0" borderId="29" xfId="0" applyFont="1" applyBorder="1" applyAlignment="1" applyProtection="1">
      <alignment vertical="top" wrapText="1"/>
    </xf>
    <xf numFmtId="0" fontId="22" fillId="0" borderId="10" xfId="0" applyFont="1" applyBorder="1" applyAlignment="1" applyProtection="1">
      <alignment vertical="top" wrapText="1"/>
    </xf>
    <xf numFmtId="0" fontId="22" fillId="0" borderId="12" xfId="0" applyFont="1" applyBorder="1" applyAlignment="1" applyProtection="1">
      <alignment vertical="top" wrapText="1"/>
    </xf>
    <xf numFmtId="0" fontId="22" fillId="0" borderId="20" xfId="0" applyFont="1" applyBorder="1" applyAlignment="1">
      <alignment vertical="top" wrapText="1"/>
    </xf>
    <xf numFmtId="0" fontId="22" fillId="0" borderId="5" xfId="0" applyFont="1" applyBorder="1" applyAlignment="1">
      <alignment vertical="top" wrapText="1"/>
    </xf>
    <xf numFmtId="0" fontId="22" fillId="0" borderId="6" xfId="0" applyFont="1" applyBorder="1" applyAlignment="1">
      <alignment vertical="top" wrapText="1"/>
    </xf>
    <xf numFmtId="0" fontId="22" fillId="2" borderId="29" xfId="0" applyFont="1" applyFill="1" applyBorder="1" applyAlignment="1" applyProtection="1">
      <alignment vertical="top" wrapText="1"/>
      <protection hidden="1"/>
    </xf>
    <xf numFmtId="0" fontId="22" fillId="2" borderId="10" xfId="0" applyFont="1" applyFill="1" applyBorder="1" applyAlignment="1" applyProtection="1">
      <alignment vertical="top" wrapText="1"/>
      <protection hidden="1"/>
    </xf>
    <xf numFmtId="0" fontId="22" fillId="2" borderId="12" xfId="0" applyFont="1" applyFill="1" applyBorder="1" applyAlignment="1" applyProtection="1">
      <alignment vertical="top" wrapText="1"/>
      <protection hidden="1"/>
    </xf>
    <xf numFmtId="0" fontId="22" fillId="0" borderId="15" xfId="0" applyFont="1" applyBorder="1" applyAlignment="1" applyProtection="1">
      <alignment vertical="top" wrapText="1"/>
      <protection hidden="1"/>
    </xf>
    <xf numFmtId="0" fontId="22" fillId="0" borderId="6" xfId="0" applyFont="1" applyFill="1" applyBorder="1" applyAlignment="1">
      <alignment vertical="center" wrapText="1"/>
    </xf>
    <xf numFmtId="0" fontId="22" fillId="0" borderId="42" xfId="0" applyFont="1" applyFill="1" applyBorder="1" applyAlignment="1">
      <alignmen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2" fillId="0" borderId="72" xfId="0" applyFont="1" applyBorder="1" applyAlignment="1" applyProtection="1">
      <alignment horizontal="left" vertical="top" wrapText="1"/>
      <protection hidden="1"/>
    </xf>
    <xf numFmtId="0" fontId="22" fillId="0" borderId="39"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4" fillId="3" borderId="20"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2" xfId="0" applyBorder="1" applyAlignment="1">
      <alignment horizontal="left"/>
    </xf>
    <xf numFmtId="0" fontId="0" fillId="0" borderId="45" xfId="0" applyBorder="1" applyAlignment="1">
      <alignment horizontal="left"/>
    </xf>
    <xf numFmtId="0" fontId="0" fillId="0" borderId="54" xfId="0" applyBorder="1" applyAlignment="1">
      <alignment horizontal="left" wrapText="1"/>
    </xf>
    <xf numFmtId="0" fontId="0" fillId="0" borderId="55" xfId="0" applyBorder="1" applyAlignment="1">
      <alignment horizontal="left" wrapText="1"/>
    </xf>
    <xf numFmtId="0" fontId="13" fillId="10" borderId="49" xfId="0" applyFont="1" applyFill="1" applyBorder="1" applyAlignment="1">
      <alignment horizontal="center"/>
    </xf>
    <xf numFmtId="0" fontId="13" fillId="10" borderId="50" xfId="0" applyFont="1" applyFill="1" applyBorder="1" applyAlignment="1">
      <alignment horizontal="center"/>
    </xf>
    <xf numFmtId="0" fontId="0" fillId="0" borderId="52" xfId="0" applyBorder="1" applyAlignment="1">
      <alignment horizontal="left" wrapText="1"/>
    </xf>
    <xf numFmtId="0" fontId="0" fillId="0" borderId="45" xfId="0" applyBorder="1" applyAlignment="1">
      <alignment horizontal="left" wrapText="1"/>
    </xf>
    <xf numFmtId="0" fontId="0" fillId="0" borderId="52"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23" fillId="0" borderId="7" xfId="0" applyFont="1" applyBorder="1" applyAlignment="1">
      <alignment horizontal="left" vertical="top" wrapText="1"/>
    </xf>
    <xf numFmtId="0" fontId="23" fillId="0" borderId="3" xfId="0" applyFont="1" applyBorder="1" applyAlignment="1">
      <alignment horizontal="left" vertical="top" wrapText="1"/>
    </xf>
    <xf numFmtId="0" fontId="23" fillId="0" borderId="0" xfId="0" applyFont="1" applyBorder="1" applyAlignment="1">
      <alignment horizontal="left" vertical="top" wrapText="1"/>
    </xf>
    <xf numFmtId="0" fontId="23" fillId="0" borderId="18"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0" xfId="0" applyFont="1" applyBorder="1" applyAlignment="1">
      <alignment horizontal="left" vertical="center" wrapText="1"/>
    </xf>
    <xf numFmtId="0" fontId="7" fillId="0" borderId="61" xfId="0" applyFont="1" applyBorder="1" applyAlignment="1">
      <alignment horizontal="left" vertical="center" wrapText="1"/>
    </xf>
    <xf numFmtId="0" fontId="7" fillId="0" borderId="62"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2"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6" xfId="0" applyNumberFormat="1" applyBorder="1" applyAlignment="1">
      <alignment horizontal="left" vertical="top"/>
    </xf>
    <xf numFmtId="17" fontId="0" fillId="0" borderId="47" xfId="0" applyNumberFormat="1" applyBorder="1" applyAlignment="1">
      <alignment horizontal="left" vertical="top"/>
    </xf>
    <xf numFmtId="17" fontId="0" fillId="0" borderId="48" xfId="0" applyNumberFormat="1" applyBorder="1" applyAlignment="1">
      <alignment horizontal="left" vertical="top"/>
    </xf>
    <xf numFmtId="0" fontId="0" fillId="0" borderId="45" xfId="0" applyBorder="1" applyAlignment="1">
      <alignment horizontal="center" vertical="top" wrapText="1"/>
    </xf>
    <xf numFmtId="0" fontId="28" fillId="0" borderId="1" xfId="0" applyFont="1" applyBorder="1" applyAlignment="1">
      <alignment horizontal="left" vertical="top" wrapText="1"/>
    </xf>
    <xf numFmtId="0" fontId="28" fillId="0" borderId="2" xfId="0" applyFont="1" applyBorder="1" applyAlignment="1">
      <alignment horizontal="left" vertical="top" wrapText="1"/>
    </xf>
    <xf numFmtId="0" fontId="28" fillId="0" borderId="7" xfId="0" applyFont="1" applyBorder="1" applyAlignment="1">
      <alignment horizontal="left" vertical="top" wrapText="1"/>
    </xf>
    <xf numFmtId="0" fontId="28" fillId="0" borderId="3" xfId="0" applyFont="1" applyBorder="1" applyAlignment="1">
      <alignment horizontal="left" vertical="top" wrapText="1"/>
    </xf>
    <xf numFmtId="0" fontId="28" fillId="0" borderId="0" xfId="0" applyFont="1" applyBorder="1" applyAlignment="1">
      <alignment horizontal="left" vertical="top" wrapText="1"/>
    </xf>
    <xf numFmtId="0" fontId="28" fillId="0" borderId="18"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vertical="top" wrapText="1"/>
    </xf>
    <xf numFmtId="0" fontId="28" fillId="0" borderId="26" xfId="0" applyFont="1" applyBorder="1" applyAlignment="1">
      <alignment horizontal="left" vertical="top" wrapText="1"/>
    </xf>
    <xf numFmtId="0" fontId="4" fillId="0" borderId="1" xfId="0" applyFont="1" applyBorder="1" applyAlignment="1">
      <alignment horizontal="center" vertical="center" textRotation="90"/>
    </xf>
    <xf numFmtId="0" fontId="4" fillId="0" borderId="3"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4" fillId="0" borderId="34" xfId="0" applyFont="1" applyBorder="1" applyAlignment="1">
      <alignment horizontal="center" vertical="center" textRotation="90"/>
    </xf>
    <xf numFmtId="0" fontId="4" fillId="0" borderId="24" xfId="0" applyFont="1" applyBorder="1" applyAlignment="1">
      <alignment horizontal="center" vertical="center" textRotation="90"/>
    </xf>
    <xf numFmtId="0" fontId="19" fillId="6" borderId="25" xfId="0" applyFont="1" applyFill="1" applyBorder="1" applyAlignment="1">
      <alignment horizontal="center" vertical="center"/>
    </xf>
    <xf numFmtId="17" fontId="18" fillId="6" borderId="25" xfId="0" applyNumberFormat="1" applyFont="1" applyFill="1" applyBorder="1" applyAlignment="1">
      <alignment horizontal="left" vertical="center"/>
    </xf>
    <xf numFmtId="0" fontId="18" fillId="6" borderId="25" xfId="0" applyFont="1" applyFill="1" applyBorder="1" applyAlignment="1">
      <alignment horizontal="left" vertical="center"/>
    </xf>
    <xf numFmtId="0" fontId="1" fillId="7" borderId="69" xfId="0" applyFont="1" applyFill="1" applyBorder="1" applyAlignment="1">
      <alignment horizontal="center"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19" fillId="6" borderId="4" xfId="0" applyFont="1" applyFill="1" applyBorder="1" applyAlignment="1">
      <alignment horizontal="center" vertical="center"/>
    </xf>
    <xf numFmtId="17" fontId="18" fillId="6" borderId="4" xfId="0" applyNumberFormat="1" applyFont="1" applyFill="1" applyBorder="1" applyAlignment="1">
      <alignment horizontal="left" vertical="center"/>
    </xf>
    <xf numFmtId="0" fontId="18" fillId="6" borderId="4" xfId="0" applyFont="1" applyFill="1" applyBorder="1" applyAlignment="1">
      <alignment horizontal="left" vertical="center"/>
    </xf>
    <xf numFmtId="0" fontId="17" fillId="0" borderId="22" xfId="0" applyFont="1" applyBorder="1" applyAlignment="1">
      <alignment horizontal="left" vertical="center"/>
    </xf>
    <xf numFmtId="0" fontId="17" fillId="0" borderId="4" xfId="0" applyFont="1" applyBorder="1" applyAlignment="1">
      <alignment horizontal="left" vertical="center"/>
    </xf>
    <xf numFmtId="0" fontId="17" fillId="0" borderId="23" xfId="0" applyFont="1" applyBorder="1" applyAlignment="1">
      <alignment horizontal="left" vertical="center"/>
    </xf>
    <xf numFmtId="0" fontId="4" fillId="0" borderId="1" xfId="0" applyFont="1" applyBorder="1" applyAlignment="1">
      <alignment vertical="center" textRotation="90"/>
    </xf>
    <xf numFmtId="0" fontId="3" fillId="2" borderId="3" xfId="0" applyFont="1" applyFill="1" applyBorder="1" applyAlignment="1">
      <alignment horizontal="left" wrapText="1"/>
    </xf>
    <xf numFmtId="0" fontId="4" fillId="3" borderId="19"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14" fillId="0" borderId="39" xfId="0" applyFont="1" applyBorder="1" applyAlignment="1">
      <alignment horizontal="left" vertical="center" wrapText="1"/>
    </xf>
    <xf numFmtId="0" fontId="14" fillId="0" borderId="73" xfId="0" applyFont="1" applyBorder="1" applyAlignment="1">
      <alignment horizontal="left" vertical="center" wrapText="1"/>
    </xf>
    <xf numFmtId="0" fontId="17" fillId="0" borderId="72" xfId="0" applyFont="1" applyBorder="1" applyAlignment="1">
      <alignment horizontal="left" vertical="center" wrapText="1"/>
    </xf>
    <xf numFmtId="0" fontId="17" fillId="0" borderId="73" xfId="0" applyFont="1" applyBorder="1" applyAlignment="1">
      <alignment horizontal="left" vertical="center" wrapText="1"/>
    </xf>
    <xf numFmtId="0" fontId="14" fillId="0" borderId="72" xfId="0" applyFont="1" applyBorder="1" applyAlignment="1">
      <alignment horizontal="left" vertical="center" wrapText="1"/>
    </xf>
    <xf numFmtId="0" fontId="14" fillId="0" borderId="1" xfId="0" applyFont="1" applyBorder="1" applyAlignment="1">
      <alignment horizontal="left" vertical="center" wrapText="1"/>
    </xf>
    <xf numFmtId="0" fontId="14" fillId="0" borderId="3" xfId="0" applyFont="1" applyBorder="1" applyAlignment="1">
      <alignment horizontal="left" vertical="center" wrapText="1"/>
    </xf>
    <xf numFmtId="0" fontId="14" fillId="0" borderId="6" xfId="0" applyFont="1" applyBorder="1" applyAlignment="1">
      <alignment horizontal="left" vertical="center" wrapText="1"/>
    </xf>
    <xf numFmtId="0" fontId="14" fillId="0" borderId="20" xfId="0" applyFont="1" applyBorder="1" applyAlignment="1">
      <alignment horizontal="left" vertical="center" wrapText="1"/>
    </xf>
    <xf numFmtId="0" fontId="14" fillId="0" borderId="24" xfId="0" applyFont="1" applyBorder="1" applyAlignment="1">
      <alignment horizontal="left" vertical="center" wrapText="1"/>
    </xf>
    <xf numFmtId="0" fontId="14" fillId="0" borderId="72" xfId="0" applyFont="1" applyBorder="1" applyAlignment="1">
      <alignment horizontal="left" vertical="center" wrapText="1"/>
    </xf>
    <xf numFmtId="0" fontId="14" fillId="0" borderId="39" xfId="0" applyFont="1" applyBorder="1" applyAlignment="1">
      <alignment horizontal="left" vertical="center" wrapText="1"/>
    </xf>
    <xf numFmtId="0" fontId="14" fillId="0" borderId="73" xfId="0" applyFont="1" applyBorder="1" applyAlignment="1">
      <alignment horizontal="left" vertical="center" wrapText="1"/>
    </xf>
    <xf numFmtId="0" fontId="14" fillId="0" borderId="29" xfId="0" applyFont="1" applyBorder="1" applyAlignment="1">
      <alignment horizontal="left" vertical="center" wrapText="1"/>
    </xf>
    <xf numFmtId="0" fontId="14" fillId="0" borderId="10" xfId="0" applyFont="1" applyBorder="1" applyAlignment="1">
      <alignment horizontal="left" vertical="center" wrapText="1"/>
    </xf>
    <xf numFmtId="0" fontId="14" fillId="0" borderId="15" xfId="0" applyFont="1" applyBorder="1" applyAlignment="1">
      <alignment horizontal="left" vertical="center" wrapText="1"/>
    </xf>
    <xf numFmtId="0" fontId="14" fillId="0" borderId="19" xfId="0" applyFont="1" applyBorder="1" applyAlignment="1">
      <alignment horizontal="left" vertical="center" wrapText="1"/>
    </xf>
    <xf numFmtId="0" fontId="14" fillId="0" borderId="12" xfId="0" applyFont="1" applyBorder="1" applyAlignment="1">
      <alignment horizontal="left" vertical="center" wrapText="1"/>
    </xf>
    <xf numFmtId="0" fontId="14" fillId="0" borderId="86" xfId="0" applyFont="1" applyBorder="1" applyAlignment="1">
      <alignment horizontal="left" vertical="center" wrapText="1"/>
    </xf>
    <xf numFmtId="0" fontId="14" fillId="0" borderId="87" xfId="0" applyFont="1" applyBorder="1" applyAlignment="1">
      <alignment horizontal="left" vertical="center" wrapText="1"/>
    </xf>
    <xf numFmtId="0" fontId="14" fillId="0" borderId="97" xfId="0" applyFont="1" applyBorder="1" applyAlignment="1">
      <alignment horizontal="left" vertical="center" wrapText="1"/>
    </xf>
    <xf numFmtId="0" fontId="14" fillId="0" borderId="98" xfId="0" applyFont="1" applyBorder="1" applyAlignment="1">
      <alignment horizontal="left" vertical="center" wrapText="1"/>
    </xf>
    <xf numFmtId="0" fontId="14" fillId="0" borderId="88" xfId="0" applyFont="1" applyBorder="1" applyAlignment="1">
      <alignment horizontal="left" vertical="center" wrapText="1"/>
    </xf>
    <xf numFmtId="0" fontId="14" fillId="2" borderId="72" xfId="0" applyFont="1" applyFill="1" applyBorder="1" applyAlignment="1">
      <alignment horizontal="left" vertical="center" wrapText="1"/>
    </xf>
    <xf numFmtId="0" fontId="14" fillId="2" borderId="39" xfId="0" applyFont="1" applyFill="1" applyBorder="1" applyAlignment="1">
      <alignment horizontal="left" vertical="center" wrapText="1"/>
    </xf>
    <xf numFmtId="0" fontId="14" fillId="2" borderId="73" xfId="0" applyFont="1" applyFill="1" applyBorder="1" applyAlignment="1">
      <alignment horizontal="left" vertical="center" wrapText="1"/>
    </xf>
    <xf numFmtId="0" fontId="14" fillId="0" borderId="29" xfId="0" applyFont="1" applyBorder="1" applyAlignment="1">
      <alignment horizontal="left" vertical="center" wrapText="1"/>
    </xf>
    <xf numFmtId="0" fontId="14" fillId="0" borderId="10" xfId="0" applyFont="1" applyBorder="1" applyAlignment="1">
      <alignment horizontal="left" vertical="center" wrapText="1"/>
    </xf>
    <xf numFmtId="0" fontId="14" fillId="0" borderId="12" xfId="0" applyFont="1" applyBorder="1" applyAlignment="1">
      <alignment horizontal="left" vertical="center" wrapText="1"/>
    </xf>
    <xf numFmtId="0" fontId="11" fillId="6" borderId="24" xfId="0" applyFont="1" applyFill="1" applyBorder="1" applyAlignment="1">
      <alignment horizontal="left" vertical="center"/>
    </xf>
  </cellXfs>
  <cellStyles count="3">
    <cellStyle name="Normal" xfId="0" builtinId="0"/>
    <cellStyle name="Normal 2" xfId="2"/>
    <cellStyle name="Normal 3" xfId="1"/>
  </cellStyles>
  <dxfs count="4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C65"/>
  <sheetViews>
    <sheetView showGridLines="0" topLeftCell="B1" zoomScale="80" zoomScaleNormal="80" workbookViewId="0">
      <selection activeCell="C17" sqref="C17:D17"/>
    </sheetView>
  </sheetViews>
  <sheetFormatPr defaultColWidth="0" defaultRowHeight="15" x14ac:dyDescent="0.25"/>
  <cols>
    <col min="1" max="1" width="2.85546875" style="231" customWidth="1"/>
    <col min="2" max="2" width="9.7109375" style="231" customWidth="1"/>
    <col min="3" max="3" width="65.5703125" style="149" customWidth="1"/>
    <col min="4" max="4" width="61.28515625" style="149" customWidth="1"/>
    <col min="5" max="5" width="66.85546875" style="231" customWidth="1"/>
    <col min="6" max="6" width="69.42578125" style="231" customWidth="1"/>
    <col min="7" max="16383" width="9.140625" style="231" hidden="1"/>
    <col min="16384" max="16384" width="9.28515625" style="231" customWidth="1"/>
  </cols>
  <sheetData>
    <row r="2" spans="2:6" x14ac:dyDescent="0.25">
      <c r="B2" s="356" t="s">
        <v>608</v>
      </c>
      <c r="C2" s="356"/>
      <c r="D2" s="356"/>
      <c r="E2" s="356"/>
      <c r="F2" s="265"/>
    </row>
    <row r="3" spans="2:6" x14ac:dyDescent="0.25">
      <c r="B3" s="262" t="s">
        <v>501</v>
      </c>
      <c r="C3" s="266" t="s">
        <v>6</v>
      </c>
      <c r="D3" s="266"/>
      <c r="E3" s="265" t="s">
        <v>502</v>
      </c>
      <c r="F3" s="265" t="s">
        <v>609</v>
      </c>
    </row>
    <row r="4" spans="2:6" x14ac:dyDescent="0.25">
      <c r="B4" s="263" t="s">
        <v>869</v>
      </c>
      <c r="C4" s="267"/>
      <c r="D4" s="267"/>
      <c r="E4" s="263"/>
      <c r="F4" s="263"/>
    </row>
    <row r="5" spans="2:6" x14ac:dyDescent="0.25">
      <c r="B5" s="262">
        <v>1</v>
      </c>
      <c r="C5" s="359" t="s">
        <v>867</v>
      </c>
      <c r="D5" s="359"/>
      <c r="E5" s="268"/>
      <c r="F5" s="268"/>
    </row>
    <row r="6" spans="2:6" x14ac:dyDescent="0.25">
      <c r="B6" s="262">
        <v>2</v>
      </c>
      <c r="C6" s="359" t="s">
        <v>840</v>
      </c>
      <c r="D6" s="359"/>
      <c r="E6" s="268"/>
      <c r="F6" s="268"/>
    </row>
    <row r="7" spans="2:6" x14ac:dyDescent="0.25">
      <c r="B7" s="262">
        <v>3</v>
      </c>
      <c r="C7" s="359" t="s">
        <v>868</v>
      </c>
      <c r="D7" s="359"/>
      <c r="E7" s="268"/>
      <c r="F7" s="268"/>
    </row>
    <row r="8" spans="2:6" x14ac:dyDescent="0.25">
      <c r="B8" s="262">
        <v>4</v>
      </c>
      <c r="C8" s="359" t="s">
        <v>841</v>
      </c>
      <c r="D8" s="359"/>
      <c r="E8" s="268"/>
      <c r="F8" s="268"/>
    </row>
    <row r="9" spans="2:6" x14ac:dyDescent="0.25">
      <c r="B9" s="262">
        <v>5</v>
      </c>
      <c r="C9" s="359" t="s">
        <v>843</v>
      </c>
      <c r="D9" s="359"/>
      <c r="E9" s="268"/>
      <c r="F9" s="268"/>
    </row>
    <row r="10" spans="2:6" x14ac:dyDescent="0.25">
      <c r="B10" s="262">
        <v>6</v>
      </c>
      <c r="C10" s="359" t="s">
        <v>842</v>
      </c>
      <c r="D10" s="359"/>
      <c r="E10" s="268"/>
      <c r="F10" s="268"/>
    </row>
    <row r="11" spans="2:6" x14ac:dyDescent="0.25">
      <c r="B11" s="262">
        <v>7</v>
      </c>
      <c r="C11" s="359" t="s">
        <v>848</v>
      </c>
      <c r="D11" s="359"/>
      <c r="E11" s="269"/>
      <c r="F11" s="268"/>
    </row>
    <row r="12" spans="2:6" x14ac:dyDescent="0.25">
      <c r="B12" s="262">
        <v>8</v>
      </c>
      <c r="C12" s="359" t="s">
        <v>849</v>
      </c>
      <c r="D12" s="359"/>
      <c r="E12" s="268"/>
      <c r="F12" s="268"/>
    </row>
    <row r="13" spans="2:6" x14ac:dyDescent="0.25">
      <c r="B13" s="262">
        <v>9</v>
      </c>
      <c r="C13" s="359" t="s">
        <v>850</v>
      </c>
      <c r="D13" s="359"/>
      <c r="E13" s="268"/>
      <c r="F13" s="268"/>
    </row>
    <row r="14" spans="2:6" x14ac:dyDescent="0.25">
      <c r="B14" s="262">
        <v>10</v>
      </c>
      <c r="C14" s="359" t="s">
        <v>851</v>
      </c>
      <c r="D14" s="359"/>
      <c r="E14" s="268"/>
      <c r="F14" s="268"/>
    </row>
    <row r="15" spans="2:6" x14ac:dyDescent="0.25">
      <c r="B15" s="262">
        <v>11</v>
      </c>
      <c r="C15" s="359" t="s">
        <v>852</v>
      </c>
      <c r="D15" s="359"/>
      <c r="E15" s="268"/>
      <c r="F15" s="268"/>
    </row>
    <row r="16" spans="2:6" s="270" customFormat="1" x14ac:dyDescent="0.25">
      <c r="B16" s="262">
        <v>12</v>
      </c>
      <c r="C16" s="359" t="s">
        <v>853</v>
      </c>
      <c r="D16" s="359"/>
      <c r="E16" s="268"/>
      <c r="F16" s="268"/>
    </row>
    <row r="17" spans="2:6" x14ac:dyDescent="0.25">
      <c r="B17" s="262">
        <v>13</v>
      </c>
      <c r="C17" s="359" t="s">
        <v>854</v>
      </c>
      <c r="D17" s="359"/>
      <c r="E17" s="268"/>
      <c r="F17" s="268"/>
    </row>
    <row r="18" spans="2:6" x14ac:dyDescent="0.25">
      <c r="B18" s="262">
        <v>14</v>
      </c>
      <c r="C18" s="359" t="s">
        <v>855</v>
      </c>
      <c r="D18" s="359"/>
      <c r="E18" s="268"/>
      <c r="F18" s="268"/>
    </row>
    <row r="19" spans="2:6" x14ac:dyDescent="0.25">
      <c r="B19" s="262">
        <v>15</v>
      </c>
      <c r="C19" s="359" t="s">
        <v>856</v>
      </c>
      <c r="D19" s="359"/>
      <c r="E19" s="268"/>
      <c r="F19" s="268"/>
    </row>
    <row r="20" spans="2:6" x14ac:dyDescent="0.25">
      <c r="B20" s="262">
        <v>16</v>
      </c>
      <c r="C20" s="359" t="s">
        <v>857</v>
      </c>
      <c r="D20" s="359"/>
      <c r="E20" s="268"/>
      <c r="F20" s="268"/>
    </row>
    <row r="21" spans="2:6" x14ac:dyDescent="0.25">
      <c r="B21" s="262">
        <v>17</v>
      </c>
      <c r="C21" s="359" t="s">
        <v>858</v>
      </c>
      <c r="D21" s="359"/>
      <c r="E21" s="268"/>
      <c r="F21" s="268"/>
    </row>
    <row r="22" spans="2:6" x14ac:dyDescent="0.25">
      <c r="B22" s="262">
        <v>18</v>
      </c>
      <c r="C22" s="359" t="s">
        <v>859</v>
      </c>
      <c r="D22" s="359"/>
      <c r="E22" s="268"/>
      <c r="F22" s="268"/>
    </row>
    <row r="23" spans="2:6" x14ac:dyDescent="0.25">
      <c r="B23" s="262">
        <v>19</v>
      </c>
      <c r="C23" s="359" t="s">
        <v>860</v>
      </c>
      <c r="D23" s="359"/>
      <c r="E23" s="268"/>
      <c r="F23" s="268"/>
    </row>
    <row r="24" spans="2:6" x14ac:dyDescent="0.25">
      <c r="B24" s="262">
        <v>20</v>
      </c>
      <c r="C24" s="357" t="s">
        <v>654</v>
      </c>
      <c r="D24" s="264" t="s">
        <v>104</v>
      </c>
      <c r="E24" s="268"/>
      <c r="F24" s="268"/>
    </row>
    <row r="25" spans="2:6" x14ac:dyDescent="0.25">
      <c r="B25" s="262">
        <v>21</v>
      </c>
      <c r="C25" s="357"/>
      <c r="D25" s="264" t="s">
        <v>105</v>
      </c>
      <c r="E25" s="268"/>
      <c r="F25" s="268"/>
    </row>
    <row r="26" spans="2:6" x14ac:dyDescent="0.25">
      <c r="B26" s="262">
        <v>22</v>
      </c>
      <c r="C26" s="357"/>
      <c r="D26" s="264" t="s">
        <v>106</v>
      </c>
      <c r="E26" s="268"/>
      <c r="F26" s="268"/>
    </row>
    <row r="27" spans="2:6" x14ac:dyDescent="0.25">
      <c r="B27" s="262">
        <v>23</v>
      </c>
      <c r="C27" s="357"/>
      <c r="D27" s="264" t="s">
        <v>108</v>
      </c>
      <c r="E27" s="268"/>
      <c r="F27" s="268"/>
    </row>
    <row r="28" spans="2:6" x14ac:dyDescent="0.25">
      <c r="B28" s="262">
        <v>24</v>
      </c>
      <c r="C28" s="357"/>
      <c r="D28" s="264" t="s">
        <v>109</v>
      </c>
      <c r="E28" s="268"/>
      <c r="F28" s="268"/>
    </row>
    <row r="29" spans="2:6" x14ac:dyDescent="0.25">
      <c r="B29" s="262">
        <v>25</v>
      </c>
      <c r="C29" s="357"/>
      <c r="D29" s="264" t="s">
        <v>110</v>
      </c>
      <c r="E29" s="268"/>
      <c r="F29" s="268"/>
    </row>
    <row r="30" spans="2:6" x14ac:dyDescent="0.25">
      <c r="B30" s="262">
        <v>26</v>
      </c>
      <c r="C30" s="357"/>
      <c r="D30" s="264" t="s">
        <v>111</v>
      </c>
      <c r="E30" s="268"/>
      <c r="F30" s="268"/>
    </row>
    <row r="31" spans="2:6" x14ac:dyDescent="0.25">
      <c r="B31" s="262">
        <v>27</v>
      </c>
      <c r="C31" s="357"/>
      <c r="D31" s="264" t="s">
        <v>112</v>
      </c>
      <c r="E31" s="268"/>
      <c r="F31" s="268"/>
    </row>
    <row r="32" spans="2:6" x14ac:dyDescent="0.25">
      <c r="B32" s="262">
        <v>28</v>
      </c>
      <c r="C32" s="357"/>
      <c r="D32" s="264" t="s">
        <v>113</v>
      </c>
      <c r="E32" s="271"/>
      <c r="F32" s="271"/>
    </row>
    <row r="33" spans="2:6" x14ac:dyDescent="0.25">
      <c r="B33" s="262">
        <v>29</v>
      </c>
      <c r="C33" s="357"/>
      <c r="D33" s="264" t="s">
        <v>114</v>
      </c>
      <c r="E33" s="271"/>
      <c r="F33" s="271"/>
    </row>
    <row r="34" spans="2:6" x14ac:dyDescent="0.25">
      <c r="B34" s="262">
        <v>30</v>
      </c>
      <c r="C34" s="357"/>
      <c r="D34" s="264" t="s">
        <v>115</v>
      </c>
      <c r="E34" s="271"/>
      <c r="F34" s="271"/>
    </row>
    <row r="35" spans="2:6" x14ac:dyDescent="0.25">
      <c r="B35" s="262">
        <v>31</v>
      </c>
      <c r="C35" s="357"/>
      <c r="D35" s="264" t="s">
        <v>861</v>
      </c>
      <c r="E35" s="271"/>
      <c r="F35" s="271"/>
    </row>
    <row r="36" spans="2:6" x14ac:dyDescent="0.25">
      <c r="B36" s="262">
        <v>32</v>
      </c>
      <c r="C36" s="358" t="s">
        <v>655</v>
      </c>
      <c r="D36" s="264" t="s">
        <v>117</v>
      </c>
      <c r="E36" s="271"/>
      <c r="F36" s="271"/>
    </row>
    <row r="37" spans="2:6" x14ac:dyDescent="0.25">
      <c r="B37" s="262">
        <v>33</v>
      </c>
      <c r="C37" s="358"/>
      <c r="D37" s="264" t="s">
        <v>27</v>
      </c>
      <c r="E37" s="271"/>
      <c r="F37" s="271"/>
    </row>
    <row r="38" spans="2:6" s="272" customFormat="1" x14ac:dyDescent="0.25">
      <c r="B38" s="262">
        <v>34</v>
      </c>
      <c r="C38" s="358"/>
      <c r="D38" s="264" t="s">
        <v>118</v>
      </c>
      <c r="E38" s="271"/>
      <c r="F38" s="271"/>
    </row>
    <row r="39" spans="2:6" s="272" customFormat="1" x14ac:dyDescent="0.25">
      <c r="B39" s="262">
        <v>35</v>
      </c>
      <c r="C39" s="358"/>
      <c r="D39" s="264" t="s">
        <v>119</v>
      </c>
      <c r="E39" s="271"/>
      <c r="F39" s="271"/>
    </row>
    <row r="40" spans="2:6" s="272" customFormat="1" x14ac:dyDescent="0.25">
      <c r="B40" s="262">
        <v>36</v>
      </c>
      <c r="C40" s="358"/>
      <c r="D40" s="264" t="s">
        <v>120</v>
      </c>
      <c r="E40" s="271"/>
      <c r="F40" s="271"/>
    </row>
    <row r="41" spans="2:6" s="272" customFormat="1" x14ac:dyDescent="0.25">
      <c r="B41" s="262">
        <v>37</v>
      </c>
      <c r="C41" s="358"/>
      <c r="D41" s="264" t="s">
        <v>121</v>
      </c>
      <c r="E41" s="271"/>
      <c r="F41" s="271"/>
    </row>
    <row r="42" spans="2:6" s="272" customFormat="1" x14ac:dyDescent="0.25">
      <c r="B42" s="262">
        <v>38</v>
      </c>
      <c r="C42" s="358"/>
      <c r="D42" s="264" t="s">
        <v>122</v>
      </c>
      <c r="E42" s="271"/>
      <c r="F42" s="271"/>
    </row>
    <row r="43" spans="2:6" s="272" customFormat="1" x14ac:dyDescent="0.25">
      <c r="B43" s="262">
        <v>39</v>
      </c>
      <c r="C43" s="358"/>
      <c r="D43" s="264" t="s">
        <v>123</v>
      </c>
      <c r="E43" s="271"/>
      <c r="F43" s="271"/>
    </row>
    <row r="44" spans="2:6" x14ac:dyDescent="0.25">
      <c r="B44" s="262">
        <v>40</v>
      </c>
      <c r="C44" s="358"/>
      <c r="D44" s="264" t="s">
        <v>124</v>
      </c>
      <c r="E44" s="271"/>
      <c r="F44" s="271"/>
    </row>
    <row r="45" spans="2:6" x14ac:dyDescent="0.25">
      <c r="B45" s="262">
        <v>41</v>
      </c>
      <c r="C45" s="358"/>
      <c r="D45" s="264" t="s">
        <v>125</v>
      </c>
      <c r="E45" s="271"/>
      <c r="F45" s="271"/>
    </row>
    <row r="46" spans="2:6" x14ac:dyDescent="0.25">
      <c r="B46" s="262">
        <v>42</v>
      </c>
      <c r="C46" s="358"/>
      <c r="D46" s="264" t="s">
        <v>126</v>
      </c>
      <c r="E46" s="271"/>
      <c r="F46" s="271"/>
    </row>
    <row r="47" spans="2:6" x14ac:dyDescent="0.25">
      <c r="B47" s="262">
        <v>43</v>
      </c>
      <c r="C47" s="358"/>
      <c r="D47" s="264" t="s">
        <v>127</v>
      </c>
      <c r="E47" s="271"/>
      <c r="F47" s="271"/>
    </row>
    <row r="48" spans="2:6" x14ac:dyDescent="0.25">
      <c r="B48" s="262">
        <v>44</v>
      </c>
      <c r="C48" s="358"/>
      <c r="D48" s="264"/>
      <c r="E48" s="271"/>
      <c r="F48" s="271"/>
    </row>
    <row r="49" spans="2:6" x14ac:dyDescent="0.25">
      <c r="B49" s="262">
        <v>45</v>
      </c>
      <c r="C49" s="358" t="s">
        <v>656</v>
      </c>
      <c r="D49" s="264" t="s">
        <v>661</v>
      </c>
      <c r="E49" s="271"/>
      <c r="F49" s="271"/>
    </row>
    <row r="50" spans="2:6" x14ac:dyDescent="0.25">
      <c r="B50" s="262">
        <v>46</v>
      </c>
      <c r="C50" s="358"/>
      <c r="D50" s="264" t="s">
        <v>28</v>
      </c>
      <c r="E50" s="271"/>
      <c r="F50" s="271"/>
    </row>
    <row r="51" spans="2:6" x14ac:dyDescent="0.25">
      <c r="B51" s="262">
        <v>47</v>
      </c>
      <c r="C51" s="358"/>
      <c r="D51" s="264" t="s">
        <v>662</v>
      </c>
      <c r="E51" s="271"/>
      <c r="F51" s="271"/>
    </row>
    <row r="52" spans="2:6" x14ac:dyDescent="0.25">
      <c r="B52" s="262">
        <v>48</v>
      </c>
      <c r="C52" s="358"/>
      <c r="D52" s="264" t="s">
        <v>663</v>
      </c>
      <c r="E52" s="271"/>
      <c r="F52" s="271"/>
    </row>
    <row r="53" spans="2:6" x14ac:dyDescent="0.25">
      <c r="B53" s="262">
        <v>49</v>
      </c>
      <c r="C53" s="358"/>
      <c r="D53" s="264" t="s">
        <v>664</v>
      </c>
      <c r="E53" s="271"/>
      <c r="F53" s="271"/>
    </row>
    <row r="54" spans="2:6" x14ac:dyDescent="0.25">
      <c r="B54" s="262">
        <v>50</v>
      </c>
      <c r="C54" s="358"/>
      <c r="D54" s="264" t="s">
        <v>665</v>
      </c>
      <c r="E54" s="271"/>
      <c r="F54" s="271"/>
    </row>
    <row r="55" spans="2:6" x14ac:dyDescent="0.25">
      <c r="B55" s="262">
        <v>51</v>
      </c>
      <c r="C55" s="358"/>
      <c r="D55" s="264" t="s">
        <v>666</v>
      </c>
      <c r="E55" s="271"/>
      <c r="F55" s="271"/>
    </row>
    <row r="56" spans="2:6" x14ac:dyDescent="0.25">
      <c r="B56" s="262">
        <v>52</v>
      </c>
      <c r="C56" s="358"/>
      <c r="D56" s="264" t="s">
        <v>667</v>
      </c>
      <c r="E56" s="271"/>
      <c r="F56" s="271"/>
    </row>
    <row r="57" spans="2:6" x14ac:dyDescent="0.25">
      <c r="B57" s="262">
        <v>53</v>
      </c>
      <c r="C57" s="358"/>
      <c r="D57" s="264" t="s">
        <v>668</v>
      </c>
      <c r="E57" s="271"/>
      <c r="F57" s="271"/>
    </row>
    <row r="58" spans="2:6" x14ac:dyDescent="0.25">
      <c r="B58" s="262">
        <v>54</v>
      </c>
      <c r="C58" s="358"/>
      <c r="D58" s="264" t="s">
        <v>669</v>
      </c>
      <c r="E58" s="271"/>
      <c r="F58" s="271"/>
    </row>
    <row r="59" spans="2:6" x14ac:dyDescent="0.25">
      <c r="B59" s="262">
        <v>55</v>
      </c>
      <c r="C59" s="358"/>
      <c r="D59" s="264" t="s">
        <v>670</v>
      </c>
      <c r="E59" s="271"/>
      <c r="F59" s="271"/>
    </row>
    <row r="60" spans="2:6" x14ac:dyDescent="0.25">
      <c r="B60" s="262">
        <v>56</v>
      </c>
      <c r="C60" s="358"/>
      <c r="D60" s="264" t="s">
        <v>671</v>
      </c>
      <c r="E60" s="271"/>
      <c r="F60" s="271"/>
    </row>
    <row r="61" spans="2:6" x14ac:dyDescent="0.25">
      <c r="B61" s="262">
        <v>57</v>
      </c>
      <c r="C61" s="358"/>
      <c r="D61" s="264" t="s">
        <v>672</v>
      </c>
      <c r="E61" s="271"/>
      <c r="F61" s="271"/>
    </row>
    <row r="62" spans="2:6" x14ac:dyDescent="0.25">
      <c r="B62" s="262">
        <v>58</v>
      </c>
      <c r="C62" s="358"/>
      <c r="D62" s="264" t="s">
        <v>673</v>
      </c>
      <c r="E62" s="271"/>
      <c r="F62" s="271"/>
    </row>
    <row r="63" spans="2:6" x14ac:dyDescent="0.25">
      <c r="B63" s="262">
        <v>59</v>
      </c>
      <c r="C63" s="358"/>
      <c r="D63" s="264" t="s">
        <v>674</v>
      </c>
      <c r="E63" s="271"/>
      <c r="F63" s="271"/>
    </row>
    <row r="64" spans="2:6" x14ac:dyDescent="0.25">
      <c r="B64" s="262">
        <v>60</v>
      </c>
      <c r="C64" s="358"/>
      <c r="D64" s="264" t="s">
        <v>675</v>
      </c>
      <c r="E64" s="271"/>
      <c r="F64" s="271"/>
    </row>
    <row r="65" spans="2:6" x14ac:dyDescent="0.25">
      <c r="B65" s="262">
        <v>61</v>
      </c>
      <c r="C65" s="358"/>
      <c r="D65" s="264" t="s">
        <v>551</v>
      </c>
      <c r="E65" s="271"/>
      <c r="F65" s="271"/>
    </row>
  </sheetData>
  <mergeCells count="23">
    <mergeCell ref="C22:D22"/>
    <mergeCell ref="C23:D23"/>
    <mergeCell ref="C16:D16"/>
    <mergeCell ref="C17:D17"/>
    <mergeCell ref="C18:D18"/>
    <mergeCell ref="C19:D19"/>
    <mergeCell ref="C20:D20"/>
    <mergeCell ref="B2:E2"/>
    <mergeCell ref="C24:C35"/>
    <mergeCell ref="C36:C48"/>
    <mergeCell ref="C49:C65"/>
    <mergeCell ref="C5:D5"/>
    <mergeCell ref="C6:D6"/>
    <mergeCell ref="C7:D7"/>
    <mergeCell ref="C8:D8"/>
    <mergeCell ref="C9:D9"/>
    <mergeCell ref="C10:D10"/>
    <mergeCell ref="C11:D11"/>
    <mergeCell ref="C12:D12"/>
    <mergeCell ref="C13:D13"/>
    <mergeCell ref="C14:D14"/>
    <mergeCell ref="C15:D15"/>
    <mergeCell ref="C21:D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4"/>
  <sheetViews>
    <sheetView showGridLines="0" workbookViewId="0">
      <selection activeCell="O16" sqref="O16"/>
    </sheetView>
  </sheetViews>
  <sheetFormatPr defaultRowHeight="15" x14ac:dyDescent="0.25"/>
  <cols>
    <col min="1" max="1" width="34.5703125" bestFit="1" customWidth="1"/>
    <col min="2" max="2" width="8.42578125" customWidth="1"/>
    <col min="4" max="4" width="9.42578125" customWidth="1"/>
  </cols>
  <sheetData>
    <row r="1" spans="1:19" x14ac:dyDescent="0.25">
      <c r="A1" s="312" t="s">
        <v>558</v>
      </c>
      <c r="B1" s="312" t="s">
        <v>559</v>
      </c>
      <c r="C1" s="312" t="s">
        <v>880</v>
      </c>
      <c r="D1" s="312" t="s">
        <v>881</v>
      </c>
      <c r="E1" s="312" t="s">
        <v>882</v>
      </c>
      <c r="F1" s="312" t="s">
        <v>883</v>
      </c>
      <c r="G1" s="312" t="s">
        <v>884</v>
      </c>
      <c r="H1" s="312" t="s">
        <v>890</v>
      </c>
      <c r="I1" s="312" t="s">
        <v>885</v>
      </c>
      <c r="J1" s="175" t="s">
        <v>891</v>
      </c>
      <c r="K1" s="175" t="s">
        <v>886</v>
      </c>
      <c r="L1" s="175" t="s">
        <v>892</v>
      </c>
      <c r="M1" s="175" t="s">
        <v>887</v>
      </c>
      <c r="N1" s="175" t="s">
        <v>893</v>
      </c>
      <c r="O1" s="175" t="s">
        <v>888</v>
      </c>
      <c r="P1" s="175" t="s">
        <v>894</v>
      </c>
      <c r="Q1" s="175" t="s">
        <v>889</v>
      </c>
      <c r="R1" s="175" t="s">
        <v>895</v>
      </c>
      <c r="S1" s="175" t="s">
        <v>590</v>
      </c>
    </row>
    <row r="2" spans="1:19" x14ac:dyDescent="0.25">
      <c r="A2" s="249" t="s">
        <v>602</v>
      </c>
      <c r="B2" s="250" t="s">
        <v>903</v>
      </c>
      <c r="C2" s="176">
        <v>0</v>
      </c>
      <c r="D2" s="176">
        <v>0</v>
      </c>
      <c r="E2" s="176">
        <v>0</v>
      </c>
      <c r="F2" s="176">
        <v>0</v>
      </c>
      <c r="G2" s="176">
        <v>0</v>
      </c>
      <c r="H2" s="176">
        <v>0</v>
      </c>
      <c r="I2" s="176">
        <v>0</v>
      </c>
      <c r="J2" s="176">
        <v>0</v>
      </c>
      <c r="K2" s="176">
        <v>0</v>
      </c>
      <c r="L2" s="176">
        <v>0</v>
      </c>
      <c r="M2" s="176">
        <v>0</v>
      </c>
      <c r="N2" s="176">
        <v>0</v>
      </c>
      <c r="O2" s="176">
        <v>0</v>
      </c>
      <c r="P2" s="176">
        <v>0</v>
      </c>
      <c r="Q2" s="176">
        <v>0</v>
      </c>
      <c r="R2" s="176">
        <v>0</v>
      </c>
      <c r="S2" s="176">
        <v>0</v>
      </c>
    </row>
    <row r="3" spans="1:19" x14ac:dyDescent="0.25">
      <c r="A3" s="249" t="s">
        <v>603</v>
      </c>
      <c r="B3" s="250" t="s">
        <v>683</v>
      </c>
      <c r="C3" s="176">
        <v>0</v>
      </c>
      <c r="D3" s="176">
        <v>0</v>
      </c>
      <c r="E3" s="176">
        <v>0</v>
      </c>
      <c r="F3" s="176">
        <v>0</v>
      </c>
      <c r="G3" s="176">
        <v>0</v>
      </c>
      <c r="H3" s="176">
        <v>0</v>
      </c>
      <c r="I3" s="176">
        <v>0</v>
      </c>
      <c r="J3" s="176">
        <v>0</v>
      </c>
      <c r="K3" s="176">
        <v>0</v>
      </c>
      <c r="L3" s="176">
        <v>0</v>
      </c>
      <c r="M3" s="176">
        <v>0</v>
      </c>
      <c r="N3" s="176">
        <v>0</v>
      </c>
      <c r="O3" s="176">
        <v>0</v>
      </c>
      <c r="P3" s="176">
        <v>0</v>
      </c>
      <c r="Q3" s="176">
        <v>0</v>
      </c>
      <c r="R3" s="176">
        <v>0</v>
      </c>
      <c r="S3" s="176">
        <v>0</v>
      </c>
    </row>
    <row r="4" spans="1:19" x14ac:dyDescent="0.25">
      <c r="A4" s="249" t="s">
        <v>606</v>
      </c>
      <c r="B4" s="250" t="s">
        <v>691</v>
      </c>
      <c r="C4" s="176">
        <v>0</v>
      </c>
      <c r="D4" s="176">
        <v>0</v>
      </c>
      <c r="E4" s="176">
        <v>0</v>
      </c>
      <c r="F4" s="176">
        <v>0</v>
      </c>
      <c r="G4" s="176">
        <v>0</v>
      </c>
      <c r="H4" s="176">
        <v>0</v>
      </c>
      <c r="I4" s="176">
        <v>0</v>
      </c>
      <c r="J4" s="176">
        <v>0</v>
      </c>
      <c r="K4" s="176">
        <v>0</v>
      </c>
      <c r="L4" s="176">
        <v>0</v>
      </c>
      <c r="M4" s="176">
        <v>0</v>
      </c>
      <c r="N4" s="176">
        <v>0</v>
      </c>
      <c r="O4" s="176">
        <v>0</v>
      </c>
      <c r="P4" s="176">
        <v>0</v>
      </c>
      <c r="Q4" s="176">
        <v>0</v>
      </c>
      <c r="R4" s="176">
        <v>0</v>
      </c>
      <c r="S4" s="176">
        <v>0</v>
      </c>
    </row>
    <row r="5" spans="1:19" x14ac:dyDescent="0.25">
      <c r="A5" s="249" t="s">
        <v>88</v>
      </c>
      <c r="B5" s="250" t="s">
        <v>686</v>
      </c>
      <c r="C5" s="176">
        <v>0</v>
      </c>
      <c r="D5" s="176">
        <v>0</v>
      </c>
      <c r="E5" s="176">
        <v>0</v>
      </c>
      <c r="F5" s="176">
        <v>0</v>
      </c>
      <c r="G5" s="176">
        <v>0</v>
      </c>
      <c r="H5" s="176">
        <v>0</v>
      </c>
      <c r="I5" s="176">
        <v>0</v>
      </c>
      <c r="J5" s="176">
        <v>0</v>
      </c>
      <c r="K5" s="176">
        <v>0</v>
      </c>
      <c r="L5" s="176">
        <v>0</v>
      </c>
      <c r="M5" s="176">
        <v>0</v>
      </c>
      <c r="N5" s="176">
        <v>0</v>
      </c>
      <c r="O5" s="176">
        <v>0</v>
      </c>
      <c r="P5" s="176">
        <v>0</v>
      </c>
      <c r="Q5" s="176">
        <v>0</v>
      </c>
      <c r="R5" s="176">
        <v>0</v>
      </c>
      <c r="S5" s="176">
        <v>0</v>
      </c>
    </row>
    <row r="6" spans="1:19" x14ac:dyDescent="0.25">
      <c r="A6" s="249" t="s">
        <v>604</v>
      </c>
      <c r="B6" s="250" t="s">
        <v>684</v>
      </c>
      <c r="C6" s="176">
        <v>0</v>
      </c>
      <c r="D6" s="176">
        <v>0</v>
      </c>
      <c r="E6" s="176">
        <v>0</v>
      </c>
      <c r="F6" s="176">
        <v>0</v>
      </c>
      <c r="G6" s="176">
        <v>0</v>
      </c>
      <c r="H6" s="176">
        <v>0</v>
      </c>
      <c r="I6" s="176">
        <v>0</v>
      </c>
      <c r="J6" s="176">
        <v>0</v>
      </c>
      <c r="K6" s="176">
        <v>0</v>
      </c>
      <c r="L6" s="176">
        <v>0</v>
      </c>
      <c r="M6" s="176">
        <v>0</v>
      </c>
      <c r="N6" s="176">
        <v>0</v>
      </c>
      <c r="O6" s="176">
        <v>0</v>
      </c>
      <c r="P6" s="176">
        <v>0</v>
      </c>
      <c r="Q6" s="176">
        <v>0</v>
      </c>
      <c r="R6" s="176">
        <v>0</v>
      </c>
      <c r="S6" s="176">
        <v>0</v>
      </c>
    </row>
    <row r="7" spans="1:19" x14ac:dyDescent="0.25">
      <c r="A7" s="249" t="s">
        <v>607</v>
      </c>
      <c r="B7" s="250" t="s">
        <v>689</v>
      </c>
      <c r="C7" s="176">
        <v>0</v>
      </c>
      <c r="D7" s="176">
        <v>0</v>
      </c>
      <c r="E7" s="176">
        <v>0</v>
      </c>
      <c r="F7" s="176">
        <v>0</v>
      </c>
      <c r="G7" s="176">
        <v>0</v>
      </c>
      <c r="H7" s="176">
        <v>0</v>
      </c>
      <c r="I7" s="176">
        <v>0</v>
      </c>
      <c r="J7" s="176">
        <v>0</v>
      </c>
      <c r="K7" s="176">
        <v>0</v>
      </c>
      <c r="L7" s="176">
        <v>0</v>
      </c>
      <c r="M7" s="176">
        <v>0</v>
      </c>
      <c r="N7" s="176">
        <v>0</v>
      </c>
      <c r="O7" s="176">
        <v>0</v>
      </c>
      <c r="P7" s="176">
        <v>0</v>
      </c>
      <c r="Q7" s="176">
        <v>0</v>
      </c>
      <c r="R7" s="176">
        <v>0</v>
      </c>
      <c r="S7" s="176">
        <v>0</v>
      </c>
    </row>
    <row r="8" spans="1:19" x14ac:dyDescent="0.25">
      <c r="A8" s="249" t="s">
        <v>89</v>
      </c>
      <c r="B8" s="250" t="s">
        <v>685</v>
      </c>
      <c r="C8" s="176">
        <v>0</v>
      </c>
      <c r="D8" s="176">
        <v>0</v>
      </c>
      <c r="E8" s="176">
        <v>0</v>
      </c>
      <c r="F8" s="176">
        <v>0</v>
      </c>
      <c r="G8" s="176">
        <v>0</v>
      </c>
      <c r="H8" s="176">
        <v>0</v>
      </c>
      <c r="I8" s="176">
        <v>0</v>
      </c>
      <c r="J8" s="176">
        <v>0</v>
      </c>
      <c r="K8" s="176">
        <v>0</v>
      </c>
      <c r="L8" s="176">
        <v>0</v>
      </c>
      <c r="M8" s="176">
        <v>0</v>
      </c>
      <c r="N8" s="176">
        <v>0</v>
      </c>
      <c r="O8" s="176">
        <v>0</v>
      </c>
      <c r="P8" s="176">
        <v>0</v>
      </c>
      <c r="Q8" s="176">
        <v>0</v>
      </c>
      <c r="R8" s="176">
        <v>0</v>
      </c>
      <c r="S8" s="176">
        <v>0</v>
      </c>
    </row>
    <row r="9" spans="1:19" x14ac:dyDescent="0.25">
      <c r="A9" s="249" t="s">
        <v>90</v>
      </c>
      <c r="B9" s="250" t="s">
        <v>690</v>
      </c>
      <c r="C9" s="176">
        <v>0</v>
      </c>
      <c r="D9" s="176">
        <v>0</v>
      </c>
      <c r="E9" s="176">
        <v>0</v>
      </c>
      <c r="F9" s="176">
        <v>0</v>
      </c>
      <c r="G9" s="176">
        <v>0</v>
      </c>
      <c r="H9" s="176">
        <v>0</v>
      </c>
      <c r="I9" s="176">
        <v>0</v>
      </c>
      <c r="J9" s="176">
        <v>0</v>
      </c>
      <c r="K9" s="176">
        <v>0</v>
      </c>
      <c r="L9" s="176">
        <v>0</v>
      </c>
      <c r="M9" s="176">
        <v>0</v>
      </c>
      <c r="N9" s="176">
        <v>0</v>
      </c>
      <c r="O9" s="176">
        <v>0</v>
      </c>
      <c r="P9" s="176">
        <v>0</v>
      </c>
      <c r="Q9" s="176">
        <v>0</v>
      </c>
      <c r="R9" s="176">
        <v>0</v>
      </c>
      <c r="S9" s="176">
        <v>0</v>
      </c>
    </row>
    <row r="10" spans="1:19" x14ac:dyDescent="0.25">
      <c r="A10" s="249" t="s">
        <v>660</v>
      </c>
      <c r="B10" s="250" t="s">
        <v>688</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row>
    <row r="11" spans="1:19" x14ac:dyDescent="0.25">
      <c r="A11" s="175" t="s">
        <v>659</v>
      </c>
      <c r="B11" s="250" t="s">
        <v>687</v>
      </c>
      <c r="C11" s="176">
        <v>0</v>
      </c>
      <c r="D11" s="176">
        <v>0</v>
      </c>
      <c r="E11" s="176">
        <v>0</v>
      </c>
      <c r="F11" s="176">
        <v>0</v>
      </c>
      <c r="G11" s="176">
        <v>0</v>
      </c>
      <c r="H11" s="176">
        <v>0</v>
      </c>
      <c r="I11" s="176">
        <v>0</v>
      </c>
      <c r="J11" s="176">
        <v>0</v>
      </c>
      <c r="K11" s="176">
        <v>0</v>
      </c>
      <c r="L11" s="176">
        <v>0</v>
      </c>
      <c r="M11" s="176">
        <v>0</v>
      </c>
      <c r="N11" s="176">
        <v>0</v>
      </c>
      <c r="O11" s="176">
        <v>0</v>
      </c>
      <c r="P11" s="176">
        <v>0</v>
      </c>
      <c r="Q11" s="176">
        <v>0</v>
      </c>
      <c r="R11" s="176">
        <v>0</v>
      </c>
      <c r="S11" s="176">
        <v>0</v>
      </c>
    </row>
    <row r="12" spans="1:19" x14ac:dyDescent="0.25">
      <c r="A12" s="249" t="s">
        <v>605</v>
      </c>
      <c r="B12" s="250" t="s">
        <v>156</v>
      </c>
      <c r="C12" s="176">
        <v>0</v>
      </c>
      <c r="D12" s="176">
        <v>0</v>
      </c>
      <c r="E12" s="176">
        <v>0</v>
      </c>
      <c r="F12" s="176">
        <v>0</v>
      </c>
      <c r="G12" s="176">
        <v>0</v>
      </c>
      <c r="H12" s="176">
        <v>0</v>
      </c>
      <c r="I12" s="176">
        <v>0</v>
      </c>
      <c r="J12" s="176">
        <v>0</v>
      </c>
      <c r="K12" s="176">
        <v>0</v>
      </c>
      <c r="L12" s="176">
        <v>0</v>
      </c>
      <c r="M12" s="176">
        <v>0</v>
      </c>
      <c r="N12" s="176">
        <v>0</v>
      </c>
      <c r="O12" s="176">
        <v>0</v>
      </c>
      <c r="P12" s="176">
        <v>0</v>
      </c>
      <c r="Q12" s="176">
        <v>0</v>
      </c>
      <c r="R12" s="176">
        <v>0</v>
      </c>
      <c r="S12" s="176">
        <v>0</v>
      </c>
    </row>
    <row r="13" spans="1:19" ht="15.75" thickBot="1" x14ac:dyDescent="0.3">
      <c r="B13" s="251"/>
      <c r="C13" s="252"/>
    </row>
    <row r="14" spans="1:19" ht="30" x14ac:dyDescent="0.25">
      <c r="A14" s="315" t="s">
        <v>844</v>
      </c>
      <c r="B14" s="316" t="s">
        <v>683</v>
      </c>
      <c r="C14" s="319">
        <v>525</v>
      </c>
      <c r="D14" s="320" t="s">
        <v>90</v>
      </c>
      <c r="E14" s="321"/>
      <c r="F14" s="252">
        <v>1</v>
      </c>
      <c r="G14" s="249" t="s">
        <v>602</v>
      </c>
      <c r="H14" s="250" t="s">
        <v>903</v>
      </c>
      <c r="I14" s="252">
        <v>528</v>
      </c>
      <c r="J14" t="str">
        <f>CONCATENATE(F14,":",I14,"_+raw_suffix")</f>
        <v>1:528_+raw_suffix</v>
      </c>
    </row>
    <row r="15" spans="1:19" ht="30" x14ac:dyDescent="0.25">
      <c r="A15" s="315" t="s">
        <v>604</v>
      </c>
      <c r="B15" s="316" t="s">
        <v>684</v>
      </c>
      <c r="C15" s="322">
        <v>526</v>
      </c>
      <c r="D15" s="313" t="s">
        <v>896</v>
      </c>
      <c r="E15" s="323"/>
      <c r="F15" s="252">
        <v>2</v>
      </c>
      <c r="G15" s="249" t="s">
        <v>603</v>
      </c>
      <c r="H15" s="250" t="s">
        <v>683</v>
      </c>
      <c r="I15" s="252">
        <v>530</v>
      </c>
      <c r="J15" t="str">
        <f t="shared" ref="J15:J24" si="0">CONCATENATE(F15,":",I15,"_+raw_suffix")</f>
        <v>2:530_+raw_suffix</v>
      </c>
    </row>
    <row r="16" spans="1:19" ht="30" x14ac:dyDescent="0.25">
      <c r="A16" s="175" t="s">
        <v>657</v>
      </c>
      <c r="B16" s="317" t="s">
        <v>685</v>
      </c>
      <c r="C16" s="322">
        <v>527</v>
      </c>
      <c r="D16" s="313" t="s">
        <v>897</v>
      </c>
      <c r="E16" s="323"/>
      <c r="F16" s="252">
        <v>3</v>
      </c>
      <c r="G16" s="249" t="s">
        <v>606</v>
      </c>
      <c r="H16" s="250" t="s">
        <v>691</v>
      </c>
      <c r="I16" s="252">
        <v>527</v>
      </c>
      <c r="J16" t="str">
        <f t="shared" si="0"/>
        <v>3:527_+raw_suffix</v>
      </c>
    </row>
    <row r="17" spans="1:10" ht="30" x14ac:dyDescent="0.25">
      <c r="A17" s="315" t="s">
        <v>845</v>
      </c>
      <c r="B17" s="316" t="s">
        <v>686</v>
      </c>
      <c r="C17" s="322">
        <v>529</v>
      </c>
      <c r="D17" s="313" t="s">
        <v>898</v>
      </c>
      <c r="E17" s="323"/>
      <c r="F17" s="252">
        <v>4</v>
      </c>
      <c r="G17" s="249" t="s">
        <v>88</v>
      </c>
      <c r="H17" s="250" t="s">
        <v>686</v>
      </c>
      <c r="I17" s="252">
        <v>531</v>
      </c>
      <c r="J17" t="str">
        <f t="shared" si="0"/>
        <v>4:531_+raw_suffix</v>
      </c>
    </row>
    <row r="18" spans="1:10" ht="30" x14ac:dyDescent="0.25">
      <c r="A18" s="315" t="s">
        <v>659</v>
      </c>
      <c r="B18" s="316" t="s">
        <v>687</v>
      </c>
      <c r="C18" s="322">
        <v>530</v>
      </c>
      <c r="D18" s="313" t="s">
        <v>603</v>
      </c>
      <c r="E18" s="323"/>
      <c r="F18" s="252">
        <v>5</v>
      </c>
      <c r="G18" s="249" t="s">
        <v>604</v>
      </c>
      <c r="H18" s="250" t="s">
        <v>684</v>
      </c>
      <c r="I18" s="252">
        <v>529</v>
      </c>
      <c r="J18" t="str">
        <f t="shared" si="0"/>
        <v>5:529_+raw_suffix</v>
      </c>
    </row>
    <row r="19" spans="1:10" x14ac:dyDescent="0.25">
      <c r="A19" s="315" t="s">
        <v>660</v>
      </c>
      <c r="B19" s="328" t="s">
        <v>688</v>
      </c>
      <c r="C19" s="324">
        <v>531</v>
      </c>
      <c r="D19" s="313" t="s">
        <v>88</v>
      </c>
      <c r="E19" s="323"/>
      <c r="F19" s="252">
        <v>6</v>
      </c>
      <c r="G19" s="249" t="s">
        <v>607</v>
      </c>
      <c r="H19" s="250" t="s">
        <v>689</v>
      </c>
      <c r="I19" s="252">
        <v>526</v>
      </c>
      <c r="J19" t="str">
        <f t="shared" si="0"/>
        <v>6:526_+raw_suffix</v>
      </c>
    </row>
    <row r="20" spans="1:10" x14ac:dyDescent="0.25">
      <c r="A20" s="315" t="s">
        <v>658</v>
      </c>
      <c r="B20" s="328" t="s">
        <v>689</v>
      </c>
      <c r="C20" s="324">
        <v>532</v>
      </c>
      <c r="D20" s="313" t="s">
        <v>89</v>
      </c>
      <c r="E20" s="323"/>
      <c r="F20" s="252">
        <v>7</v>
      </c>
      <c r="G20" s="249" t="s">
        <v>89</v>
      </c>
      <c r="H20" s="250" t="s">
        <v>685</v>
      </c>
      <c r="I20" s="252">
        <v>532</v>
      </c>
      <c r="J20" t="str">
        <f t="shared" si="0"/>
        <v>7:532_+raw_suffix</v>
      </c>
    </row>
    <row r="21" spans="1:10" x14ac:dyDescent="0.25">
      <c r="A21" s="315" t="s">
        <v>847</v>
      </c>
      <c r="B21" s="328" t="s">
        <v>690</v>
      </c>
      <c r="C21" s="324">
        <v>533</v>
      </c>
      <c r="D21" s="314" t="s">
        <v>605</v>
      </c>
      <c r="E21" s="323"/>
      <c r="F21" s="252">
        <v>8</v>
      </c>
      <c r="G21" s="249" t="s">
        <v>90</v>
      </c>
      <c r="H21" s="250" t="s">
        <v>690</v>
      </c>
      <c r="I21" s="252">
        <v>525</v>
      </c>
      <c r="J21" t="str">
        <f t="shared" si="0"/>
        <v>8:525_+raw_suffix</v>
      </c>
    </row>
    <row r="22" spans="1:10" x14ac:dyDescent="0.25">
      <c r="A22" s="315" t="s">
        <v>846</v>
      </c>
      <c r="B22" s="328" t="s">
        <v>691</v>
      </c>
      <c r="C22" s="324">
        <v>565</v>
      </c>
      <c r="D22" s="314" t="s">
        <v>899</v>
      </c>
      <c r="E22" s="323"/>
      <c r="F22" s="252">
        <v>9</v>
      </c>
      <c r="G22" s="249" t="s">
        <v>660</v>
      </c>
      <c r="H22" s="250" t="s">
        <v>688</v>
      </c>
      <c r="I22" s="252">
        <v>565</v>
      </c>
      <c r="J22" t="str">
        <f t="shared" si="0"/>
        <v>9:565_+raw_suffix</v>
      </c>
    </row>
    <row r="23" spans="1:10" ht="15.75" thickBot="1" x14ac:dyDescent="0.3">
      <c r="A23" s="175" t="s">
        <v>873</v>
      </c>
      <c r="B23" s="318" t="s">
        <v>692</v>
      </c>
      <c r="C23" s="325">
        <v>566</v>
      </c>
      <c r="D23" s="326" t="s">
        <v>900</v>
      </c>
      <c r="E23" s="327"/>
      <c r="F23" s="252">
        <v>10</v>
      </c>
      <c r="G23" s="175" t="s">
        <v>659</v>
      </c>
      <c r="H23" s="250" t="s">
        <v>687</v>
      </c>
      <c r="I23" s="252">
        <v>566</v>
      </c>
      <c r="J23" t="str">
        <f t="shared" si="0"/>
        <v>10:566_+raw_suffix</v>
      </c>
    </row>
    <row r="24" spans="1:10" x14ac:dyDescent="0.25">
      <c r="F24" s="252">
        <v>11</v>
      </c>
      <c r="G24" s="249" t="s">
        <v>605</v>
      </c>
      <c r="H24" s="250" t="s">
        <v>156</v>
      </c>
      <c r="I24" s="252">
        <v>533</v>
      </c>
      <c r="J24" t="str">
        <f t="shared" si="0"/>
        <v>11:533_+raw_suffix</v>
      </c>
    </row>
  </sheetData>
  <conditionalFormatting sqref="C1:G1">
    <cfRule type="containsText" dxfId="6" priority="6" operator="containsText" text="f">
      <formula>NOT(ISERROR(SEARCH("f",C1)))</formula>
    </cfRule>
  </conditionalFormatting>
  <conditionalFormatting sqref="B1">
    <cfRule type="duplicateValues" dxfId="5" priority="7"/>
  </conditionalFormatting>
  <conditionalFormatting sqref="C13:C18">
    <cfRule type="duplicateValues" dxfId="4" priority="4"/>
  </conditionalFormatting>
  <conditionalFormatting sqref="H1">
    <cfRule type="containsText" dxfId="3" priority="3" operator="containsText" text="f">
      <formula>NOT(ISERROR(SEARCH("f",H1)))</formula>
    </cfRule>
  </conditionalFormatting>
  <conditionalFormatting sqref="B2:B12">
    <cfRule type="duplicateValues" dxfId="2" priority="433"/>
  </conditionalFormatting>
  <conditionalFormatting sqref="H14:H24">
    <cfRule type="duplicateValues" dxfId="1" priority="2"/>
  </conditionalFormatting>
  <conditionalFormatting sqref="C1:S1">
    <cfRule type="containsText" dxfId="0" priority="1" operator="containsText" text="f">
      <formula>NOT(ISERROR(SEARCH("f",C1)))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zoomScale="40" zoomScaleNormal="40" workbookViewId="0">
      <pane xSplit="12" ySplit="7" topLeftCell="M26" activePane="bottomRight" state="frozen"/>
      <selection pane="topRight" activeCell="M1" sqref="M1"/>
      <selection pane="bottomLeft" activeCell="A8" sqref="A8"/>
      <selection pane="bottomRight" activeCell="Q26" sqref="Q26"/>
    </sheetView>
  </sheetViews>
  <sheetFormatPr defaultRowHeight="26.25" x14ac:dyDescent="0.4"/>
  <cols>
    <col min="2" max="2" width="54" style="123" customWidth="1"/>
    <col min="3" max="3" width="117.28515625" style="121" customWidth="1"/>
    <col min="4" max="4" width="20.5703125" style="130" customWidth="1"/>
    <col min="5" max="12" width="10.85546875" hidden="1" customWidth="1"/>
    <col min="13" max="18" width="13.5703125" style="80" customWidth="1"/>
    <col min="19" max="34" width="10.85546875" hidden="1" customWidth="1"/>
    <col min="35" max="35" width="19.140625" bestFit="1" customWidth="1"/>
    <col min="36" max="36" width="11.42578125" hidden="1" customWidth="1"/>
    <col min="37" max="37" width="27.5703125" style="149" bestFit="1" customWidth="1"/>
  </cols>
  <sheetData>
    <row r="1" spans="1:37" s="105" customFormat="1" ht="18.75" customHeight="1" x14ac:dyDescent="0.4">
      <c r="B1" s="212"/>
      <c r="D1" s="212"/>
      <c r="F1" s="212"/>
      <c r="H1" s="212"/>
      <c r="J1" s="212"/>
      <c r="L1" s="212"/>
    </row>
    <row r="2" spans="1:37" ht="32.25" thickBot="1" x14ac:dyDescent="0.55000000000000004">
      <c r="B2" s="122" t="s">
        <v>0</v>
      </c>
      <c r="C2" s="115" t="s">
        <v>610</v>
      </c>
      <c r="D2" s="451" t="s">
        <v>1</v>
      </c>
      <c r="E2" s="451"/>
      <c r="F2" s="451"/>
      <c r="G2" s="452">
        <v>14943</v>
      </c>
      <c r="H2" s="452"/>
      <c r="I2" s="438" t="s">
        <v>2</v>
      </c>
      <c r="J2" s="438"/>
      <c r="K2" s="438"/>
      <c r="L2" s="452" t="s">
        <v>611</v>
      </c>
      <c r="M2" s="452"/>
      <c r="N2" s="452"/>
      <c r="O2" s="452"/>
      <c r="P2" s="452"/>
      <c r="Q2" s="452"/>
      <c r="R2" s="452"/>
      <c r="S2" s="438" t="s">
        <v>3</v>
      </c>
      <c r="T2" s="438"/>
      <c r="U2" s="452" t="s">
        <v>612</v>
      </c>
      <c r="V2" s="452"/>
      <c r="W2" s="452"/>
      <c r="X2" s="438" t="s">
        <v>4</v>
      </c>
      <c r="Y2" s="438"/>
      <c r="Z2" s="439" t="s">
        <v>80</v>
      </c>
      <c r="AA2" s="439"/>
      <c r="AB2" s="439"/>
      <c r="AC2" s="439"/>
      <c r="AD2" s="13" t="s">
        <v>5</v>
      </c>
      <c r="AE2" s="10">
        <v>2022</v>
      </c>
      <c r="AF2" s="10"/>
      <c r="AG2" s="10"/>
      <c r="AH2" s="10"/>
      <c r="AI2" s="11"/>
    </row>
    <row r="3" spans="1:37" ht="102" customHeight="1" thickBot="1" x14ac:dyDescent="0.3">
      <c r="B3" s="440" t="s">
        <v>613</v>
      </c>
      <c r="C3" s="441"/>
      <c r="D3" s="124"/>
      <c r="E3" s="16"/>
      <c r="F3" s="16"/>
      <c r="G3" s="16"/>
      <c r="H3" s="16"/>
      <c r="I3" s="16"/>
      <c r="J3" s="16"/>
      <c r="K3" s="16"/>
      <c r="L3" s="16"/>
      <c r="M3" s="106"/>
      <c r="N3" s="106"/>
      <c r="O3" s="106"/>
      <c r="P3" s="106"/>
      <c r="Q3" s="106"/>
      <c r="R3" s="106"/>
      <c r="S3" s="16"/>
      <c r="T3" s="16"/>
      <c r="U3" s="16"/>
      <c r="V3" s="16"/>
      <c r="W3" s="16"/>
      <c r="X3" s="16"/>
      <c r="Y3" s="16"/>
      <c r="Z3" s="16"/>
      <c r="AA3" s="16"/>
      <c r="AB3" s="16"/>
      <c r="AC3" s="16"/>
      <c r="AD3" s="16"/>
      <c r="AE3" s="16"/>
      <c r="AF3" s="16"/>
      <c r="AG3" s="16"/>
      <c r="AH3" s="16"/>
      <c r="AI3" s="17"/>
      <c r="AJ3" s="442" t="str">
        <f>IF(LEN(AK8&amp;AK26&amp;AK44&amp;AK62&amp;AK80&amp;AK98&amp;AK116&amp;AK135&amp;AK148&amp;AK166&amp;AK184&amp;AK213&amp;AK231&amp;AK249&amp;AK267&amp;AK285)&lt;1,"","This form has data Errors. Please correct them before submitting")</f>
        <v/>
      </c>
      <c r="AK3" s="443"/>
    </row>
    <row r="4" spans="1:37" ht="97.15" customHeight="1" thickBot="1" x14ac:dyDescent="0.3">
      <c r="B4" s="448" t="str">
        <f>"County: "&amp;U2&amp;"             sub-county: "&amp;L2&amp;"             Facility: "&amp;C2&amp;"             Mflcode: "&amp;G2&amp;"             Year: "&amp;AE2&amp;"             Month: "&amp;Z2</f>
        <v>County: Samburu             sub-county: Samburu Central             Facility: Kisima Health Centre             Mflcode: 14943             Year: 2022             Month: 05</v>
      </c>
      <c r="C4" s="449"/>
      <c r="D4" s="449"/>
      <c r="E4" s="449"/>
      <c r="F4" s="449"/>
      <c r="G4" s="449"/>
      <c r="H4" s="449"/>
      <c r="I4" s="449"/>
      <c r="J4" s="449"/>
      <c r="K4" s="449"/>
      <c r="L4" s="449"/>
      <c r="M4" s="449"/>
      <c r="N4" s="449"/>
      <c r="O4" s="449"/>
      <c r="P4" s="449"/>
      <c r="Q4" s="449"/>
      <c r="R4" s="449"/>
      <c r="S4" s="449"/>
      <c r="T4" s="449"/>
      <c r="U4" s="449"/>
      <c r="V4" s="449"/>
      <c r="W4" s="449"/>
      <c r="X4" s="449"/>
      <c r="Y4" s="449"/>
      <c r="Z4" s="449"/>
      <c r="AA4" s="449"/>
      <c r="AB4" s="449"/>
      <c r="AC4" s="449"/>
      <c r="AD4" s="449"/>
      <c r="AE4" s="449"/>
      <c r="AF4" s="449"/>
      <c r="AG4" s="449"/>
      <c r="AH4" s="449"/>
      <c r="AI4" s="450"/>
      <c r="AJ4" s="444"/>
      <c r="AK4" s="445"/>
    </row>
    <row r="5" spans="1:37" ht="45" customHeight="1" thickBot="1" x14ac:dyDescent="0.3">
      <c r="B5" s="360" t="s">
        <v>86</v>
      </c>
      <c r="C5" s="361"/>
      <c r="D5" s="361"/>
      <c r="E5" s="361"/>
      <c r="F5" s="361"/>
      <c r="G5" s="361"/>
      <c r="H5" s="361"/>
      <c r="I5" s="361"/>
      <c r="J5" s="361"/>
      <c r="K5" s="361"/>
      <c r="L5" s="361"/>
      <c r="M5" s="361"/>
      <c r="N5" s="361"/>
      <c r="O5" s="361"/>
      <c r="P5" s="361"/>
      <c r="Q5" s="361"/>
      <c r="R5" s="361"/>
      <c r="S5" s="361"/>
      <c r="T5" s="361"/>
      <c r="U5" s="361"/>
      <c r="V5" s="361"/>
      <c r="W5" s="361"/>
      <c r="X5" s="361"/>
      <c r="Y5" s="361"/>
      <c r="Z5" s="361"/>
      <c r="AA5" s="361"/>
      <c r="AB5" s="361"/>
      <c r="AC5" s="361"/>
      <c r="AD5" s="361"/>
      <c r="AE5" s="361"/>
      <c r="AF5" s="361"/>
      <c r="AG5" s="361"/>
      <c r="AH5" s="361"/>
      <c r="AI5" s="362"/>
      <c r="AJ5" s="446"/>
      <c r="AK5" s="447"/>
    </row>
    <row r="6" spans="1:37" ht="28.5" x14ac:dyDescent="0.25">
      <c r="B6" s="432" t="s">
        <v>6</v>
      </c>
      <c r="C6" s="434" t="s">
        <v>7</v>
      </c>
      <c r="D6" s="436" t="s">
        <v>8</v>
      </c>
      <c r="E6" s="418" t="s">
        <v>9</v>
      </c>
      <c r="F6" s="418"/>
      <c r="G6" s="418" t="s">
        <v>10</v>
      </c>
      <c r="H6" s="418"/>
      <c r="I6" s="418" t="s">
        <v>11</v>
      </c>
      <c r="J6" s="418"/>
      <c r="K6" s="418" t="s">
        <v>12</v>
      </c>
      <c r="L6" s="418"/>
      <c r="M6" s="427" t="s">
        <v>13</v>
      </c>
      <c r="N6" s="428"/>
      <c r="O6" s="427" t="s">
        <v>14</v>
      </c>
      <c r="P6" s="428"/>
      <c r="Q6" s="427" t="s">
        <v>437</v>
      </c>
      <c r="R6" s="428"/>
      <c r="S6" s="427" t="s">
        <v>16</v>
      </c>
      <c r="T6" s="428"/>
      <c r="U6" s="427" t="s">
        <v>17</v>
      </c>
      <c r="V6" s="428"/>
      <c r="W6" s="427" t="s">
        <v>18</v>
      </c>
      <c r="X6" s="428"/>
      <c r="Y6" s="427" t="s">
        <v>19</v>
      </c>
      <c r="Z6" s="428"/>
      <c r="AA6" s="427" t="s">
        <v>20</v>
      </c>
      <c r="AB6" s="428"/>
      <c r="AC6" s="418" t="s">
        <v>21</v>
      </c>
      <c r="AD6" s="418"/>
      <c r="AE6" s="418" t="s">
        <v>22</v>
      </c>
      <c r="AF6" s="418"/>
      <c r="AG6" s="418" t="s">
        <v>23</v>
      </c>
      <c r="AH6" s="418"/>
      <c r="AI6" s="419" t="s">
        <v>24</v>
      </c>
      <c r="AJ6" s="421" t="s">
        <v>84</v>
      </c>
      <c r="AK6" s="423" t="s">
        <v>85</v>
      </c>
    </row>
    <row r="7" spans="1:37" ht="28.9" customHeight="1" thickBot="1" x14ac:dyDescent="0.3">
      <c r="B7" s="433"/>
      <c r="C7" s="435"/>
      <c r="D7" s="437"/>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0"/>
      <c r="AJ7" s="422"/>
      <c r="AK7" s="424"/>
    </row>
    <row r="8" spans="1:37" ht="39.6" customHeight="1" thickBot="1" x14ac:dyDescent="0.4">
      <c r="A8" s="29"/>
      <c r="B8" s="425" t="s">
        <v>87</v>
      </c>
      <c r="C8" s="116" t="s">
        <v>602</v>
      </c>
      <c r="D8" s="125" t="s">
        <v>128</v>
      </c>
      <c r="E8" s="81"/>
      <c r="F8" s="81"/>
      <c r="G8" s="81"/>
      <c r="H8" s="81"/>
      <c r="I8" s="81"/>
      <c r="J8" s="81"/>
      <c r="K8" s="82"/>
      <c r="L8" s="82"/>
      <c r="M8" s="232"/>
      <c r="N8" s="232"/>
      <c r="O8" s="232"/>
      <c r="P8" s="232"/>
      <c r="Q8" s="232"/>
      <c r="R8" s="232"/>
      <c r="S8" s="83"/>
      <c r="T8" s="83"/>
      <c r="U8" s="83"/>
      <c r="V8" s="83"/>
      <c r="W8" s="83"/>
      <c r="X8" s="83"/>
      <c r="Y8" s="83"/>
      <c r="Z8" s="83"/>
      <c r="AA8" s="83"/>
      <c r="AB8" s="83"/>
      <c r="AC8" s="56"/>
      <c r="AD8" s="20"/>
      <c r="AE8" s="20"/>
      <c r="AF8" s="20"/>
      <c r="AG8" s="20"/>
      <c r="AH8" s="20"/>
      <c r="AI8" s="22">
        <f>SUM(M8:AB8)</f>
        <v>0</v>
      </c>
      <c r="AJ8" s="24"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429" t="str">
        <f>CONCATENATE(AJ8,AJ9,AJ10,AJ11,AJ12,AJ13,AJ14,AJ15,AJ16,AJ17,AJ18,AJ19,AJ20,AJ21,AJ22,AJ23,AJ24,AJ25)</f>
        <v/>
      </c>
    </row>
    <row r="9" spans="1:37" ht="39.6" customHeight="1" thickBot="1" x14ac:dyDescent="0.4">
      <c r="A9" s="29"/>
      <c r="B9" s="426"/>
      <c r="C9" s="117" t="s">
        <v>603</v>
      </c>
      <c r="D9" s="126" t="s">
        <v>129</v>
      </c>
      <c r="E9" s="84"/>
      <c r="F9" s="84"/>
      <c r="G9" s="84"/>
      <c r="H9" s="84"/>
      <c r="I9" s="84"/>
      <c r="J9" s="84"/>
      <c r="K9" s="85"/>
      <c r="L9" s="85"/>
      <c r="M9" s="108"/>
      <c r="N9" s="107"/>
      <c r="O9" s="108"/>
      <c r="P9" s="107"/>
      <c r="Q9" s="108"/>
      <c r="R9" s="108"/>
      <c r="S9" s="86"/>
      <c r="T9" s="87"/>
      <c r="U9" s="86"/>
      <c r="V9" s="87"/>
      <c r="W9" s="86"/>
      <c r="X9" s="87"/>
      <c r="Y9" s="86"/>
      <c r="Z9" s="87"/>
      <c r="AA9" s="86"/>
      <c r="AB9" s="87"/>
      <c r="AC9" s="30"/>
      <c r="AD9" s="1"/>
      <c r="AE9" s="1"/>
      <c r="AF9" s="1"/>
      <c r="AG9" s="1"/>
      <c r="AH9" s="1"/>
      <c r="AI9" s="22">
        <f t="shared" ref="AI9:AI72" si="0">SUM(M9:AB9)</f>
        <v>0</v>
      </c>
      <c r="AJ9" s="24"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430"/>
    </row>
    <row r="10" spans="1:37" s="4" customFormat="1" ht="39.6" customHeight="1" thickBot="1" x14ac:dyDescent="0.3">
      <c r="B10" s="426"/>
      <c r="C10" s="117" t="s">
        <v>606</v>
      </c>
      <c r="D10" s="126" t="s">
        <v>130</v>
      </c>
      <c r="E10" s="84"/>
      <c r="F10" s="84"/>
      <c r="G10" s="84"/>
      <c r="H10" s="84"/>
      <c r="I10" s="84"/>
      <c r="J10" s="84"/>
      <c r="K10" s="85"/>
      <c r="L10" s="85"/>
      <c r="M10" s="107"/>
      <c r="N10" s="108"/>
      <c r="O10" s="107"/>
      <c r="P10" s="108"/>
      <c r="Q10" s="107"/>
      <c r="R10" s="108"/>
      <c r="S10" s="87"/>
      <c r="T10" s="86"/>
      <c r="U10" s="87"/>
      <c r="V10" s="86"/>
      <c r="W10" s="87"/>
      <c r="X10" s="86"/>
      <c r="Y10" s="87"/>
      <c r="Z10" s="86"/>
      <c r="AA10" s="87"/>
      <c r="AB10" s="86"/>
      <c r="AC10" s="30"/>
      <c r="AD10" s="1"/>
      <c r="AE10" s="1"/>
      <c r="AF10" s="1"/>
      <c r="AG10" s="1"/>
      <c r="AH10" s="1"/>
      <c r="AI10" s="22">
        <f t="shared" si="0"/>
        <v>0</v>
      </c>
      <c r="AJ10" s="24" t="str">
        <f t="shared" si="1"/>
        <v/>
      </c>
      <c r="AK10" s="430"/>
    </row>
    <row r="11" spans="1:37" s="4" customFormat="1" ht="39.6" customHeight="1" thickBot="1" x14ac:dyDescent="0.3">
      <c r="B11" s="426"/>
      <c r="C11" s="117" t="s">
        <v>88</v>
      </c>
      <c r="D11" s="126" t="s">
        <v>131</v>
      </c>
      <c r="E11" s="84"/>
      <c r="F11" s="84"/>
      <c r="G11" s="84"/>
      <c r="H11" s="84"/>
      <c r="I11" s="84"/>
      <c r="J11" s="84"/>
      <c r="K11" s="88"/>
      <c r="L11" s="88"/>
      <c r="M11" s="107"/>
      <c r="N11" s="108"/>
      <c r="O11" s="107"/>
      <c r="P11" s="108"/>
      <c r="Q11" s="107"/>
      <c r="R11" s="108"/>
      <c r="S11" s="87"/>
      <c r="T11" s="86"/>
      <c r="U11" s="87"/>
      <c r="V11" s="86"/>
      <c r="W11" s="87"/>
      <c r="X11" s="86"/>
      <c r="Y11" s="87"/>
      <c r="Z11" s="86"/>
      <c r="AA11" s="87"/>
      <c r="AB11" s="86"/>
      <c r="AC11" s="30"/>
      <c r="AD11" s="1"/>
      <c r="AE11" s="1"/>
      <c r="AF11" s="1"/>
      <c r="AG11" s="1"/>
      <c r="AH11" s="1"/>
      <c r="AI11" s="22">
        <f t="shared" si="0"/>
        <v>0</v>
      </c>
      <c r="AJ11" s="24" t="str">
        <f t="shared" si="1"/>
        <v/>
      </c>
      <c r="AK11" s="430"/>
    </row>
    <row r="12" spans="1:37" s="4" customFormat="1" ht="39.6" customHeight="1" thickBot="1" x14ac:dyDescent="0.3">
      <c r="B12" s="426"/>
      <c r="C12" s="117" t="s">
        <v>604</v>
      </c>
      <c r="D12" s="126" t="s">
        <v>132</v>
      </c>
      <c r="E12" s="84"/>
      <c r="F12" s="84"/>
      <c r="G12" s="84"/>
      <c r="H12" s="84"/>
      <c r="I12" s="84"/>
      <c r="J12" s="84"/>
      <c r="K12" s="89">
        <f>SUM(K13:K19)</f>
        <v>0</v>
      </c>
      <c r="L12" s="89">
        <f t="shared" ref="L12" si="2">SUM(L13:L19)</f>
        <v>0</v>
      </c>
      <c r="M12" s="108"/>
      <c r="N12" s="107"/>
      <c r="O12" s="108"/>
      <c r="P12" s="107"/>
      <c r="Q12" s="108"/>
      <c r="R12" s="107"/>
      <c r="S12" s="86"/>
      <c r="T12" s="87"/>
      <c r="U12" s="86"/>
      <c r="V12" s="87"/>
      <c r="W12" s="86"/>
      <c r="X12" s="87"/>
      <c r="Y12" s="86"/>
      <c r="Z12" s="87"/>
      <c r="AA12" s="86"/>
      <c r="AB12" s="87"/>
      <c r="AC12" s="30"/>
      <c r="AD12" s="1"/>
      <c r="AE12" s="1"/>
      <c r="AF12" s="1"/>
      <c r="AG12" s="1"/>
      <c r="AH12" s="1"/>
      <c r="AI12" s="22">
        <f t="shared" si="0"/>
        <v>0</v>
      </c>
      <c r="AJ12" s="24" t="str">
        <f t="shared" si="1"/>
        <v/>
      </c>
      <c r="AK12" s="430"/>
    </row>
    <row r="13" spans="1:37" s="4" customFormat="1" ht="39.6" customHeight="1" thickBot="1" x14ac:dyDescent="0.3">
      <c r="B13" s="426"/>
      <c r="C13" s="117" t="s">
        <v>607</v>
      </c>
      <c r="D13" s="126" t="s">
        <v>133</v>
      </c>
      <c r="E13" s="84"/>
      <c r="F13" s="84"/>
      <c r="G13" s="84"/>
      <c r="H13" s="84"/>
      <c r="I13" s="84"/>
      <c r="J13" s="84"/>
      <c r="K13" s="88"/>
      <c r="L13" s="88"/>
      <c r="M13" s="107"/>
      <c r="N13" s="107"/>
      <c r="O13" s="107"/>
      <c r="P13" s="107"/>
      <c r="Q13" s="107"/>
      <c r="R13" s="107"/>
      <c r="S13" s="87"/>
      <c r="T13" s="87"/>
      <c r="U13" s="87"/>
      <c r="V13" s="87"/>
      <c r="W13" s="87"/>
      <c r="X13" s="87"/>
      <c r="Y13" s="87"/>
      <c r="Z13" s="87"/>
      <c r="AA13" s="87"/>
      <c r="AB13" s="87"/>
      <c r="AC13" s="30"/>
      <c r="AD13" s="1"/>
      <c r="AE13" s="1"/>
      <c r="AF13" s="1"/>
      <c r="AG13" s="1"/>
      <c r="AH13" s="1"/>
      <c r="AI13" s="22">
        <f t="shared" si="0"/>
        <v>0</v>
      </c>
      <c r="AJ13" s="24" t="str">
        <f t="shared" si="1"/>
        <v/>
      </c>
      <c r="AK13" s="430"/>
    </row>
    <row r="14" spans="1:37" s="4" customFormat="1" ht="39.6" customHeight="1" thickBot="1" x14ac:dyDescent="0.3">
      <c r="B14" s="426"/>
      <c r="C14" s="117" t="s">
        <v>89</v>
      </c>
      <c r="D14" s="126" t="s">
        <v>134</v>
      </c>
      <c r="E14" s="84"/>
      <c r="F14" s="84"/>
      <c r="G14" s="84"/>
      <c r="H14" s="84"/>
      <c r="I14" s="84"/>
      <c r="J14" s="84"/>
      <c r="K14" s="84"/>
      <c r="L14" s="84"/>
      <c r="M14" s="232"/>
      <c r="N14" s="107"/>
      <c r="O14" s="232"/>
      <c r="P14" s="107"/>
      <c r="Q14" s="232"/>
      <c r="R14" s="107"/>
      <c r="S14" s="87"/>
      <c r="T14" s="87"/>
      <c r="U14" s="87"/>
      <c r="V14" s="87"/>
      <c r="W14" s="87"/>
      <c r="X14" s="87"/>
      <c r="Y14" s="87"/>
      <c r="Z14" s="87"/>
      <c r="AA14" s="87"/>
      <c r="AB14" s="87"/>
      <c r="AC14" s="30"/>
      <c r="AD14" s="1"/>
      <c r="AE14" s="1"/>
      <c r="AF14" s="1"/>
      <c r="AG14" s="1"/>
      <c r="AH14" s="1"/>
      <c r="AI14" s="22">
        <f t="shared" si="0"/>
        <v>0</v>
      </c>
      <c r="AJ14" s="24" t="str">
        <f t="shared" si="1"/>
        <v/>
      </c>
      <c r="AK14" s="430"/>
    </row>
    <row r="15" spans="1:37" s="4" customFormat="1" ht="39.6" customHeight="1" thickBot="1" x14ac:dyDescent="0.3">
      <c r="B15" s="426"/>
      <c r="C15" s="117" t="s">
        <v>90</v>
      </c>
      <c r="D15" s="126" t="s">
        <v>135</v>
      </c>
      <c r="E15" s="84"/>
      <c r="F15" s="84"/>
      <c r="G15" s="84"/>
      <c r="H15" s="84"/>
      <c r="I15" s="84"/>
      <c r="J15" s="84"/>
      <c r="K15" s="88"/>
      <c r="L15" s="88"/>
      <c r="M15" s="107"/>
      <c r="N15" s="107"/>
      <c r="O15" s="107"/>
      <c r="P15" s="107"/>
      <c r="Q15" s="107"/>
      <c r="R15" s="107"/>
      <c r="S15" s="87"/>
      <c r="T15" s="87"/>
      <c r="U15" s="87"/>
      <c r="V15" s="87"/>
      <c r="W15" s="87"/>
      <c r="X15" s="87"/>
      <c r="Y15" s="87"/>
      <c r="Z15" s="87"/>
      <c r="AA15" s="87"/>
      <c r="AB15" s="87"/>
      <c r="AC15" s="30"/>
      <c r="AD15" s="1"/>
      <c r="AE15" s="1"/>
      <c r="AF15" s="1"/>
      <c r="AG15" s="1"/>
      <c r="AH15" s="1"/>
      <c r="AI15" s="22">
        <f t="shared" si="0"/>
        <v>0</v>
      </c>
      <c r="AJ15" s="24" t="str">
        <f t="shared" si="1"/>
        <v/>
      </c>
      <c r="AK15" s="430"/>
    </row>
    <row r="16" spans="1:37" s="4" customFormat="1" ht="39.6" customHeight="1" thickBot="1" x14ac:dyDescent="0.3">
      <c r="B16" s="426"/>
      <c r="C16" s="120" t="s">
        <v>605</v>
      </c>
      <c r="D16" s="129" t="s">
        <v>136</v>
      </c>
      <c r="E16" s="147"/>
      <c r="F16" s="147"/>
      <c r="G16" s="147"/>
      <c r="H16" s="147"/>
      <c r="I16" s="147"/>
      <c r="J16" s="147"/>
      <c r="K16" s="147"/>
      <c r="L16" s="148"/>
      <c r="M16" s="113"/>
      <c r="N16" s="107"/>
      <c r="O16" s="113"/>
      <c r="P16" s="107"/>
      <c r="Q16" s="113"/>
      <c r="R16" s="107"/>
      <c r="S16" s="100"/>
      <c r="T16" s="101"/>
      <c r="U16" s="100"/>
      <c r="V16" s="101"/>
      <c r="W16" s="100"/>
      <c r="X16" s="101"/>
      <c r="Y16" s="100"/>
      <c r="Z16" s="101"/>
      <c r="AA16" s="100"/>
      <c r="AB16" s="101"/>
      <c r="AC16" s="58"/>
      <c r="AD16" s="23"/>
      <c r="AE16" s="23"/>
      <c r="AF16" s="23"/>
      <c r="AG16" s="23"/>
      <c r="AH16" s="23"/>
      <c r="AI16" s="79">
        <f t="shared" si="0"/>
        <v>0</v>
      </c>
      <c r="AJ16" s="24"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430"/>
    </row>
    <row r="17" spans="1:37" ht="36.6" customHeight="1" thickBot="1" x14ac:dyDescent="0.4">
      <c r="A17" s="29"/>
      <c r="B17" s="390" t="s">
        <v>91</v>
      </c>
      <c r="C17" s="116" t="s">
        <v>602</v>
      </c>
      <c r="D17" s="125" t="s">
        <v>137</v>
      </c>
      <c r="E17" s="81"/>
      <c r="F17" s="81"/>
      <c r="G17" s="81"/>
      <c r="H17" s="81"/>
      <c r="I17" s="81"/>
      <c r="J17" s="81"/>
      <c r="K17" s="81"/>
      <c r="L17" s="94"/>
      <c r="M17" s="232"/>
      <c r="N17" s="232"/>
      <c r="O17" s="232"/>
      <c r="P17" s="232"/>
      <c r="Q17" s="232"/>
      <c r="R17" s="232"/>
      <c r="S17" s="107"/>
      <c r="T17" s="107"/>
      <c r="U17" s="107"/>
      <c r="V17" s="107"/>
      <c r="W17" s="107"/>
      <c r="X17" s="107"/>
      <c r="Y17" s="107"/>
      <c r="Z17" s="107"/>
      <c r="AA17" s="107"/>
      <c r="AB17" s="107"/>
      <c r="AC17" s="107"/>
      <c r="AD17" s="107"/>
      <c r="AE17" s="107"/>
      <c r="AF17" s="107"/>
      <c r="AG17" s="107"/>
      <c r="AH17" s="107"/>
      <c r="AI17" s="22">
        <f t="shared" si="0"/>
        <v>0</v>
      </c>
      <c r="AJ17" s="24"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430"/>
    </row>
    <row r="18" spans="1:37" ht="36.6" customHeight="1" thickBot="1" x14ac:dyDescent="0.4">
      <c r="A18" s="29"/>
      <c r="B18" s="391"/>
      <c r="C18" s="117" t="s">
        <v>603</v>
      </c>
      <c r="D18" s="126" t="s">
        <v>138</v>
      </c>
      <c r="E18" s="84"/>
      <c r="F18" s="84"/>
      <c r="G18" s="84"/>
      <c r="H18" s="84"/>
      <c r="I18" s="84"/>
      <c r="J18" s="84"/>
      <c r="K18" s="84"/>
      <c r="L18" s="88"/>
      <c r="M18" s="108"/>
      <c r="N18" s="107"/>
      <c r="O18" s="108"/>
      <c r="P18" s="107"/>
      <c r="Q18" s="108"/>
      <c r="R18" s="108"/>
      <c r="S18" s="108"/>
      <c r="T18" s="108"/>
      <c r="U18" s="108"/>
      <c r="V18" s="108"/>
      <c r="W18" s="108"/>
      <c r="X18" s="108"/>
      <c r="Y18" s="108"/>
      <c r="Z18" s="108"/>
      <c r="AA18" s="108"/>
      <c r="AB18" s="108"/>
      <c r="AC18" s="108"/>
      <c r="AD18" s="108"/>
      <c r="AE18" s="108"/>
      <c r="AF18" s="108"/>
      <c r="AG18" s="108"/>
      <c r="AH18" s="108"/>
      <c r="AI18" s="22">
        <f t="shared" si="0"/>
        <v>0</v>
      </c>
      <c r="AJ18" s="24"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430"/>
    </row>
    <row r="19" spans="1:37" ht="36.6" customHeight="1" thickBot="1" x14ac:dyDescent="0.4">
      <c r="A19" s="29"/>
      <c r="B19" s="391"/>
      <c r="C19" s="117" t="s">
        <v>606</v>
      </c>
      <c r="D19" s="126" t="s">
        <v>139</v>
      </c>
      <c r="E19" s="84"/>
      <c r="F19" s="84"/>
      <c r="G19" s="84"/>
      <c r="H19" s="84"/>
      <c r="I19" s="84"/>
      <c r="J19" s="84"/>
      <c r="K19" s="88"/>
      <c r="L19" s="84"/>
      <c r="M19" s="107"/>
      <c r="N19" s="108"/>
      <c r="O19" s="107"/>
      <c r="P19" s="108"/>
      <c r="Q19" s="107"/>
      <c r="R19" s="108"/>
      <c r="S19" s="87"/>
      <c r="T19" s="86"/>
      <c r="U19" s="87"/>
      <c r="V19" s="86"/>
      <c r="W19" s="87"/>
      <c r="X19" s="86"/>
      <c r="Y19" s="87"/>
      <c r="Z19" s="86"/>
      <c r="AA19" s="87"/>
      <c r="AB19" s="86"/>
      <c r="AC19" s="30"/>
      <c r="AD19" s="1"/>
      <c r="AE19" s="1"/>
      <c r="AF19" s="1"/>
      <c r="AG19" s="1"/>
      <c r="AH19" s="1"/>
      <c r="AI19" s="22">
        <f t="shared" si="0"/>
        <v>0</v>
      </c>
      <c r="AJ19" s="24" t="str">
        <f t="shared" si="3"/>
        <v/>
      </c>
      <c r="AK19" s="430"/>
    </row>
    <row r="20" spans="1:37" ht="36.6" customHeight="1" thickBot="1" x14ac:dyDescent="0.4">
      <c r="A20" s="29"/>
      <c r="B20" s="391"/>
      <c r="C20" s="117" t="s">
        <v>88</v>
      </c>
      <c r="D20" s="126" t="s">
        <v>140</v>
      </c>
      <c r="E20" s="84"/>
      <c r="F20" s="84"/>
      <c r="G20" s="84"/>
      <c r="H20" s="84"/>
      <c r="I20" s="84"/>
      <c r="J20" s="84"/>
      <c r="K20" s="89">
        <f>SUM(K21:K27)</f>
        <v>0</v>
      </c>
      <c r="L20" s="89">
        <f t="shared" ref="L20" si="4">SUM(L21:L27)</f>
        <v>0</v>
      </c>
      <c r="M20" s="107"/>
      <c r="N20" s="108"/>
      <c r="O20" s="107"/>
      <c r="P20" s="108"/>
      <c r="Q20" s="107"/>
      <c r="R20" s="108"/>
      <c r="S20" s="87"/>
      <c r="T20" s="86"/>
      <c r="U20" s="87"/>
      <c r="V20" s="86"/>
      <c r="W20" s="87"/>
      <c r="X20" s="86"/>
      <c r="Y20" s="87"/>
      <c r="Z20" s="86"/>
      <c r="AA20" s="87"/>
      <c r="AB20" s="86"/>
      <c r="AC20" s="30"/>
      <c r="AD20" s="1"/>
      <c r="AE20" s="1"/>
      <c r="AF20" s="1"/>
      <c r="AG20" s="1"/>
      <c r="AH20" s="1"/>
      <c r="AI20" s="22">
        <f t="shared" si="0"/>
        <v>0</v>
      </c>
      <c r="AJ20" s="24" t="str">
        <f t="shared" si="3"/>
        <v/>
      </c>
      <c r="AK20" s="430"/>
    </row>
    <row r="21" spans="1:37" ht="36.6" customHeight="1" thickBot="1" x14ac:dyDescent="0.4">
      <c r="A21" s="29"/>
      <c r="B21" s="391"/>
      <c r="C21" s="117" t="s">
        <v>604</v>
      </c>
      <c r="D21" s="126" t="s">
        <v>141</v>
      </c>
      <c r="E21" s="84"/>
      <c r="F21" s="84"/>
      <c r="G21" s="84"/>
      <c r="H21" s="84"/>
      <c r="I21" s="84"/>
      <c r="J21" s="84"/>
      <c r="K21" s="88"/>
      <c r="L21" s="88"/>
      <c r="M21" s="108"/>
      <c r="N21" s="107"/>
      <c r="O21" s="108"/>
      <c r="P21" s="107"/>
      <c r="Q21" s="108"/>
      <c r="R21" s="107"/>
      <c r="S21" s="86"/>
      <c r="T21" s="87"/>
      <c r="U21" s="86"/>
      <c r="V21" s="87"/>
      <c r="W21" s="86"/>
      <c r="X21" s="87"/>
      <c r="Y21" s="86"/>
      <c r="Z21" s="87"/>
      <c r="AA21" s="86"/>
      <c r="AB21" s="87"/>
      <c r="AC21" s="30"/>
      <c r="AD21" s="1"/>
      <c r="AE21" s="1"/>
      <c r="AF21" s="1"/>
      <c r="AG21" s="1"/>
      <c r="AH21" s="1"/>
      <c r="AI21" s="22">
        <f t="shared" si="0"/>
        <v>0</v>
      </c>
      <c r="AJ21" s="24" t="str">
        <f t="shared" si="3"/>
        <v/>
      </c>
      <c r="AK21" s="430"/>
    </row>
    <row r="22" spans="1:37" ht="36.6" customHeight="1" thickBot="1" x14ac:dyDescent="0.4">
      <c r="A22" s="29"/>
      <c r="B22" s="391"/>
      <c r="C22" s="117" t="s">
        <v>607</v>
      </c>
      <c r="D22" s="126" t="s">
        <v>142</v>
      </c>
      <c r="E22" s="84"/>
      <c r="F22" s="84"/>
      <c r="G22" s="84"/>
      <c r="H22" s="84"/>
      <c r="I22" s="84"/>
      <c r="J22" s="84"/>
      <c r="K22" s="84"/>
      <c r="L22" s="84"/>
      <c r="M22" s="107"/>
      <c r="N22" s="107"/>
      <c r="O22" s="107"/>
      <c r="P22" s="107"/>
      <c r="Q22" s="107"/>
      <c r="R22" s="107"/>
      <c r="S22" s="87"/>
      <c r="T22" s="87"/>
      <c r="U22" s="87"/>
      <c r="V22" s="87"/>
      <c r="W22" s="87"/>
      <c r="X22" s="87"/>
      <c r="Y22" s="87"/>
      <c r="Z22" s="87"/>
      <c r="AA22" s="87"/>
      <c r="AB22" s="87"/>
      <c r="AC22" s="30"/>
      <c r="AD22" s="1"/>
      <c r="AE22" s="1"/>
      <c r="AF22" s="1"/>
      <c r="AG22" s="1"/>
      <c r="AH22" s="1"/>
      <c r="AI22" s="22">
        <f t="shared" si="0"/>
        <v>0</v>
      </c>
      <c r="AJ22" s="24" t="str">
        <f t="shared" si="3"/>
        <v/>
      </c>
      <c r="AK22" s="430"/>
    </row>
    <row r="23" spans="1:37" ht="36.6" customHeight="1" thickBot="1" x14ac:dyDescent="0.4">
      <c r="A23" s="29"/>
      <c r="B23" s="391"/>
      <c r="C23" s="117" t="s">
        <v>89</v>
      </c>
      <c r="D23" s="126" t="s">
        <v>143</v>
      </c>
      <c r="E23" s="84"/>
      <c r="F23" s="84"/>
      <c r="G23" s="84"/>
      <c r="H23" s="84"/>
      <c r="I23" s="84"/>
      <c r="J23" s="84"/>
      <c r="K23" s="88"/>
      <c r="L23" s="88"/>
      <c r="M23" s="232"/>
      <c r="N23" s="107"/>
      <c r="O23" s="232"/>
      <c r="P23" s="107"/>
      <c r="Q23" s="232"/>
      <c r="R23" s="107"/>
      <c r="S23" s="87"/>
      <c r="T23" s="87"/>
      <c r="U23" s="87"/>
      <c r="V23" s="87"/>
      <c r="W23" s="87"/>
      <c r="X23" s="87"/>
      <c r="Y23" s="87"/>
      <c r="Z23" s="87"/>
      <c r="AA23" s="87"/>
      <c r="AB23" s="87"/>
      <c r="AC23" s="30"/>
      <c r="AD23" s="1"/>
      <c r="AE23" s="1"/>
      <c r="AF23" s="1"/>
      <c r="AG23" s="1"/>
      <c r="AH23" s="1"/>
      <c r="AI23" s="22">
        <f t="shared" si="0"/>
        <v>0</v>
      </c>
      <c r="AJ23" s="24" t="str">
        <f t="shared" si="3"/>
        <v/>
      </c>
      <c r="AK23" s="430"/>
    </row>
    <row r="24" spans="1:37" ht="36.6" customHeight="1" thickBot="1" x14ac:dyDescent="0.4">
      <c r="A24" s="29"/>
      <c r="B24" s="391"/>
      <c r="C24" s="117" t="s">
        <v>90</v>
      </c>
      <c r="D24" s="126" t="s">
        <v>144</v>
      </c>
      <c r="E24" s="84"/>
      <c r="F24" s="84"/>
      <c r="G24" s="84"/>
      <c r="H24" s="84"/>
      <c r="I24" s="84"/>
      <c r="J24" s="84"/>
      <c r="K24" s="84"/>
      <c r="L24" s="88"/>
      <c r="M24" s="107"/>
      <c r="N24" s="107"/>
      <c r="O24" s="107"/>
      <c r="P24" s="107"/>
      <c r="Q24" s="107"/>
      <c r="R24" s="107"/>
      <c r="S24" s="87"/>
      <c r="T24" s="87"/>
      <c r="U24" s="87"/>
      <c r="V24" s="87"/>
      <c r="W24" s="87"/>
      <c r="X24" s="87"/>
      <c r="Y24" s="87"/>
      <c r="Z24" s="87"/>
      <c r="AA24" s="87"/>
      <c r="AB24" s="87"/>
      <c r="AC24" s="30"/>
      <c r="AD24" s="1"/>
      <c r="AE24" s="1"/>
      <c r="AF24" s="1"/>
      <c r="AG24" s="1"/>
      <c r="AH24" s="1"/>
      <c r="AI24" s="22">
        <f t="shared" si="0"/>
        <v>0</v>
      </c>
      <c r="AJ24" s="24" t="str">
        <f t="shared" si="3"/>
        <v/>
      </c>
      <c r="AK24" s="430"/>
    </row>
    <row r="25" spans="1:37" ht="36.6" customHeight="1" thickBot="1" x14ac:dyDescent="0.4">
      <c r="A25" s="29"/>
      <c r="B25" s="392"/>
      <c r="C25" s="118" t="s">
        <v>605</v>
      </c>
      <c r="D25" s="127" t="s">
        <v>145</v>
      </c>
      <c r="E25" s="90"/>
      <c r="F25" s="90"/>
      <c r="G25" s="90"/>
      <c r="H25" s="90"/>
      <c r="I25" s="90"/>
      <c r="J25" s="90"/>
      <c r="K25" s="90"/>
      <c r="L25" s="91"/>
      <c r="M25" s="110"/>
      <c r="N25" s="107"/>
      <c r="O25" s="110"/>
      <c r="P25" s="107"/>
      <c r="Q25" s="110"/>
      <c r="R25" s="107"/>
      <c r="S25" s="92"/>
      <c r="T25" s="93"/>
      <c r="U25" s="92"/>
      <c r="V25" s="93"/>
      <c r="W25" s="92"/>
      <c r="X25" s="93"/>
      <c r="Y25" s="92"/>
      <c r="Z25" s="93"/>
      <c r="AA25" s="92"/>
      <c r="AB25" s="93"/>
      <c r="AC25" s="31"/>
      <c r="AD25" s="6"/>
      <c r="AE25" s="6"/>
      <c r="AF25" s="6"/>
      <c r="AG25" s="6"/>
      <c r="AH25" s="6"/>
      <c r="AI25" s="35">
        <f t="shared" si="0"/>
        <v>0</v>
      </c>
      <c r="AJ25" s="24" t="str">
        <f t="shared" si="3"/>
        <v/>
      </c>
      <c r="AK25" s="431"/>
    </row>
    <row r="26" spans="1:37" ht="36.6" customHeight="1" thickBot="1" x14ac:dyDescent="0.4">
      <c r="A26" s="29"/>
      <c r="B26" s="399" t="s">
        <v>615</v>
      </c>
      <c r="C26" s="119" t="s">
        <v>602</v>
      </c>
      <c r="D26" s="128" t="s">
        <v>146</v>
      </c>
      <c r="E26" s="95"/>
      <c r="F26" s="95"/>
      <c r="G26" s="95"/>
      <c r="H26" s="95"/>
      <c r="I26" s="95"/>
      <c r="J26" s="95"/>
      <c r="K26" s="95"/>
      <c r="L26" s="96"/>
      <c r="M26" s="233"/>
      <c r="N26" s="233"/>
      <c r="O26" s="233"/>
      <c r="P26" s="233"/>
      <c r="Q26" s="233"/>
      <c r="R26" s="233"/>
      <c r="S26" s="97"/>
      <c r="T26" s="97"/>
      <c r="U26" s="97"/>
      <c r="V26" s="97"/>
      <c r="W26" s="97"/>
      <c r="X26" s="97"/>
      <c r="Y26" s="97"/>
      <c r="Z26" s="97"/>
      <c r="AA26" s="97"/>
      <c r="AB26" s="97"/>
      <c r="AC26" s="57"/>
      <c r="AD26" s="18"/>
      <c r="AE26" s="18"/>
      <c r="AF26" s="18"/>
      <c r="AG26" s="18"/>
      <c r="AH26" s="18"/>
      <c r="AI26" s="19">
        <f>prep_new_f1a!I2</f>
        <v>0</v>
      </c>
      <c r="AJ26" s="25"/>
      <c r="AK26" s="381" t="str">
        <f>CONCATENATE(AJ26,AJ27,AJ28,AJ29,AJ30,AJ31,AJ32,AJ33,AJ34,AJ35,AJ36,AJ37,AJ38,AJ39,AJ40,AJ41,AJ42,AJ43)</f>
        <v/>
      </c>
    </row>
    <row r="27" spans="1:37" ht="36.6" customHeight="1" thickBot="1" x14ac:dyDescent="0.4">
      <c r="A27" s="29"/>
      <c r="B27" s="391"/>
      <c r="C27" s="117" t="s">
        <v>603</v>
      </c>
      <c r="D27" s="126" t="s">
        <v>147</v>
      </c>
      <c r="E27" s="90"/>
      <c r="F27" s="90"/>
      <c r="G27" s="90"/>
      <c r="H27" s="90"/>
      <c r="I27" s="90"/>
      <c r="J27" s="90"/>
      <c r="K27" s="88"/>
      <c r="L27" s="84"/>
      <c r="M27" s="158"/>
      <c r="N27" s="157"/>
      <c r="O27" s="158"/>
      <c r="P27" s="157"/>
      <c r="Q27" s="158"/>
      <c r="R27" s="158"/>
      <c r="S27" s="86"/>
      <c r="T27" s="87"/>
      <c r="U27" s="86"/>
      <c r="V27" s="87"/>
      <c r="W27" s="86"/>
      <c r="X27" s="87"/>
      <c r="Y27" s="86"/>
      <c r="Z27" s="87"/>
      <c r="AA27" s="86"/>
      <c r="AB27" s="87"/>
      <c r="AC27" s="31"/>
      <c r="AD27" s="6"/>
      <c r="AE27" s="6"/>
      <c r="AF27" s="6"/>
      <c r="AG27" s="6"/>
      <c r="AH27" s="6"/>
      <c r="AI27" s="22">
        <f t="shared" si="0"/>
        <v>0</v>
      </c>
      <c r="AJ27" s="25"/>
      <c r="AK27" s="382"/>
    </row>
    <row r="28" spans="1:37" ht="36.6" customHeight="1" thickBot="1" x14ac:dyDescent="0.4">
      <c r="A28" s="29"/>
      <c r="B28" s="391"/>
      <c r="C28" s="117" t="s">
        <v>606</v>
      </c>
      <c r="D28" s="126" t="s">
        <v>148</v>
      </c>
      <c r="E28" s="103"/>
      <c r="F28" s="103"/>
      <c r="G28" s="103"/>
      <c r="H28" s="103"/>
      <c r="I28" s="103"/>
      <c r="J28" s="103"/>
      <c r="K28" s="103"/>
      <c r="L28" s="103"/>
      <c r="M28" s="157"/>
      <c r="N28" s="158"/>
      <c r="O28" s="157"/>
      <c r="P28" s="158"/>
      <c r="Q28" s="157"/>
      <c r="R28" s="158"/>
      <c r="S28" s="87"/>
      <c r="T28" s="86"/>
      <c r="U28" s="87"/>
      <c r="V28" s="86"/>
      <c r="W28" s="87"/>
      <c r="X28" s="86"/>
      <c r="Y28" s="87"/>
      <c r="Z28" s="86"/>
      <c r="AA28" s="87"/>
      <c r="AB28" s="86"/>
      <c r="AC28" s="15"/>
      <c r="AD28" s="15"/>
      <c r="AE28" s="15"/>
      <c r="AF28" s="15"/>
      <c r="AG28" s="15"/>
      <c r="AH28" s="15"/>
      <c r="AI28" s="22">
        <f t="shared" si="0"/>
        <v>0</v>
      </c>
      <c r="AJ28" s="25"/>
      <c r="AK28" s="382"/>
    </row>
    <row r="29" spans="1:37" ht="36.6" customHeight="1" thickBot="1" x14ac:dyDescent="0.4">
      <c r="A29" s="29"/>
      <c r="B29" s="391"/>
      <c r="C29" s="117" t="s">
        <v>88</v>
      </c>
      <c r="D29" s="126" t="s">
        <v>149</v>
      </c>
      <c r="E29" s="103"/>
      <c r="F29" s="103"/>
      <c r="G29" s="103"/>
      <c r="H29" s="103"/>
      <c r="I29" s="103"/>
      <c r="J29" s="103"/>
      <c r="K29" s="103"/>
      <c r="L29" s="103"/>
      <c r="M29" s="157"/>
      <c r="N29" s="158"/>
      <c r="O29" s="157"/>
      <c r="P29" s="158"/>
      <c r="Q29" s="157"/>
      <c r="R29" s="158"/>
      <c r="S29" s="87"/>
      <c r="T29" s="86"/>
      <c r="U29" s="87"/>
      <c r="V29" s="86"/>
      <c r="W29" s="87"/>
      <c r="X29" s="86"/>
      <c r="Y29" s="87"/>
      <c r="Z29" s="86"/>
      <c r="AA29" s="87"/>
      <c r="AB29" s="86"/>
      <c r="AC29" s="15"/>
      <c r="AD29" s="15"/>
      <c r="AE29" s="15"/>
      <c r="AF29" s="15"/>
      <c r="AG29" s="15"/>
      <c r="AH29" s="15"/>
      <c r="AI29" s="22">
        <f t="shared" si="0"/>
        <v>0</v>
      </c>
      <c r="AJ29" s="25"/>
      <c r="AK29" s="382"/>
    </row>
    <row r="30" spans="1:37" ht="36.6" customHeight="1" thickBot="1" x14ac:dyDescent="0.4">
      <c r="A30" s="29"/>
      <c r="B30" s="391"/>
      <c r="C30" s="117" t="s">
        <v>604</v>
      </c>
      <c r="D30" s="126" t="s">
        <v>150</v>
      </c>
      <c r="E30" s="103"/>
      <c r="F30" s="103"/>
      <c r="G30" s="103"/>
      <c r="H30" s="103"/>
      <c r="I30" s="103"/>
      <c r="J30" s="103"/>
      <c r="K30" s="103"/>
      <c r="L30" s="103"/>
      <c r="M30" s="158"/>
      <c r="N30" s="157"/>
      <c r="O30" s="158"/>
      <c r="P30" s="157"/>
      <c r="Q30" s="158"/>
      <c r="R30" s="157"/>
      <c r="S30" s="86"/>
      <c r="T30" s="87"/>
      <c r="U30" s="86"/>
      <c r="V30" s="87"/>
      <c r="W30" s="86"/>
      <c r="X30" s="87"/>
      <c r="Y30" s="86"/>
      <c r="Z30" s="87"/>
      <c r="AA30" s="86"/>
      <c r="AB30" s="87"/>
      <c r="AC30" s="15"/>
      <c r="AD30" s="15"/>
      <c r="AE30" s="15"/>
      <c r="AF30" s="15"/>
      <c r="AG30" s="15"/>
      <c r="AH30" s="15"/>
      <c r="AI30" s="22">
        <f t="shared" si="0"/>
        <v>0</v>
      </c>
      <c r="AJ30" s="24"/>
      <c r="AK30" s="382"/>
    </row>
    <row r="31" spans="1:37" ht="36.6" customHeight="1" thickBot="1" x14ac:dyDescent="0.4">
      <c r="A31" s="29"/>
      <c r="B31" s="391"/>
      <c r="C31" s="117" t="s">
        <v>607</v>
      </c>
      <c r="D31" s="126" t="s">
        <v>151</v>
      </c>
      <c r="E31" s="103"/>
      <c r="F31" s="103"/>
      <c r="G31" s="103"/>
      <c r="H31" s="103"/>
      <c r="I31" s="103"/>
      <c r="J31" s="103"/>
      <c r="K31" s="103"/>
      <c r="L31" s="103"/>
      <c r="M31" s="157"/>
      <c r="N31" s="157"/>
      <c r="O31" s="157"/>
      <c r="P31" s="157"/>
      <c r="Q31" s="157"/>
      <c r="R31" s="157"/>
      <c r="S31" s="87"/>
      <c r="T31" s="87"/>
      <c r="U31" s="87"/>
      <c r="V31" s="87"/>
      <c r="W31" s="87"/>
      <c r="X31" s="87"/>
      <c r="Y31" s="87"/>
      <c r="Z31" s="87"/>
      <c r="AA31" s="87"/>
      <c r="AB31" s="87"/>
      <c r="AC31" s="15"/>
      <c r="AD31" s="15"/>
      <c r="AE31" s="15"/>
      <c r="AF31" s="15"/>
      <c r="AG31" s="15"/>
      <c r="AH31" s="15"/>
      <c r="AI31" s="22">
        <f t="shared" si="0"/>
        <v>0</v>
      </c>
      <c r="AJ31" s="24"/>
      <c r="AK31" s="382"/>
    </row>
    <row r="32" spans="1:37" ht="36.6" customHeight="1" thickBot="1" x14ac:dyDescent="0.4">
      <c r="A32" s="29"/>
      <c r="B32" s="391"/>
      <c r="C32" s="117" t="s">
        <v>89</v>
      </c>
      <c r="D32" s="126" t="s">
        <v>152</v>
      </c>
      <c r="E32" s="103"/>
      <c r="F32" s="103"/>
      <c r="G32" s="103"/>
      <c r="H32" s="103"/>
      <c r="I32" s="103"/>
      <c r="J32" s="103"/>
      <c r="K32" s="103"/>
      <c r="L32" s="103"/>
      <c r="M32" s="233"/>
      <c r="N32" s="157"/>
      <c r="O32" s="233"/>
      <c r="P32" s="157"/>
      <c r="Q32" s="233"/>
      <c r="R32" s="157"/>
      <c r="S32" s="87"/>
      <c r="T32" s="87"/>
      <c r="U32" s="87"/>
      <c r="V32" s="87"/>
      <c r="W32" s="87"/>
      <c r="X32" s="87"/>
      <c r="Y32" s="87"/>
      <c r="Z32" s="87"/>
      <c r="AA32" s="87"/>
      <c r="AB32" s="87"/>
      <c r="AC32" s="15"/>
      <c r="AD32" s="15"/>
      <c r="AE32" s="15"/>
      <c r="AF32" s="15"/>
      <c r="AG32" s="15"/>
      <c r="AH32" s="15"/>
      <c r="AI32" s="22">
        <f t="shared" si="0"/>
        <v>0</v>
      </c>
      <c r="AJ32" s="24"/>
      <c r="AK32" s="382"/>
    </row>
    <row r="33" spans="1:37" ht="36.6" customHeight="1" thickBot="1" x14ac:dyDescent="0.4">
      <c r="A33" s="29"/>
      <c r="B33" s="391"/>
      <c r="C33" s="117" t="s">
        <v>90</v>
      </c>
      <c r="D33" s="126" t="s">
        <v>153</v>
      </c>
      <c r="E33" s="103"/>
      <c r="F33" s="103"/>
      <c r="G33" s="103"/>
      <c r="H33" s="103"/>
      <c r="I33" s="103"/>
      <c r="J33" s="103"/>
      <c r="K33" s="103"/>
      <c r="L33" s="103"/>
      <c r="M33" s="157"/>
      <c r="N33" s="157"/>
      <c r="O33" s="157"/>
      <c r="P33" s="157"/>
      <c r="Q33" s="157"/>
      <c r="R33" s="157"/>
      <c r="S33" s="87"/>
      <c r="T33" s="87"/>
      <c r="U33" s="87"/>
      <c r="V33" s="87"/>
      <c r="W33" s="87"/>
      <c r="X33" s="87"/>
      <c r="Y33" s="87"/>
      <c r="Z33" s="87"/>
      <c r="AA33" s="87"/>
      <c r="AB33" s="87"/>
      <c r="AC33" s="15"/>
      <c r="AD33" s="15"/>
      <c r="AE33" s="15"/>
      <c r="AF33" s="15"/>
      <c r="AG33" s="15"/>
      <c r="AH33" s="15"/>
      <c r="AI33" s="22">
        <f t="shared" si="0"/>
        <v>0</v>
      </c>
      <c r="AJ33" s="24"/>
      <c r="AK33" s="382"/>
    </row>
    <row r="34" spans="1:37" ht="36.6" customHeight="1" thickBot="1" x14ac:dyDescent="0.4">
      <c r="A34" s="29"/>
      <c r="B34" s="392"/>
      <c r="C34" s="118" t="s">
        <v>605</v>
      </c>
      <c r="D34" s="127" t="s">
        <v>154</v>
      </c>
      <c r="E34" s="104"/>
      <c r="F34" s="104"/>
      <c r="G34" s="104"/>
      <c r="H34" s="104"/>
      <c r="I34" s="104"/>
      <c r="J34" s="104"/>
      <c r="K34" s="104"/>
      <c r="L34" s="104"/>
      <c r="M34" s="248"/>
      <c r="N34" s="157"/>
      <c r="O34" s="248"/>
      <c r="P34" s="157"/>
      <c r="Q34" s="248"/>
      <c r="R34" s="157"/>
      <c r="S34" s="92"/>
      <c r="T34" s="93"/>
      <c r="U34" s="92"/>
      <c r="V34" s="93"/>
      <c r="W34" s="92"/>
      <c r="X34" s="93"/>
      <c r="Y34" s="92"/>
      <c r="Z34" s="93"/>
      <c r="AA34" s="92"/>
      <c r="AB34" s="93"/>
      <c r="AC34" s="33"/>
      <c r="AD34" s="33"/>
      <c r="AE34" s="33"/>
      <c r="AF34" s="33"/>
      <c r="AG34" s="33"/>
      <c r="AH34" s="33"/>
      <c r="AI34" s="35">
        <f t="shared" si="0"/>
        <v>0</v>
      </c>
      <c r="AJ34" s="24"/>
      <c r="AK34" s="382"/>
    </row>
    <row r="35" spans="1:37" ht="36.6" customHeight="1" thickBot="1" x14ac:dyDescent="0.4">
      <c r="A35" s="29"/>
      <c r="B35" s="387" t="s">
        <v>92</v>
      </c>
      <c r="C35" s="119" t="s">
        <v>602</v>
      </c>
      <c r="D35" s="128" t="s">
        <v>155</v>
      </c>
      <c r="E35" s="98"/>
      <c r="F35" s="98"/>
      <c r="G35" s="98"/>
      <c r="H35" s="98"/>
      <c r="I35" s="98"/>
      <c r="J35" s="98"/>
      <c r="K35" s="98"/>
      <c r="L35" s="98"/>
      <c r="M35" s="233"/>
      <c r="N35" s="233"/>
      <c r="O35" s="233"/>
      <c r="P35" s="233"/>
      <c r="Q35" s="233"/>
      <c r="R35" s="233"/>
      <c r="S35" s="97"/>
      <c r="T35" s="97"/>
      <c r="U35" s="97"/>
      <c r="V35" s="97"/>
      <c r="W35" s="97"/>
      <c r="X35" s="97"/>
      <c r="Y35" s="97"/>
      <c r="Z35" s="97"/>
      <c r="AA35" s="97"/>
      <c r="AB35" s="97"/>
      <c r="AI35" s="19">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82"/>
    </row>
    <row r="36" spans="1:37" ht="36.6" customHeight="1" thickBot="1" x14ac:dyDescent="0.4">
      <c r="A36" s="29"/>
      <c r="B36" s="388"/>
      <c r="C36" s="117" t="s">
        <v>603</v>
      </c>
      <c r="D36" s="126" t="s">
        <v>156</v>
      </c>
      <c r="E36" s="98"/>
      <c r="F36" s="98"/>
      <c r="G36" s="98"/>
      <c r="H36" s="98"/>
      <c r="I36" s="98"/>
      <c r="J36" s="98"/>
      <c r="K36" s="98"/>
      <c r="L36" s="98"/>
      <c r="M36" s="108"/>
      <c r="N36" s="112"/>
      <c r="O36" s="108"/>
      <c r="P36" s="112"/>
      <c r="Q36" s="108"/>
      <c r="R36" s="108"/>
      <c r="S36" s="108"/>
      <c r="T36" s="108"/>
      <c r="U36" s="108"/>
      <c r="V36" s="108"/>
      <c r="W36" s="108"/>
      <c r="X36" s="108"/>
      <c r="Y36" s="108"/>
      <c r="Z36" s="108"/>
      <c r="AA36" s="108"/>
      <c r="AB36" s="108"/>
      <c r="AC36" s="108"/>
      <c r="AD36" s="108"/>
      <c r="AE36" s="108"/>
      <c r="AF36" s="108"/>
      <c r="AG36" s="108"/>
      <c r="AH36" s="108"/>
      <c r="AI36" s="22">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82"/>
    </row>
    <row r="37" spans="1:37" ht="36.6" customHeight="1" thickBot="1" x14ac:dyDescent="0.4">
      <c r="A37" s="29"/>
      <c r="B37" s="388"/>
      <c r="C37" s="117" t="s">
        <v>606</v>
      </c>
      <c r="D37" s="126" t="s">
        <v>157</v>
      </c>
      <c r="E37" s="98"/>
      <c r="F37" s="98"/>
      <c r="G37" s="98"/>
      <c r="H37" s="98"/>
      <c r="I37" s="98"/>
      <c r="J37" s="98"/>
      <c r="K37" s="98"/>
      <c r="L37" s="98"/>
      <c r="M37" s="112"/>
      <c r="N37" s="108"/>
      <c r="O37" s="112"/>
      <c r="P37" s="108"/>
      <c r="Q37" s="112"/>
      <c r="R37" s="108"/>
      <c r="S37" s="87"/>
      <c r="T37" s="86"/>
      <c r="U37" s="87"/>
      <c r="V37" s="86"/>
      <c r="W37" s="87"/>
      <c r="X37" s="86"/>
      <c r="Y37" s="87"/>
      <c r="Z37" s="86"/>
      <c r="AA37" s="87"/>
      <c r="AB37" s="86"/>
      <c r="AI37" s="22">
        <f t="shared" si="0"/>
        <v>0</v>
      </c>
      <c r="AJ37" t="str">
        <f t="shared" si="5"/>
        <v/>
      </c>
      <c r="AK37" s="382"/>
    </row>
    <row r="38" spans="1:37" ht="36.6" customHeight="1" thickBot="1" x14ac:dyDescent="0.4">
      <c r="A38" s="29"/>
      <c r="B38" s="388"/>
      <c r="C38" s="117" t="s">
        <v>88</v>
      </c>
      <c r="D38" s="126" t="s">
        <v>158</v>
      </c>
      <c r="E38" s="98"/>
      <c r="F38" s="98"/>
      <c r="G38" s="98"/>
      <c r="H38" s="98"/>
      <c r="I38" s="98"/>
      <c r="J38" s="98"/>
      <c r="K38" s="98"/>
      <c r="L38" s="98"/>
      <c r="M38" s="112"/>
      <c r="N38" s="108"/>
      <c r="O38" s="112"/>
      <c r="P38" s="108"/>
      <c r="Q38" s="112"/>
      <c r="R38" s="108"/>
      <c r="S38" s="87"/>
      <c r="T38" s="86"/>
      <c r="U38" s="87"/>
      <c r="V38" s="86"/>
      <c r="W38" s="87"/>
      <c r="X38" s="86"/>
      <c r="Y38" s="87"/>
      <c r="Z38" s="86"/>
      <c r="AA38" s="87"/>
      <c r="AB38" s="86"/>
      <c r="AI38" s="22">
        <f t="shared" si="0"/>
        <v>0</v>
      </c>
      <c r="AJ38" t="str">
        <f t="shared" si="5"/>
        <v/>
      </c>
      <c r="AK38" s="382"/>
    </row>
    <row r="39" spans="1:37" ht="36.6" customHeight="1" thickBot="1" x14ac:dyDescent="0.4">
      <c r="A39" s="29"/>
      <c r="B39" s="388"/>
      <c r="C39" s="117" t="s">
        <v>604</v>
      </c>
      <c r="D39" s="126" t="s">
        <v>159</v>
      </c>
      <c r="E39" s="98"/>
      <c r="F39" s="98"/>
      <c r="G39" s="98"/>
      <c r="H39" s="98"/>
      <c r="I39" s="98"/>
      <c r="J39" s="98"/>
      <c r="K39" s="98"/>
      <c r="L39" s="98"/>
      <c r="M39" s="108"/>
      <c r="N39" s="112"/>
      <c r="O39" s="108"/>
      <c r="P39" s="112"/>
      <c r="Q39" s="108"/>
      <c r="R39" s="112"/>
      <c r="S39" s="86"/>
      <c r="T39" s="87"/>
      <c r="U39" s="86"/>
      <c r="V39" s="87"/>
      <c r="W39" s="86"/>
      <c r="X39" s="87"/>
      <c r="Y39" s="86"/>
      <c r="Z39" s="87"/>
      <c r="AA39" s="86"/>
      <c r="AB39" s="87"/>
      <c r="AI39" s="22">
        <f t="shared" si="0"/>
        <v>0</v>
      </c>
      <c r="AJ39" t="str">
        <f t="shared" si="5"/>
        <v/>
      </c>
      <c r="AK39" s="382"/>
    </row>
    <row r="40" spans="1:37" ht="36.6" customHeight="1" thickBot="1" x14ac:dyDescent="0.4">
      <c r="A40" s="29"/>
      <c r="B40" s="388"/>
      <c r="C40" s="117" t="s">
        <v>607</v>
      </c>
      <c r="D40" s="126" t="s">
        <v>160</v>
      </c>
      <c r="E40" s="98"/>
      <c r="F40" s="98"/>
      <c r="G40" s="98"/>
      <c r="H40" s="98"/>
      <c r="I40" s="98"/>
      <c r="J40" s="98"/>
      <c r="K40" s="98"/>
      <c r="L40" s="98"/>
      <c r="M40" s="112"/>
      <c r="N40" s="112"/>
      <c r="O40" s="112"/>
      <c r="P40" s="112"/>
      <c r="Q40" s="112"/>
      <c r="R40" s="112"/>
      <c r="S40" s="87"/>
      <c r="T40" s="87"/>
      <c r="U40" s="87"/>
      <c r="V40" s="87"/>
      <c r="W40" s="87"/>
      <c r="X40" s="87"/>
      <c r="Y40" s="87"/>
      <c r="Z40" s="87"/>
      <c r="AA40" s="87"/>
      <c r="AB40" s="87"/>
      <c r="AI40" s="22">
        <f t="shared" si="0"/>
        <v>0</v>
      </c>
      <c r="AJ40" t="str">
        <f t="shared" si="5"/>
        <v/>
      </c>
      <c r="AK40" s="382"/>
    </row>
    <row r="41" spans="1:37" ht="36.6" customHeight="1" thickBot="1" x14ac:dyDescent="0.4">
      <c r="A41" s="29"/>
      <c r="B41" s="388"/>
      <c r="C41" s="117" t="s">
        <v>89</v>
      </c>
      <c r="D41" s="126" t="s">
        <v>161</v>
      </c>
      <c r="E41" s="98"/>
      <c r="F41" s="98"/>
      <c r="G41" s="98"/>
      <c r="H41" s="98"/>
      <c r="I41" s="98"/>
      <c r="J41" s="98"/>
      <c r="K41" s="98"/>
      <c r="L41" s="98"/>
      <c r="M41" s="233"/>
      <c r="N41" s="112"/>
      <c r="O41" s="233"/>
      <c r="P41" s="112"/>
      <c r="Q41" s="233"/>
      <c r="R41" s="112"/>
      <c r="S41" s="87"/>
      <c r="T41" s="87"/>
      <c r="U41" s="87"/>
      <c r="V41" s="87"/>
      <c r="W41" s="87"/>
      <c r="X41" s="87"/>
      <c r="Y41" s="87"/>
      <c r="Z41" s="87"/>
      <c r="AA41" s="87"/>
      <c r="AB41" s="87"/>
      <c r="AI41" s="22">
        <f t="shared" si="0"/>
        <v>0</v>
      </c>
      <c r="AJ41" t="str">
        <f t="shared" si="5"/>
        <v/>
      </c>
      <c r="AK41" s="382"/>
    </row>
    <row r="42" spans="1:37" ht="36.6" customHeight="1" thickBot="1" x14ac:dyDescent="0.4">
      <c r="A42" s="29"/>
      <c r="B42" s="388"/>
      <c r="C42" s="117" t="s">
        <v>90</v>
      </c>
      <c r="D42" s="126" t="s">
        <v>162</v>
      </c>
      <c r="E42" s="98"/>
      <c r="F42" s="98"/>
      <c r="G42" s="98"/>
      <c r="H42" s="98"/>
      <c r="I42" s="98"/>
      <c r="J42" s="98"/>
      <c r="K42" s="98"/>
      <c r="L42" s="98"/>
      <c r="M42" s="112"/>
      <c r="N42" s="112"/>
      <c r="O42" s="112"/>
      <c r="P42" s="112"/>
      <c r="Q42" s="112"/>
      <c r="R42" s="112"/>
      <c r="S42" s="87"/>
      <c r="T42" s="87"/>
      <c r="U42" s="87"/>
      <c r="V42" s="87"/>
      <c r="W42" s="87"/>
      <c r="X42" s="87"/>
      <c r="Y42" s="87"/>
      <c r="Z42" s="87"/>
      <c r="AA42" s="87"/>
      <c r="AB42" s="87"/>
      <c r="AI42" s="22">
        <f t="shared" si="0"/>
        <v>0</v>
      </c>
      <c r="AJ42" t="str">
        <f t="shared" si="5"/>
        <v/>
      </c>
      <c r="AK42" s="382"/>
    </row>
    <row r="43" spans="1:37" ht="36.6" customHeight="1" thickBot="1" x14ac:dyDescent="0.4">
      <c r="A43" s="29"/>
      <c r="B43" s="389"/>
      <c r="C43" s="120" t="s">
        <v>605</v>
      </c>
      <c r="D43" s="129" t="s">
        <v>163</v>
      </c>
      <c r="E43" s="98"/>
      <c r="F43" s="98"/>
      <c r="G43" s="98"/>
      <c r="H43" s="98"/>
      <c r="I43" s="98"/>
      <c r="J43" s="98"/>
      <c r="K43" s="98"/>
      <c r="L43" s="98"/>
      <c r="M43" s="113"/>
      <c r="N43" s="112"/>
      <c r="O43" s="113"/>
      <c r="P43" s="112"/>
      <c r="Q43" s="113"/>
      <c r="R43" s="112"/>
      <c r="S43" s="100"/>
      <c r="T43" s="101"/>
      <c r="U43" s="100"/>
      <c r="V43" s="101"/>
      <c r="W43" s="100"/>
      <c r="X43" s="101"/>
      <c r="Y43" s="100"/>
      <c r="Z43" s="101"/>
      <c r="AA43" s="100"/>
      <c r="AB43" s="101"/>
      <c r="AI43" s="79">
        <f t="shared" si="0"/>
        <v>0</v>
      </c>
      <c r="AJ43" t="str">
        <f t="shared" si="5"/>
        <v/>
      </c>
      <c r="AK43" s="383"/>
    </row>
    <row r="44" spans="1:37" ht="36.6" customHeight="1" thickBot="1" x14ac:dyDescent="0.4">
      <c r="A44" s="29"/>
      <c r="B44" s="390" t="s">
        <v>93</v>
      </c>
      <c r="C44" s="116" t="s">
        <v>602</v>
      </c>
      <c r="D44" s="125" t="s">
        <v>164</v>
      </c>
      <c r="E44" s="102"/>
      <c r="F44" s="102"/>
      <c r="G44" s="102"/>
      <c r="H44" s="102"/>
      <c r="I44" s="102"/>
      <c r="J44" s="102"/>
      <c r="K44" s="102"/>
      <c r="L44" s="102"/>
      <c r="M44" s="232"/>
      <c r="N44" s="232"/>
      <c r="O44" s="232"/>
      <c r="P44" s="232"/>
      <c r="Q44" s="232"/>
      <c r="R44" s="232"/>
      <c r="S44" s="83"/>
      <c r="T44" s="83"/>
      <c r="U44" s="83"/>
      <c r="V44" s="83"/>
      <c r="W44" s="83"/>
      <c r="X44" s="83"/>
      <c r="Y44" s="83"/>
      <c r="Z44" s="83"/>
      <c r="AA44" s="83"/>
      <c r="AB44" s="83"/>
      <c r="AC44" s="32"/>
      <c r="AD44" s="32"/>
      <c r="AE44" s="32"/>
      <c r="AF44" s="32"/>
      <c r="AG44" s="32"/>
      <c r="AH44" s="32"/>
      <c r="AI44" s="22">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72" t="str">
        <f>CONCATENATE(AJ44,AJ45,AJ46,AJ47,AJ48,AJ49,AJ50,AJ51,AJ52,AJ53,AJ54,AJ55,AJ56,AJ57,AJ58,AJ59,AJ60,AJ61)</f>
        <v/>
      </c>
    </row>
    <row r="45" spans="1:37" ht="36.6" customHeight="1" thickBot="1" x14ac:dyDescent="0.4">
      <c r="A45" s="29"/>
      <c r="B45" s="391"/>
      <c r="C45" s="117" t="s">
        <v>603</v>
      </c>
      <c r="D45" s="126" t="s">
        <v>165</v>
      </c>
      <c r="E45" s="103"/>
      <c r="F45" s="103"/>
      <c r="G45" s="103"/>
      <c r="H45" s="103"/>
      <c r="I45" s="103"/>
      <c r="J45" s="103"/>
      <c r="K45" s="103"/>
      <c r="L45" s="103"/>
      <c r="M45" s="108"/>
      <c r="N45" s="107"/>
      <c r="O45" s="108"/>
      <c r="P45" s="107"/>
      <c r="Q45" s="108"/>
      <c r="R45" s="108"/>
      <c r="S45" s="86"/>
      <c r="T45" s="87"/>
      <c r="U45" s="86"/>
      <c r="V45" s="87"/>
      <c r="W45" s="86"/>
      <c r="X45" s="87"/>
      <c r="Y45" s="86"/>
      <c r="Z45" s="87"/>
      <c r="AA45" s="86"/>
      <c r="AB45" s="87"/>
      <c r="AC45" s="15"/>
      <c r="AD45" s="15"/>
      <c r="AE45" s="15"/>
      <c r="AF45" s="15"/>
      <c r="AG45" s="15"/>
      <c r="AH45" s="15"/>
      <c r="AI45" s="22">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73"/>
    </row>
    <row r="46" spans="1:37" ht="36.6" customHeight="1" thickBot="1" x14ac:dyDescent="0.4">
      <c r="A46" s="29"/>
      <c r="B46" s="391"/>
      <c r="C46" s="117" t="s">
        <v>606</v>
      </c>
      <c r="D46" s="126" t="s">
        <v>166</v>
      </c>
      <c r="E46" s="103"/>
      <c r="F46" s="103"/>
      <c r="G46" s="103"/>
      <c r="H46" s="103"/>
      <c r="I46" s="103"/>
      <c r="J46" s="103"/>
      <c r="K46" s="103"/>
      <c r="L46" s="103"/>
      <c r="M46" s="107"/>
      <c r="N46" s="108"/>
      <c r="O46" s="107"/>
      <c r="P46" s="108"/>
      <c r="Q46" s="107"/>
      <c r="R46" s="108"/>
      <c r="S46" s="87"/>
      <c r="T46" s="86"/>
      <c r="U46" s="87"/>
      <c r="V46" s="86"/>
      <c r="W46" s="87"/>
      <c r="X46" s="86"/>
      <c r="Y46" s="87"/>
      <c r="Z46" s="86"/>
      <c r="AA46" s="87"/>
      <c r="AB46" s="86"/>
      <c r="AC46" s="15"/>
      <c r="AD46" s="15"/>
      <c r="AE46" s="15"/>
      <c r="AF46" s="15"/>
      <c r="AG46" s="15"/>
      <c r="AH46" s="15"/>
      <c r="AI46" s="22">
        <f t="shared" si="0"/>
        <v>0</v>
      </c>
      <c r="AJ46" t="str">
        <f t="shared" si="6"/>
        <v/>
      </c>
      <c r="AK46" s="373"/>
    </row>
    <row r="47" spans="1:37" ht="36.6" customHeight="1" thickBot="1" x14ac:dyDescent="0.4">
      <c r="A47" s="29"/>
      <c r="B47" s="391"/>
      <c r="C47" s="117" t="s">
        <v>88</v>
      </c>
      <c r="D47" s="126" t="s">
        <v>167</v>
      </c>
      <c r="E47" s="103"/>
      <c r="F47" s="103"/>
      <c r="G47" s="103"/>
      <c r="H47" s="103"/>
      <c r="I47" s="103"/>
      <c r="J47" s="103"/>
      <c r="K47" s="103"/>
      <c r="L47" s="103"/>
      <c r="M47" s="107"/>
      <c r="N47" s="108"/>
      <c r="O47" s="107"/>
      <c r="P47" s="108"/>
      <c r="Q47" s="107"/>
      <c r="R47" s="108"/>
      <c r="S47" s="87"/>
      <c r="T47" s="86"/>
      <c r="U47" s="87"/>
      <c r="V47" s="86"/>
      <c r="W47" s="87"/>
      <c r="X47" s="86"/>
      <c r="Y47" s="87"/>
      <c r="Z47" s="86"/>
      <c r="AA47" s="87"/>
      <c r="AB47" s="86"/>
      <c r="AC47" s="15"/>
      <c r="AD47" s="15"/>
      <c r="AE47" s="15"/>
      <c r="AF47" s="15"/>
      <c r="AG47" s="15"/>
      <c r="AH47" s="15"/>
      <c r="AI47" s="22">
        <f t="shared" si="0"/>
        <v>0</v>
      </c>
      <c r="AJ47" t="str">
        <f t="shared" si="6"/>
        <v/>
      </c>
      <c r="AK47" s="373"/>
    </row>
    <row r="48" spans="1:37" ht="36.6" customHeight="1" thickBot="1" x14ac:dyDescent="0.4">
      <c r="A48" s="29"/>
      <c r="B48" s="391"/>
      <c r="C48" s="117" t="s">
        <v>604</v>
      </c>
      <c r="D48" s="126" t="s">
        <v>168</v>
      </c>
      <c r="E48" s="103"/>
      <c r="F48" s="103"/>
      <c r="G48" s="103"/>
      <c r="H48" s="103"/>
      <c r="I48" s="103"/>
      <c r="J48" s="103"/>
      <c r="K48" s="103"/>
      <c r="L48" s="103"/>
      <c r="M48" s="108"/>
      <c r="N48" s="107"/>
      <c r="O48" s="108"/>
      <c r="P48" s="107"/>
      <c r="Q48" s="108"/>
      <c r="R48" s="107"/>
      <c r="S48" s="86"/>
      <c r="T48" s="87"/>
      <c r="U48" s="86"/>
      <c r="V48" s="87"/>
      <c r="W48" s="86"/>
      <c r="X48" s="87"/>
      <c r="Y48" s="86"/>
      <c r="Z48" s="87"/>
      <c r="AA48" s="86"/>
      <c r="AB48" s="87"/>
      <c r="AC48" s="15"/>
      <c r="AD48" s="15"/>
      <c r="AE48" s="15"/>
      <c r="AF48" s="15"/>
      <c r="AG48" s="15"/>
      <c r="AH48" s="15"/>
      <c r="AI48" s="22">
        <f t="shared" si="0"/>
        <v>0</v>
      </c>
      <c r="AJ48" t="str">
        <f t="shared" si="6"/>
        <v/>
      </c>
      <c r="AK48" s="373"/>
    </row>
    <row r="49" spans="1:37" ht="36.6" customHeight="1" thickBot="1" x14ac:dyDescent="0.4">
      <c r="A49" s="29"/>
      <c r="B49" s="391"/>
      <c r="C49" s="117" t="s">
        <v>607</v>
      </c>
      <c r="D49" s="126" t="s">
        <v>169</v>
      </c>
      <c r="E49" s="103"/>
      <c r="F49" s="103"/>
      <c r="G49" s="103"/>
      <c r="H49" s="103"/>
      <c r="I49" s="103"/>
      <c r="J49" s="103"/>
      <c r="K49" s="103"/>
      <c r="L49" s="103"/>
      <c r="M49" s="107"/>
      <c r="N49" s="107"/>
      <c r="O49" s="107"/>
      <c r="P49" s="107"/>
      <c r="Q49" s="107"/>
      <c r="R49" s="107"/>
      <c r="S49" s="87"/>
      <c r="T49" s="87"/>
      <c r="U49" s="87"/>
      <c r="V49" s="87"/>
      <c r="W49" s="87"/>
      <c r="X49" s="87"/>
      <c r="Y49" s="87"/>
      <c r="Z49" s="87"/>
      <c r="AA49" s="87"/>
      <c r="AB49" s="87"/>
      <c r="AC49" s="15"/>
      <c r="AD49" s="15"/>
      <c r="AE49" s="15"/>
      <c r="AF49" s="15"/>
      <c r="AG49" s="15"/>
      <c r="AH49" s="15"/>
      <c r="AI49" s="22">
        <f t="shared" si="0"/>
        <v>0</v>
      </c>
      <c r="AJ49" t="str">
        <f t="shared" si="6"/>
        <v/>
      </c>
      <c r="AK49" s="373"/>
    </row>
    <row r="50" spans="1:37" ht="36.6" customHeight="1" thickBot="1" x14ac:dyDescent="0.4">
      <c r="A50" s="29"/>
      <c r="B50" s="391"/>
      <c r="C50" s="117" t="s">
        <v>89</v>
      </c>
      <c r="D50" s="126" t="s">
        <v>170</v>
      </c>
      <c r="E50" s="103"/>
      <c r="F50" s="103"/>
      <c r="G50" s="103"/>
      <c r="H50" s="103"/>
      <c r="I50" s="103"/>
      <c r="J50" s="103"/>
      <c r="K50" s="103"/>
      <c r="L50" s="103"/>
      <c r="M50" s="232"/>
      <c r="N50" s="107"/>
      <c r="O50" s="232"/>
      <c r="P50" s="107"/>
      <c r="Q50" s="232"/>
      <c r="R50" s="107"/>
      <c r="S50" s="87"/>
      <c r="T50" s="87"/>
      <c r="U50" s="87"/>
      <c r="V50" s="87"/>
      <c r="W50" s="87"/>
      <c r="X50" s="87"/>
      <c r="Y50" s="87"/>
      <c r="Z50" s="87"/>
      <c r="AA50" s="87"/>
      <c r="AB50" s="87"/>
      <c r="AC50" s="15"/>
      <c r="AD50" s="15"/>
      <c r="AE50" s="15"/>
      <c r="AF50" s="15"/>
      <c r="AG50" s="15"/>
      <c r="AH50" s="15"/>
      <c r="AI50" s="22">
        <f t="shared" si="0"/>
        <v>0</v>
      </c>
      <c r="AJ50" t="str">
        <f t="shared" si="6"/>
        <v/>
      </c>
      <c r="AK50" s="373"/>
    </row>
    <row r="51" spans="1:37" ht="36.6" customHeight="1" thickBot="1" x14ac:dyDescent="0.4">
      <c r="A51" s="29"/>
      <c r="B51" s="391"/>
      <c r="C51" s="117" t="s">
        <v>90</v>
      </c>
      <c r="D51" s="126" t="s">
        <v>171</v>
      </c>
      <c r="E51" s="103"/>
      <c r="F51" s="103"/>
      <c r="G51" s="103"/>
      <c r="H51" s="103"/>
      <c r="I51" s="103"/>
      <c r="J51" s="103"/>
      <c r="K51" s="103"/>
      <c r="L51" s="103"/>
      <c r="M51" s="107"/>
      <c r="N51" s="107"/>
      <c r="O51" s="107"/>
      <c r="P51" s="107"/>
      <c r="Q51" s="107"/>
      <c r="R51" s="107"/>
      <c r="S51" s="87"/>
      <c r="T51" s="87"/>
      <c r="U51" s="87"/>
      <c r="V51" s="87"/>
      <c r="W51" s="87"/>
      <c r="X51" s="87"/>
      <c r="Y51" s="87"/>
      <c r="Z51" s="87"/>
      <c r="AA51" s="87"/>
      <c r="AB51" s="87"/>
      <c r="AC51" s="15"/>
      <c r="AD51" s="15"/>
      <c r="AE51" s="15"/>
      <c r="AF51" s="15"/>
      <c r="AG51" s="15"/>
      <c r="AH51" s="15"/>
      <c r="AI51" s="22">
        <f t="shared" si="0"/>
        <v>0</v>
      </c>
      <c r="AJ51" t="str">
        <f t="shared" si="6"/>
        <v/>
      </c>
      <c r="AK51" s="373"/>
    </row>
    <row r="52" spans="1:37" ht="36.6" customHeight="1" thickBot="1" x14ac:dyDescent="0.4">
      <c r="A52" s="29"/>
      <c r="B52" s="392"/>
      <c r="C52" s="118" t="s">
        <v>605</v>
      </c>
      <c r="D52" s="127" t="s">
        <v>172</v>
      </c>
      <c r="E52" s="104"/>
      <c r="F52" s="104"/>
      <c r="G52" s="104"/>
      <c r="H52" s="104"/>
      <c r="I52" s="104"/>
      <c r="J52" s="104"/>
      <c r="K52" s="104"/>
      <c r="L52" s="104"/>
      <c r="M52" s="110"/>
      <c r="N52" s="107"/>
      <c r="O52" s="110"/>
      <c r="P52" s="107"/>
      <c r="Q52" s="110"/>
      <c r="R52" s="107"/>
      <c r="S52" s="92"/>
      <c r="T52" s="93"/>
      <c r="U52" s="92"/>
      <c r="V52" s="93"/>
      <c r="W52" s="92"/>
      <c r="X52" s="93"/>
      <c r="Y52" s="92"/>
      <c r="Z52" s="93"/>
      <c r="AA52" s="92"/>
      <c r="AB52" s="93"/>
      <c r="AC52" s="33"/>
      <c r="AD52" s="33"/>
      <c r="AE52" s="33"/>
      <c r="AF52" s="33"/>
      <c r="AG52" s="33"/>
      <c r="AH52" s="33"/>
      <c r="AI52" s="35">
        <f t="shared" si="0"/>
        <v>0</v>
      </c>
      <c r="AJ52" t="str">
        <f t="shared" si="6"/>
        <v/>
      </c>
      <c r="AK52" s="373"/>
    </row>
    <row r="53" spans="1:37" ht="36.6" customHeight="1" thickBot="1" x14ac:dyDescent="0.4">
      <c r="A53" s="29"/>
      <c r="B53" s="390" t="s">
        <v>94</v>
      </c>
      <c r="C53" s="116" t="s">
        <v>602</v>
      </c>
      <c r="D53" s="125" t="s">
        <v>173</v>
      </c>
      <c r="E53" s="102"/>
      <c r="F53" s="102"/>
      <c r="G53" s="102"/>
      <c r="H53" s="102"/>
      <c r="I53" s="102"/>
      <c r="J53" s="102"/>
      <c r="K53" s="102"/>
      <c r="L53" s="102"/>
      <c r="M53" s="232"/>
      <c r="N53" s="232"/>
      <c r="O53" s="232"/>
      <c r="P53" s="232"/>
      <c r="Q53" s="232"/>
      <c r="R53" s="232"/>
      <c r="S53" s="83"/>
      <c r="T53" s="83"/>
      <c r="U53" s="83"/>
      <c r="V53" s="83"/>
      <c r="W53" s="83"/>
      <c r="X53" s="83"/>
      <c r="Y53" s="83"/>
      <c r="Z53" s="83"/>
      <c r="AA53" s="83"/>
      <c r="AB53" s="83"/>
      <c r="AC53" s="32"/>
      <c r="AD53" s="32"/>
      <c r="AE53" s="32"/>
      <c r="AF53" s="32"/>
      <c r="AG53" s="32"/>
      <c r="AH53" s="32"/>
      <c r="AI53" s="22">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73"/>
    </row>
    <row r="54" spans="1:37" ht="36.6" customHeight="1" thickBot="1" x14ac:dyDescent="0.4">
      <c r="A54" s="29"/>
      <c r="B54" s="391"/>
      <c r="C54" s="117" t="s">
        <v>603</v>
      </c>
      <c r="D54" s="126" t="s">
        <v>174</v>
      </c>
      <c r="E54" s="103"/>
      <c r="F54" s="103"/>
      <c r="G54" s="103"/>
      <c r="H54" s="103"/>
      <c r="I54" s="103"/>
      <c r="J54" s="103"/>
      <c r="K54" s="103"/>
      <c r="L54" s="103"/>
      <c r="M54" s="108"/>
      <c r="N54" s="107"/>
      <c r="O54" s="108"/>
      <c r="P54" s="107"/>
      <c r="Q54" s="108"/>
      <c r="R54" s="108"/>
      <c r="S54" s="86"/>
      <c r="T54" s="87"/>
      <c r="U54" s="86"/>
      <c r="V54" s="87"/>
      <c r="W54" s="86"/>
      <c r="X54" s="87"/>
      <c r="Y54" s="86"/>
      <c r="Z54" s="87"/>
      <c r="AA54" s="86"/>
      <c r="AB54" s="87"/>
      <c r="AC54" s="15"/>
      <c r="AD54" s="15"/>
      <c r="AE54" s="15"/>
      <c r="AF54" s="15"/>
      <c r="AG54" s="15"/>
      <c r="AH54" s="15"/>
      <c r="AI54" s="22">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73"/>
    </row>
    <row r="55" spans="1:37" ht="36.6" customHeight="1" thickBot="1" x14ac:dyDescent="0.4">
      <c r="A55" s="29"/>
      <c r="B55" s="391"/>
      <c r="C55" s="117" t="s">
        <v>606</v>
      </c>
      <c r="D55" s="126" t="s">
        <v>175</v>
      </c>
      <c r="E55" s="103"/>
      <c r="F55" s="103"/>
      <c r="G55" s="103"/>
      <c r="H55" s="103"/>
      <c r="I55" s="103"/>
      <c r="J55" s="103"/>
      <c r="K55" s="103"/>
      <c r="L55" s="103"/>
      <c r="M55" s="107"/>
      <c r="N55" s="108"/>
      <c r="O55" s="107"/>
      <c r="P55" s="108"/>
      <c r="Q55" s="107"/>
      <c r="R55" s="108"/>
      <c r="S55" s="87"/>
      <c r="T55" s="86"/>
      <c r="U55" s="87"/>
      <c r="V55" s="86"/>
      <c r="W55" s="87"/>
      <c r="X55" s="86"/>
      <c r="Y55" s="87"/>
      <c r="Z55" s="86"/>
      <c r="AA55" s="87"/>
      <c r="AB55" s="86"/>
      <c r="AC55" s="15"/>
      <c r="AD55" s="15"/>
      <c r="AE55" s="15"/>
      <c r="AF55" s="15"/>
      <c r="AG55" s="15"/>
      <c r="AH55" s="15"/>
      <c r="AI55" s="22">
        <f t="shared" si="0"/>
        <v>0</v>
      </c>
      <c r="AJ55" t="str">
        <f t="shared" si="7"/>
        <v/>
      </c>
      <c r="AK55" s="373"/>
    </row>
    <row r="56" spans="1:37" ht="36.6" customHeight="1" thickBot="1" x14ac:dyDescent="0.4">
      <c r="A56" s="29"/>
      <c r="B56" s="391"/>
      <c r="C56" s="117" t="s">
        <v>88</v>
      </c>
      <c r="D56" s="126" t="s">
        <v>176</v>
      </c>
      <c r="E56" s="103"/>
      <c r="F56" s="103"/>
      <c r="G56" s="103"/>
      <c r="H56" s="103"/>
      <c r="I56" s="103"/>
      <c r="J56" s="103"/>
      <c r="K56" s="103"/>
      <c r="L56" s="103"/>
      <c r="M56" s="107"/>
      <c r="N56" s="108"/>
      <c r="O56" s="107"/>
      <c r="P56" s="108"/>
      <c r="Q56" s="107"/>
      <c r="R56" s="108"/>
      <c r="S56" s="87"/>
      <c r="T56" s="86"/>
      <c r="U56" s="87"/>
      <c r="V56" s="86"/>
      <c r="W56" s="87"/>
      <c r="X56" s="86"/>
      <c r="Y56" s="87"/>
      <c r="Z56" s="86"/>
      <c r="AA56" s="87"/>
      <c r="AB56" s="86"/>
      <c r="AC56" s="15"/>
      <c r="AD56" s="15"/>
      <c r="AE56" s="15"/>
      <c r="AF56" s="15"/>
      <c r="AG56" s="15"/>
      <c r="AH56" s="15"/>
      <c r="AI56" s="22">
        <f t="shared" si="0"/>
        <v>0</v>
      </c>
      <c r="AJ56" t="str">
        <f t="shared" si="7"/>
        <v/>
      </c>
      <c r="AK56" s="373"/>
    </row>
    <row r="57" spans="1:37" ht="36.6" customHeight="1" thickBot="1" x14ac:dyDescent="0.4">
      <c r="A57" s="29"/>
      <c r="B57" s="391"/>
      <c r="C57" s="117" t="s">
        <v>604</v>
      </c>
      <c r="D57" s="126" t="s">
        <v>177</v>
      </c>
      <c r="E57" s="103"/>
      <c r="F57" s="103"/>
      <c r="G57" s="103"/>
      <c r="H57" s="103"/>
      <c r="I57" s="103"/>
      <c r="J57" s="103"/>
      <c r="K57" s="103"/>
      <c r="L57" s="103"/>
      <c r="M57" s="108"/>
      <c r="N57" s="107"/>
      <c r="O57" s="108"/>
      <c r="P57" s="107"/>
      <c r="Q57" s="108"/>
      <c r="R57" s="107"/>
      <c r="S57" s="86"/>
      <c r="T57" s="87"/>
      <c r="U57" s="86"/>
      <c r="V57" s="87"/>
      <c r="W57" s="86"/>
      <c r="X57" s="87"/>
      <c r="Y57" s="86"/>
      <c r="Z57" s="87"/>
      <c r="AA57" s="86"/>
      <c r="AB57" s="87"/>
      <c r="AC57" s="15"/>
      <c r="AD57" s="15"/>
      <c r="AE57" s="15"/>
      <c r="AF57" s="15"/>
      <c r="AG57" s="15"/>
      <c r="AH57" s="15"/>
      <c r="AI57" s="22">
        <f t="shared" si="0"/>
        <v>0</v>
      </c>
      <c r="AJ57" t="str">
        <f t="shared" si="7"/>
        <v/>
      </c>
      <c r="AK57" s="373"/>
    </row>
    <row r="58" spans="1:37" ht="36.6" customHeight="1" thickBot="1" x14ac:dyDescent="0.4">
      <c r="A58" s="29"/>
      <c r="B58" s="391"/>
      <c r="C58" s="117" t="s">
        <v>607</v>
      </c>
      <c r="D58" s="126" t="s">
        <v>178</v>
      </c>
      <c r="E58" s="103"/>
      <c r="F58" s="103"/>
      <c r="G58" s="103"/>
      <c r="H58" s="103"/>
      <c r="I58" s="103"/>
      <c r="J58" s="103"/>
      <c r="K58" s="103"/>
      <c r="L58" s="103"/>
      <c r="M58" s="107"/>
      <c r="N58" s="107"/>
      <c r="O58" s="107"/>
      <c r="P58" s="107"/>
      <c r="Q58" s="107"/>
      <c r="R58" s="107"/>
      <c r="S58" s="87"/>
      <c r="T58" s="87"/>
      <c r="U58" s="87"/>
      <c r="V58" s="87"/>
      <c r="W58" s="87"/>
      <c r="X58" s="87"/>
      <c r="Y58" s="87"/>
      <c r="Z58" s="87"/>
      <c r="AA58" s="87"/>
      <c r="AB58" s="87"/>
      <c r="AC58" s="15"/>
      <c r="AD58" s="15"/>
      <c r="AE58" s="15"/>
      <c r="AF58" s="15"/>
      <c r="AG58" s="15"/>
      <c r="AH58" s="15"/>
      <c r="AI58" s="22">
        <f t="shared" si="0"/>
        <v>0</v>
      </c>
      <c r="AJ58" t="str">
        <f t="shared" si="7"/>
        <v/>
      </c>
      <c r="AK58" s="373"/>
    </row>
    <row r="59" spans="1:37" ht="36.6" customHeight="1" thickBot="1" x14ac:dyDescent="0.4">
      <c r="A59" s="29"/>
      <c r="B59" s="391"/>
      <c r="C59" s="117" t="s">
        <v>89</v>
      </c>
      <c r="D59" s="126" t="s">
        <v>179</v>
      </c>
      <c r="E59" s="103"/>
      <c r="F59" s="103"/>
      <c r="G59" s="103"/>
      <c r="H59" s="103"/>
      <c r="I59" s="103"/>
      <c r="J59" s="103"/>
      <c r="K59" s="103"/>
      <c r="L59" s="103"/>
      <c r="M59" s="232"/>
      <c r="N59" s="107"/>
      <c r="O59" s="232"/>
      <c r="P59" s="107"/>
      <c r="Q59" s="232"/>
      <c r="R59" s="107"/>
      <c r="S59" s="87"/>
      <c r="T59" s="87"/>
      <c r="U59" s="87"/>
      <c r="V59" s="87"/>
      <c r="W59" s="87"/>
      <c r="X59" s="87"/>
      <c r="Y59" s="87"/>
      <c r="Z59" s="87"/>
      <c r="AA59" s="87"/>
      <c r="AB59" s="87"/>
      <c r="AC59" s="15"/>
      <c r="AD59" s="15"/>
      <c r="AE59" s="15"/>
      <c r="AF59" s="15"/>
      <c r="AG59" s="15"/>
      <c r="AH59" s="15"/>
      <c r="AI59" s="22">
        <f t="shared" si="0"/>
        <v>0</v>
      </c>
      <c r="AJ59" t="str">
        <f t="shared" si="7"/>
        <v/>
      </c>
      <c r="AK59" s="373"/>
    </row>
    <row r="60" spans="1:37" ht="36.6" customHeight="1" thickBot="1" x14ac:dyDescent="0.4">
      <c r="A60" s="29"/>
      <c r="B60" s="391"/>
      <c r="C60" s="117" t="s">
        <v>90</v>
      </c>
      <c r="D60" s="126" t="s">
        <v>180</v>
      </c>
      <c r="E60" s="103"/>
      <c r="F60" s="103"/>
      <c r="G60" s="103"/>
      <c r="H60" s="103"/>
      <c r="I60" s="103"/>
      <c r="J60" s="103"/>
      <c r="K60" s="103"/>
      <c r="L60" s="103"/>
      <c r="M60" s="107"/>
      <c r="N60" s="107"/>
      <c r="O60" s="107"/>
      <c r="P60" s="107"/>
      <c r="Q60" s="107"/>
      <c r="R60" s="107"/>
      <c r="S60" s="87"/>
      <c r="T60" s="87"/>
      <c r="U60" s="87"/>
      <c r="V60" s="87"/>
      <c r="W60" s="87"/>
      <c r="X60" s="87"/>
      <c r="Y60" s="87"/>
      <c r="Z60" s="87"/>
      <c r="AA60" s="87"/>
      <c r="AB60" s="87"/>
      <c r="AC60" s="15"/>
      <c r="AD60" s="15"/>
      <c r="AE60" s="15"/>
      <c r="AF60" s="15"/>
      <c r="AG60" s="15"/>
      <c r="AH60" s="15"/>
      <c r="AI60" s="22">
        <f t="shared" si="0"/>
        <v>0</v>
      </c>
      <c r="AJ60" t="str">
        <f t="shared" si="7"/>
        <v/>
      </c>
      <c r="AK60" s="373"/>
    </row>
    <row r="61" spans="1:37" ht="36.6" customHeight="1" thickBot="1" x14ac:dyDescent="0.4">
      <c r="A61" s="29"/>
      <c r="B61" s="392"/>
      <c r="C61" s="118" t="s">
        <v>605</v>
      </c>
      <c r="D61" s="127" t="s">
        <v>181</v>
      </c>
      <c r="E61" s="104"/>
      <c r="F61" s="104"/>
      <c r="G61" s="104"/>
      <c r="H61" s="104"/>
      <c r="I61" s="104"/>
      <c r="J61" s="104"/>
      <c r="K61" s="104"/>
      <c r="L61" s="104"/>
      <c r="M61" s="110"/>
      <c r="N61" s="107"/>
      <c r="O61" s="110"/>
      <c r="P61" s="107"/>
      <c r="Q61" s="110"/>
      <c r="R61" s="107"/>
      <c r="S61" s="92"/>
      <c r="T61" s="93"/>
      <c r="U61" s="92"/>
      <c r="V61" s="93"/>
      <c r="W61" s="92"/>
      <c r="X61" s="93"/>
      <c r="Y61" s="92"/>
      <c r="Z61" s="93"/>
      <c r="AA61" s="92"/>
      <c r="AB61" s="93"/>
      <c r="AC61" s="33"/>
      <c r="AD61" s="33"/>
      <c r="AE61" s="33"/>
      <c r="AF61" s="33"/>
      <c r="AG61" s="33"/>
      <c r="AH61" s="33"/>
      <c r="AI61" s="35">
        <f t="shared" si="0"/>
        <v>0</v>
      </c>
      <c r="AJ61" t="str">
        <f t="shared" si="7"/>
        <v/>
      </c>
      <c r="AK61" s="374"/>
    </row>
    <row r="62" spans="1:37" ht="36.6" customHeight="1" thickBot="1" x14ac:dyDescent="0.4">
      <c r="A62" s="29"/>
      <c r="B62" s="396" t="s">
        <v>95</v>
      </c>
      <c r="C62" s="116" t="s">
        <v>602</v>
      </c>
      <c r="D62" s="125" t="s">
        <v>182</v>
      </c>
      <c r="E62" s="102"/>
      <c r="F62" s="102"/>
      <c r="G62" s="102"/>
      <c r="H62" s="102"/>
      <c r="I62" s="102"/>
      <c r="J62" s="102"/>
      <c r="K62" s="102"/>
      <c r="L62" s="102"/>
      <c r="M62" s="232"/>
      <c r="N62" s="232"/>
      <c r="O62" s="232"/>
      <c r="P62" s="232"/>
      <c r="Q62" s="232"/>
      <c r="R62" s="232"/>
      <c r="S62" s="83"/>
      <c r="T62" s="83"/>
      <c r="U62" s="83"/>
      <c r="V62" s="83"/>
      <c r="W62" s="83"/>
      <c r="X62" s="83"/>
      <c r="Y62" s="83"/>
      <c r="Z62" s="83"/>
      <c r="AA62" s="83"/>
      <c r="AB62" s="83"/>
      <c r="AC62" s="32"/>
      <c r="AD62" s="32"/>
      <c r="AE62" s="32"/>
      <c r="AF62" s="32"/>
      <c r="AG62" s="32"/>
      <c r="AH62" s="32"/>
      <c r="AI62" s="22">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81" t="str">
        <f>CONCATENATE(AJ62,AJ63,AJ64,AJ65,AJ66,AJ67,AJ68,AJ69,AJ70,AJ71,AJ72,AJ73,AJ74,AJ75,AJ76,AJ77,AJ78,AJ79)</f>
        <v/>
      </c>
    </row>
    <row r="63" spans="1:37" ht="36.6" customHeight="1" thickBot="1" x14ac:dyDescent="0.4">
      <c r="A63" s="29"/>
      <c r="B63" s="397"/>
      <c r="C63" s="117" t="s">
        <v>603</v>
      </c>
      <c r="D63" s="126" t="s">
        <v>183</v>
      </c>
      <c r="E63" s="103"/>
      <c r="F63" s="103"/>
      <c r="G63" s="103"/>
      <c r="H63" s="103"/>
      <c r="I63" s="103"/>
      <c r="J63" s="103"/>
      <c r="K63" s="103"/>
      <c r="L63" s="103"/>
      <c r="M63" s="108"/>
      <c r="N63" s="107"/>
      <c r="O63" s="108"/>
      <c r="P63" s="107"/>
      <c r="Q63" s="108"/>
      <c r="R63" s="108"/>
      <c r="S63" s="86"/>
      <c r="T63" s="87"/>
      <c r="U63" s="86"/>
      <c r="V63" s="87"/>
      <c r="W63" s="86"/>
      <c r="X63" s="87"/>
      <c r="Y63" s="86"/>
      <c r="Z63" s="87"/>
      <c r="AA63" s="86"/>
      <c r="AB63" s="87"/>
      <c r="AC63" s="15"/>
      <c r="AD63" s="15"/>
      <c r="AE63" s="15"/>
      <c r="AF63" s="15"/>
      <c r="AG63" s="15"/>
      <c r="AH63" s="15"/>
      <c r="AI63" s="22">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82"/>
    </row>
    <row r="64" spans="1:37" ht="36.6" customHeight="1" thickBot="1" x14ac:dyDescent="0.4">
      <c r="A64" s="29"/>
      <c r="B64" s="397"/>
      <c r="C64" s="117" t="s">
        <v>606</v>
      </c>
      <c r="D64" s="126" t="s">
        <v>184</v>
      </c>
      <c r="E64" s="103"/>
      <c r="F64" s="103"/>
      <c r="G64" s="103"/>
      <c r="H64" s="103"/>
      <c r="I64" s="103"/>
      <c r="J64" s="103"/>
      <c r="K64" s="103"/>
      <c r="L64" s="103"/>
      <c r="M64" s="107"/>
      <c r="N64" s="108"/>
      <c r="O64" s="107"/>
      <c r="P64" s="108"/>
      <c r="Q64" s="107"/>
      <c r="R64" s="108"/>
      <c r="S64" s="87"/>
      <c r="T64" s="86"/>
      <c r="U64" s="87"/>
      <c r="V64" s="86"/>
      <c r="W64" s="87"/>
      <c r="X64" s="86"/>
      <c r="Y64" s="87"/>
      <c r="Z64" s="86"/>
      <c r="AA64" s="87"/>
      <c r="AB64" s="86"/>
      <c r="AC64" s="15"/>
      <c r="AD64" s="15"/>
      <c r="AE64" s="15"/>
      <c r="AF64" s="15"/>
      <c r="AG64" s="15"/>
      <c r="AH64" s="15"/>
      <c r="AI64" s="22">
        <f t="shared" si="0"/>
        <v>0</v>
      </c>
      <c r="AJ64" t="str">
        <f t="shared" si="8"/>
        <v/>
      </c>
      <c r="AK64" s="382"/>
    </row>
    <row r="65" spans="1:37" ht="36.6" customHeight="1" thickBot="1" x14ac:dyDescent="0.4">
      <c r="A65" s="29"/>
      <c r="B65" s="397"/>
      <c r="C65" s="117" t="s">
        <v>88</v>
      </c>
      <c r="D65" s="126" t="s">
        <v>185</v>
      </c>
      <c r="E65" s="103"/>
      <c r="F65" s="103"/>
      <c r="G65" s="103"/>
      <c r="H65" s="103"/>
      <c r="I65" s="103"/>
      <c r="J65" s="103"/>
      <c r="K65" s="103"/>
      <c r="L65" s="103"/>
      <c r="M65" s="107"/>
      <c r="N65" s="108"/>
      <c r="O65" s="107"/>
      <c r="P65" s="108"/>
      <c r="Q65" s="107"/>
      <c r="R65" s="108"/>
      <c r="S65" s="87"/>
      <c r="T65" s="86"/>
      <c r="U65" s="87"/>
      <c r="V65" s="86"/>
      <c r="W65" s="87"/>
      <c r="X65" s="86"/>
      <c r="Y65" s="87"/>
      <c r="Z65" s="86"/>
      <c r="AA65" s="87"/>
      <c r="AB65" s="86"/>
      <c r="AC65" s="15"/>
      <c r="AD65" s="15"/>
      <c r="AE65" s="15"/>
      <c r="AF65" s="15"/>
      <c r="AG65" s="15"/>
      <c r="AH65" s="15"/>
      <c r="AI65" s="22">
        <f t="shared" si="0"/>
        <v>0</v>
      </c>
      <c r="AJ65" t="str">
        <f t="shared" si="8"/>
        <v/>
      </c>
      <c r="AK65" s="382"/>
    </row>
    <row r="66" spans="1:37" ht="36.6" customHeight="1" thickBot="1" x14ac:dyDescent="0.4">
      <c r="A66" s="29"/>
      <c r="B66" s="397"/>
      <c r="C66" s="117" t="s">
        <v>604</v>
      </c>
      <c r="D66" s="126" t="s">
        <v>186</v>
      </c>
      <c r="E66" s="103"/>
      <c r="F66" s="103"/>
      <c r="G66" s="103"/>
      <c r="H66" s="103"/>
      <c r="I66" s="103"/>
      <c r="J66" s="103"/>
      <c r="K66" s="103"/>
      <c r="L66" s="103"/>
      <c r="M66" s="108"/>
      <c r="N66" s="107"/>
      <c r="O66" s="108"/>
      <c r="P66" s="107"/>
      <c r="Q66" s="108"/>
      <c r="R66" s="107"/>
      <c r="S66" s="86"/>
      <c r="T66" s="87"/>
      <c r="U66" s="86"/>
      <c r="V66" s="87"/>
      <c r="W66" s="86"/>
      <c r="X66" s="87"/>
      <c r="Y66" s="86"/>
      <c r="Z66" s="87"/>
      <c r="AA66" s="86"/>
      <c r="AB66" s="87"/>
      <c r="AC66" s="15"/>
      <c r="AD66" s="15"/>
      <c r="AE66" s="15"/>
      <c r="AF66" s="15"/>
      <c r="AG66" s="15"/>
      <c r="AH66" s="15"/>
      <c r="AI66" s="22">
        <f t="shared" si="0"/>
        <v>0</v>
      </c>
      <c r="AJ66" t="str">
        <f t="shared" si="8"/>
        <v/>
      </c>
      <c r="AK66" s="382"/>
    </row>
    <row r="67" spans="1:37" ht="36.6" customHeight="1" thickBot="1" x14ac:dyDescent="0.4">
      <c r="A67" s="29"/>
      <c r="B67" s="397"/>
      <c r="C67" s="117" t="s">
        <v>607</v>
      </c>
      <c r="D67" s="126" t="s">
        <v>187</v>
      </c>
      <c r="E67" s="103"/>
      <c r="F67" s="103"/>
      <c r="G67" s="103"/>
      <c r="H67" s="103"/>
      <c r="I67" s="103"/>
      <c r="J67" s="103"/>
      <c r="K67" s="103"/>
      <c r="L67" s="103"/>
      <c r="M67" s="107"/>
      <c r="N67" s="107"/>
      <c r="O67" s="107"/>
      <c r="P67" s="107"/>
      <c r="Q67" s="107"/>
      <c r="R67" s="107"/>
      <c r="S67" s="87"/>
      <c r="T67" s="87"/>
      <c r="U67" s="87"/>
      <c r="V67" s="87"/>
      <c r="W67" s="87"/>
      <c r="X67" s="87"/>
      <c r="Y67" s="87"/>
      <c r="Z67" s="87"/>
      <c r="AA67" s="87"/>
      <c r="AB67" s="87"/>
      <c r="AC67" s="15"/>
      <c r="AD67" s="15"/>
      <c r="AE67" s="15"/>
      <c r="AF67" s="15"/>
      <c r="AG67" s="15"/>
      <c r="AH67" s="15"/>
      <c r="AI67" s="22">
        <f t="shared" si="0"/>
        <v>0</v>
      </c>
      <c r="AJ67" t="str">
        <f t="shared" si="8"/>
        <v/>
      </c>
      <c r="AK67" s="382"/>
    </row>
    <row r="68" spans="1:37" ht="36.6" customHeight="1" thickBot="1" x14ac:dyDescent="0.4">
      <c r="A68" s="29"/>
      <c r="B68" s="397"/>
      <c r="C68" s="117" t="s">
        <v>89</v>
      </c>
      <c r="D68" s="126" t="s">
        <v>188</v>
      </c>
      <c r="E68" s="103"/>
      <c r="F68" s="103"/>
      <c r="G68" s="103"/>
      <c r="H68" s="103"/>
      <c r="I68" s="103"/>
      <c r="J68" s="103"/>
      <c r="K68" s="103"/>
      <c r="L68" s="103"/>
      <c r="M68" s="232"/>
      <c r="N68" s="107"/>
      <c r="O68" s="232"/>
      <c r="P68" s="107"/>
      <c r="Q68" s="232"/>
      <c r="R68" s="107"/>
      <c r="S68" s="87"/>
      <c r="T68" s="87"/>
      <c r="U68" s="87"/>
      <c r="V68" s="87"/>
      <c r="W68" s="87"/>
      <c r="X68" s="87"/>
      <c r="Y68" s="87"/>
      <c r="Z68" s="87"/>
      <c r="AA68" s="87"/>
      <c r="AB68" s="87"/>
      <c r="AC68" s="15"/>
      <c r="AD68" s="15"/>
      <c r="AE68" s="15"/>
      <c r="AF68" s="15"/>
      <c r="AG68" s="15"/>
      <c r="AH68" s="15"/>
      <c r="AI68" s="22">
        <f t="shared" si="0"/>
        <v>0</v>
      </c>
      <c r="AJ68" t="str">
        <f t="shared" si="8"/>
        <v/>
      </c>
      <c r="AK68" s="382"/>
    </row>
    <row r="69" spans="1:37" ht="36.6" customHeight="1" thickBot="1" x14ac:dyDescent="0.4">
      <c r="A69" s="29"/>
      <c r="B69" s="397"/>
      <c r="C69" s="117" t="s">
        <v>90</v>
      </c>
      <c r="D69" s="126" t="s">
        <v>189</v>
      </c>
      <c r="E69" s="103"/>
      <c r="F69" s="103"/>
      <c r="G69" s="103"/>
      <c r="H69" s="103"/>
      <c r="I69" s="103"/>
      <c r="J69" s="103"/>
      <c r="K69" s="103"/>
      <c r="L69" s="103"/>
      <c r="M69" s="107"/>
      <c r="N69" s="107"/>
      <c r="O69" s="107"/>
      <c r="P69" s="107"/>
      <c r="Q69" s="107"/>
      <c r="R69" s="107"/>
      <c r="S69" s="87"/>
      <c r="T69" s="87"/>
      <c r="U69" s="87"/>
      <c r="V69" s="87"/>
      <c r="W69" s="87"/>
      <c r="X69" s="87"/>
      <c r="Y69" s="87"/>
      <c r="Z69" s="87"/>
      <c r="AA69" s="87"/>
      <c r="AB69" s="87"/>
      <c r="AC69" s="15"/>
      <c r="AD69" s="15"/>
      <c r="AE69" s="15"/>
      <c r="AF69" s="15"/>
      <c r="AG69" s="15"/>
      <c r="AH69" s="15"/>
      <c r="AI69" s="22">
        <f t="shared" si="0"/>
        <v>0</v>
      </c>
      <c r="AJ69" t="str">
        <f t="shared" si="8"/>
        <v/>
      </c>
      <c r="AK69" s="382"/>
    </row>
    <row r="70" spans="1:37" ht="36.6" customHeight="1" thickBot="1" x14ac:dyDescent="0.4">
      <c r="A70" s="29"/>
      <c r="B70" s="398"/>
      <c r="C70" s="118" t="s">
        <v>605</v>
      </c>
      <c r="D70" s="127" t="s">
        <v>190</v>
      </c>
      <c r="E70" s="104"/>
      <c r="F70" s="104"/>
      <c r="G70" s="104"/>
      <c r="H70" s="104"/>
      <c r="I70" s="104"/>
      <c r="J70" s="104"/>
      <c r="K70" s="104"/>
      <c r="L70" s="104"/>
      <c r="M70" s="110"/>
      <c r="N70" s="107"/>
      <c r="O70" s="110"/>
      <c r="P70" s="107"/>
      <c r="Q70" s="110"/>
      <c r="R70" s="107"/>
      <c r="S70" s="92"/>
      <c r="T70" s="93"/>
      <c r="U70" s="92"/>
      <c r="V70" s="93"/>
      <c r="W70" s="92"/>
      <c r="X70" s="93"/>
      <c r="Y70" s="92"/>
      <c r="Z70" s="93"/>
      <c r="AA70" s="92"/>
      <c r="AB70" s="93"/>
      <c r="AC70" s="33"/>
      <c r="AD70" s="33"/>
      <c r="AE70" s="33"/>
      <c r="AF70" s="33"/>
      <c r="AG70" s="33"/>
      <c r="AH70" s="33"/>
      <c r="AI70" s="35">
        <f t="shared" si="0"/>
        <v>0</v>
      </c>
      <c r="AJ70" t="str">
        <f t="shared" si="8"/>
        <v/>
      </c>
      <c r="AK70" s="382"/>
    </row>
    <row r="71" spans="1:37" ht="36.6" customHeight="1" thickBot="1" x14ac:dyDescent="0.4">
      <c r="A71" s="29"/>
      <c r="B71" s="390" t="s">
        <v>96</v>
      </c>
      <c r="C71" s="116" t="s">
        <v>602</v>
      </c>
      <c r="D71" s="125" t="s">
        <v>191</v>
      </c>
      <c r="E71" s="102"/>
      <c r="F71" s="102"/>
      <c r="G71" s="102"/>
      <c r="H71" s="102"/>
      <c r="I71" s="102"/>
      <c r="J71" s="102"/>
      <c r="K71" s="102"/>
      <c r="L71" s="102"/>
      <c r="M71" s="232"/>
      <c r="N71" s="232"/>
      <c r="O71" s="232"/>
      <c r="P71" s="232"/>
      <c r="Q71" s="232"/>
      <c r="R71" s="232"/>
      <c r="S71" s="83"/>
      <c r="T71" s="83"/>
      <c r="U71" s="83"/>
      <c r="V71" s="83"/>
      <c r="W71" s="83"/>
      <c r="X71" s="83"/>
      <c r="Y71" s="83"/>
      <c r="Z71" s="83"/>
      <c r="AA71" s="83"/>
      <c r="AB71" s="83"/>
      <c r="AC71" s="32"/>
      <c r="AD71" s="32"/>
      <c r="AE71" s="32"/>
      <c r="AF71" s="32"/>
      <c r="AG71" s="32"/>
      <c r="AH71" s="32"/>
      <c r="AI71" s="22">
        <f t="shared" si="0"/>
        <v>0</v>
      </c>
      <c r="AK71" s="382"/>
    </row>
    <row r="72" spans="1:37" ht="36.6" customHeight="1" thickBot="1" x14ac:dyDescent="0.4">
      <c r="A72" s="29"/>
      <c r="B72" s="391"/>
      <c r="C72" s="117" t="s">
        <v>603</v>
      </c>
      <c r="D72" s="126" t="s">
        <v>192</v>
      </c>
      <c r="E72" s="103"/>
      <c r="F72" s="103"/>
      <c r="G72" s="103"/>
      <c r="H72" s="103"/>
      <c r="I72" s="103"/>
      <c r="J72" s="103"/>
      <c r="K72" s="103"/>
      <c r="L72" s="103"/>
      <c r="M72" s="108"/>
      <c r="N72" s="107"/>
      <c r="O72" s="108"/>
      <c r="P72" s="107"/>
      <c r="Q72" s="108"/>
      <c r="R72" s="108"/>
      <c r="S72" s="86"/>
      <c r="T72" s="87"/>
      <c r="U72" s="86"/>
      <c r="V72" s="87"/>
      <c r="W72" s="86"/>
      <c r="X72" s="87"/>
      <c r="Y72" s="86"/>
      <c r="Z72" s="87"/>
      <c r="AA72" s="86"/>
      <c r="AB72" s="87"/>
      <c r="AC72" s="15"/>
      <c r="AD72" s="15"/>
      <c r="AE72" s="15"/>
      <c r="AF72" s="15"/>
      <c r="AG72" s="15"/>
      <c r="AH72" s="15"/>
      <c r="AI72" s="22">
        <f t="shared" si="0"/>
        <v>0</v>
      </c>
      <c r="AK72" s="382"/>
    </row>
    <row r="73" spans="1:37" ht="36.6" customHeight="1" thickBot="1" x14ac:dyDescent="0.4">
      <c r="A73" s="29"/>
      <c r="B73" s="391"/>
      <c r="C73" s="117" t="s">
        <v>606</v>
      </c>
      <c r="D73" s="126" t="s">
        <v>193</v>
      </c>
      <c r="E73" s="103"/>
      <c r="F73" s="103"/>
      <c r="G73" s="103"/>
      <c r="H73" s="103"/>
      <c r="I73" s="103"/>
      <c r="J73" s="103"/>
      <c r="K73" s="103"/>
      <c r="L73" s="103"/>
      <c r="M73" s="107"/>
      <c r="N73" s="108"/>
      <c r="O73" s="107"/>
      <c r="P73" s="108"/>
      <c r="Q73" s="107"/>
      <c r="R73" s="108"/>
      <c r="S73" s="87"/>
      <c r="T73" s="86"/>
      <c r="U73" s="87"/>
      <c r="V73" s="86"/>
      <c r="W73" s="87"/>
      <c r="X73" s="86"/>
      <c r="Y73" s="87"/>
      <c r="Z73" s="86"/>
      <c r="AA73" s="87"/>
      <c r="AB73" s="86"/>
      <c r="AC73" s="15"/>
      <c r="AD73" s="15"/>
      <c r="AE73" s="15"/>
      <c r="AF73" s="15"/>
      <c r="AG73" s="15"/>
      <c r="AH73" s="15"/>
      <c r="AI73" s="22">
        <f t="shared" ref="AI73:AI135" si="9">SUM(M73:AB73)</f>
        <v>0</v>
      </c>
      <c r="AK73" s="382"/>
    </row>
    <row r="74" spans="1:37" ht="36.6" customHeight="1" thickBot="1" x14ac:dyDescent="0.4">
      <c r="A74" s="29"/>
      <c r="B74" s="391"/>
      <c r="C74" s="117" t="s">
        <v>88</v>
      </c>
      <c r="D74" s="126" t="s">
        <v>194</v>
      </c>
      <c r="E74" s="103"/>
      <c r="F74" s="103"/>
      <c r="G74" s="103"/>
      <c r="H74" s="103"/>
      <c r="I74" s="103"/>
      <c r="J74" s="103"/>
      <c r="K74" s="103"/>
      <c r="L74" s="103"/>
      <c r="M74" s="107"/>
      <c r="N74" s="108"/>
      <c r="O74" s="107"/>
      <c r="P74" s="108"/>
      <c r="Q74" s="107"/>
      <c r="R74" s="108"/>
      <c r="S74" s="87"/>
      <c r="T74" s="86"/>
      <c r="U74" s="87"/>
      <c r="V74" s="86"/>
      <c r="W74" s="87"/>
      <c r="X74" s="86"/>
      <c r="Y74" s="87"/>
      <c r="Z74" s="86"/>
      <c r="AA74" s="87"/>
      <c r="AB74" s="86"/>
      <c r="AC74" s="15"/>
      <c r="AD74" s="15"/>
      <c r="AE74" s="15"/>
      <c r="AF74" s="15"/>
      <c r="AG74" s="15"/>
      <c r="AH74" s="15"/>
      <c r="AI74" s="22">
        <f t="shared" si="9"/>
        <v>0</v>
      </c>
      <c r="AK74" s="382"/>
    </row>
    <row r="75" spans="1:37" ht="36.6" customHeight="1" thickBot="1" x14ac:dyDescent="0.4">
      <c r="A75" s="29"/>
      <c r="B75" s="391"/>
      <c r="C75" s="117" t="s">
        <v>604</v>
      </c>
      <c r="D75" s="126" t="s">
        <v>195</v>
      </c>
      <c r="E75" s="103"/>
      <c r="F75" s="103"/>
      <c r="G75" s="103"/>
      <c r="H75" s="103"/>
      <c r="I75" s="103"/>
      <c r="J75" s="103"/>
      <c r="K75" s="103"/>
      <c r="L75" s="103"/>
      <c r="M75" s="108"/>
      <c r="N75" s="107"/>
      <c r="O75" s="108"/>
      <c r="P75" s="107"/>
      <c r="Q75" s="108"/>
      <c r="R75" s="107"/>
      <c r="S75" s="86"/>
      <c r="T75" s="87"/>
      <c r="U75" s="86"/>
      <c r="V75" s="87"/>
      <c r="W75" s="86"/>
      <c r="X75" s="87"/>
      <c r="Y75" s="86"/>
      <c r="Z75" s="87"/>
      <c r="AA75" s="86"/>
      <c r="AB75" s="87"/>
      <c r="AC75" s="15"/>
      <c r="AD75" s="15"/>
      <c r="AE75" s="15"/>
      <c r="AF75" s="15"/>
      <c r="AG75" s="15"/>
      <c r="AH75" s="15"/>
      <c r="AI75" s="22">
        <f t="shared" si="9"/>
        <v>0</v>
      </c>
      <c r="AK75" s="382"/>
    </row>
    <row r="76" spans="1:37" ht="36.6" customHeight="1" thickBot="1" x14ac:dyDescent="0.4">
      <c r="A76" s="29"/>
      <c r="B76" s="391"/>
      <c r="C76" s="117" t="s">
        <v>607</v>
      </c>
      <c r="D76" s="126" t="s">
        <v>196</v>
      </c>
      <c r="E76" s="103"/>
      <c r="F76" s="103"/>
      <c r="G76" s="103"/>
      <c r="H76" s="103"/>
      <c r="I76" s="103"/>
      <c r="J76" s="103"/>
      <c r="K76" s="103"/>
      <c r="L76" s="103"/>
      <c r="M76" s="107"/>
      <c r="N76" s="107"/>
      <c r="O76" s="107"/>
      <c r="P76" s="107"/>
      <c r="Q76" s="107"/>
      <c r="R76" s="107"/>
      <c r="S76" s="87"/>
      <c r="T76" s="87"/>
      <c r="U76" s="87"/>
      <c r="V76" s="87"/>
      <c r="W76" s="87"/>
      <c r="X76" s="87"/>
      <c r="Y76" s="87"/>
      <c r="Z76" s="87"/>
      <c r="AA76" s="87"/>
      <c r="AB76" s="87"/>
      <c r="AC76" s="15"/>
      <c r="AD76" s="15"/>
      <c r="AE76" s="15"/>
      <c r="AF76" s="15"/>
      <c r="AG76" s="15"/>
      <c r="AH76" s="15"/>
      <c r="AI76" s="22">
        <f t="shared" si="9"/>
        <v>0</v>
      </c>
      <c r="AK76" s="382"/>
    </row>
    <row r="77" spans="1:37" ht="36.6" customHeight="1" thickBot="1" x14ac:dyDescent="0.4">
      <c r="A77" s="29"/>
      <c r="B77" s="391"/>
      <c r="C77" s="117" t="s">
        <v>89</v>
      </c>
      <c r="D77" s="126" t="s">
        <v>197</v>
      </c>
      <c r="E77" s="103"/>
      <c r="F77" s="103"/>
      <c r="G77" s="103"/>
      <c r="H77" s="103"/>
      <c r="I77" s="103"/>
      <c r="J77" s="103"/>
      <c r="K77" s="103"/>
      <c r="L77" s="103"/>
      <c r="M77" s="232"/>
      <c r="N77" s="107"/>
      <c r="O77" s="232"/>
      <c r="P77" s="107"/>
      <c r="Q77" s="232"/>
      <c r="R77" s="107"/>
      <c r="S77" s="87"/>
      <c r="T77" s="87"/>
      <c r="U77" s="87"/>
      <c r="V77" s="87"/>
      <c r="W77" s="87"/>
      <c r="X77" s="87"/>
      <c r="Y77" s="87"/>
      <c r="Z77" s="87"/>
      <c r="AA77" s="87"/>
      <c r="AB77" s="87"/>
      <c r="AC77" s="15"/>
      <c r="AD77" s="15"/>
      <c r="AE77" s="15"/>
      <c r="AF77" s="15"/>
      <c r="AG77" s="15"/>
      <c r="AH77" s="15"/>
      <c r="AI77" s="22">
        <f t="shared" si="9"/>
        <v>0</v>
      </c>
      <c r="AK77" s="382"/>
    </row>
    <row r="78" spans="1:37" ht="36.6" customHeight="1" thickBot="1" x14ac:dyDescent="0.4">
      <c r="A78" s="29"/>
      <c r="B78" s="391"/>
      <c r="C78" s="117" t="s">
        <v>90</v>
      </c>
      <c r="D78" s="126" t="s">
        <v>198</v>
      </c>
      <c r="E78" s="103"/>
      <c r="F78" s="103"/>
      <c r="G78" s="103"/>
      <c r="H78" s="103"/>
      <c r="I78" s="103"/>
      <c r="J78" s="103"/>
      <c r="K78" s="103"/>
      <c r="L78" s="103"/>
      <c r="M78" s="107"/>
      <c r="N78" s="107"/>
      <c r="O78" s="107"/>
      <c r="P78" s="107"/>
      <c r="Q78" s="107"/>
      <c r="R78" s="107"/>
      <c r="S78" s="87"/>
      <c r="T78" s="87"/>
      <c r="U78" s="87"/>
      <c r="V78" s="87"/>
      <c r="W78" s="87"/>
      <c r="X78" s="87"/>
      <c r="Y78" s="87"/>
      <c r="Z78" s="87"/>
      <c r="AA78" s="87"/>
      <c r="AB78" s="87"/>
      <c r="AC78" s="15"/>
      <c r="AD78" s="15"/>
      <c r="AE78" s="15"/>
      <c r="AF78" s="15"/>
      <c r="AG78" s="15"/>
      <c r="AH78" s="15"/>
      <c r="AI78" s="22">
        <f t="shared" si="9"/>
        <v>0</v>
      </c>
      <c r="AK78" s="382"/>
    </row>
    <row r="79" spans="1:37" ht="36.6" customHeight="1" thickBot="1" x14ac:dyDescent="0.4">
      <c r="A79" s="29"/>
      <c r="B79" s="392"/>
      <c r="C79" s="118" t="s">
        <v>605</v>
      </c>
      <c r="D79" s="127" t="s">
        <v>199</v>
      </c>
      <c r="E79" s="104"/>
      <c r="F79" s="104"/>
      <c r="G79" s="104"/>
      <c r="H79" s="104"/>
      <c r="I79" s="104"/>
      <c r="J79" s="104"/>
      <c r="K79" s="104"/>
      <c r="L79" s="104"/>
      <c r="M79" s="110"/>
      <c r="N79" s="107"/>
      <c r="O79" s="110"/>
      <c r="P79" s="107"/>
      <c r="Q79" s="110"/>
      <c r="R79" s="107"/>
      <c r="S79" s="92"/>
      <c r="T79" s="93"/>
      <c r="U79" s="92"/>
      <c r="V79" s="93"/>
      <c r="W79" s="92"/>
      <c r="X79" s="93"/>
      <c r="Y79" s="92"/>
      <c r="Z79" s="93"/>
      <c r="AA79" s="92"/>
      <c r="AB79" s="93"/>
      <c r="AC79" s="33"/>
      <c r="AD79" s="33"/>
      <c r="AE79" s="33"/>
      <c r="AF79" s="33"/>
      <c r="AG79" s="33"/>
      <c r="AH79" s="33"/>
      <c r="AI79" s="35">
        <f t="shared" si="9"/>
        <v>0</v>
      </c>
      <c r="AK79" s="383"/>
    </row>
    <row r="80" spans="1:37" ht="36.6" customHeight="1" thickBot="1" x14ac:dyDescent="0.4">
      <c r="A80" s="29"/>
      <c r="B80" s="390" t="s">
        <v>97</v>
      </c>
      <c r="C80" s="116" t="s">
        <v>602</v>
      </c>
      <c r="D80" s="125" t="s">
        <v>200</v>
      </c>
      <c r="E80" s="102"/>
      <c r="F80" s="102"/>
      <c r="G80" s="102"/>
      <c r="H80" s="102"/>
      <c r="I80" s="102"/>
      <c r="J80" s="102"/>
      <c r="K80" s="102"/>
      <c r="L80" s="102"/>
      <c r="M80" s="232"/>
      <c r="N80" s="232"/>
      <c r="O80" s="232"/>
      <c r="P80" s="232"/>
      <c r="Q80" s="232"/>
      <c r="R80" s="232"/>
      <c r="S80" s="83"/>
      <c r="T80" s="83"/>
      <c r="U80" s="83"/>
      <c r="V80" s="83"/>
      <c r="W80" s="83"/>
      <c r="X80" s="83"/>
      <c r="Y80" s="83"/>
      <c r="Z80" s="83"/>
      <c r="AA80" s="83"/>
      <c r="AB80" s="83"/>
      <c r="AC80" s="32"/>
      <c r="AD80" s="32"/>
      <c r="AE80" s="32"/>
      <c r="AF80" s="32"/>
      <c r="AG80" s="32"/>
      <c r="AH80" s="32"/>
      <c r="AI80" s="22">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81" t="str">
        <f>CONCATENATE(AJ80,AJ81,AJ82,AJ83,AJ84,AJ85,AJ86,AJ87,AJ88,AJ89,AJ90,AJ91,AJ92,AJ93,AJ94,AJ95,AJ96,AJ97)</f>
        <v/>
      </c>
    </row>
    <row r="81" spans="1:37" ht="36.6" customHeight="1" thickBot="1" x14ac:dyDescent="0.4">
      <c r="A81" s="29"/>
      <c r="B81" s="391"/>
      <c r="C81" s="117" t="s">
        <v>603</v>
      </c>
      <c r="D81" s="126" t="s">
        <v>201</v>
      </c>
      <c r="E81" s="103"/>
      <c r="F81" s="103"/>
      <c r="G81" s="103"/>
      <c r="H81" s="103"/>
      <c r="I81" s="103"/>
      <c r="J81" s="103"/>
      <c r="K81" s="103"/>
      <c r="L81" s="103"/>
      <c r="M81" s="108"/>
      <c r="N81" s="107"/>
      <c r="O81" s="108"/>
      <c r="P81" s="107"/>
      <c r="Q81" s="108"/>
      <c r="R81" s="108"/>
      <c r="S81" s="86"/>
      <c r="T81" s="87"/>
      <c r="U81" s="86"/>
      <c r="V81" s="87"/>
      <c r="W81" s="86"/>
      <c r="X81" s="87"/>
      <c r="Y81" s="86"/>
      <c r="Z81" s="87"/>
      <c r="AA81" s="86"/>
      <c r="AB81" s="87"/>
      <c r="AC81" s="15"/>
      <c r="AD81" s="15"/>
      <c r="AE81" s="15"/>
      <c r="AF81" s="15"/>
      <c r="AG81" s="15"/>
      <c r="AH81" s="15"/>
      <c r="AI81" s="22">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82"/>
    </row>
    <row r="82" spans="1:37" ht="36.6" customHeight="1" thickBot="1" x14ac:dyDescent="0.4">
      <c r="A82" s="29"/>
      <c r="B82" s="391"/>
      <c r="C82" s="117" t="s">
        <v>606</v>
      </c>
      <c r="D82" s="126" t="s">
        <v>202</v>
      </c>
      <c r="E82" s="103"/>
      <c r="F82" s="103"/>
      <c r="G82" s="103"/>
      <c r="H82" s="103"/>
      <c r="I82" s="103"/>
      <c r="J82" s="103"/>
      <c r="K82" s="103"/>
      <c r="L82" s="103"/>
      <c r="M82" s="107"/>
      <c r="N82" s="108"/>
      <c r="O82" s="107"/>
      <c r="P82" s="108"/>
      <c r="Q82" s="107"/>
      <c r="R82" s="108"/>
      <c r="S82" s="87"/>
      <c r="T82" s="86"/>
      <c r="U82" s="87"/>
      <c r="V82" s="86"/>
      <c r="W82" s="87"/>
      <c r="X82" s="86"/>
      <c r="Y82" s="87"/>
      <c r="Z82" s="86"/>
      <c r="AA82" s="87"/>
      <c r="AB82" s="86"/>
      <c r="AC82" s="15"/>
      <c r="AD82" s="15"/>
      <c r="AE82" s="15"/>
      <c r="AF82" s="15"/>
      <c r="AG82" s="15"/>
      <c r="AH82" s="15"/>
      <c r="AI82" s="22">
        <f t="shared" si="9"/>
        <v>0</v>
      </c>
      <c r="AJ82" t="str">
        <f t="shared" si="10"/>
        <v/>
      </c>
      <c r="AK82" s="382"/>
    </row>
    <row r="83" spans="1:37" ht="36.6" customHeight="1" thickBot="1" x14ac:dyDescent="0.4">
      <c r="A83" s="29"/>
      <c r="B83" s="391"/>
      <c r="C83" s="117" t="s">
        <v>88</v>
      </c>
      <c r="D83" s="126" t="s">
        <v>203</v>
      </c>
      <c r="E83" s="103"/>
      <c r="F83" s="103"/>
      <c r="G83" s="103"/>
      <c r="H83" s="103"/>
      <c r="I83" s="103"/>
      <c r="J83" s="103"/>
      <c r="K83" s="103"/>
      <c r="L83" s="103"/>
      <c r="M83" s="107"/>
      <c r="N83" s="108"/>
      <c r="O83" s="107"/>
      <c r="P83" s="108"/>
      <c r="Q83" s="107"/>
      <c r="R83" s="108"/>
      <c r="S83" s="87"/>
      <c r="T83" s="86"/>
      <c r="U83" s="87"/>
      <c r="V83" s="86"/>
      <c r="W83" s="87"/>
      <c r="X83" s="86"/>
      <c r="Y83" s="87"/>
      <c r="Z83" s="86"/>
      <c r="AA83" s="87"/>
      <c r="AB83" s="86"/>
      <c r="AC83" s="15"/>
      <c r="AD83" s="15"/>
      <c r="AE83" s="15"/>
      <c r="AF83" s="15"/>
      <c r="AG83" s="15"/>
      <c r="AH83" s="15"/>
      <c r="AI83" s="22">
        <f t="shared" si="9"/>
        <v>0</v>
      </c>
      <c r="AJ83" t="str">
        <f t="shared" si="10"/>
        <v/>
      </c>
      <c r="AK83" s="382"/>
    </row>
    <row r="84" spans="1:37" ht="36.6" customHeight="1" thickBot="1" x14ac:dyDescent="0.4">
      <c r="A84" s="29"/>
      <c r="B84" s="391"/>
      <c r="C84" s="117" t="s">
        <v>604</v>
      </c>
      <c r="D84" s="126" t="s">
        <v>204</v>
      </c>
      <c r="E84" s="103"/>
      <c r="F84" s="103"/>
      <c r="G84" s="103"/>
      <c r="H84" s="103"/>
      <c r="I84" s="103"/>
      <c r="J84" s="103"/>
      <c r="K84" s="103"/>
      <c r="L84" s="103"/>
      <c r="M84" s="108"/>
      <c r="N84" s="107"/>
      <c r="O84" s="108"/>
      <c r="P84" s="107"/>
      <c r="Q84" s="108"/>
      <c r="R84" s="107"/>
      <c r="S84" s="86"/>
      <c r="T84" s="87"/>
      <c r="U84" s="86"/>
      <c r="V84" s="87"/>
      <c r="W84" s="86"/>
      <c r="X84" s="87"/>
      <c r="Y84" s="86"/>
      <c r="Z84" s="87"/>
      <c r="AA84" s="86"/>
      <c r="AB84" s="87"/>
      <c r="AC84" s="15"/>
      <c r="AD84" s="15"/>
      <c r="AE84" s="15"/>
      <c r="AF84" s="15"/>
      <c r="AG84" s="15"/>
      <c r="AH84" s="15"/>
      <c r="AI84" s="22">
        <f t="shared" si="9"/>
        <v>0</v>
      </c>
      <c r="AJ84" t="str">
        <f t="shared" si="10"/>
        <v/>
      </c>
      <c r="AK84" s="382"/>
    </row>
    <row r="85" spans="1:37" ht="36.6" customHeight="1" thickBot="1" x14ac:dyDescent="0.4">
      <c r="A85" s="29"/>
      <c r="B85" s="391"/>
      <c r="C85" s="117" t="s">
        <v>607</v>
      </c>
      <c r="D85" s="126" t="s">
        <v>205</v>
      </c>
      <c r="E85" s="103"/>
      <c r="F85" s="103"/>
      <c r="G85" s="103"/>
      <c r="H85" s="103"/>
      <c r="I85" s="103"/>
      <c r="J85" s="103"/>
      <c r="K85" s="103"/>
      <c r="L85" s="103"/>
      <c r="M85" s="107"/>
      <c r="N85" s="107"/>
      <c r="O85" s="107"/>
      <c r="P85" s="107"/>
      <c r="Q85" s="107"/>
      <c r="R85" s="107"/>
      <c r="S85" s="87"/>
      <c r="T85" s="87"/>
      <c r="U85" s="87"/>
      <c r="V85" s="87"/>
      <c r="W85" s="87"/>
      <c r="X85" s="87"/>
      <c r="Y85" s="87"/>
      <c r="Z85" s="87"/>
      <c r="AA85" s="87"/>
      <c r="AB85" s="87"/>
      <c r="AC85" s="15"/>
      <c r="AD85" s="15"/>
      <c r="AE85" s="15"/>
      <c r="AF85" s="15"/>
      <c r="AG85" s="15"/>
      <c r="AH85" s="15"/>
      <c r="AI85" s="22">
        <f t="shared" si="9"/>
        <v>0</v>
      </c>
      <c r="AJ85" t="str">
        <f t="shared" si="10"/>
        <v/>
      </c>
      <c r="AK85" s="382"/>
    </row>
    <row r="86" spans="1:37" ht="36.6" customHeight="1" thickBot="1" x14ac:dyDescent="0.4">
      <c r="A86" s="29"/>
      <c r="B86" s="391"/>
      <c r="C86" s="117" t="s">
        <v>89</v>
      </c>
      <c r="D86" s="126" t="s">
        <v>206</v>
      </c>
      <c r="E86" s="103"/>
      <c r="F86" s="103"/>
      <c r="G86" s="103"/>
      <c r="H86" s="103"/>
      <c r="I86" s="103"/>
      <c r="J86" s="103"/>
      <c r="K86" s="103"/>
      <c r="L86" s="103"/>
      <c r="M86" s="232"/>
      <c r="N86" s="107"/>
      <c r="O86" s="232"/>
      <c r="P86" s="107"/>
      <c r="Q86" s="232"/>
      <c r="R86" s="107"/>
      <c r="S86" s="87"/>
      <c r="T86" s="87"/>
      <c r="U86" s="87"/>
      <c r="V86" s="87"/>
      <c r="W86" s="87"/>
      <c r="X86" s="87"/>
      <c r="Y86" s="87"/>
      <c r="Z86" s="87"/>
      <c r="AA86" s="87"/>
      <c r="AB86" s="87"/>
      <c r="AC86" s="15"/>
      <c r="AD86" s="15"/>
      <c r="AE86" s="15"/>
      <c r="AF86" s="15"/>
      <c r="AG86" s="15"/>
      <c r="AH86" s="15"/>
      <c r="AI86" s="22">
        <f t="shared" si="9"/>
        <v>0</v>
      </c>
      <c r="AJ86" t="str">
        <f t="shared" si="10"/>
        <v/>
      </c>
      <c r="AK86" s="382"/>
    </row>
    <row r="87" spans="1:37" ht="36.6" customHeight="1" thickBot="1" x14ac:dyDescent="0.4">
      <c r="A87" s="29"/>
      <c r="B87" s="391"/>
      <c r="C87" s="117" t="s">
        <v>90</v>
      </c>
      <c r="D87" s="126" t="s">
        <v>207</v>
      </c>
      <c r="E87" s="103"/>
      <c r="F87" s="103"/>
      <c r="G87" s="103"/>
      <c r="H87" s="103"/>
      <c r="I87" s="103"/>
      <c r="J87" s="103"/>
      <c r="K87" s="103"/>
      <c r="L87" s="103"/>
      <c r="M87" s="107"/>
      <c r="N87" s="107"/>
      <c r="O87" s="107"/>
      <c r="P87" s="107"/>
      <c r="Q87" s="107"/>
      <c r="R87" s="107"/>
      <c r="S87" s="87"/>
      <c r="T87" s="87"/>
      <c r="U87" s="87"/>
      <c r="V87" s="87"/>
      <c r="W87" s="87"/>
      <c r="X87" s="87"/>
      <c r="Y87" s="87"/>
      <c r="Z87" s="87"/>
      <c r="AA87" s="87"/>
      <c r="AB87" s="87"/>
      <c r="AC87" s="15"/>
      <c r="AD87" s="15"/>
      <c r="AE87" s="15"/>
      <c r="AF87" s="15"/>
      <c r="AG87" s="15"/>
      <c r="AH87" s="15"/>
      <c r="AI87" s="22">
        <f t="shared" si="9"/>
        <v>0</v>
      </c>
      <c r="AJ87" t="str">
        <f t="shared" si="10"/>
        <v/>
      </c>
      <c r="AK87" s="382"/>
    </row>
    <row r="88" spans="1:37" ht="36.6" customHeight="1" thickBot="1" x14ac:dyDescent="0.4">
      <c r="A88" s="29"/>
      <c r="B88" s="392"/>
      <c r="C88" s="118" t="s">
        <v>605</v>
      </c>
      <c r="D88" s="127" t="s">
        <v>208</v>
      </c>
      <c r="E88" s="104"/>
      <c r="F88" s="104"/>
      <c r="G88" s="104"/>
      <c r="H88" s="104"/>
      <c r="I88" s="104"/>
      <c r="J88" s="104"/>
      <c r="K88" s="104"/>
      <c r="L88" s="104"/>
      <c r="M88" s="110"/>
      <c r="N88" s="107"/>
      <c r="O88" s="110"/>
      <c r="P88" s="107"/>
      <c r="Q88" s="110"/>
      <c r="R88" s="107"/>
      <c r="S88" s="92"/>
      <c r="T88" s="93"/>
      <c r="U88" s="92"/>
      <c r="V88" s="93"/>
      <c r="W88" s="92"/>
      <c r="X88" s="93"/>
      <c r="Y88" s="92"/>
      <c r="Z88" s="93"/>
      <c r="AA88" s="92"/>
      <c r="AB88" s="93"/>
      <c r="AC88" s="33"/>
      <c r="AD88" s="33"/>
      <c r="AE88" s="33"/>
      <c r="AF88" s="33"/>
      <c r="AG88" s="33"/>
      <c r="AH88" s="33"/>
      <c r="AI88" s="35">
        <f t="shared" si="9"/>
        <v>0</v>
      </c>
      <c r="AJ88" t="str">
        <f t="shared" si="10"/>
        <v/>
      </c>
      <c r="AK88" s="382"/>
    </row>
    <row r="89" spans="1:37" ht="36.6" customHeight="1" thickBot="1" x14ac:dyDescent="0.4">
      <c r="A89" s="29"/>
      <c r="B89" s="396" t="s">
        <v>98</v>
      </c>
      <c r="C89" s="116" t="s">
        <v>602</v>
      </c>
      <c r="D89" s="125" t="s">
        <v>209</v>
      </c>
      <c r="E89" s="102"/>
      <c r="F89" s="102"/>
      <c r="G89" s="102"/>
      <c r="H89" s="102"/>
      <c r="I89" s="102"/>
      <c r="J89" s="102"/>
      <c r="K89" s="102"/>
      <c r="L89" s="102"/>
      <c r="M89" s="232"/>
      <c r="N89" s="232"/>
      <c r="O89" s="232"/>
      <c r="P89" s="232"/>
      <c r="Q89" s="232"/>
      <c r="R89" s="232"/>
      <c r="S89" s="83"/>
      <c r="T89" s="83"/>
      <c r="U89" s="83"/>
      <c r="V89" s="83"/>
      <c r="W89" s="83"/>
      <c r="X89" s="83"/>
      <c r="Y89" s="83"/>
      <c r="Z89" s="83"/>
      <c r="AA89" s="83"/>
      <c r="AB89" s="83"/>
      <c r="AC89" s="32"/>
      <c r="AD89" s="32"/>
      <c r="AE89" s="32"/>
      <c r="AF89" s="32"/>
      <c r="AG89" s="32"/>
      <c r="AH89" s="32"/>
      <c r="AI89" s="22">
        <f t="shared" si="9"/>
        <v>0</v>
      </c>
      <c r="AJ89" s="44"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82"/>
    </row>
    <row r="90" spans="1:37" ht="36.6" customHeight="1" thickBot="1" x14ac:dyDescent="0.4">
      <c r="A90" s="29"/>
      <c r="B90" s="397"/>
      <c r="C90" s="117" t="s">
        <v>603</v>
      </c>
      <c r="D90" s="126" t="s">
        <v>210</v>
      </c>
      <c r="E90" s="103"/>
      <c r="F90" s="103"/>
      <c r="G90" s="103"/>
      <c r="H90" s="103"/>
      <c r="I90" s="103"/>
      <c r="J90" s="103"/>
      <c r="K90" s="103"/>
      <c r="L90" s="103"/>
      <c r="M90" s="108"/>
      <c r="N90" s="107"/>
      <c r="O90" s="108"/>
      <c r="P90" s="107"/>
      <c r="Q90" s="108"/>
      <c r="R90" s="108"/>
      <c r="S90" s="86"/>
      <c r="T90" s="87"/>
      <c r="U90" s="86"/>
      <c r="V90" s="87"/>
      <c r="W90" s="86"/>
      <c r="X90" s="87"/>
      <c r="Y90" s="86"/>
      <c r="Z90" s="87"/>
      <c r="AA90" s="86"/>
      <c r="AB90" s="87"/>
      <c r="AC90" s="15"/>
      <c r="AD90" s="15"/>
      <c r="AE90" s="15"/>
      <c r="AF90" s="15"/>
      <c r="AG90" s="15"/>
      <c r="AH90" s="15"/>
      <c r="AI90" s="22">
        <f t="shared" si="9"/>
        <v>0</v>
      </c>
      <c r="AJ90" s="44"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82"/>
    </row>
    <row r="91" spans="1:37" ht="36.6" customHeight="1" thickBot="1" x14ac:dyDescent="0.4">
      <c r="A91" s="29"/>
      <c r="B91" s="397"/>
      <c r="C91" s="117" t="s">
        <v>606</v>
      </c>
      <c r="D91" s="126" t="s">
        <v>211</v>
      </c>
      <c r="E91" s="103"/>
      <c r="F91" s="103"/>
      <c r="G91" s="103"/>
      <c r="H91" s="103"/>
      <c r="I91" s="103"/>
      <c r="J91" s="103"/>
      <c r="K91" s="103"/>
      <c r="L91" s="103"/>
      <c r="M91" s="107"/>
      <c r="N91" s="108"/>
      <c r="O91" s="107"/>
      <c r="P91" s="108"/>
      <c r="Q91" s="107"/>
      <c r="R91" s="108"/>
      <c r="S91" s="87"/>
      <c r="T91" s="86"/>
      <c r="U91" s="87"/>
      <c r="V91" s="86"/>
      <c r="W91" s="87"/>
      <c r="X91" s="86"/>
      <c r="Y91" s="87"/>
      <c r="Z91" s="86"/>
      <c r="AA91" s="87"/>
      <c r="AB91" s="86"/>
      <c r="AC91" s="15"/>
      <c r="AD91" s="15"/>
      <c r="AE91" s="15"/>
      <c r="AF91" s="15"/>
      <c r="AG91" s="15"/>
      <c r="AH91" s="15"/>
      <c r="AI91" s="22">
        <f t="shared" si="9"/>
        <v>0</v>
      </c>
      <c r="AJ91" s="44" t="str">
        <f t="shared" si="11"/>
        <v/>
      </c>
      <c r="AK91" s="382"/>
    </row>
    <row r="92" spans="1:37" ht="36.6" customHeight="1" thickBot="1" x14ac:dyDescent="0.4">
      <c r="A92" s="29"/>
      <c r="B92" s="397"/>
      <c r="C92" s="117" t="s">
        <v>88</v>
      </c>
      <c r="D92" s="126" t="s">
        <v>212</v>
      </c>
      <c r="E92" s="103"/>
      <c r="F92" s="103"/>
      <c r="G92" s="103"/>
      <c r="H92" s="103"/>
      <c r="I92" s="103"/>
      <c r="J92" s="103"/>
      <c r="K92" s="103"/>
      <c r="L92" s="103"/>
      <c r="M92" s="107"/>
      <c r="N92" s="108"/>
      <c r="O92" s="107"/>
      <c r="P92" s="108"/>
      <c r="Q92" s="107"/>
      <c r="R92" s="108"/>
      <c r="S92" s="87"/>
      <c r="T92" s="86"/>
      <c r="U92" s="87"/>
      <c r="V92" s="86"/>
      <c r="W92" s="87"/>
      <c r="X92" s="86"/>
      <c r="Y92" s="87"/>
      <c r="Z92" s="86"/>
      <c r="AA92" s="87"/>
      <c r="AB92" s="86"/>
      <c r="AC92" s="15"/>
      <c r="AD92" s="15"/>
      <c r="AE92" s="15"/>
      <c r="AF92" s="15"/>
      <c r="AG92" s="15"/>
      <c r="AH92" s="15"/>
      <c r="AI92" s="22">
        <f t="shared" si="9"/>
        <v>0</v>
      </c>
      <c r="AJ92" s="44" t="str">
        <f t="shared" si="11"/>
        <v/>
      </c>
      <c r="AK92" s="382"/>
    </row>
    <row r="93" spans="1:37" ht="36.6" customHeight="1" thickBot="1" x14ac:dyDescent="0.4">
      <c r="A93" s="29"/>
      <c r="B93" s="397"/>
      <c r="C93" s="117" t="s">
        <v>604</v>
      </c>
      <c r="D93" s="126" t="s">
        <v>213</v>
      </c>
      <c r="E93" s="103"/>
      <c r="F93" s="103"/>
      <c r="G93" s="103"/>
      <c r="H93" s="103"/>
      <c r="I93" s="103"/>
      <c r="J93" s="103"/>
      <c r="K93" s="103"/>
      <c r="L93" s="103"/>
      <c r="M93" s="108"/>
      <c r="N93" s="107"/>
      <c r="O93" s="108"/>
      <c r="P93" s="107"/>
      <c r="Q93" s="108"/>
      <c r="R93" s="107"/>
      <c r="S93" s="86"/>
      <c r="T93" s="87"/>
      <c r="U93" s="86"/>
      <c r="V93" s="87"/>
      <c r="W93" s="86"/>
      <c r="X93" s="87"/>
      <c r="Y93" s="86"/>
      <c r="Z93" s="87"/>
      <c r="AA93" s="86"/>
      <c r="AB93" s="87"/>
      <c r="AC93" s="15"/>
      <c r="AD93" s="15"/>
      <c r="AE93" s="15"/>
      <c r="AF93" s="15"/>
      <c r="AG93" s="15"/>
      <c r="AH93" s="15"/>
      <c r="AI93" s="22">
        <f t="shared" si="9"/>
        <v>0</v>
      </c>
      <c r="AJ93" s="44" t="str">
        <f t="shared" si="11"/>
        <v/>
      </c>
      <c r="AK93" s="382"/>
    </row>
    <row r="94" spans="1:37" ht="36.6" customHeight="1" thickBot="1" x14ac:dyDescent="0.4">
      <c r="A94" s="29"/>
      <c r="B94" s="397"/>
      <c r="C94" s="117" t="s">
        <v>607</v>
      </c>
      <c r="D94" s="126" t="s">
        <v>214</v>
      </c>
      <c r="E94" s="103"/>
      <c r="F94" s="103"/>
      <c r="G94" s="103"/>
      <c r="H94" s="103"/>
      <c r="I94" s="103"/>
      <c r="J94" s="103"/>
      <c r="K94" s="103"/>
      <c r="L94" s="103"/>
      <c r="M94" s="107"/>
      <c r="N94" s="107"/>
      <c r="O94" s="107"/>
      <c r="P94" s="107"/>
      <c r="Q94" s="107"/>
      <c r="R94" s="107"/>
      <c r="S94" s="87"/>
      <c r="T94" s="87"/>
      <c r="U94" s="87"/>
      <c r="V94" s="87"/>
      <c r="W94" s="87"/>
      <c r="X94" s="87"/>
      <c r="Y94" s="87"/>
      <c r="Z94" s="87"/>
      <c r="AA94" s="87"/>
      <c r="AB94" s="87"/>
      <c r="AC94" s="15"/>
      <c r="AD94" s="15"/>
      <c r="AE94" s="15"/>
      <c r="AF94" s="15"/>
      <c r="AG94" s="15"/>
      <c r="AH94" s="15"/>
      <c r="AI94" s="22">
        <f t="shared" si="9"/>
        <v>0</v>
      </c>
      <c r="AJ94" s="44" t="str">
        <f t="shared" si="11"/>
        <v/>
      </c>
      <c r="AK94" s="382"/>
    </row>
    <row r="95" spans="1:37" ht="36.6" customHeight="1" thickBot="1" x14ac:dyDescent="0.4">
      <c r="A95" s="29"/>
      <c r="B95" s="397"/>
      <c r="C95" s="117" t="s">
        <v>89</v>
      </c>
      <c r="D95" s="126" t="s">
        <v>215</v>
      </c>
      <c r="E95" s="103"/>
      <c r="F95" s="103"/>
      <c r="G95" s="103"/>
      <c r="H95" s="103"/>
      <c r="I95" s="103"/>
      <c r="J95" s="103"/>
      <c r="K95" s="103"/>
      <c r="L95" s="103"/>
      <c r="M95" s="232"/>
      <c r="N95" s="107"/>
      <c r="O95" s="232"/>
      <c r="P95" s="107"/>
      <c r="Q95" s="232"/>
      <c r="R95" s="107"/>
      <c r="S95" s="87"/>
      <c r="T95" s="87"/>
      <c r="U95" s="87"/>
      <c r="V95" s="87"/>
      <c r="W95" s="87"/>
      <c r="X95" s="87"/>
      <c r="Y95" s="87"/>
      <c r="Z95" s="87"/>
      <c r="AA95" s="87"/>
      <c r="AB95" s="87"/>
      <c r="AC95" s="15"/>
      <c r="AD95" s="15"/>
      <c r="AE95" s="15"/>
      <c r="AF95" s="15"/>
      <c r="AG95" s="15"/>
      <c r="AH95" s="15"/>
      <c r="AI95" s="22">
        <f t="shared" si="9"/>
        <v>0</v>
      </c>
      <c r="AJ95" s="44" t="str">
        <f t="shared" si="11"/>
        <v/>
      </c>
      <c r="AK95" s="382"/>
    </row>
    <row r="96" spans="1:37" ht="36.6" customHeight="1" thickBot="1" x14ac:dyDescent="0.4">
      <c r="A96" s="29"/>
      <c r="B96" s="397"/>
      <c r="C96" s="117" t="s">
        <v>90</v>
      </c>
      <c r="D96" s="126" t="s">
        <v>216</v>
      </c>
      <c r="E96" s="103"/>
      <c r="F96" s="103"/>
      <c r="G96" s="103"/>
      <c r="H96" s="103"/>
      <c r="I96" s="103"/>
      <c r="J96" s="103"/>
      <c r="K96" s="103"/>
      <c r="L96" s="103"/>
      <c r="M96" s="107"/>
      <c r="N96" s="107"/>
      <c r="O96" s="107"/>
      <c r="P96" s="107"/>
      <c r="Q96" s="107"/>
      <c r="R96" s="107"/>
      <c r="S96" s="87"/>
      <c r="T96" s="87"/>
      <c r="U96" s="87"/>
      <c r="V96" s="87"/>
      <c r="W96" s="87"/>
      <c r="X96" s="87"/>
      <c r="Y96" s="87"/>
      <c r="Z96" s="87"/>
      <c r="AA96" s="87"/>
      <c r="AB96" s="87"/>
      <c r="AC96" s="15"/>
      <c r="AD96" s="15"/>
      <c r="AE96" s="15"/>
      <c r="AF96" s="15"/>
      <c r="AG96" s="15"/>
      <c r="AH96" s="15"/>
      <c r="AI96" s="22">
        <f t="shared" si="9"/>
        <v>0</v>
      </c>
      <c r="AJ96" s="44" t="str">
        <f t="shared" si="11"/>
        <v/>
      </c>
      <c r="AK96" s="382"/>
    </row>
    <row r="97" spans="1:37" ht="36.6" customHeight="1" thickBot="1" x14ac:dyDescent="0.4">
      <c r="A97" s="29"/>
      <c r="B97" s="398"/>
      <c r="C97" s="118" t="s">
        <v>605</v>
      </c>
      <c r="D97" s="127" t="s">
        <v>217</v>
      </c>
      <c r="E97" s="104"/>
      <c r="F97" s="104"/>
      <c r="G97" s="104"/>
      <c r="H97" s="104"/>
      <c r="I97" s="104"/>
      <c r="J97" s="104"/>
      <c r="K97" s="104"/>
      <c r="L97" s="104"/>
      <c r="M97" s="110"/>
      <c r="N97" s="107"/>
      <c r="O97" s="110"/>
      <c r="P97" s="107"/>
      <c r="Q97" s="110"/>
      <c r="R97" s="107"/>
      <c r="S97" s="92"/>
      <c r="T97" s="93"/>
      <c r="U97" s="92"/>
      <c r="V97" s="93"/>
      <c r="W97" s="92"/>
      <c r="X97" s="93"/>
      <c r="Y97" s="92"/>
      <c r="Z97" s="93"/>
      <c r="AA97" s="92"/>
      <c r="AB97" s="93"/>
      <c r="AC97" s="33"/>
      <c r="AD97" s="33"/>
      <c r="AE97" s="33"/>
      <c r="AF97" s="33"/>
      <c r="AG97" s="33"/>
      <c r="AH97" s="33"/>
      <c r="AI97" s="35">
        <f t="shared" si="9"/>
        <v>0</v>
      </c>
      <c r="AJ97" s="44" t="str">
        <f t="shared" si="11"/>
        <v/>
      </c>
      <c r="AK97" s="383"/>
    </row>
    <row r="98" spans="1:37" ht="36.6" customHeight="1" thickBot="1" x14ac:dyDescent="0.4">
      <c r="A98" s="29"/>
      <c r="B98" s="390" t="s">
        <v>99</v>
      </c>
      <c r="C98" s="116" t="s">
        <v>602</v>
      </c>
      <c r="D98" s="125" t="s">
        <v>218</v>
      </c>
      <c r="E98" s="102"/>
      <c r="F98" s="102"/>
      <c r="G98" s="102"/>
      <c r="H98" s="102"/>
      <c r="I98" s="102"/>
      <c r="J98" s="102"/>
      <c r="K98" s="102"/>
      <c r="L98" s="102"/>
      <c r="M98" s="232"/>
      <c r="N98" s="232"/>
      <c r="O98" s="232"/>
      <c r="P98" s="232"/>
      <c r="Q98" s="232"/>
      <c r="R98" s="232"/>
      <c r="S98" s="83"/>
      <c r="T98" s="83"/>
      <c r="U98" s="83"/>
      <c r="V98" s="83"/>
      <c r="W98" s="83"/>
      <c r="X98" s="83"/>
      <c r="Y98" s="83"/>
      <c r="Z98" s="83"/>
      <c r="AA98" s="83"/>
      <c r="AB98" s="83"/>
      <c r="AC98" s="32"/>
      <c r="AD98" s="32"/>
      <c r="AE98" s="32"/>
      <c r="AF98" s="32"/>
      <c r="AG98" s="32"/>
      <c r="AH98" s="32"/>
      <c r="AI98" s="22">
        <f t="shared" si="9"/>
        <v>0</v>
      </c>
      <c r="AJ98" s="44"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81" t="str">
        <f>CONCATENATE(AJ98,AJ99,AJ100,AJ101,AJ102,AJ103,AJ104,AJ105,AJ106,AJ107,AJ108,AJ109,AJ110,AJ111,AJ112,AJ113,AJ114,AJ115)</f>
        <v/>
      </c>
    </row>
    <row r="99" spans="1:37" ht="36.6" customHeight="1" thickBot="1" x14ac:dyDescent="0.4">
      <c r="A99" s="29"/>
      <c r="B99" s="391"/>
      <c r="C99" s="117" t="s">
        <v>603</v>
      </c>
      <c r="D99" s="126" t="s">
        <v>219</v>
      </c>
      <c r="E99" s="103"/>
      <c r="F99" s="103"/>
      <c r="G99" s="103"/>
      <c r="H99" s="103"/>
      <c r="I99" s="103"/>
      <c r="J99" s="103"/>
      <c r="K99" s="103"/>
      <c r="L99" s="103"/>
      <c r="M99" s="108"/>
      <c r="N99" s="107"/>
      <c r="O99" s="108"/>
      <c r="P99" s="107"/>
      <c r="Q99" s="108"/>
      <c r="R99" s="108"/>
      <c r="S99" s="86"/>
      <c r="T99" s="87"/>
      <c r="U99" s="86"/>
      <c r="V99" s="87"/>
      <c r="W99" s="86"/>
      <c r="X99" s="87"/>
      <c r="Y99" s="86"/>
      <c r="Z99" s="87"/>
      <c r="AA99" s="86"/>
      <c r="AB99" s="87"/>
      <c r="AC99" s="15"/>
      <c r="AD99" s="15"/>
      <c r="AE99" s="15"/>
      <c r="AF99" s="15"/>
      <c r="AG99" s="15"/>
      <c r="AH99" s="15"/>
      <c r="AI99" s="22">
        <f t="shared" si="9"/>
        <v>0</v>
      </c>
      <c r="AJ99" s="44" t="str">
        <f t="shared" ref="AJ99:AJ105"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82"/>
    </row>
    <row r="100" spans="1:37" ht="36.6" customHeight="1" thickBot="1" x14ac:dyDescent="0.4">
      <c r="A100" s="29"/>
      <c r="B100" s="391"/>
      <c r="C100" s="117" t="s">
        <v>606</v>
      </c>
      <c r="D100" s="126" t="s">
        <v>220</v>
      </c>
      <c r="E100" s="103"/>
      <c r="F100" s="103"/>
      <c r="G100" s="103"/>
      <c r="H100" s="103"/>
      <c r="I100" s="103"/>
      <c r="J100" s="103"/>
      <c r="K100" s="103"/>
      <c r="L100" s="103"/>
      <c r="M100" s="107"/>
      <c r="N100" s="108"/>
      <c r="O100" s="107"/>
      <c r="P100" s="108"/>
      <c r="Q100" s="107"/>
      <c r="R100" s="108"/>
      <c r="S100" s="87"/>
      <c r="T100" s="86"/>
      <c r="U100" s="87"/>
      <c r="V100" s="86"/>
      <c r="W100" s="87"/>
      <c r="X100" s="86"/>
      <c r="Y100" s="87"/>
      <c r="Z100" s="86"/>
      <c r="AA100" s="87"/>
      <c r="AB100" s="86"/>
      <c r="AC100" s="15"/>
      <c r="AD100" s="15"/>
      <c r="AE100" s="15"/>
      <c r="AF100" s="15"/>
      <c r="AG100" s="15"/>
      <c r="AH100" s="15"/>
      <c r="AI100" s="22">
        <f t="shared" si="9"/>
        <v>0</v>
      </c>
      <c r="AJ100" s="44" t="str">
        <f t="shared" si="12"/>
        <v/>
      </c>
      <c r="AK100" s="382"/>
    </row>
    <row r="101" spans="1:37" ht="36.6" customHeight="1" thickBot="1" x14ac:dyDescent="0.4">
      <c r="A101" s="29"/>
      <c r="B101" s="391"/>
      <c r="C101" s="117" t="s">
        <v>88</v>
      </c>
      <c r="D101" s="126" t="s">
        <v>221</v>
      </c>
      <c r="E101" s="103"/>
      <c r="F101" s="103"/>
      <c r="G101" s="103"/>
      <c r="H101" s="103"/>
      <c r="I101" s="103"/>
      <c r="J101" s="103"/>
      <c r="K101" s="103"/>
      <c r="L101" s="103"/>
      <c r="M101" s="107"/>
      <c r="N101" s="108"/>
      <c r="O101" s="107"/>
      <c r="P101" s="108"/>
      <c r="Q101" s="107"/>
      <c r="R101" s="108"/>
      <c r="S101" s="87"/>
      <c r="T101" s="86"/>
      <c r="U101" s="87"/>
      <c r="V101" s="86"/>
      <c r="W101" s="87"/>
      <c r="X101" s="86"/>
      <c r="Y101" s="87"/>
      <c r="Z101" s="86"/>
      <c r="AA101" s="87"/>
      <c r="AB101" s="86"/>
      <c r="AC101" s="15"/>
      <c r="AD101" s="15"/>
      <c r="AE101" s="15"/>
      <c r="AF101" s="15"/>
      <c r="AG101" s="15"/>
      <c r="AH101" s="15"/>
      <c r="AI101" s="22">
        <f t="shared" si="9"/>
        <v>0</v>
      </c>
      <c r="AJ101" s="44" t="str">
        <f t="shared" si="12"/>
        <v/>
      </c>
      <c r="AK101" s="382"/>
    </row>
    <row r="102" spans="1:37" ht="36.6" customHeight="1" thickBot="1" x14ac:dyDescent="0.4">
      <c r="A102" s="29"/>
      <c r="B102" s="391"/>
      <c r="C102" s="117" t="s">
        <v>604</v>
      </c>
      <c r="D102" s="126" t="s">
        <v>222</v>
      </c>
      <c r="E102" s="103"/>
      <c r="F102" s="103"/>
      <c r="G102" s="103"/>
      <c r="H102" s="103"/>
      <c r="I102" s="103"/>
      <c r="J102" s="103"/>
      <c r="K102" s="103"/>
      <c r="L102" s="103"/>
      <c r="M102" s="108"/>
      <c r="N102" s="107"/>
      <c r="O102" s="108"/>
      <c r="P102" s="107"/>
      <c r="Q102" s="108"/>
      <c r="R102" s="107"/>
      <c r="S102" s="86"/>
      <c r="T102" s="87"/>
      <c r="U102" s="86"/>
      <c r="V102" s="87"/>
      <c r="W102" s="86"/>
      <c r="X102" s="87"/>
      <c r="Y102" s="86"/>
      <c r="Z102" s="87"/>
      <c r="AA102" s="86"/>
      <c r="AB102" s="87"/>
      <c r="AC102" s="15"/>
      <c r="AD102" s="15"/>
      <c r="AE102" s="15"/>
      <c r="AF102" s="15"/>
      <c r="AG102" s="15"/>
      <c r="AH102" s="15"/>
      <c r="AI102" s="22">
        <f t="shared" si="9"/>
        <v>0</v>
      </c>
      <c r="AJ102" s="44" t="str">
        <f t="shared" si="12"/>
        <v/>
      </c>
      <c r="AK102" s="382"/>
    </row>
    <row r="103" spans="1:37" ht="36.6" customHeight="1" thickBot="1" x14ac:dyDescent="0.4">
      <c r="A103" s="29"/>
      <c r="B103" s="391"/>
      <c r="C103" s="117" t="s">
        <v>607</v>
      </c>
      <c r="D103" s="126" t="s">
        <v>223</v>
      </c>
      <c r="E103" s="103"/>
      <c r="F103" s="103"/>
      <c r="G103" s="103"/>
      <c r="H103" s="103"/>
      <c r="I103" s="103"/>
      <c r="J103" s="103"/>
      <c r="K103" s="103"/>
      <c r="L103" s="103"/>
      <c r="M103" s="107"/>
      <c r="N103" s="107"/>
      <c r="O103" s="107"/>
      <c r="P103" s="107"/>
      <c r="Q103" s="107"/>
      <c r="R103" s="107"/>
      <c r="S103" s="87"/>
      <c r="T103" s="87"/>
      <c r="U103" s="87"/>
      <c r="V103" s="87"/>
      <c r="W103" s="87"/>
      <c r="X103" s="87"/>
      <c r="Y103" s="87"/>
      <c r="Z103" s="87"/>
      <c r="AA103" s="87"/>
      <c r="AB103" s="87"/>
      <c r="AC103" s="15"/>
      <c r="AD103" s="15"/>
      <c r="AE103" s="15"/>
      <c r="AF103" s="15"/>
      <c r="AG103" s="15"/>
      <c r="AH103" s="15"/>
      <c r="AI103" s="22">
        <f t="shared" si="9"/>
        <v>0</v>
      </c>
      <c r="AJ103" s="44" t="str">
        <f t="shared" si="12"/>
        <v/>
      </c>
      <c r="AK103" s="382"/>
    </row>
    <row r="104" spans="1:37" ht="36.6" customHeight="1" thickBot="1" x14ac:dyDescent="0.4">
      <c r="A104" s="29"/>
      <c r="B104" s="391"/>
      <c r="C104" s="117" t="s">
        <v>89</v>
      </c>
      <c r="D104" s="126" t="s">
        <v>224</v>
      </c>
      <c r="E104" s="103"/>
      <c r="F104" s="103"/>
      <c r="G104" s="103"/>
      <c r="H104" s="103"/>
      <c r="I104" s="103"/>
      <c r="J104" s="103"/>
      <c r="K104" s="103"/>
      <c r="L104" s="103"/>
      <c r="M104" s="232"/>
      <c r="N104" s="107"/>
      <c r="O104" s="232"/>
      <c r="P104" s="107"/>
      <c r="Q104" s="232"/>
      <c r="R104" s="107"/>
      <c r="S104" s="87"/>
      <c r="T104" s="87"/>
      <c r="U104" s="87"/>
      <c r="V104" s="87"/>
      <c r="W104" s="87"/>
      <c r="X104" s="87"/>
      <c r="Y104" s="87"/>
      <c r="Z104" s="87"/>
      <c r="AA104" s="87"/>
      <c r="AB104" s="87"/>
      <c r="AC104" s="15"/>
      <c r="AD104" s="15"/>
      <c r="AE104" s="15"/>
      <c r="AF104" s="15"/>
      <c r="AG104" s="15"/>
      <c r="AH104" s="15"/>
      <c r="AI104" s="22">
        <f t="shared" si="9"/>
        <v>0</v>
      </c>
      <c r="AJ104" s="44" t="str">
        <f t="shared" si="12"/>
        <v/>
      </c>
      <c r="AK104" s="382"/>
    </row>
    <row r="105" spans="1:37" ht="36.6" customHeight="1" thickBot="1" x14ac:dyDescent="0.4">
      <c r="A105" s="29"/>
      <c r="B105" s="391"/>
      <c r="C105" s="117" t="s">
        <v>90</v>
      </c>
      <c r="D105" s="126" t="s">
        <v>225</v>
      </c>
      <c r="E105" s="103"/>
      <c r="F105" s="103"/>
      <c r="G105" s="103"/>
      <c r="H105" s="103"/>
      <c r="I105" s="103"/>
      <c r="J105" s="103"/>
      <c r="K105" s="103"/>
      <c r="L105" s="103"/>
      <c r="M105" s="107"/>
      <c r="N105" s="107"/>
      <c r="O105" s="107"/>
      <c r="P105" s="107"/>
      <c r="Q105" s="107"/>
      <c r="R105" s="107"/>
      <c r="S105" s="87"/>
      <c r="T105" s="87"/>
      <c r="U105" s="87"/>
      <c r="V105" s="87"/>
      <c r="W105" s="87"/>
      <c r="X105" s="87"/>
      <c r="Y105" s="87"/>
      <c r="Z105" s="87"/>
      <c r="AA105" s="87"/>
      <c r="AB105" s="87"/>
      <c r="AC105" s="15"/>
      <c r="AD105" s="15"/>
      <c r="AE105" s="15"/>
      <c r="AF105" s="15"/>
      <c r="AG105" s="15"/>
      <c r="AH105" s="15"/>
      <c r="AI105" s="22">
        <f t="shared" si="9"/>
        <v>0</v>
      </c>
      <c r="AJ105" s="44" t="str">
        <f t="shared" si="12"/>
        <v/>
      </c>
      <c r="AK105" s="382"/>
    </row>
    <row r="106" spans="1:37" ht="36.6" customHeight="1" thickBot="1" x14ac:dyDescent="0.4">
      <c r="A106" s="29"/>
      <c r="B106" s="392"/>
      <c r="C106" s="118" t="s">
        <v>605</v>
      </c>
      <c r="D106" s="127" t="s">
        <v>226</v>
      </c>
      <c r="E106" s="104"/>
      <c r="F106" s="104"/>
      <c r="G106" s="104"/>
      <c r="H106" s="104"/>
      <c r="I106" s="104"/>
      <c r="J106" s="104"/>
      <c r="K106" s="104"/>
      <c r="L106" s="104"/>
      <c r="M106" s="110"/>
      <c r="N106" s="107"/>
      <c r="O106" s="110"/>
      <c r="P106" s="107"/>
      <c r="Q106" s="110"/>
      <c r="R106" s="107"/>
      <c r="S106" s="92"/>
      <c r="T106" s="93"/>
      <c r="U106" s="92"/>
      <c r="V106" s="93"/>
      <c r="W106" s="92"/>
      <c r="X106" s="93"/>
      <c r="Y106" s="92"/>
      <c r="Z106" s="93"/>
      <c r="AA106" s="92"/>
      <c r="AB106" s="93"/>
      <c r="AC106" s="33"/>
      <c r="AD106" s="33"/>
      <c r="AE106" s="33"/>
      <c r="AF106" s="33"/>
      <c r="AG106" s="33"/>
      <c r="AH106" s="33"/>
      <c r="AI106" s="35">
        <f t="shared" si="9"/>
        <v>0</v>
      </c>
      <c r="AJ106" s="44"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382"/>
    </row>
    <row r="107" spans="1:37" ht="36.6" customHeight="1" thickBot="1" x14ac:dyDescent="0.4">
      <c r="A107" s="29"/>
      <c r="B107" s="387" t="s">
        <v>100</v>
      </c>
      <c r="C107" s="119" t="s">
        <v>602</v>
      </c>
      <c r="D107" s="128" t="s">
        <v>227</v>
      </c>
      <c r="E107" s="98"/>
      <c r="F107" s="98"/>
      <c r="G107" s="98"/>
      <c r="H107" s="98"/>
      <c r="I107" s="98"/>
      <c r="J107" s="98"/>
      <c r="K107" s="98"/>
      <c r="L107" s="98"/>
      <c r="M107" s="233"/>
      <c r="N107" s="233"/>
      <c r="O107" s="233"/>
      <c r="P107" s="233"/>
      <c r="Q107" s="233"/>
      <c r="R107" s="233"/>
      <c r="S107" s="97"/>
      <c r="T107" s="97"/>
      <c r="U107" s="97"/>
      <c r="V107" s="97"/>
      <c r="W107" s="97"/>
      <c r="X107" s="97"/>
      <c r="Y107" s="97"/>
      <c r="Z107" s="97"/>
      <c r="AA107" s="97"/>
      <c r="AB107" s="97"/>
      <c r="AI107" s="19">
        <f t="shared" si="9"/>
        <v>0</v>
      </c>
      <c r="AJ107" s="44"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382"/>
    </row>
    <row r="108" spans="1:37" ht="36.6" customHeight="1" thickBot="1" x14ac:dyDescent="0.4">
      <c r="A108" s="29"/>
      <c r="B108" s="388"/>
      <c r="C108" s="117" t="s">
        <v>603</v>
      </c>
      <c r="D108" s="126" t="s">
        <v>228</v>
      </c>
      <c r="E108" s="98"/>
      <c r="F108" s="98"/>
      <c r="G108" s="98"/>
      <c r="H108" s="98"/>
      <c r="I108" s="98"/>
      <c r="J108" s="98"/>
      <c r="K108" s="98"/>
      <c r="L108" s="98"/>
      <c r="M108" s="108"/>
      <c r="N108" s="109"/>
      <c r="O108" s="108"/>
      <c r="P108" s="109"/>
      <c r="Q108" s="108"/>
      <c r="R108" s="108"/>
      <c r="S108" s="86"/>
      <c r="T108" s="87"/>
      <c r="U108" s="86"/>
      <c r="V108" s="87"/>
      <c r="W108" s="86"/>
      <c r="X108" s="87"/>
      <c r="Y108" s="86"/>
      <c r="Z108" s="87"/>
      <c r="AA108" s="86"/>
      <c r="AB108" s="87"/>
      <c r="AI108" s="22">
        <f t="shared" si="9"/>
        <v>0</v>
      </c>
      <c r="AJ108" s="44"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382"/>
    </row>
    <row r="109" spans="1:37" ht="36.6" customHeight="1" thickBot="1" x14ac:dyDescent="0.4">
      <c r="A109" s="29"/>
      <c r="B109" s="388"/>
      <c r="C109" s="117" t="s">
        <v>606</v>
      </c>
      <c r="D109" s="126" t="s">
        <v>229</v>
      </c>
      <c r="E109" s="98"/>
      <c r="F109" s="98"/>
      <c r="G109" s="98"/>
      <c r="H109" s="98"/>
      <c r="I109" s="98"/>
      <c r="J109" s="98"/>
      <c r="K109" s="98"/>
      <c r="L109" s="98"/>
      <c r="M109" s="109"/>
      <c r="N109" s="108"/>
      <c r="O109" s="109"/>
      <c r="P109" s="108"/>
      <c r="Q109" s="109"/>
      <c r="R109" s="108"/>
      <c r="S109" s="87"/>
      <c r="T109" s="86"/>
      <c r="U109" s="87"/>
      <c r="V109" s="86"/>
      <c r="W109" s="87"/>
      <c r="X109" s="86"/>
      <c r="Y109" s="87"/>
      <c r="Z109" s="86"/>
      <c r="AA109" s="87"/>
      <c r="AB109" s="86"/>
      <c r="AI109" s="22">
        <f t="shared" si="9"/>
        <v>0</v>
      </c>
      <c r="AJ109" s="44"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382"/>
    </row>
    <row r="110" spans="1:37" ht="36.6" customHeight="1" thickBot="1" x14ac:dyDescent="0.4">
      <c r="A110" s="29"/>
      <c r="B110" s="388"/>
      <c r="C110" s="117" t="s">
        <v>88</v>
      </c>
      <c r="D110" s="126" t="s">
        <v>230</v>
      </c>
      <c r="E110" s="98"/>
      <c r="F110" s="98"/>
      <c r="G110" s="98"/>
      <c r="H110" s="98"/>
      <c r="I110" s="98"/>
      <c r="J110" s="98"/>
      <c r="K110" s="98"/>
      <c r="L110" s="98"/>
      <c r="M110" s="109"/>
      <c r="N110" s="108"/>
      <c r="O110" s="109"/>
      <c r="P110" s="108"/>
      <c r="Q110" s="109"/>
      <c r="R110" s="108"/>
      <c r="S110" s="87"/>
      <c r="T110" s="86"/>
      <c r="U110" s="87"/>
      <c r="V110" s="86"/>
      <c r="W110" s="87"/>
      <c r="X110" s="86"/>
      <c r="Y110" s="87"/>
      <c r="Z110" s="86"/>
      <c r="AA110" s="87"/>
      <c r="AB110" s="86"/>
      <c r="AI110" s="22">
        <f t="shared" si="9"/>
        <v>0</v>
      </c>
      <c r="AJ110" s="44" t="str">
        <f t="shared" si="13"/>
        <v/>
      </c>
      <c r="AK110" s="382"/>
    </row>
    <row r="111" spans="1:37" ht="36.6" customHeight="1" thickBot="1" x14ac:dyDescent="0.4">
      <c r="A111" s="29"/>
      <c r="B111" s="388"/>
      <c r="C111" s="117" t="s">
        <v>604</v>
      </c>
      <c r="D111" s="126" t="s">
        <v>231</v>
      </c>
      <c r="E111" s="98"/>
      <c r="F111" s="98"/>
      <c r="G111" s="98"/>
      <c r="H111" s="98"/>
      <c r="I111" s="98"/>
      <c r="J111" s="98"/>
      <c r="K111" s="98"/>
      <c r="L111" s="98"/>
      <c r="M111" s="108"/>
      <c r="N111" s="109"/>
      <c r="O111" s="108"/>
      <c r="P111" s="109"/>
      <c r="Q111" s="108"/>
      <c r="R111" s="109"/>
      <c r="S111" s="86"/>
      <c r="T111" s="87"/>
      <c r="U111" s="86"/>
      <c r="V111" s="87"/>
      <c r="W111" s="86"/>
      <c r="X111" s="87"/>
      <c r="Y111" s="86"/>
      <c r="Z111" s="87"/>
      <c r="AA111" s="86"/>
      <c r="AB111" s="87"/>
      <c r="AI111" s="22">
        <f t="shared" si="9"/>
        <v>0</v>
      </c>
      <c r="AJ111" s="44" t="str">
        <f t="shared" si="13"/>
        <v/>
      </c>
      <c r="AK111" s="382"/>
    </row>
    <row r="112" spans="1:37" ht="36.6" customHeight="1" thickBot="1" x14ac:dyDescent="0.4">
      <c r="A112" s="29"/>
      <c r="B112" s="388"/>
      <c r="C112" s="117" t="s">
        <v>607</v>
      </c>
      <c r="D112" s="126" t="s">
        <v>232</v>
      </c>
      <c r="E112" s="98"/>
      <c r="F112" s="98"/>
      <c r="G112" s="98"/>
      <c r="H112" s="98"/>
      <c r="I112" s="98"/>
      <c r="J112" s="98"/>
      <c r="K112" s="98"/>
      <c r="L112" s="98"/>
      <c r="M112" s="109"/>
      <c r="N112" s="109"/>
      <c r="O112" s="109"/>
      <c r="P112" s="109"/>
      <c r="Q112" s="109"/>
      <c r="R112" s="109"/>
      <c r="S112" s="87"/>
      <c r="T112" s="87"/>
      <c r="U112" s="87"/>
      <c r="V112" s="87"/>
      <c r="W112" s="87"/>
      <c r="X112" s="87"/>
      <c r="Y112" s="87"/>
      <c r="Z112" s="87"/>
      <c r="AA112" s="87"/>
      <c r="AB112" s="87"/>
      <c r="AI112" s="22">
        <f t="shared" si="9"/>
        <v>0</v>
      </c>
      <c r="AJ112" s="44" t="str">
        <f t="shared" si="13"/>
        <v/>
      </c>
      <c r="AK112" s="382"/>
    </row>
    <row r="113" spans="1:37" ht="36.6" customHeight="1" thickBot="1" x14ac:dyDescent="0.4">
      <c r="A113" s="29"/>
      <c r="B113" s="388"/>
      <c r="C113" s="117" t="s">
        <v>89</v>
      </c>
      <c r="D113" s="126" t="s">
        <v>233</v>
      </c>
      <c r="E113" s="98"/>
      <c r="F113" s="98"/>
      <c r="G113" s="98"/>
      <c r="H113" s="98"/>
      <c r="I113" s="98"/>
      <c r="J113" s="98"/>
      <c r="K113" s="98"/>
      <c r="L113" s="98"/>
      <c r="M113" s="158"/>
      <c r="N113" s="109"/>
      <c r="O113" s="158"/>
      <c r="P113" s="109"/>
      <c r="Q113" s="158"/>
      <c r="R113" s="109"/>
      <c r="S113" s="87"/>
      <c r="T113" s="87"/>
      <c r="U113" s="87"/>
      <c r="V113" s="87"/>
      <c r="W113" s="87"/>
      <c r="X113" s="87"/>
      <c r="Y113" s="87"/>
      <c r="Z113" s="87"/>
      <c r="AA113" s="87"/>
      <c r="AB113" s="87"/>
      <c r="AI113" s="22">
        <f t="shared" si="9"/>
        <v>0</v>
      </c>
      <c r="AJ113" s="44" t="str">
        <f t="shared" si="13"/>
        <v/>
      </c>
      <c r="AK113" s="382"/>
    </row>
    <row r="114" spans="1:37" ht="36.6" customHeight="1" thickBot="1" x14ac:dyDescent="0.4">
      <c r="A114" s="29"/>
      <c r="B114" s="388"/>
      <c r="C114" s="117" t="s">
        <v>90</v>
      </c>
      <c r="D114" s="126" t="s">
        <v>234</v>
      </c>
      <c r="E114" s="98"/>
      <c r="F114" s="98"/>
      <c r="G114" s="98"/>
      <c r="H114" s="98"/>
      <c r="I114" s="98"/>
      <c r="J114" s="98"/>
      <c r="K114" s="98"/>
      <c r="L114" s="98"/>
      <c r="M114" s="109"/>
      <c r="N114" s="109"/>
      <c r="O114" s="109"/>
      <c r="P114" s="109"/>
      <c r="Q114" s="109"/>
      <c r="R114" s="109"/>
      <c r="S114" s="87"/>
      <c r="T114" s="87"/>
      <c r="U114" s="87"/>
      <c r="V114" s="87"/>
      <c r="W114" s="87"/>
      <c r="X114" s="87"/>
      <c r="Y114" s="87"/>
      <c r="Z114" s="87"/>
      <c r="AA114" s="87"/>
      <c r="AB114" s="87"/>
      <c r="AI114" s="22">
        <f t="shared" si="9"/>
        <v>0</v>
      </c>
      <c r="AJ114" s="44" t="str">
        <f t="shared" si="13"/>
        <v/>
      </c>
      <c r="AK114" s="382"/>
    </row>
    <row r="115" spans="1:37" ht="36.6" customHeight="1" thickBot="1" x14ac:dyDescent="0.4">
      <c r="A115" s="29"/>
      <c r="B115" s="389"/>
      <c r="C115" s="120" t="s">
        <v>605</v>
      </c>
      <c r="D115" s="129" t="s">
        <v>235</v>
      </c>
      <c r="E115" s="98"/>
      <c r="F115" s="98"/>
      <c r="G115" s="98"/>
      <c r="H115" s="98"/>
      <c r="I115" s="98"/>
      <c r="J115" s="98"/>
      <c r="K115" s="98"/>
      <c r="L115" s="98"/>
      <c r="M115" s="113"/>
      <c r="N115" s="109"/>
      <c r="O115" s="113"/>
      <c r="P115" s="109"/>
      <c r="Q115" s="113"/>
      <c r="R115" s="109"/>
      <c r="S115" s="86"/>
      <c r="T115" s="87"/>
      <c r="U115" s="86"/>
      <c r="V115" s="87"/>
      <c r="W115" s="86"/>
      <c r="X115" s="87"/>
      <c r="Y115" s="86"/>
      <c r="Z115" s="87"/>
      <c r="AA115" s="86"/>
      <c r="AB115" s="87"/>
      <c r="AI115" s="22">
        <f t="shared" si="9"/>
        <v>0</v>
      </c>
      <c r="AJ115" s="44" t="str">
        <f t="shared" si="13"/>
        <v/>
      </c>
      <c r="AK115" s="383"/>
    </row>
    <row r="116" spans="1:37" ht="36.6" customHeight="1" thickBot="1" x14ac:dyDescent="0.4">
      <c r="A116" s="29"/>
      <c r="B116" s="406" t="s">
        <v>101</v>
      </c>
      <c r="C116" s="116" t="s">
        <v>602</v>
      </c>
      <c r="D116" s="125" t="s">
        <v>236</v>
      </c>
      <c r="E116" s="102"/>
      <c r="F116" s="102"/>
      <c r="G116" s="102"/>
      <c r="H116" s="102"/>
      <c r="I116" s="102"/>
      <c r="J116" s="102"/>
      <c r="K116" s="102"/>
      <c r="L116" s="102"/>
      <c r="M116" s="232"/>
      <c r="N116" s="232"/>
      <c r="O116" s="232"/>
      <c r="P116" s="232"/>
      <c r="Q116" s="232"/>
      <c r="R116" s="234"/>
      <c r="S116" s="133"/>
      <c r="T116" s="87"/>
      <c r="U116" s="87"/>
      <c r="V116" s="87"/>
      <c r="W116" s="87"/>
      <c r="X116" s="87"/>
      <c r="Y116" s="87"/>
      <c r="Z116" s="87"/>
      <c r="AA116" s="87"/>
      <c r="AB116" s="87"/>
      <c r="AI116" s="22">
        <f t="shared" si="9"/>
        <v>0</v>
      </c>
      <c r="AK116" s="381" t="str">
        <f>CONCATENATE(AJ116,AJ117,AJ118,AJ119,AJ120,AJ121,AJ122,AJ123,AJ124,AJ125,AJ126,AJ127,AJ128,AJ129,AJ130,AJ131,AJ132,AJ133)</f>
        <v/>
      </c>
    </row>
    <row r="117" spans="1:37" ht="36.6" customHeight="1" thickBot="1" x14ac:dyDescent="0.4">
      <c r="A117" s="29"/>
      <c r="B117" s="407"/>
      <c r="C117" s="117" t="s">
        <v>603</v>
      </c>
      <c r="D117" s="126" t="s">
        <v>237</v>
      </c>
      <c r="E117" s="103"/>
      <c r="F117" s="103"/>
      <c r="G117" s="103"/>
      <c r="H117" s="103"/>
      <c r="I117" s="103"/>
      <c r="J117" s="103"/>
      <c r="K117" s="103"/>
      <c r="L117" s="103"/>
      <c r="M117" s="108"/>
      <c r="N117" s="109"/>
      <c r="O117" s="108"/>
      <c r="P117" s="109"/>
      <c r="Q117" s="108"/>
      <c r="R117" s="108"/>
      <c r="S117" s="134"/>
      <c r="T117" s="87"/>
      <c r="U117" s="86"/>
      <c r="V117" s="87"/>
      <c r="W117" s="86"/>
      <c r="X117" s="87"/>
      <c r="Y117" s="86"/>
      <c r="Z117" s="87"/>
      <c r="AA117" s="86"/>
      <c r="AB117" s="87"/>
      <c r="AI117" s="22">
        <f t="shared" si="9"/>
        <v>0</v>
      </c>
      <c r="AK117" s="382"/>
    </row>
    <row r="118" spans="1:37" ht="36.6" customHeight="1" thickBot="1" x14ac:dyDescent="0.4">
      <c r="A118" s="29"/>
      <c r="B118" s="407"/>
      <c r="C118" s="117" t="s">
        <v>606</v>
      </c>
      <c r="D118" s="126" t="s">
        <v>238</v>
      </c>
      <c r="E118" s="103"/>
      <c r="F118" s="103"/>
      <c r="G118" s="103"/>
      <c r="H118" s="103"/>
      <c r="I118" s="103"/>
      <c r="J118" s="103"/>
      <c r="K118" s="103"/>
      <c r="L118" s="103"/>
      <c r="M118" s="109"/>
      <c r="N118" s="108"/>
      <c r="O118" s="109"/>
      <c r="P118" s="108"/>
      <c r="Q118" s="109"/>
      <c r="R118" s="136"/>
      <c r="S118" s="133"/>
      <c r="T118" s="86"/>
      <c r="U118" s="87"/>
      <c r="V118" s="86"/>
      <c r="W118" s="87"/>
      <c r="X118" s="86"/>
      <c r="Y118" s="87"/>
      <c r="Z118" s="86"/>
      <c r="AA118" s="87"/>
      <c r="AB118" s="86"/>
      <c r="AI118" s="22">
        <f t="shared" si="9"/>
        <v>0</v>
      </c>
      <c r="AK118" s="382"/>
    </row>
    <row r="119" spans="1:37" ht="36.6" customHeight="1" thickBot="1" x14ac:dyDescent="0.4">
      <c r="A119" s="29"/>
      <c r="B119" s="407"/>
      <c r="C119" s="117" t="s">
        <v>88</v>
      </c>
      <c r="D119" s="126" t="s">
        <v>239</v>
      </c>
      <c r="E119" s="103"/>
      <c r="F119" s="103"/>
      <c r="G119" s="103"/>
      <c r="H119" s="103"/>
      <c r="I119" s="103"/>
      <c r="J119" s="103"/>
      <c r="K119" s="103"/>
      <c r="L119" s="103"/>
      <c r="M119" s="109"/>
      <c r="N119" s="108"/>
      <c r="O119" s="109"/>
      <c r="P119" s="108"/>
      <c r="Q119" s="109"/>
      <c r="R119" s="136"/>
      <c r="S119" s="133"/>
      <c r="T119" s="86"/>
      <c r="U119" s="87"/>
      <c r="V119" s="86"/>
      <c r="W119" s="87"/>
      <c r="X119" s="86"/>
      <c r="Y119" s="87"/>
      <c r="Z119" s="86"/>
      <c r="AA119" s="87"/>
      <c r="AB119" s="86"/>
      <c r="AI119" s="22">
        <f t="shared" si="9"/>
        <v>0</v>
      </c>
      <c r="AK119" s="382"/>
    </row>
    <row r="120" spans="1:37" ht="36.6" customHeight="1" thickBot="1" x14ac:dyDescent="0.4">
      <c r="A120" s="29"/>
      <c r="B120" s="407"/>
      <c r="C120" s="117" t="s">
        <v>604</v>
      </c>
      <c r="D120" s="126" t="s">
        <v>240</v>
      </c>
      <c r="E120" s="103"/>
      <c r="F120" s="103"/>
      <c r="G120" s="103"/>
      <c r="H120" s="103"/>
      <c r="I120" s="103"/>
      <c r="J120" s="103"/>
      <c r="K120" s="103"/>
      <c r="L120" s="103"/>
      <c r="M120" s="108"/>
      <c r="N120" s="109"/>
      <c r="O120" s="108"/>
      <c r="P120" s="109"/>
      <c r="Q120" s="108"/>
      <c r="R120" s="135"/>
      <c r="S120" s="134"/>
      <c r="T120" s="87"/>
      <c r="U120" s="86"/>
      <c r="V120" s="87"/>
      <c r="W120" s="86"/>
      <c r="X120" s="87"/>
      <c r="Y120" s="86"/>
      <c r="Z120" s="87"/>
      <c r="AA120" s="86"/>
      <c r="AB120" s="87"/>
      <c r="AI120" s="22">
        <f t="shared" si="9"/>
        <v>0</v>
      </c>
      <c r="AK120" s="382"/>
    </row>
    <row r="121" spans="1:37" ht="36.6" customHeight="1" thickBot="1" x14ac:dyDescent="0.4">
      <c r="A121" s="29"/>
      <c r="B121" s="407"/>
      <c r="C121" s="117" t="s">
        <v>607</v>
      </c>
      <c r="D121" s="126" t="s">
        <v>241</v>
      </c>
      <c r="E121" s="103"/>
      <c r="F121" s="103"/>
      <c r="G121" s="103"/>
      <c r="H121" s="103"/>
      <c r="I121" s="103"/>
      <c r="J121" s="103"/>
      <c r="K121" s="103"/>
      <c r="L121" s="103"/>
      <c r="M121" s="109"/>
      <c r="N121" s="109"/>
      <c r="O121" s="109"/>
      <c r="P121" s="109"/>
      <c r="Q121" s="109"/>
      <c r="R121" s="135"/>
      <c r="S121" s="133"/>
      <c r="T121" s="87"/>
      <c r="U121" s="87"/>
      <c r="V121" s="87"/>
      <c r="W121" s="87"/>
      <c r="X121" s="87"/>
      <c r="Y121" s="87"/>
      <c r="Z121" s="87"/>
      <c r="AA121" s="87"/>
      <c r="AB121" s="87"/>
      <c r="AI121" s="22">
        <f t="shared" si="9"/>
        <v>0</v>
      </c>
      <c r="AK121" s="382"/>
    </row>
    <row r="122" spans="1:37" ht="36.6" customHeight="1" thickBot="1" x14ac:dyDescent="0.4">
      <c r="A122" s="29"/>
      <c r="B122" s="407"/>
      <c r="C122" s="117" t="s">
        <v>89</v>
      </c>
      <c r="D122" s="126" t="s">
        <v>242</v>
      </c>
      <c r="E122" s="103"/>
      <c r="F122" s="103"/>
      <c r="G122" s="103"/>
      <c r="H122" s="103"/>
      <c r="I122" s="103"/>
      <c r="J122" s="103"/>
      <c r="K122" s="103"/>
      <c r="L122" s="103"/>
      <c r="M122" s="158"/>
      <c r="N122" s="109"/>
      <c r="O122" s="158"/>
      <c r="P122" s="109"/>
      <c r="Q122" s="158"/>
      <c r="R122" s="135"/>
      <c r="S122" s="133"/>
      <c r="T122" s="87"/>
      <c r="U122" s="87"/>
      <c r="V122" s="87"/>
      <c r="W122" s="87"/>
      <c r="X122" s="87"/>
      <c r="Y122" s="87"/>
      <c r="Z122" s="87"/>
      <c r="AA122" s="87"/>
      <c r="AB122" s="87"/>
      <c r="AI122" s="22">
        <f t="shared" si="9"/>
        <v>0</v>
      </c>
      <c r="AK122" s="382"/>
    </row>
    <row r="123" spans="1:37" ht="36.6" customHeight="1" thickBot="1" x14ac:dyDescent="0.4">
      <c r="A123" s="29"/>
      <c r="B123" s="407"/>
      <c r="C123" s="117" t="s">
        <v>90</v>
      </c>
      <c r="D123" s="126" t="s">
        <v>243</v>
      </c>
      <c r="E123" s="103"/>
      <c r="F123" s="103"/>
      <c r="G123" s="103"/>
      <c r="H123" s="103"/>
      <c r="I123" s="103"/>
      <c r="J123" s="103"/>
      <c r="K123" s="103"/>
      <c r="L123" s="103"/>
      <c r="M123" s="109"/>
      <c r="N123" s="109"/>
      <c r="O123" s="109"/>
      <c r="P123" s="109"/>
      <c r="Q123" s="109"/>
      <c r="R123" s="135"/>
      <c r="S123" s="133"/>
      <c r="T123" s="87"/>
      <c r="U123" s="87"/>
      <c r="V123" s="87"/>
      <c r="W123" s="87"/>
      <c r="X123" s="87"/>
      <c r="Y123" s="87"/>
      <c r="Z123" s="87"/>
      <c r="AA123" s="87"/>
      <c r="AB123" s="87"/>
      <c r="AI123" s="22">
        <f t="shared" si="9"/>
        <v>0</v>
      </c>
      <c r="AK123" s="382"/>
    </row>
    <row r="124" spans="1:37" ht="36.6" customHeight="1" thickBot="1" x14ac:dyDescent="0.4">
      <c r="A124" s="29"/>
      <c r="B124" s="408"/>
      <c r="C124" s="118" t="s">
        <v>605</v>
      </c>
      <c r="D124" s="127" t="s">
        <v>244</v>
      </c>
      <c r="E124" s="104"/>
      <c r="F124" s="104"/>
      <c r="G124" s="104"/>
      <c r="H124" s="104"/>
      <c r="I124" s="104"/>
      <c r="J124" s="104"/>
      <c r="K124" s="104"/>
      <c r="L124" s="104"/>
      <c r="M124" s="110"/>
      <c r="N124" s="111"/>
      <c r="O124" s="110"/>
      <c r="P124" s="111"/>
      <c r="Q124" s="110"/>
      <c r="R124" s="137"/>
      <c r="S124" s="134"/>
      <c r="T124" s="87"/>
      <c r="U124" s="86"/>
      <c r="V124" s="87"/>
      <c r="W124" s="86"/>
      <c r="X124" s="87"/>
      <c r="Y124" s="86"/>
      <c r="Z124" s="87"/>
      <c r="AA124" s="86"/>
      <c r="AB124" s="87"/>
      <c r="AI124" s="22">
        <f t="shared" si="9"/>
        <v>0</v>
      </c>
      <c r="AK124" s="382"/>
    </row>
    <row r="125" spans="1:37" ht="36.6" customHeight="1" thickBot="1" x14ac:dyDescent="0.4">
      <c r="A125" s="29"/>
      <c r="B125" s="390" t="s">
        <v>102</v>
      </c>
      <c r="C125" s="116" t="s">
        <v>602</v>
      </c>
      <c r="D125" s="125" t="s">
        <v>245</v>
      </c>
      <c r="E125" s="102"/>
      <c r="F125" s="102"/>
      <c r="G125" s="102"/>
      <c r="H125" s="102"/>
      <c r="I125" s="102"/>
      <c r="J125" s="102"/>
      <c r="K125" s="102"/>
      <c r="L125" s="102"/>
      <c r="M125" s="232"/>
      <c r="N125" s="232"/>
      <c r="O125" s="232"/>
      <c r="P125" s="232"/>
      <c r="Q125" s="232"/>
      <c r="R125" s="234"/>
      <c r="S125" s="133"/>
      <c r="T125" s="87"/>
      <c r="U125" s="87"/>
      <c r="V125" s="87"/>
      <c r="W125" s="87"/>
      <c r="X125" s="87"/>
      <c r="Y125" s="87"/>
      <c r="Z125" s="87"/>
      <c r="AA125" s="87"/>
      <c r="AB125" s="87"/>
      <c r="AI125" s="22">
        <f t="shared" si="9"/>
        <v>0</v>
      </c>
      <c r="AK125" s="382"/>
    </row>
    <row r="126" spans="1:37" ht="36.6" customHeight="1" thickBot="1" x14ac:dyDescent="0.4">
      <c r="A126" s="29"/>
      <c r="B126" s="391"/>
      <c r="C126" s="117" t="s">
        <v>603</v>
      </c>
      <c r="D126" s="126" t="s">
        <v>246</v>
      </c>
      <c r="E126" s="103"/>
      <c r="F126" s="103"/>
      <c r="G126" s="103"/>
      <c r="H126" s="103"/>
      <c r="I126" s="103"/>
      <c r="J126" s="103"/>
      <c r="K126" s="103"/>
      <c r="L126" s="103"/>
      <c r="M126" s="108"/>
      <c r="N126" s="109"/>
      <c r="O126" s="108"/>
      <c r="P126" s="109"/>
      <c r="Q126" s="108"/>
      <c r="R126" s="108"/>
      <c r="S126" s="134"/>
      <c r="T126" s="87"/>
      <c r="U126" s="86"/>
      <c r="V126" s="87"/>
      <c r="W126" s="86"/>
      <c r="X126" s="87"/>
      <c r="Y126" s="86"/>
      <c r="Z126" s="87"/>
      <c r="AA126" s="86"/>
      <c r="AB126" s="87"/>
      <c r="AI126" s="22">
        <f t="shared" si="9"/>
        <v>0</v>
      </c>
      <c r="AK126" s="382"/>
    </row>
    <row r="127" spans="1:37" ht="36.6" customHeight="1" thickBot="1" x14ac:dyDescent="0.4">
      <c r="A127" s="29"/>
      <c r="B127" s="391"/>
      <c r="C127" s="117" t="s">
        <v>606</v>
      </c>
      <c r="D127" s="126" t="s">
        <v>247</v>
      </c>
      <c r="E127" s="103"/>
      <c r="F127" s="103"/>
      <c r="G127" s="103"/>
      <c r="H127" s="103"/>
      <c r="I127" s="103"/>
      <c r="J127" s="103"/>
      <c r="K127" s="103"/>
      <c r="L127" s="103"/>
      <c r="M127" s="109"/>
      <c r="N127" s="108"/>
      <c r="O127" s="109"/>
      <c r="P127" s="108"/>
      <c r="Q127" s="109"/>
      <c r="R127" s="136"/>
      <c r="S127" s="133"/>
      <c r="T127" s="86"/>
      <c r="U127" s="87"/>
      <c r="V127" s="86"/>
      <c r="W127" s="87"/>
      <c r="X127" s="86"/>
      <c r="Y127" s="87"/>
      <c r="Z127" s="86"/>
      <c r="AA127" s="87"/>
      <c r="AB127" s="86"/>
      <c r="AI127" s="22">
        <f t="shared" si="9"/>
        <v>0</v>
      </c>
      <c r="AK127" s="382"/>
    </row>
    <row r="128" spans="1:37" ht="36.6" customHeight="1" thickBot="1" x14ac:dyDescent="0.4">
      <c r="A128" s="29"/>
      <c r="B128" s="391"/>
      <c r="C128" s="117" t="s">
        <v>88</v>
      </c>
      <c r="D128" s="126" t="s">
        <v>248</v>
      </c>
      <c r="E128" s="103"/>
      <c r="F128" s="103"/>
      <c r="G128" s="103"/>
      <c r="H128" s="103"/>
      <c r="I128" s="103"/>
      <c r="J128" s="103"/>
      <c r="K128" s="103"/>
      <c r="L128" s="103"/>
      <c r="M128" s="109"/>
      <c r="N128" s="108"/>
      <c r="O128" s="109"/>
      <c r="P128" s="108"/>
      <c r="Q128" s="109"/>
      <c r="R128" s="136"/>
      <c r="S128" s="133"/>
      <c r="T128" s="86"/>
      <c r="U128" s="87"/>
      <c r="V128" s="86"/>
      <c r="W128" s="87"/>
      <c r="X128" s="86"/>
      <c r="Y128" s="87"/>
      <c r="Z128" s="86"/>
      <c r="AA128" s="87"/>
      <c r="AB128" s="86"/>
      <c r="AI128" s="22">
        <f t="shared" si="9"/>
        <v>0</v>
      </c>
      <c r="AK128" s="382"/>
    </row>
    <row r="129" spans="1:37" ht="36.6" customHeight="1" thickBot="1" x14ac:dyDescent="0.4">
      <c r="A129" s="29"/>
      <c r="B129" s="391"/>
      <c r="C129" s="117" t="s">
        <v>604</v>
      </c>
      <c r="D129" s="126" t="s">
        <v>249</v>
      </c>
      <c r="E129" s="103"/>
      <c r="F129" s="103"/>
      <c r="G129" s="103"/>
      <c r="H129" s="103"/>
      <c r="I129" s="103"/>
      <c r="J129" s="103"/>
      <c r="K129" s="103"/>
      <c r="L129" s="103"/>
      <c r="M129" s="108"/>
      <c r="N129" s="109"/>
      <c r="O129" s="108"/>
      <c r="P129" s="109"/>
      <c r="Q129" s="108"/>
      <c r="R129" s="135"/>
      <c r="S129" s="134"/>
      <c r="T129" s="87"/>
      <c r="U129" s="86"/>
      <c r="V129" s="87"/>
      <c r="W129" s="86"/>
      <c r="X129" s="87"/>
      <c r="Y129" s="86"/>
      <c r="Z129" s="87"/>
      <c r="AA129" s="86"/>
      <c r="AB129" s="87"/>
      <c r="AI129" s="22">
        <f t="shared" si="9"/>
        <v>0</v>
      </c>
      <c r="AK129" s="382"/>
    </row>
    <row r="130" spans="1:37" ht="36.6" customHeight="1" thickBot="1" x14ac:dyDescent="0.4">
      <c r="A130" s="29"/>
      <c r="B130" s="391"/>
      <c r="C130" s="117" t="s">
        <v>607</v>
      </c>
      <c r="D130" s="126" t="s">
        <v>250</v>
      </c>
      <c r="E130" s="103"/>
      <c r="F130" s="103"/>
      <c r="G130" s="103"/>
      <c r="H130" s="103"/>
      <c r="I130" s="103"/>
      <c r="J130" s="103"/>
      <c r="K130" s="103"/>
      <c r="L130" s="103"/>
      <c r="M130" s="109"/>
      <c r="N130" s="109"/>
      <c r="O130" s="109"/>
      <c r="P130" s="109"/>
      <c r="Q130" s="109"/>
      <c r="R130" s="135"/>
      <c r="S130" s="133"/>
      <c r="T130" s="87"/>
      <c r="U130" s="87"/>
      <c r="V130" s="87"/>
      <c r="W130" s="87"/>
      <c r="X130" s="87"/>
      <c r="Y130" s="87"/>
      <c r="Z130" s="87"/>
      <c r="AA130" s="87"/>
      <c r="AB130" s="87"/>
      <c r="AI130" s="22">
        <f t="shared" si="9"/>
        <v>0</v>
      </c>
      <c r="AK130" s="382"/>
    </row>
    <row r="131" spans="1:37" ht="36.6" customHeight="1" thickBot="1" x14ac:dyDescent="0.4">
      <c r="A131" s="29"/>
      <c r="B131" s="391"/>
      <c r="C131" s="117" t="s">
        <v>89</v>
      </c>
      <c r="D131" s="126" t="s">
        <v>251</v>
      </c>
      <c r="E131" s="103"/>
      <c r="F131" s="103"/>
      <c r="G131" s="103"/>
      <c r="H131" s="103"/>
      <c r="I131" s="103"/>
      <c r="J131" s="103"/>
      <c r="K131" s="103"/>
      <c r="L131" s="103"/>
      <c r="M131" s="158"/>
      <c r="N131" s="109"/>
      <c r="O131" s="158"/>
      <c r="P131" s="109"/>
      <c r="Q131" s="158"/>
      <c r="R131" s="135"/>
      <c r="S131" s="133"/>
      <c r="T131" s="87"/>
      <c r="U131" s="87"/>
      <c r="V131" s="87"/>
      <c r="W131" s="87"/>
      <c r="X131" s="87"/>
      <c r="Y131" s="87"/>
      <c r="Z131" s="87"/>
      <c r="AA131" s="87"/>
      <c r="AB131" s="87"/>
      <c r="AI131" s="22">
        <f t="shared" si="9"/>
        <v>0</v>
      </c>
      <c r="AK131" s="382"/>
    </row>
    <row r="132" spans="1:37" ht="36.6" customHeight="1" thickBot="1" x14ac:dyDescent="0.4">
      <c r="A132" s="29"/>
      <c r="B132" s="391"/>
      <c r="C132" s="117" t="s">
        <v>90</v>
      </c>
      <c r="D132" s="126" t="s">
        <v>252</v>
      </c>
      <c r="E132" s="103"/>
      <c r="F132" s="103"/>
      <c r="G132" s="103"/>
      <c r="H132" s="103"/>
      <c r="I132" s="103"/>
      <c r="J132" s="103"/>
      <c r="K132" s="103"/>
      <c r="L132" s="103"/>
      <c r="M132" s="109"/>
      <c r="N132" s="109"/>
      <c r="O132" s="109"/>
      <c r="P132" s="109"/>
      <c r="Q132" s="109"/>
      <c r="R132" s="135"/>
      <c r="S132" s="133"/>
      <c r="T132" s="87"/>
      <c r="U132" s="87"/>
      <c r="V132" s="87"/>
      <c r="W132" s="87"/>
      <c r="X132" s="87"/>
      <c r="Y132" s="87"/>
      <c r="Z132" s="87"/>
      <c r="AA132" s="87"/>
      <c r="AB132" s="87"/>
      <c r="AI132" s="22">
        <f t="shared" si="9"/>
        <v>0</v>
      </c>
      <c r="AK132" s="382"/>
    </row>
    <row r="133" spans="1:37" ht="36.6" customHeight="1" thickBot="1" x14ac:dyDescent="0.4">
      <c r="A133" s="29"/>
      <c r="B133" s="409"/>
      <c r="C133" s="120" t="s">
        <v>605</v>
      </c>
      <c r="D133" s="129" t="s">
        <v>253</v>
      </c>
      <c r="E133" s="103"/>
      <c r="F133" s="103"/>
      <c r="G133" s="103"/>
      <c r="H133" s="103"/>
      <c r="I133" s="103"/>
      <c r="J133" s="103"/>
      <c r="K133" s="103"/>
      <c r="L133" s="103"/>
      <c r="M133" s="113"/>
      <c r="N133" s="114"/>
      <c r="O133" s="113"/>
      <c r="P133" s="114"/>
      <c r="Q133" s="113"/>
      <c r="R133" s="138"/>
      <c r="S133" s="139"/>
      <c r="T133" s="101"/>
      <c r="U133" s="100"/>
      <c r="V133" s="101"/>
      <c r="W133" s="100"/>
      <c r="X133" s="101"/>
      <c r="Y133" s="100"/>
      <c r="Z133" s="101"/>
      <c r="AA133" s="100"/>
      <c r="AB133" s="101"/>
      <c r="AI133" s="79">
        <f t="shared" si="9"/>
        <v>0</v>
      </c>
      <c r="AK133" s="383"/>
    </row>
    <row r="134" spans="1:37" ht="56.65" customHeight="1" thickBot="1" x14ac:dyDescent="0.3">
      <c r="B134" s="393" t="s">
        <v>103</v>
      </c>
      <c r="C134" s="394"/>
      <c r="D134" s="394"/>
      <c r="E134" s="394"/>
      <c r="F134" s="394"/>
      <c r="G134" s="394"/>
      <c r="H134" s="394"/>
      <c r="I134" s="394"/>
      <c r="J134" s="394"/>
      <c r="K134" s="394"/>
      <c r="L134" s="394"/>
      <c r="M134" s="394"/>
      <c r="N134" s="394"/>
      <c r="O134" s="394"/>
      <c r="P134" s="394"/>
      <c r="Q134" s="394"/>
      <c r="R134" s="394"/>
      <c r="S134" s="394"/>
      <c r="T134" s="394"/>
      <c r="U134" s="394"/>
      <c r="V134" s="394"/>
      <c r="W134" s="394"/>
      <c r="X134" s="394"/>
      <c r="Y134" s="394"/>
      <c r="Z134" s="394"/>
      <c r="AA134" s="394"/>
      <c r="AB134" s="394"/>
      <c r="AC134" s="394"/>
      <c r="AD134" s="394"/>
      <c r="AE134" s="394"/>
      <c r="AF134" s="394"/>
      <c r="AG134" s="394"/>
      <c r="AH134" s="394"/>
      <c r="AI134" s="394"/>
      <c r="AJ134" s="394"/>
      <c r="AK134" s="395"/>
    </row>
    <row r="135" spans="1:37" ht="53.25" thickBot="1" x14ac:dyDescent="0.4">
      <c r="A135" s="29"/>
      <c r="B135" s="140" t="s">
        <v>104</v>
      </c>
      <c r="C135" s="119" t="s">
        <v>90</v>
      </c>
      <c r="D135" s="128" t="s">
        <v>254</v>
      </c>
      <c r="E135" s="98"/>
      <c r="F135" s="98"/>
      <c r="G135" s="98"/>
      <c r="H135" s="98"/>
      <c r="I135" s="98"/>
      <c r="J135" s="98"/>
      <c r="K135" s="98"/>
      <c r="L135" s="98"/>
      <c r="M135" s="112"/>
      <c r="N135" s="112"/>
      <c r="O135" s="112"/>
      <c r="P135" s="112"/>
      <c r="Q135" s="112"/>
      <c r="R135" s="112"/>
      <c r="S135" s="141"/>
      <c r="T135" s="141"/>
      <c r="U135" s="141"/>
      <c r="V135" s="141"/>
      <c r="W135" s="141"/>
      <c r="X135" s="141"/>
      <c r="Y135" s="141"/>
      <c r="Z135" s="141"/>
      <c r="AA135" s="141"/>
      <c r="AB135" s="141"/>
      <c r="AI135" s="19">
        <f t="shared" si="9"/>
        <v>0</v>
      </c>
      <c r="AK135" s="381" t="str">
        <f>CONCATENATE(AJ135,AJ136,AJ137,AJ138,AJ139,AJ140,AJ141,AJ142,AJ143,AJ144,AJ145,AJ146,AJ147)</f>
        <v/>
      </c>
    </row>
    <row r="136" spans="1:37" ht="44.65" customHeight="1" thickBot="1" x14ac:dyDescent="0.4">
      <c r="A136" s="29"/>
      <c r="B136" s="410" t="s">
        <v>105</v>
      </c>
      <c r="C136" s="117" t="s">
        <v>90</v>
      </c>
      <c r="D136" s="126" t="s">
        <v>255</v>
      </c>
      <c r="E136" s="98"/>
      <c r="F136" s="98"/>
      <c r="G136" s="98"/>
      <c r="H136" s="98"/>
      <c r="I136" s="98"/>
      <c r="J136" s="98"/>
      <c r="K136" s="98"/>
      <c r="L136" s="98"/>
      <c r="M136" s="109"/>
      <c r="N136" s="109"/>
      <c r="O136" s="109"/>
      <c r="P136" s="109"/>
      <c r="Q136" s="109"/>
      <c r="R136" s="109"/>
      <c r="S136" s="99"/>
      <c r="T136" s="99"/>
      <c r="U136" s="99"/>
      <c r="V136" s="99"/>
      <c r="W136" s="99"/>
      <c r="X136" s="99"/>
      <c r="Y136" s="99"/>
      <c r="Z136" s="99"/>
      <c r="AA136" s="99"/>
      <c r="AB136" s="99"/>
      <c r="AI136" s="22">
        <f t="shared" ref="AI136:AI198" si="14">SUM(M136:AB136)</f>
        <v>0</v>
      </c>
      <c r="AK136" s="382"/>
    </row>
    <row r="137" spans="1:37" ht="44.65" customHeight="1" thickBot="1" x14ac:dyDescent="0.4">
      <c r="A137" s="29"/>
      <c r="B137" s="411"/>
      <c r="C137" s="120" t="s">
        <v>605</v>
      </c>
      <c r="D137" s="129" t="s">
        <v>256</v>
      </c>
      <c r="E137" s="98"/>
      <c r="F137" s="98"/>
      <c r="G137" s="98"/>
      <c r="H137" s="98"/>
      <c r="I137" s="98"/>
      <c r="J137" s="98"/>
      <c r="K137" s="98"/>
      <c r="L137" s="98"/>
      <c r="M137" s="113"/>
      <c r="N137" s="114"/>
      <c r="O137" s="113"/>
      <c r="P137" s="114"/>
      <c r="Q137" s="113"/>
      <c r="R137" s="114"/>
      <c r="S137" s="100"/>
      <c r="T137" s="142"/>
      <c r="U137" s="100"/>
      <c r="V137" s="142"/>
      <c r="W137" s="100"/>
      <c r="X137" s="142"/>
      <c r="Y137" s="100"/>
      <c r="Z137" s="142"/>
      <c r="AA137" s="100"/>
      <c r="AB137" s="142"/>
      <c r="AI137" s="79">
        <f t="shared" si="14"/>
        <v>0</v>
      </c>
      <c r="AK137" s="382"/>
    </row>
    <row r="138" spans="1:37" ht="44.65" customHeight="1" thickBot="1" x14ac:dyDescent="0.4">
      <c r="A138" s="29"/>
      <c r="B138" s="412" t="s">
        <v>106</v>
      </c>
      <c r="C138" s="116" t="s">
        <v>602</v>
      </c>
      <c r="D138" s="125" t="s">
        <v>257</v>
      </c>
      <c r="E138" s="102"/>
      <c r="F138" s="102"/>
      <c r="G138" s="102"/>
      <c r="H138" s="102"/>
      <c r="I138" s="102"/>
      <c r="J138" s="102"/>
      <c r="K138" s="102"/>
      <c r="L138" s="102"/>
      <c r="M138" s="232"/>
      <c r="N138" s="232"/>
      <c r="O138" s="232"/>
      <c r="P138" s="232"/>
      <c r="Q138" s="232"/>
      <c r="R138" s="232"/>
      <c r="S138" s="143"/>
      <c r="T138" s="143"/>
      <c r="U138" s="143"/>
      <c r="V138" s="143"/>
      <c r="W138" s="143"/>
      <c r="X138" s="143"/>
      <c r="Y138" s="143"/>
      <c r="Z138" s="143"/>
      <c r="AA138" s="143"/>
      <c r="AB138" s="143"/>
      <c r="AC138" s="32"/>
      <c r="AD138" s="32"/>
      <c r="AE138" s="32"/>
      <c r="AF138" s="32"/>
      <c r="AG138" s="32"/>
      <c r="AH138" s="32"/>
      <c r="AI138" s="22">
        <f t="shared" si="14"/>
        <v>0</v>
      </c>
      <c r="AK138" s="382"/>
    </row>
    <row r="139" spans="1:37" ht="44.65" customHeight="1" thickBot="1" x14ac:dyDescent="0.4">
      <c r="A139" s="29"/>
      <c r="B139" s="413"/>
      <c r="C139" s="117" t="s">
        <v>603</v>
      </c>
      <c r="D139" s="126" t="s">
        <v>258</v>
      </c>
      <c r="E139" s="103"/>
      <c r="F139" s="103"/>
      <c r="G139" s="103"/>
      <c r="H139" s="103"/>
      <c r="I139" s="103"/>
      <c r="J139" s="103"/>
      <c r="K139" s="103"/>
      <c r="L139" s="103"/>
      <c r="M139" s="108"/>
      <c r="N139" s="109"/>
      <c r="O139" s="108"/>
      <c r="P139" s="109"/>
      <c r="Q139" s="108"/>
      <c r="R139" s="108"/>
      <c r="S139" s="86"/>
      <c r="T139" s="99"/>
      <c r="U139" s="86"/>
      <c r="V139" s="99"/>
      <c r="W139" s="86"/>
      <c r="X139" s="99"/>
      <c r="Y139" s="86"/>
      <c r="Z139" s="99"/>
      <c r="AA139" s="86"/>
      <c r="AB139" s="99"/>
      <c r="AC139" s="15"/>
      <c r="AD139" s="15"/>
      <c r="AE139" s="15"/>
      <c r="AF139" s="15"/>
      <c r="AG139" s="15"/>
      <c r="AH139" s="15"/>
      <c r="AI139" s="22">
        <f t="shared" si="14"/>
        <v>0</v>
      </c>
      <c r="AK139" s="382"/>
    </row>
    <row r="140" spans="1:37" ht="44.65" customHeight="1" thickBot="1" x14ac:dyDescent="0.4">
      <c r="A140" s="29"/>
      <c r="B140" s="413"/>
      <c r="C140" s="117" t="s">
        <v>606</v>
      </c>
      <c r="D140" s="126" t="s">
        <v>259</v>
      </c>
      <c r="E140" s="103"/>
      <c r="F140" s="103"/>
      <c r="G140" s="103"/>
      <c r="H140" s="103"/>
      <c r="I140" s="103"/>
      <c r="J140" s="103"/>
      <c r="K140" s="103"/>
      <c r="L140" s="103"/>
      <c r="M140" s="109"/>
      <c r="N140" s="108"/>
      <c r="O140" s="109"/>
      <c r="P140" s="108"/>
      <c r="Q140" s="109"/>
      <c r="R140" s="108"/>
      <c r="S140" s="99"/>
      <c r="T140" s="86"/>
      <c r="U140" s="99"/>
      <c r="V140" s="86"/>
      <c r="W140" s="99"/>
      <c r="X140" s="86"/>
      <c r="Y140" s="99"/>
      <c r="Z140" s="86"/>
      <c r="AA140" s="99"/>
      <c r="AB140" s="86"/>
      <c r="AC140" s="15"/>
      <c r="AD140" s="15"/>
      <c r="AE140" s="15"/>
      <c r="AF140" s="15"/>
      <c r="AG140" s="15"/>
      <c r="AH140" s="15"/>
      <c r="AI140" s="22">
        <f t="shared" si="14"/>
        <v>0</v>
      </c>
      <c r="AK140" s="382"/>
    </row>
    <row r="141" spans="1:37" ht="44.65" customHeight="1" thickBot="1" x14ac:dyDescent="0.4">
      <c r="A141" s="29"/>
      <c r="B141" s="413"/>
      <c r="C141" s="117" t="s">
        <v>88</v>
      </c>
      <c r="D141" s="126" t="s">
        <v>260</v>
      </c>
      <c r="E141" s="103"/>
      <c r="F141" s="103"/>
      <c r="G141" s="103"/>
      <c r="H141" s="103"/>
      <c r="I141" s="103"/>
      <c r="J141" s="103"/>
      <c r="K141" s="103"/>
      <c r="L141" s="103"/>
      <c r="M141" s="109"/>
      <c r="N141" s="108"/>
      <c r="O141" s="109"/>
      <c r="P141" s="108"/>
      <c r="Q141" s="109"/>
      <c r="R141" s="108"/>
      <c r="S141" s="99"/>
      <c r="T141" s="86"/>
      <c r="U141" s="99"/>
      <c r="V141" s="86"/>
      <c r="W141" s="99"/>
      <c r="X141" s="86"/>
      <c r="Y141" s="99"/>
      <c r="Z141" s="86"/>
      <c r="AA141" s="99"/>
      <c r="AB141" s="86"/>
      <c r="AC141" s="15"/>
      <c r="AD141" s="15"/>
      <c r="AE141" s="15"/>
      <c r="AF141" s="15"/>
      <c r="AG141" s="15"/>
      <c r="AH141" s="15"/>
      <c r="AI141" s="22">
        <f t="shared" si="14"/>
        <v>0</v>
      </c>
      <c r="AK141" s="382"/>
    </row>
    <row r="142" spans="1:37" ht="44.65" customHeight="1" thickBot="1" x14ac:dyDescent="0.4">
      <c r="A142" s="29"/>
      <c r="B142" s="413"/>
      <c r="C142" s="117" t="s">
        <v>604</v>
      </c>
      <c r="D142" s="126" t="s">
        <v>261</v>
      </c>
      <c r="E142" s="103"/>
      <c r="F142" s="103"/>
      <c r="G142" s="103"/>
      <c r="H142" s="103"/>
      <c r="I142" s="103"/>
      <c r="J142" s="103"/>
      <c r="K142" s="103"/>
      <c r="L142" s="103"/>
      <c r="M142" s="108"/>
      <c r="N142" s="109"/>
      <c r="O142" s="108"/>
      <c r="P142" s="109"/>
      <c r="Q142" s="108"/>
      <c r="R142" s="109"/>
      <c r="S142" s="86"/>
      <c r="T142" s="99"/>
      <c r="U142" s="86"/>
      <c r="V142" s="99"/>
      <c r="W142" s="86"/>
      <c r="X142" s="99"/>
      <c r="Y142" s="86"/>
      <c r="Z142" s="99"/>
      <c r="AA142" s="86"/>
      <c r="AB142" s="99"/>
      <c r="AC142" s="15"/>
      <c r="AD142" s="15"/>
      <c r="AE142" s="15"/>
      <c r="AF142" s="15"/>
      <c r="AG142" s="15"/>
      <c r="AH142" s="15"/>
      <c r="AI142" s="22">
        <f t="shared" si="14"/>
        <v>0</v>
      </c>
      <c r="AK142" s="382"/>
    </row>
    <row r="143" spans="1:37" ht="44.65" customHeight="1" thickBot="1" x14ac:dyDescent="0.4">
      <c r="A143" s="29"/>
      <c r="B143" s="413"/>
      <c r="C143" s="117" t="s">
        <v>607</v>
      </c>
      <c r="D143" s="126" t="s">
        <v>262</v>
      </c>
      <c r="E143" s="103"/>
      <c r="F143" s="103"/>
      <c r="G143" s="103"/>
      <c r="H143" s="103"/>
      <c r="I143" s="103"/>
      <c r="J143" s="103"/>
      <c r="K143" s="103"/>
      <c r="L143" s="103"/>
      <c r="M143" s="109"/>
      <c r="N143" s="109"/>
      <c r="O143" s="109"/>
      <c r="P143" s="109"/>
      <c r="Q143" s="109"/>
      <c r="R143" s="109"/>
      <c r="S143" s="99"/>
      <c r="T143" s="99"/>
      <c r="U143" s="99"/>
      <c r="V143" s="99"/>
      <c r="W143" s="99"/>
      <c r="X143" s="99"/>
      <c r="Y143" s="99"/>
      <c r="Z143" s="99"/>
      <c r="AA143" s="99"/>
      <c r="AB143" s="99"/>
      <c r="AC143" s="15"/>
      <c r="AD143" s="15"/>
      <c r="AE143" s="15"/>
      <c r="AF143" s="15"/>
      <c r="AG143" s="15"/>
      <c r="AH143" s="15"/>
      <c r="AI143" s="22">
        <f t="shared" si="14"/>
        <v>0</v>
      </c>
      <c r="AK143" s="382"/>
    </row>
    <row r="144" spans="1:37" ht="44.65" customHeight="1" thickBot="1" x14ac:dyDescent="0.4">
      <c r="A144" s="29"/>
      <c r="B144" s="413"/>
      <c r="C144" s="117" t="s">
        <v>89</v>
      </c>
      <c r="D144" s="126" t="s">
        <v>263</v>
      </c>
      <c r="E144" s="103"/>
      <c r="F144" s="103"/>
      <c r="G144" s="103"/>
      <c r="H144" s="103"/>
      <c r="I144" s="103"/>
      <c r="J144" s="103"/>
      <c r="K144" s="103"/>
      <c r="L144" s="103"/>
      <c r="M144" s="158"/>
      <c r="N144" s="109"/>
      <c r="O144" s="158"/>
      <c r="P144" s="109"/>
      <c r="Q144" s="158"/>
      <c r="R144" s="109"/>
      <c r="S144" s="99"/>
      <c r="T144" s="99"/>
      <c r="U144" s="99"/>
      <c r="V144" s="99"/>
      <c r="W144" s="99"/>
      <c r="X144" s="99"/>
      <c r="Y144" s="99"/>
      <c r="Z144" s="99"/>
      <c r="AA144" s="99"/>
      <c r="AB144" s="99"/>
      <c r="AC144" s="15"/>
      <c r="AD144" s="15"/>
      <c r="AE144" s="15"/>
      <c r="AF144" s="15"/>
      <c r="AG144" s="15"/>
      <c r="AH144" s="15"/>
      <c r="AI144" s="22">
        <f t="shared" si="14"/>
        <v>0</v>
      </c>
      <c r="AK144" s="382"/>
    </row>
    <row r="145" spans="1:37" ht="44.65" customHeight="1" thickBot="1" x14ac:dyDescent="0.4">
      <c r="A145" s="29"/>
      <c r="B145" s="413"/>
      <c r="C145" s="117" t="s">
        <v>90</v>
      </c>
      <c r="D145" s="126" t="s">
        <v>264</v>
      </c>
      <c r="E145" s="103"/>
      <c r="F145" s="103"/>
      <c r="G145" s="103"/>
      <c r="H145" s="103"/>
      <c r="I145" s="103"/>
      <c r="J145" s="103"/>
      <c r="K145" s="103"/>
      <c r="L145" s="103"/>
      <c r="M145" s="109"/>
      <c r="N145" s="109"/>
      <c r="O145" s="109"/>
      <c r="P145" s="109"/>
      <c r="Q145" s="109"/>
      <c r="R145" s="109"/>
      <c r="S145" s="99"/>
      <c r="T145" s="99"/>
      <c r="U145" s="99"/>
      <c r="V145" s="99"/>
      <c r="W145" s="99"/>
      <c r="X145" s="99"/>
      <c r="Y145" s="99"/>
      <c r="Z145" s="99"/>
      <c r="AA145" s="99"/>
      <c r="AB145" s="99"/>
      <c r="AC145" s="15"/>
      <c r="AD145" s="15"/>
      <c r="AE145" s="15"/>
      <c r="AF145" s="15"/>
      <c r="AG145" s="15"/>
      <c r="AH145" s="15"/>
      <c r="AI145" s="22">
        <f t="shared" si="14"/>
        <v>0</v>
      </c>
      <c r="AK145" s="382"/>
    </row>
    <row r="146" spans="1:37" ht="44.65" customHeight="1" thickBot="1" x14ac:dyDescent="0.4">
      <c r="A146" s="29"/>
      <c r="B146" s="413"/>
      <c r="C146" s="117" t="s">
        <v>107</v>
      </c>
      <c r="D146" s="126" t="s">
        <v>265</v>
      </c>
      <c r="E146" s="103"/>
      <c r="F146" s="103"/>
      <c r="G146" s="103"/>
      <c r="H146" s="103"/>
      <c r="I146" s="103"/>
      <c r="J146" s="103"/>
      <c r="K146" s="103"/>
      <c r="L146" s="103"/>
      <c r="M146" s="109"/>
      <c r="N146" s="109"/>
      <c r="O146" s="109"/>
      <c r="P146" s="109"/>
      <c r="Q146" s="109"/>
      <c r="R146" s="109"/>
      <c r="S146" s="99"/>
      <c r="T146" s="99"/>
      <c r="U146" s="99"/>
      <c r="V146" s="99"/>
      <c r="W146" s="99"/>
      <c r="X146" s="99"/>
      <c r="Y146" s="99"/>
      <c r="Z146" s="99"/>
      <c r="AA146" s="99"/>
      <c r="AB146" s="99"/>
      <c r="AC146" s="15"/>
      <c r="AD146" s="15"/>
      <c r="AE146" s="15"/>
      <c r="AF146" s="15"/>
      <c r="AG146" s="15"/>
      <c r="AH146" s="15"/>
      <c r="AI146" s="22">
        <f t="shared" si="14"/>
        <v>0</v>
      </c>
      <c r="AK146" s="382"/>
    </row>
    <row r="147" spans="1:37" ht="44.65" customHeight="1" thickBot="1" x14ac:dyDescent="0.4">
      <c r="A147" s="29"/>
      <c r="B147" s="414"/>
      <c r="C147" s="118" t="s">
        <v>605</v>
      </c>
      <c r="D147" s="127" t="s">
        <v>266</v>
      </c>
      <c r="E147" s="104"/>
      <c r="F147" s="104"/>
      <c r="G147" s="104"/>
      <c r="H147" s="104"/>
      <c r="I147" s="104"/>
      <c r="J147" s="104"/>
      <c r="K147" s="104"/>
      <c r="L147" s="104"/>
      <c r="M147" s="110"/>
      <c r="N147" s="111"/>
      <c r="O147" s="110"/>
      <c r="P147" s="111"/>
      <c r="Q147" s="110"/>
      <c r="R147" s="111"/>
      <c r="S147" s="92"/>
      <c r="T147" s="144"/>
      <c r="U147" s="92"/>
      <c r="V147" s="144"/>
      <c r="W147" s="92"/>
      <c r="X147" s="144"/>
      <c r="Y147" s="92"/>
      <c r="Z147" s="144"/>
      <c r="AA147" s="92"/>
      <c r="AB147" s="144"/>
      <c r="AC147" s="33"/>
      <c r="AD147" s="33"/>
      <c r="AE147" s="33"/>
      <c r="AF147" s="33"/>
      <c r="AG147" s="33"/>
      <c r="AH147" s="33"/>
      <c r="AI147" s="35">
        <f t="shared" si="14"/>
        <v>0</v>
      </c>
      <c r="AK147" s="383"/>
    </row>
    <row r="148" spans="1:37" ht="36.6" customHeight="1" thickBot="1" x14ac:dyDescent="0.4">
      <c r="A148" s="29"/>
      <c r="B148" s="415" t="s">
        <v>108</v>
      </c>
      <c r="C148" s="116" t="s">
        <v>602</v>
      </c>
      <c r="D148" s="125" t="s">
        <v>267</v>
      </c>
      <c r="E148" s="102"/>
      <c r="F148" s="102"/>
      <c r="G148" s="102"/>
      <c r="H148" s="102"/>
      <c r="I148" s="102"/>
      <c r="J148" s="102"/>
      <c r="K148" s="102"/>
      <c r="L148" s="102"/>
      <c r="M148" s="232"/>
      <c r="N148" s="232"/>
      <c r="O148" s="232"/>
      <c r="P148" s="232"/>
      <c r="Q148" s="232"/>
      <c r="R148" s="232"/>
      <c r="S148" s="83"/>
      <c r="T148" s="83"/>
      <c r="U148" s="83"/>
      <c r="V148" s="83"/>
      <c r="W148" s="83"/>
      <c r="X148" s="83"/>
      <c r="Y148" s="83"/>
      <c r="Z148" s="83"/>
      <c r="AA148" s="83"/>
      <c r="AB148" s="83"/>
      <c r="AC148" s="32"/>
      <c r="AD148" s="32"/>
      <c r="AE148" s="32"/>
      <c r="AF148" s="32"/>
      <c r="AG148" s="32"/>
      <c r="AH148" s="32"/>
      <c r="AI148" s="22">
        <f t="shared" si="14"/>
        <v>0</v>
      </c>
      <c r="AK148" s="378" t="str">
        <f>CONCATENATE(AJ148,AJ149,AJ150,AJ151,AJ152,AJ153,AJ154,AJ155,AJ156,AJ157,AJ158,AJ159,AJ160,AJ161,AJ162,AJ163,AJ164,AJ165)</f>
        <v/>
      </c>
    </row>
    <row r="149" spans="1:37" ht="36.6" customHeight="1" thickBot="1" x14ac:dyDescent="0.4">
      <c r="A149" s="29"/>
      <c r="B149" s="416"/>
      <c r="C149" s="117" t="s">
        <v>603</v>
      </c>
      <c r="D149" s="126" t="s">
        <v>268</v>
      </c>
      <c r="E149" s="103"/>
      <c r="F149" s="103"/>
      <c r="G149" s="103"/>
      <c r="H149" s="103"/>
      <c r="I149" s="103"/>
      <c r="J149" s="103"/>
      <c r="K149" s="103"/>
      <c r="L149" s="103"/>
      <c r="M149" s="108"/>
      <c r="N149" s="109"/>
      <c r="O149" s="108"/>
      <c r="P149" s="109"/>
      <c r="Q149" s="108"/>
      <c r="R149" s="108"/>
      <c r="S149" s="86"/>
      <c r="T149" s="87"/>
      <c r="U149" s="86"/>
      <c r="V149" s="87"/>
      <c r="W149" s="86"/>
      <c r="X149" s="87"/>
      <c r="Y149" s="86"/>
      <c r="Z149" s="87"/>
      <c r="AA149" s="86"/>
      <c r="AB149" s="87"/>
      <c r="AC149" s="15"/>
      <c r="AD149" s="15"/>
      <c r="AE149" s="15"/>
      <c r="AF149" s="15"/>
      <c r="AG149" s="15"/>
      <c r="AH149" s="15"/>
      <c r="AI149" s="22">
        <f t="shared" si="14"/>
        <v>0</v>
      </c>
      <c r="AK149" s="379"/>
    </row>
    <row r="150" spans="1:37" ht="36.6" customHeight="1" thickBot="1" x14ac:dyDescent="0.4">
      <c r="A150" s="29"/>
      <c r="B150" s="416"/>
      <c r="C150" s="117" t="s">
        <v>606</v>
      </c>
      <c r="D150" s="126" t="s">
        <v>269</v>
      </c>
      <c r="E150" s="103"/>
      <c r="F150" s="103"/>
      <c r="G150" s="103"/>
      <c r="H150" s="103"/>
      <c r="I150" s="103"/>
      <c r="J150" s="103"/>
      <c r="K150" s="103"/>
      <c r="L150" s="103"/>
      <c r="M150" s="109"/>
      <c r="N150" s="108"/>
      <c r="O150" s="109"/>
      <c r="P150" s="108"/>
      <c r="Q150" s="109"/>
      <c r="R150" s="108"/>
      <c r="S150" s="87"/>
      <c r="T150" s="86"/>
      <c r="U150" s="87"/>
      <c r="V150" s="86"/>
      <c r="W150" s="87"/>
      <c r="X150" s="86"/>
      <c r="Y150" s="87"/>
      <c r="Z150" s="86"/>
      <c r="AA150" s="87"/>
      <c r="AB150" s="86"/>
      <c r="AC150" s="15"/>
      <c r="AD150" s="15"/>
      <c r="AE150" s="15"/>
      <c r="AF150" s="15"/>
      <c r="AG150" s="15"/>
      <c r="AH150" s="15"/>
      <c r="AI150" s="22">
        <f t="shared" si="14"/>
        <v>0</v>
      </c>
      <c r="AK150" s="379"/>
    </row>
    <row r="151" spans="1:37" ht="36.6" customHeight="1" thickBot="1" x14ac:dyDescent="0.4">
      <c r="A151" s="29"/>
      <c r="B151" s="416"/>
      <c r="C151" s="117" t="s">
        <v>88</v>
      </c>
      <c r="D151" s="126" t="s">
        <v>270</v>
      </c>
      <c r="E151" s="103"/>
      <c r="F151" s="103"/>
      <c r="G151" s="103"/>
      <c r="H151" s="103"/>
      <c r="I151" s="103"/>
      <c r="J151" s="103"/>
      <c r="K151" s="103"/>
      <c r="L151" s="103"/>
      <c r="M151" s="109"/>
      <c r="N151" s="108"/>
      <c r="O151" s="109"/>
      <c r="P151" s="108"/>
      <c r="Q151" s="109"/>
      <c r="R151" s="108"/>
      <c r="S151" s="87"/>
      <c r="T151" s="86"/>
      <c r="U151" s="87"/>
      <c r="V151" s="86"/>
      <c r="W151" s="87"/>
      <c r="X151" s="86"/>
      <c r="Y151" s="87"/>
      <c r="Z151" s="86"/>
      <c r="AA151" s="87"/>
      <c r="AB151" s="86"/>
      <c r="AC151" s="15"/>
      <c r="AD151" s="15"/>
      <c r="AE151" s="15"/>
      <c r="AF151" s="15"/>
      <c r="AG151" s="15"/>
      <c r="AH151" s="15"/>
      <c r="AI151" s="22">
        <f t="shared" si="14"/>
        <v>0</v>
      </c>
      <c r="AK151" s="379"/>
    </row>
    <row r="152" spans="1:37" ht="36.6" customHeight="1" thickBot="1" x14ac:dyDescent="0.4">
      <c r="A152" s="29"/>
      <c r="B152" s="416"/>
      <c r="C152" s="117" t="s">
        <v>604</v>
      </c>
      <c r="D152" s="126" t="s">
        <v>271</v>
      </c>
      <c r="E152" s="103"/>
      <c r="F152" s="103"/>
      <c r="G152" s="103"/>
      <c r="H152" s="103"/>
      <c r="I152" s="103"/>
      <c r="J152" s="103"/>
      <c r="K152" s="103"/>
      <c r="L152" s="103"/>
      <c r="M152" s="108"/>
      <c r="N152" s="109"/>
      <c r="O152" s="108"/>
      <c r="P152" s="109"/>
      <c r="Q152" s="108"/>
      <c r="R152" s="109"/>
      <c r="S152" s="86"/>
      <c r="T152" s="87"/>
      <c r="U152" s="86"/>
      <c r="V152" s="87"/>
      <c r="W152" s="86"/>
      <c r="X152" s="87"/>
      <c r="Y152" s="86"/>
      <c r="Z152" s="87"/>
      <c r="AA152" s="86"/>
      <c r="AB152" s="87"/>
      <c r="AC152" s="15"/>
      <c r="AD152" s="15"/>
      <c r="AE152" s="15"/>
      <c r="AF152" s="15"/>
      <c r="AG152" s="15"/>
      <c r="AH152" s="15"/>
      <c r="AI152" s="22">
        <f t="shared" si="14"/>
        <v>0</v>
      </c>
      <c r="AK152" s="379"/>
    </row>
    <row r="153" spans="1:37" ht="36.6" customHeight="1" thickBot="1" x14ac:dyDescent="0.4">
      <c r="A153" s="29"/>
      <c r="B153" s="416"/>
      <c r="C153" s="117" t="s">
        <v>607</v>
      </c>
      <c r="D153" s="126" t="s">
        <v>272</v>
      </c>
      <c r="E153" s="103"/>
      <c r="F153" s="103"/>
      <c r="G153" s="103"/>
      <c r="H153" s="103"/>
      <c r="I153" s="103"/>
      <c r="J153" s="103"/>
      <c r="K153" s="103"/>
      <c r="L153" s="103"/>
      <c r="M153" s="109"/>
      <c r="N153" s="109"/>
      <c r="O153" s="109"/>
      <c r="P153" s="109"/>
      <c r="Q153" s="109"/>
      <c r="R153" s="109"/>
      <c r="S153" s="87"/>
      <c r="T153" s="87"/>
      <c r="U153" s="87"/>
      <c r="V153" s="87"/>
      <c r="W153" s="87"/>
      <c r="X153" s="87"/>
      <c r="Y153" s="87"/>
      <c r="Z153" s="87"/>
      <c r="AA153" s="87"/>
      <c r="AB153" s="87"/>
      <c r="AC153" s="15"/>
      <c r="AD153" s="15"/>
      <c r="AE153" s="15"/>
      <c r="AF153" s="15"/>
      <c r="AG153" s="15"/>
      <c r="AH153" s="15"/>
      <c r="AI153" s="22">
        <f t="shared" si="14"/>
        <v>0</v>
      </c>
      <c r="AK153" s="379"/>
    </row>
    <row r="154" spans="1:37" ht="36.6" customHeight="1" thickBot="1" x14ac:dyDescent="0.4">
      <c r="A154" s="29"/>
      <c r="B154" s="416"/>
      <c r="C154" s="117" t="s">
        <v>89</v>
      </c>
      <c r="D154" s="126" t="s">
        <v>273</v>
      </c>
      <c r="E154" s="103"/>
      <c r="F154" s="103"/>
      <c r="G154" s="103"/>
      <c r="H154" s="103"/>
      <c r="I154" s="103"/>
      <c r="J154" s="103"/>
      <c r="K154" s="103"/>
      <c r="L154" s="103"/>
      <c r="M154" s="158"/>
      <c r="N154" s="109"/>
      <c r="O154" s="158"/>
      <c r="P154" s="109"/>
      <c r="Q154" s="158"/>
      <c r="R154" s="109"/>
      <c r="S154" s="87"/>
      <c r="T154" s="87"/>
      <c r="U154" s="87"/>
      <c r="V154" s="87"/>
      <c r="W154" s="87"/>
      <c r="X154" s="87"/>
      <c r="Y154" s="87"/>
      <c r="Z154" s="87"/>
      <c r="AA154" s="87"/>
      <c r="AB154" s="87"/>
      <c r="AC154" s="15"/>
      <c r="AD154" s="15"/>
      <c r="AE154" s="15"/>
      <c r="AF154" s="15"/>
      <c r="AG154" s="15"/>
      <c r="AH154" s="15"/>
      <c r="AI154" s="22">
        <f t="shared" si="14"/>
        <v>0</v>
      </c>
      <c r="AK154" s="379"/>
    </row>
    <row r="155" spans="1:37" ht="36.6" customHeight="1" thickBot="1" x14ac:dyDescent="0.4">
      <c r="A155" s="29"/>
      <c r="B155" s="416"/>
      <c r="C155" s="117" t="s">
        <v>90</v>
      </c>
      <c r="D155" s="126" t="s">
        <v>274</v>
      </c>
      <c r="E155" s="103"/>
      <c r="F155" s="103"/>
      <c r="G155" s="103"/>
      <c r="H155" s="103"/>
      <c r="I155" s="103"/>
      <c r="J155" s="103"/>
      <c r="K155" s="103"/>
      <c r="L155" s="103"/>
      <c r="M155" s="109"/>
      <c r="N155" s="109"/>
      <c r="O155" s="109"/>
      <c r="P155" s="109"/>
      <c r="Q155" s="109"/>
      <c r="R155" s="109"/>
      <c r="S155" s="87"/>
      <c r="T155" s="87"/>
      <c r="U155" s="87"/>
      <c r="V155" s="87"/>
      <c r="W155" s="87"/>
      <c r="X155" s="87"/>
      <c r="Y155" s="87"/>
      <c r="Z155" s="87"/>
      <c r="AA155" s="87"/>
      <c r="AB155" s="87"/>
      <c r="AC155" s="15"/>
      <c r="AD155" s="15"/>
      <c r="AE155" s="15"/>
      <c r="AF155" s="15"/>
      <c r="AG155" s="15"/>
      <c r="AH155" s="15"/>
      <c r="AI155" s="22">
        <f t="shared" si="14"/>
        <v>0</v>
      </c>
      <c r="AK155" s="379"/>
    </row>
    <row r="156" spans="1:37" ht="36.6" customHeight="1" thickBot="1" x14ac:dyDescent="0.4">
      <c r="A156" s="29"/>
      <c r="B156" s="417"/>
      <c r="C156" s="118" t="s">
        <v>605</v>
      </c>
      <c r="D156" s="127" t="s">
        <v>275</v>
      </c>
      <c r="E156" s="104"/>
      <c r="F156" s="104"/>
      <c r="G156" s="104"/>
      <c r="H156" s="104"/>
      <c r="I156" s="104"/>
      <c r="J156" s="104"/>
      <c r="K156" s="104"/>
      <c r="L156" s="104"/>
      <c r="M156" s="110"/>
      <c r="N156" s="111"/>
      <c r="O156" s="110"/>
      <c r="P156" s="111"/>
      <c r="Q156" s="110"/>
      <c r="R156" s="111"/>
      <c r="S156" s="92"/>
      <c r="T156" s="93"/>
      <c r="U156" s="92"/>
      <c r="V156" s="93"/>
      <c r="W156" s="92"/>
      <c r="X156" s="93"/>
      <c r="Y156" s="92"/>
      <c r="Z156" s="93"/>
      <c r="AA156" s="92"/>
      <c r="AB156" s="93"/>
      <c r="AC156" s="33"/>
      <c r="AD156" s="33"/>
      <c r="AE156" s="33"/>
      <c r="AF156" s="33"/>
      <c r="AG156" s="33"/>
      <c r="AH156" s="33"/>
      <c r="AI156" s="35">
        <f t="shared" si="14"/>
        <v>0</v>
      </c>
      <c r="AK156" s="379"/>
    </row>
    <row r="157" spans="1:37" ht="36.6" customHeight="1" thickBot="1" x14ac:dyDescent="0.4">
      <c r="A157" s="29"/>
      <c r="B157" s="390" t="s">
        <v>109</v>
      </c>
      <c r="C157" s="116" t="s">
        <v>602</v>
      </c>
      <c r="D157" s="125" t="s">
        <v>276</v>
      </c>
      <c r="E157" s="102"/>
      <c r="F157" s="102"/>
      <c r="G157" s="102"/>
      <c r="H157" s="102"/>
      <c r="I157" s="102"/>
      <c r="J157" s="102"/>
      <c r="K157" s="102"/>
      <c r="L157" s="102"/>
      <c r="M157" s="232"/>
      <c r="N157" s="232"/>
      <c r="O157" s="232"/>
      <c r="P157" s="232"/>
      <c r="Q157" s="232"/>
      <c r="R157" s="232"/>
      <c r="S157" s="83"/>
      <c r="T157" s="83"/>
      <c r="U157" s="83"/>
      <c r="V157" s="83"/>
      <c r="W157" s="83"/>
      <c r="X157" s="83"/>
      <c r="Y157" s="83"/>
      <c r="Z157" s="83"/>
      <c r="AA157" s="83"/>
      <c r="AB157" s="83"/>
      <c r="AC157" s="32"/>
      <c r="AD157" s="32"/>
      <c r="AE157" s="32"/>
      <c r="AF157" s="32"/>
      <c r="AG157" s="32"/>
      <c r="AH157" s="32"/>
      <c r="AI157" s="22">
        <f t="shared" si="14"/>
        <v>0</v>
      </c>
      <c r="AK157" s="379"/>
    </row>
    <row r="158" spans="1:37" ht="36.6" customHeight="1" thickBot="1" x14ac:dyDescent="0.4">
      <c r="A158" s="29"/>
      <c r="B158" s="391"/>
      <c r="C158" s="117" t="s">
        <v>603</v>
      </c>
      <c r="D158" s="126" t="s">
        <v>277</v>
      </c>
      <c r="E158" s="103"/>
      <c r="F158" s="103"/>
      <c r="G158" s="103"/>
      <c r="H158" s="103"/>
      <c r="I158" s="103"/>
      <c r="J158" s="103"/>
      <c r="K158" s="103"/>
      <c r="L158" s="103"/>
      <c r="M158" s="108"/>
      <c r="N158" s="109"/>
      <c r="O158" s="108"/>
      <c r="P158" s="109"/>
      <c r="Q158" s="108"/>
      <c r="R158" s="108"/>
      <c r="S158" s="86"/>
      <c r="T158" s="87"/>
      <c r="U158" s="86"/>
      <c r="V158" s="87"/>
      <c r="W158" s="86"/>
      <c r="X158" s="87"/>
      <c r="Y158" s="86"/>
      <c r="Z158" s="87"/>
      <c r="AA158" s="86"/>
      <c r="AB158" s="87"/>
      <c r="AC158" s="15"/>
      <c r="AD158" s="15"/>
      <c r="AE158" s="15"/>
      <c r="AF158" s="15"/>
      <c r="AG158" s="15"/>
      <c r="AH158" s="15"/>
      <c r="AI158" s="22">
        <f t="shared" si="14"/>
        <v>0</v>
      </c>
      <c r="AK158" s="379"/>
    </row>
    <row r="159" spans="1:37" ht="36.6" customHeight="1" thickBot="1" x14ac:dyDescent="0.4">
      <c r="A159" s="29"/>
      <c r="B159" s="391"/>
      <c r="C159" s="117" t="s">
        <v>606</v>
      </c>
      <c r="D159" s="126" t="s">
        <v>278</v>
      </c>
      <c r="E159" s="103"/>
      <c r="F159" s="103"/>
      <c r="G159" s="103"/>
      <c r="H159" s="103"/>
      <c r="I159" s="103"/>
      <c r="J159" s="103"/>
      <c r="K159" s="103"/>
      <c r="L159" s="103"/>
      <c r="M159" s="109"/>
      <c r="N159" s="108"/>
      <c r="O159" s="109"/>
      <c r="P159" s="108"/>
      <c r="Q159" s="109"/>
      <c r="R159" s="108"/>
      <c r="S159" s="87"/>
      <c r="T159" s="86"/>
      <c r="U159" s="87"/>
      <c r="V159" s="86"/>
      <c r="W159" s="87"/>
      <c r="X159" s="86"/>
      <c r="Y159" s="87"/>
      <c r="Z159" s="86"/>
      <c r="AA159" s="87"/>
      <c r="AB159" s="86"/>
      <c r="AC159" s="15"/>
      <c r="AD159" s="15"/>
      <c r="AE159" s="15"/>
      <c r="AF159" s="15"/>
      <c r="AG159" s="15"/>
      <c r="AH159" s="15"/>
      <c r="AI159" s="22">
        <f t="shared" si="14"/>
        <v>0</v>
      </c>
      <c r="AK159" s="379"/>
    </row>
    <row r="160" spans="1:37" ht="36.6" customHeight="1" thickBot="1" x14ac:dyDescent="0.4">
      <c r="A160" s="29"/>
      <c r="B160" s="391"/>
      <c r="C160" s="117" t="s">
        <v>88</v>
      </c>
      <c r="D160" s="126" t="s">
        <v>279</v>
      </c>
      <c r="E160" s="103"/>
      <c r="F160" s="103"/>
      <c r="G160" s="103"/>
      <c r="H160" s="103"/>
      <c r="I160" s="103"/>
      <c r="J160" s="103"/>
      <c r="K160" s="103"/>
      <c r="L160" s="103"/>
      <c r="M160" s="109"/>
      <c r="N160" s="108"/>
      <c r="O160" s="109"/>
      <c r="P160" s="108"/>
      <c r="Q160" s="109"/>
      <c r="R160" s="108"/>
      <c r="S160" s="87"/>
      <c r="T160" s="86"/>
      <c r="U160" s="87"/>
      <c r="V160" s="86"/>
      <c r="W160" s="87"/>
      <c r="X160" s="86"/>
      <c r="Y160" s="87"/>
      <c r="Z160" s="86"/>
      <c r="AA160" s="87"/>
      <c r="AB160" s="86"/>
      <c r="AC160" s="15"/>
      <c r="AD160" s="15"/>
      <c r="AE160" s="15"/>
      <c r="AF160" s="15"/>
      <c r="AG160" s="15"/>
      <c r="AH160" s="15"/>
      <c r="AI160" s="22">
        <f t="shared" si="14"/>
        <v>0</v>
      </c>
      <c r="AK160" s="379"/>
    </row>
    <row r="161" spans="1:37" ht="36.6" customHeight="1" thickBot="1" x14ac:dyDescent="0.4">
      <c r="A161" s="29"/>
      <c r="B161" s="391"/>
      <c r="C161" s="117" t="s">
        <v>604</v>
      </c>
      <c r="D161" s="126" t="s">
        <v>280</v>
      </c>
      <c r="E161" s="103"/>
      <c r="F161" s="103"/>
      <c r="G161" s="103"/>
      <c r="H161" s="103"/>
      <c r="I161" s="103"/>
      <c r="J161" s="103"/>
      <c r="K161" s="103"/>
      <c r="L161" s="103"/>
      <c r="M161" s="108"/>
      <c r="N161" s="109"/>
      <c r="O161" s="108"/>
      <c r="P161" s="109"/>
      <c r="Q161" s="108"/>
      <c r="R161" s="109"/>
      <c r="S161" s="86"/>
      <c r="T161" s="87"/>
      <c r="U161" s="86"/>
      <c r="V161" s="87"/>
      <c r="W161" s="86"/>
      <c r="X161" s="87"/>
      <c r="Y161" s="86"/>
      <c r="Z161" s="87"/>
      <c r="AA161" s="86"/>
      <c r="AB161" s="87"/>
      <c r="AC161" s="15"/>
      <c r="AD161" s="15"/>
      <c r="AE161" s="15"/>
      <c r="AF161" s="15"/>
      <c r="AG161" s="15"/>
      <c r="AH161" s="15"/>
      <c r="AI161" s="22">
        <f t="shared" si="14"/>
        <v>0</v>
      </c>
      <c r="AK161" s="379"/>
    </row>
    <row r="162" spans="1:37" ht="36.6" customHeight="1" thickBot="1" x14ac:dyDescent="0.4">
      <c r="A162" s="29"/>
      <c r="B162" s="391"/>
      <c r="C162" s="117" t="s">
        <v>607</v>
      </c>
      <c r="D162" s="126" t="s">
        <v>281</v>
      </c>
      <c r="E162" s="103"/>
      <c r="F162" s="103"/>
      <c r="G162" s="103"/>
      <c r="H162" s="103"/>
      <c r="I162" s="103"/>
      <c r="J162" s="103"/>
      <c r="K162" s="103"/>
      <c r="L162" s="103"/>
      <c r="M162" s="109"/>
      <c r="N162" s="109"/>
      <c r="O162" s="109"/>
      <c r="P162" s="109"/>
      <c r="Q162" s="109"/>
      <c r="R162" s="109"/>
      <c r="S162" s="87"/>
      <c r="T162" s="87"/>
      <c r="U162" s="87"/>
      <c r="V162" s="87"/>
      <c r="W162" s="87"/>
      <c r="X162" s="87"/>
      <c r="Y162" s="87"/>
      <c r="Z162" s="87"/>
      <c r="AA162" s="87"/>
      <c r="AB162" s="87"/>
      <c r="AC162" s="15"/>
      <c r="AD162" s="15"/>
      <c r="AE162" s="15"/>
      <c r="AF162" s="15"/>
      <c r="AG162" s="15"/>
      <c r="AH162" s="15"/>
      <c r="AI162" s="22">
        <f t="shared" si="14"/>
        <v>0</v>
      </c>
      <c r="AK162" s="379"/>
    </row>
    <row r="163" spans="1:37" ht="36.6" customHeight="1" thickBot="1" x14ac:dyDescent="0.4">
      <c r="A163" s="29"/>
      <c r="B163" s="391"/>
      <c r="C163" s="117" t="s">
        <v>89</v>
      </c>
      <c r="D163" s="126" t="s">
        <v>282</v>
      </c>
      <c r="E163" s="103"/>
      <c r="F163" s="103"/>
      <c r="G163" s="103"/>
      <c r="H163" s="103"/>
      <c r="I163" s="103"/>
      <c r="J163" s="103"/>
      <c r="K163" s="103"/>
      <c r="L163" s="103"/>
      <c r="M163" s="158"/>
      <c r="N163" s="109"/>
      <c r="O163" s="158"/>
      <c r="P163" s="109"/>
      <c r="Q163" s="158"/>
      <c r="R163" s="109"/>
      <c r="S163" s="87"/>
      <c r="T163" s="87"/>
      <c r="U163" s="87"/>
      <c r="V163" s="87"/>
      <c r="W163" s="87"/>
      <c r="X163" s="87"/>
      <c r="Y163" s="87"/>
      <c r="Z163" s="87"/>
      <c r="AA163" s="87"/>
      <c r="AB163" s="87"/>
      <c r="AC163" s="15"/>
      <c r="AD163" s="15"/>
      <c r="AE163" s="15"/>
      <c r="AF163" s="15"/>
      <c r="AG163" s="15"/>
      <c r="AH163" s="15"/>
      <c r="AI163" s="22">
        <f t="shared" si="14"/>
        <v>0</v>
      </c>
      <c r="AK163" s="379"/>
    </row>
    <row r="164" spans="1:37" ht="36.6" customHeight="1" thickBot="1" x14ac:dyDescent="0.4">
      <c r="A164" s="29"/>
      <c r="B164" s="391"/>
      <c r="C164" s="117" t="s">
        <v>90</v>
      </c>
      <c r="D164" s="126" t="s">
        <v>283</v>
      </c>
      <c r="E164" s="103"/>
      <c r="F164" s="103"/>
      <c r="G164" s="103"/>
      <c r="H164" s="103"/>
      <c r="I164" s="103"/>
      <c r="J164" s="103"/>
      <c r="K164" s="103"/>
      <c r="L164" s="103"/>
      <c r="M164" s="109"/>
      <c r="N164" s="109"/>
      <c r="O164" s="109"/>
      <c r="P164" s="109"/>
      <c r="Q164" s="109"/>
      <c r="R164" s="109"/>
      <c r="S164" s="87"/>
      <c r="T164" s="87"/>
      <c r="U164" s="87"/>
      <c r="V164" s="87"/>
      <c r="W164" s="87"/>
      <c r="X164" s="87"/>
      <c r="Y164" s="87"/>
      <c r="Z164" s="87"/>
      <c r="AA164" s="87"/>
      <c r="AB164" s="87"/>
      <c r="AC164" s="15"/>
      <c r="AD164" s="15"/>
      <c r="AE164" s="15"/>
      <c r="AF164" s="15"/>
      <c r="AG164" s="15"/>
      <c r="AH164" s="15"/>
      <c r="AI164" s="22">
        <f t="shared" si="14"/>
        <v>0</v>
      </c>
      <c r="AK164" s="379"/>
    </row>
    <row r="165" spans="1:37" ht="36.6" customHeight="1" thickBot="1" x14ac:dyDescent="0.4">
      <c r="A165" s="29"/>
      <c r="B165" s="392"/>
      <c r="C165" s="118" t="s">
        <v>605</v>
      </c>
      <c r="D165" s="127" t="s">
        <v>284</v>
      </c>
      <c r="E165" s="104"/>
      <c r="F165" s="104"/>
      <c r="G165" s="104"/>
      <c r="H165" s="104"/>
      <c r="I165" s="104"/>
      <c r="J165" s="104"/>
      <c r="K165" s="104"/>
      <c r="L165" s="104"/>
      <c r="M165" s="110"/>
      <c r="N165" s="111"/>
      <c r="O165" s="110"/>
      <c r="P165" s="111"/>
      <c r="Q165" s="110"/>
      <c r="R165" s="111"/>
      <c r="S165" s="92"/>
      <c r="T165" s="93"/>
      <c r="U165" s="92"/>
      <c r="V165" s="93"/>
      <c r="W165" s="92"/>
      <c r="X165" s="93"/>
      <c r="Y165" s="92"/>
      <c r="Z165" s="93"/>
      <c r="AA165" s="92"/>
      <c r="AB165" s="93"/>
      <c r="AC165" s="33"/>
      <c r="AD165" s="33"/>
      <c r="AE165" s="33"/>
      <c r="AF165" s="33"/>
      <c r="AG165" s="33"/>
      <c r="AH165" s="33"/>
      <c r="AI165" s="35">
        <f t="shared" si="14"/>
        <v>0</v>
      </c>
      <c r="AK165" s="380"/>
    </row>
    <row r="166" spans="1:37" ht="36.6" customHeight="1" thickBot="1" x14ac:dyDescent="0.4">
      <c r="A166" s="29"/>
      <c r="B166" s="390" t="s">
        <v>110</v>
      </c>
      <c r="C166" s="116" t="s">
        <v>602</v>
      </c>
      <c r="D166" s="125" t="s">
        <v>285</v>
      </c>
      <c r="E166" s="102"/>
      <c r="F166" s="102"/>
      <c r="G166" s="102"/>
      <c r="H166" s="102"/>
      <c r="I166" s="102"/>
      <c r="J166" s="102"/>
      <c r="K166" s="102"/>
      <c r="L166" s="102"/>
      <c r="M166" s="232"/>
      <c r="N166" s="232"/>
      <c r="O166" s="232"/>
      <c r="P166" s="232"/>
      <c r="Q166" s="232"/>
      <c r="R166" s="232"/>
      <c r="S166" s="83"/>
      <c r="T166" s="83"/>
      <c r="U166" s="83"/>
      <c r="V166" s="83"/>
      <c r="W166" s="83"/>
      <c r="X166" s="83"/>
      <c r="Y166" s="83"/>
      <c r="Z166" s="83"/>
      <c r="AA166" s="83"/>
      <c r="AB166" s="83"/>
      <c r="AC166" s="32"/>
      <c r="AD166" s="32"/>
      <c r="AE166" s="32"/>
      <c r="AF166" s="32"/>
      <c r="AG166" s="32"/>
      <c r="AH166" s="32"/>
      <c r="AI166" s="22">
        <f t="shared" si="14"/>
        <v>0</v>
      </c>
      <c r="AK166" s="381" t="str">
        <f>CONCATENATE(AJ166,AJ167,AJ168,AJ169,AJ170,AJ171,AJ172,AJ173,AJ174,AJ175,AJ176,AJ177,AJ178,AJ179,AJ180,AJ181,AJ182,AJ183)</f>
        <v/>
      </c>
    </row>
    <row r="167" spans="1:37" ht="36.6" customHeight="1" thickBot="1" x14ac:dyDescent="0.4">
      <c r="A167" s="29"/>
      <c r="B167" s="391"/>
      <c r="C167" s="117" t="s">
        <v>603</v>
      </c>
      <c r="D167" s="126" t="s">
        <v>286</v>
      </c>
      <c r="E167" s="103"/>
      <c r="F167" s="103"/>
      <c r="G167" s="103"/>
      <c r="H167" s="103"/>
      <c r="I167" s="103"/>
      <c r="J167" s="103"/>
      <c r="K167" s="103"/>
      <c r="L167" s="103"/>
      <c r="M167" s="108"/>
      <c r="N167" s="109"/>
      <c r="O167" s="108"/>
      <c r="P167" s="109"/>
      <c r="Q167" s="108"/>
      <c r="R167" s="108"/>
      <c r="S167" s="86"/>
      <c r="T167" s="87"/>
      <c r="U167" s="86"/>
      <c r="V167" s="87"/>
      <c r="W167" s="86"/>
      <c r="X167" s="87"/>
      <c r="Y167" s="86"/>
      <c r="Z167" s="87"/>
      <c r="AA167" s="86"/>
      <c r="AB167" s="87"/>
      <c r="AC167" s="15"/>
      <c r="AD167" s="15"/>
      <c r="AE167" s="15"/>
      <c r="AF167" s="15"/>
      <c r="AG167" s="15"/>
      <c r="AH167" s="15"/>
      <c r="AI167" s="22">
        <f t="shared" si="14"/>
        <v>0</v>
      </c>
      <c r="AK167" s="382"/>
    </row>
    <row r="168" spans="1:37" ht="36.6" customHeight="1" thickBot="1" x14ac:dyDescent="0.4">
      <c r="A168" s="29"/>
      <c r="B168" s="391"/>
      <c r="C168" s="117" t="s">
        <v>606</v>
      </c>
      <c r="D168" s="126" t="s">
        <v>287</v>
      </c>
      <c r="E168" s="103"/>
      <c r="F168" s="103"/>
      <c r="G168" s="103"/>
      <c r="H168" s="103"/>
      <c r="I168" s="103"/>
      <c r="J168" s="103"/>
      <c r="K168" s="103"/>
      <c r="L168" s="103"/>
      <c r="M168" s="109"/>
      <c r="N168" s="108"/>
      <c r="O168" s="109"/>
      <c r="P168" s="108"/>
      <c r="Q168" s="109"/>
      <c r="R168" s="108"/>
      <c r="S168" s="87"/>
      <c r="T168" s="86"/>
      <c r="U168" s="87"/>
      <c r="V168" s="86"/>
      <c r="W168" s="87"/>
      <c r="X168" s="86"/>
      <c r="Y168" s="87"/>
      <c r="Z168" s="86"/>
      <c r="AA168" s="87"/>
      <c r="AB168" s="86"/>
      <c r="AC168" s="15"/>
      <c r="AD168" s="15"/>
      <c r="AE168" s="15"/>
      <c r="AF168" s="15"/>
      <c r="AG168" s="15"/>
      <c r="AH168" s="15"/>
      <c r="AI168" s="22">
        <f t="shared" si="14"/>
        <v>0</v>
      </c>
      <c r="AK168" s="382"/>
    </row>
    <row r="169" spans="1:37" ht="36.6" customHeight="1" thickBot="1" x14ac:dyDescent="0.4">
      <c r="A169" s="29"/>
      <c r="B169" s="391"/>
      <c r="C169" s="117" t="s">
        <v>88</v>
      </c>
      <c r="D169" s="126" t="s">
        <v>288</v>
      </c>
      <c r="E169" s="103"/>
      <c r="F169" s="103"/>
      <c r="G169" s="103"/>
      <c r="H169" s="103"/>
      <c r="I169" s="103"/>
      <c r="J169" s="103"/>
      <c r="K169" s="103"/>
      <c r="L169" s="103"/>
      <c r="M169" s="109"/>
      <c r="N169" s="108"/>
      <c r="O169" s="109"/>
      <c r="P169" s="108"/>
      <c r="Q169" s="109"/>
      <c r="R169" s="108"/>
      <c r="S169" s="87"/>
      <c r="T169" s="86"/>
      <c r="U169" s="87"/>
      <c r="V169" s="86"/>
      <c r="W169" s="87"/>
      <c r="X169" s="86"/>
      <c r="Y169" s="87"/>
      <c r="Z169" s="86"/>
      <c r="AA169" s="87"/>
      <c r="AB169" s="86"/>
      <c r="AC169" s="15"/>
      <c r="AD169" s="15"/>
      <c r="AE169" s="15"/>
      <c r="AF169" s="15"/>
      <c r="AG169" s="15"/>
      <c r="AH169" s="15"/>
      <c r="AI169" s="22">
        <f t="shared" si="14"/>
        <v>0</v>
      </c>
      <c r="AK169" s="382"/>
    </row>
    <row r="170" spans="1:37" ht="36.6" customHeight="1" thickBot="1" x14ac:dyDescent="0.4">
      <c r="A170" s="29"/>
      <c r="B170" s="391"/>
      <c r="C170" s="117" t="s">
        <v>604</v>
      </c>
      <c r="D170" s="126" t="s">
        <v>289</v>
      </c>
      <c r="E170" s="103"/>
      <c r="F170" s="103"/>
      <c r="G170" s="103"/>
      <c r="H170" s="103"/>
      <c r="I170" s="103"/>
      <c r="J170" s="103"/>
      <c r="K170" s="103"/>
      <c r="L170" s="103"/>
      <c r="M170" s="108"/>
      <c r="N170" s="109"/>
      <c r="O170" s="108"/>
      <c r="P170" s="109"/>
      <c r="Q170" s="108"/>
      <c r="R170" s="109"/>
      <c r="S170" s="86"/>
      <c r="T170" s="87"/>
      <c r="U170" s="86"/>
      <c r="V170" s="87"/>
      <c r="W170" s="86"/>
      <c r="X170" s="87"/>
      <c r="Y170" s="86"/>
      <c r="Z170" s="87"/>
      <c r="AA170" s="86"/>
      <c r="AB170" s="87"/>
      <c r="AC170" s="15"/>
      <c r="AD170" s="15"/>
      <c r="AE170" s="15"/>
      <c r="AF170" s="15"/>
      <c r="AG170" s="15"/>
      <c r="AH170" s="15"/>
      <c r="AI170" s="22">
        <f t="shared" si="14"/>
        <v>0</v>
      </c>
      <c r="AK170" s="382"/>
    </row>
    <row r="171" spans="1:37" ht="36.6" customHeight="1" thickBot="1" x14ac:dyDescent="0.4">
      <c r="A171" s="29"/>
      <c r="B171" s="391"/>
      <c r="C171" s="117" t="s">
        <v>607</v>
      </c>
      <c r="D171" s="126" t="s">
        <v>290</v>
      </c>
      <c r="E171" s="103"/>
      <c r="F171" s="103"/>
      <c r="G171" s="103"/>
      <c r="H171" s="103"/>
      <c r="I171" s="103"/>
      <c r="J171" s="103"/>
      <c r="K171" s="103"/>
      <c r="L171" s="103"/>
      <c r="M171" s="109"/>
      <c r="N171" s="109"/>
      <c r="O171" s="109"/>
      <c r="P171" s="109"/>
      <c r="Q171" s="109"/>
      <c r="R171" s="109"/>
      <c r="S171" s="87"/>
      <c r="T171" s="87"/>
      <c r="U171" s="87"/>
      <c r="V171" s="87"/>
      <c r="W171" s="87"/>
      <c r="X171" s="87"/>
      <c r="Y171" s="87"/>
      <c r="Z171" s="87"/>
      <c r="AA171" s="87"/>
      <c r="AB171" s="87"/>
      <c r="AC171" s="15"/>
      <c r="AD171" s="15"/>
      <c r="AE171" s="15"/>
      <c r="AF171" s="15"/>
      <c r="AG171" s="15"/>
      <c r="AH171" s="15"/>
      <c r="AI171" s="22">
        <f t="shared" si="14"/>
        <v>0</v>
      </c>
      <c r="AK171" s="382"/>
    </row>
    <row r="172" spans="1:37" ht="36.6" customHeight="1" thickBot="1" x14ac:dyDescent="0.4">
      <c r="A172" s="29"/>
      <c r="B172" s="391"/>
      <c r="C172" s="117" t="s">
        <v>89</v>
      </c>
      <c r="D172" s="126" t="s">
        <v>291</v>
      </c>
      <c r="E172" s="103"/>
      <c r="F172" s="103"/>
      <c r="G172" s="103"/>
      <c r="H172" s="103"/>
      <c r="I172" s="103"/>
      <c r="J172" s="103"/>
      <c r="K172" s="103"/>
      <c r="L172" s="103"/>
      <c r="M172" s="158"/>
      <c r="N172" s="109"/>
      <c r="O172" s="158"/>
      <c r="P172" s="109"/>
      <c r="Q172" s="158"/>
      <c r="R172" s="109"/>
      <c r="S172" s="87"/>
      <c r="T172" s="87"/>
      <c r="U172" s="87"/>
      <c r="V172" s="87"/>
      <c r="W172" s="87"/>
      <c r="X172" s="87"/>
      <c r="Y172" s="87"/>
      <c r="Z172" s="87"/>
      <c r="AA172" s="87"/>
      <c r="AB172" s="87"/>
      <c r="AC172" s="15"/>
      <c r="AD172" s="15"/>
      <c r="AE172" s="15"/>
      <c r="AF172" s="15"/>
      <c r="AG172" s="15"/>
      <c r="AH172" s="15"/>
      <c r="AI172" s="22">
        <f t="shared" si="14"/>
        <v>0</v>
      </c>
      <c r="AK172" s="382"/>
    </row>
    <row r="173" spans="1:37" ht="36.6" customHeight="1" thickBot="1" x14ac:dyDescent="0.4">
      <c r="A173" s="29"/>
      <c r="B173" s="391"/>
      <c r="C173" s="117" t="s">
        <v>90</v>
      </c>
      <c r="D173" s="126" t="s">
        <v>292</v>
      </c>
      <c r="E173" s="103"/>
      <c r="F173" s="103"/>
      <c r="G173" s="103"/>
      <c r="H173" s="103"/>
      <c r="I173" s="103"/>
      <c r="J173" s="103"/>
      <c r="K173" s="103"/>
      <c r="L173" s="103"/>
      <c r="M173" s="109"/>
      <c r="N173" s="109"/>
      <c r="O173" s="109"/>
      <c r="P173" s="109"/>
      <c r="Q173" s="109"/>
      <c r="R173" s="109"/>
      <c r="S173" s="87"/>
      <c r="T173" s="87"/>
      <c r="U173" s="87"/>
      <c r="V173" s="87"/>
      <c r="W173" s="87"/>
      <c r="X173" s="87"/>
      <c r="Y173" s="87"/>
      <c r="Z173" s="87"/>
      <c r="AA173" s="87"/>
      <c r="AB173" s="87"/>
      <c r="AC173" s="15"/>
      <c r="AD173" s="15"/>
      <c r="AE173" s="15"/>
      <c r="AF173" s="15"/>
      <c r="AG173" s="15"/>
      <c r="AH173" s="15"/>
      <c r="AI173" s="22">
        <f t="shared" si="14"/>
        <v>0</v>
      </c>
      <c r="AK173" s="382"/>
    </row>
    <row r="174" spans="1:37" ht="36.6" customHeight="1" thickBot="1" x14ac:dyDescent="0.4">
      <c r="A174" s="29"/>
      <c r="B174" s="392"/>
      <c r="C174" s="118" t="s">
        <v>605</v>
      </c>
      <c r="D174" s="127" t="s">
        <v>293</v>
      </c>
      <c r="E174" s="104"/>
      <c r="F174" s="104"/>
      <c r="G174" s="104"/>
      <c r="H174" s="104"/>
      <c r="I174" s="104"/>
      <c r="J174" s="104"/>
      <c r="K174" s="104"/>
      <c r="L174" s="104"/>
      <c r="M174" s="110"/>
      <c r="N174" s="111"/>
      <c r="O174" s="110"/>
      <c r="P174" s="111"/>
      <c r="Q174" s="110"/>
      <c r="R174" s="111"/>
      <c r="S174" s="92"/>
      <c r="T174" s="93"/>
      <c r="U174" s="92"/>
      <c r="V174" s="93"/>
      <c r="W174" s="92"/>
      <c r="X174" s="93"/>
      <c r="Y174" s="92"/>
      <c r="Z174" s="93"/>
      <c r="AA174" s="92"/>
      <c r="AB174" s="93"/>
      <c r="AC174" s="33"/>
      <c r="AD174" s="33"/>
      <c r="AE174" s="33"/>
      <c r="AF174" s="33"/>
      <c r="AG174" s="33"/>
      <c r="AH174" s="33"/>
      <c r="AI174" s="35">
        <f t="shared" si="14"/>
        <v>0</v>
      </c>
      <c r="AK174" s="382"/>
    </row>
    <row r="175" spans="1:37" ht="36.6" customHeight="1" thickBot="1" x14ac:dyDescent="0.4">
      <c r="A175" s="29"/>
      <c r="B175" s="390" t="s">
        <v>111</v>
      </c>
      <c r="C175" s="116" t="s">
        <v>602</v>
      </c>
      <c r="D175" s="125" t="s">
        <v>294</v>
      </c>
      <c r="E175" s="102"/>
      <c r="F175" s="102"/>
      <c r="G175" s="102"/>
      <c r="H175" s="102"/>
      <c r="I175" s="102"/>
      <c r="J175" s="102"/>
      <c r="K175" s="102"/>
      <c r="L175" s="102"/>
      <c r="M175" s="232"/>
      <c r="N175" s="232"/>
      <c r="O175" s="232"/>
      <c r="P175" s="232"/>
      <c r="Q175" s="232"/>
      <c r="R175" s="232"/>
      <c r="S175" s="83"/>
      <c r="T175" s="83"/>
      <c r="U175" s="83"/>
      <c r="V175" s="83"/>
      <c r="W175" s="83"/>
      <c r="X175" s="83"/>
      <c r="Y175" s="83"/>
      <c r="Z175" s="83"/>
      <c r="AA175" s="83"/>
      <c r="AB175" s="83"/>
      <c r="AC175" s="32"/>
      <c r="AD175" s="32"/>
      <c r="AE175" s="32"/>
      <c r="AF175" s="32"/>
      <c r="AG175" s="32"/>
      <c r="AH175" s="32"/>
      <c r="AI175" s="22">
        <f t="shared" si="14"/>
        <v>0</v>
      </c>
      <c r="AK175" s="382"/>
    </row>
    <row r="176" spans="1:37" ht="36.6" customHeight="1" thickBot="1" x14ac:dyDescent="0.4">
      <c r="A176" s="29"/>
      <c r="B176" s="391"/>
      <c r="C176" s="117" t="s">
        <v>603</v>
      </c>
      <c r="D176" s="126" t="s">
        <v>295</v>
      </c>
      <c r="E176" s="103"/>
      <c r="F176" s="103"/>
      <c r="G176" s="103"/>
      <c r="H176" s="103"/>
      <c r="I176" s="103"/>
      <c r="J176" s="103"/>
      <c r="K176" s="103"/>
      <c r="L176" s="103"/>
      <c r="M176" s="108"/>
      <c r="N176" s="109"/>
      <c r="O176" s="108"/>
      <c r="P176" s="109"/>
      <c r="Q176" s="108"/>
      <c r="R176" s="108"/>
      <c r="S176" s="86"/>
      <c r="T176" s="87"/>
      <c r="U176" s="86"/>
      <c r="V176" s="87"/>
      <c r="W176" s="86"/>
      <c r="X176" s="87"/>
      <c r="Y176" s="86"/>
      <c r="Z176" s="87"/>
      <c r="AA176" s="86"/>
      <c r="AB176" s="87"/>
      <c r="AC176" s="15"/>
      <c r="AD176" s="15"/>
      <c r="AE176" s="15"/>
      <c r="AF176" s="15"/>
      <c r="AG176" s="15"/>
      <c r="AH176" s="15"/>
      <c r="AI176" s="22">
        <f t="shared" si="14"/>
        <v>0</v>
      </c>
      <c r="AK176" s="382"/>
    </row>
    <row r="177" spans="1:37" ht="36.6" customHeight="1" thickBot="1" x14ac:dyDescent="0.4">
      <c r="A177" s="29"/>
      <c r="B177" s="391"/>
      <c r="C177" s="117" t="s">
        <v>606</v>
      </c>
      <c r="D177" s="126" t="s">
        <v>296</v>
      </c>
      <c r="E177" s="103"/>
      <c r="F177" s="103"/>
      <c r="G177" s="103"/>
      <c r="H177" s="103"/>
      <c r="I177" s="103"/>
      <c r="J177" s="103"/>
      <c r="K177" s="103"/>
      <c r="L177" s="103"/>
      <c r="M177" s="109"/>
      <c r="N177" s="108"/>
      <c r="O177" s="109"/>
      <c r="P177" s="108"/>
      <c r="Q177" s="109"/>
      <c r="R177" s="108"/>
      <c r="S177" s="87"/>
      <c r="T177" s="86"/>
      <c r="U177" s="87"/>
      <c r="V177" s="86"/>
      <c r="W177" s="87"/>
      <c r="X177" s="86"/>
      <c r="Y177" s="87"/>
      <c r="Z177" s="86"/>
      <c r="AA177" s="87"/>
      <c r="AB177" s="86"/>
      <c r="AC177" s="15"/>
      <c r="AD177" s="15"/>
      <c r="AE177" s="15"/>
      <c r="AF177" s="15"/>
      <c r="AG177" s="15"/>
      <c r="AH177" s="15"/>
      <c r="AI177" s="22">
        <f t="shared" si="14"/>
        <v>0</v>
      </c>
      <c r="AK177" s="382"/>
    </row>
    <row r="178" spans="1:37" ht="36.6" customHeight="1" thickBot="1" x14ac:dyDescent="0.4">
      <c r="A178" s="29"/>
      <c r="B178" s="391"/>
      <c r="C178" s="117" t="s">
        <v>88</v>
      </c>
      <c r="D178" s="126" t="s">
        <v>297</v>
      </c>
      <c r="E178" s="103"/>
      <c r="F178" s="103"/>
      <c r="G178" s="103"/>
      <c r="H178" s="103"/>
      <c r="I178" s="103"/>
      <c r="J178" s="103"/>
      <c r="K178" s="103"/>
      <c r="L178" s="103"/>
      <c r="M178" s="109"/>
      <c r="N178" s="108"/>
      <c r="O178" s="109"/>
      <c r="P178" s="108"/>
      <c r="Q178" s="109"/>
      <c r="R178" s="108"/>
      <c r="S178" s="87"/>
      <c r="T178" s="86"/>
      <c r="U178" s="87"/>
      <c r="V178" s="86"/>
      <c r="W178" s="87"/>
      <c r="X178" s="86"/>
      <c r="Y178" s="87"/>
      <c r="Z178" s="86"/>
      <c r="AA178" s="87"/>
      <c r="AB178" s="86"/>
      <c r="AC178" s="15"/>
      <c r="AD178" s="15"/>
      <c r="AE178" s="15"/>
      <c r="AF178" s="15"/>
      <c r="AG178" s="15"/>
      <c r="AH178" s="15"/>
      <c r="AI178" s="22">
        <f t="shared" si="14"/>
        <v>0</v>
      </c>
      <c r="AK178" s="382"/>
    </row>
    <row r="179" spans="1:37" ht="36.6" customHeight="1" thickBot="1" x14ac:dyDescent="0.4">
      <c r="A179" s="29"/>
      <c r="B179" s="391"/>
      <c r="C179" s="117" t="s">
        <v>604</v>
      </c>
      <c r="D179" s="126" t="s">
        <v>298</v>
      </c>
      <c r="E179" s="103"/>
      <c r="F179" s="103"/>
      <c r="G179" s="103"/>
      <c r="H179" s="103"/>
      <c r="I179" s="103"/>
      <c r="J179" s="103"/>
      <c r="K179" s="103"/>
      <c r="L179" s="103"/>
      <c r="M179" s="108"/>
      <c r="N179" s="109"/>
      <c r="O179" s="108"/>
      <c r="P179" s="109"/>
      <c r="Q179" s="108"/>
      <c r="R179" s="109"/>
      <c r="S179" s="86"/>
      <c r="T179" s="87"/>
      <c r="U179" s="86"/>
      <c r="V179" s="87"/>
      <c r="W179" s="86"/>
      <c r="X179" s="87"/>
      <c r="Y179" s="86"/>
      <c r="Z179" s="87"/>
      <c r="AA179" s="86"/>
      <c r="AB179" s="87"/>
      <c r="AC179" s="15"/>
      <c r="AD179" s="15"/>
      <c r="AE179" s="15"/>
      <c r="AF179" s="15"/>
      <c r="AG179" s="15"/>
      <c r="AH179" s="15"/>
      <c r="AI179" s="22">
        <f t="shared" si="14"/>
        <v>0</v>
      </c>
      <c r="AK179" s="382"/>
    </row>
    <row r="180" spans="1:37" ht="36.6" customHeight="1" thickBot="1" x14ac:dyDescent="0.4">
      <c r="A180" s="29"/>
      <c r="B180" s="391"/>
      <c r="C180" s="117" t="s">
        <v>607</v>
      </c>
      <c r="D180" s="126" t="s">
        <v>299</v>
      </c>
      <c r="E180" s="103"/>
      <c r="F180" s="103"/>
      <c r="G180" s="103"/>
      <c r="H180" s="103"/>
      <c r="I180" s="103"/>
      <c r="J180" s="103"/>
      <c r="K180" s="103"/>
      <c r="L180" s="103"/>
      <c r="M180" s="109"/>
      <c r="N180" s="109"/>
      <c r="O180" s="109"/>
      <c r="P180" s="109"/>
      <c r="Q180" s="109"/>
      <c r="R180" s="109"/>
      <c r="S180" s="87"/>
      <c r="T180" s="87"/>
      <c r="U180" s="87"/>
      <c r="V180" s="87"/>
      <c r="W180" s="87"/>
      <c r="X180" s="87"/>
      <c r="Y180" s="87"/>
      <c r="Z180" s="87"/>
      <c r="AA180" s="87"/>
      <c r="AB180" s="87"/>
      <c r="AC180" s="15"/>
      <c r="AD180" s="15"/>
      <c r="AE180" s="15"/>
      <c r="AF180" s="15"/>
      <c r="AG180" s="15"/>
      <c r="AH180" s="15"/>
      <c r="AI180" s="22">
        <f t="shared" si="14"/>
        <v>0</v>
      </c>
      <c r="AK180" s="382"/>
    </row>
    <row r="181" spans="1:37" ht="36.6" customHeight="1" thickBot="1" x14ac:dyDescent="0.4">
      <c r="A181" s="29"/>
      <c r="B181" s="391"/>
      <c r="C181" s="117" t="s">
        <v>89</v>
      </c>
      <c r="D181" s="126" t="s">
        <v>300</v>
      </c>
      <c r="E181" s="103"/>
      <c r="F181" s="103"/>
      <c r="G181" s="103"/>
      <c r="H181" s="103"/>
      <c r="I181" s="103"/>
      <c r="J181" s="103"/>
      <c r="K181" s="103"/>
      <c r="L181" s="103"/>
      <c r="M181" s="158"/>
      <c r="N181" s="109"/>
      <c r="O181" s="158"/>
      <c r="P181" s="109"/>
      <c r="Q181" s="158"/>
      <c r="R181" s="109"/>
      <c r="S181" s="87"/>
      <c r="T181" s="87"/>
      <c r="U181" s="87"/>
      <c r="V181" s="87"/>
      <c r="W181" s="87"/>
      <c r="X181" s="87"/>
      <c r="Y181" s="87"/>
      <c r="Z181" s="87"/>
      <c r="AA181" s="87"/>
      <c r="AB181" s="87"/>
      <c r="AC181" s="15"/>
      <c r="AD181" s="15"/>
      <c r="AE181" s="15"/>
      <c r="AF181" s="15"/>
      <c r="AG181" s="15"/>
      <c r="AH181" s="15"/>
      <c r="AI181" s="22">
        <f t="shared" si="14"/>
        <v>0</v>
      </c>
      <c r="AK181" s="382"/>
    </row>
    <row r="182" spans="1:37" ht="36.6" customHeight="1" thickBot="1" x14ac:dyDescent="0.4">
      <c r="A182" s="29"/>
      <c r="B182" s="391"/>
      <c r="C182" s="117" t="s">
        <v>90</v>
      </c>
      <c r="D182" s="126" t="s">
        <v>301</v>
      </c>
      <c r="E182" s="103"/>
      <c r="F182" s="103"/>
      <c r="G182" s="103"/>
      <c r="H182" s="103"/>
      <c r="I182" s="103"/>
      <c r="J182" s="103"/>
      <c r="K182" s="103"/>
      <c r="L182" s="103"/>
      <c r="M182" s="109"/>
      <c r="N182" s="109"/>
      <c r="O182" s="109"/>
      <c r="P182" s="109"/>
      <c r="Q182" s="109"/>
      <c r="R182" s="109"/>
      <c r="S182" s="87"/>
      <c r="T182" s="87"/>
      <c r="U182" s="87"/>
      <c r="V182" s="87"/>
      <c r="W182" s="87"/>
      <c r="X182" s="87"/>
      <c r="Y182" s="87"/>
      <c r="Z182" s="87"/>
      <c r="AA182" s="87"/>
      <c r="AB182" s="87"/>
      <c r="AC182" s="15"/>
      <c r="AD182" s="15"/>
      <c r="AE182" s="15"/>
      <c r="AF182" s="15"/>
      <c r="AG182" s="15"/>
      <c r="AH182" s="15"/>
      <c r="AI182" s="22">
        <f t="shared" si="14"/>
        <v>0</v>
      </c>
      <c r="AK182" s="382"/>
    </row>
    <row r="183" spans="1:37" ht="36.6" customHeight="1" thickBot="1" x14ac:dyDescent="0.4">
      <c r="A183" s="29"/>
      <c r="B183" s="392"/>
      <c r="C183" s="118" t="s">
        <v>605</v>
      </c>
      <c r="D183" s="127" t="s">
        <v>302</v>
      </c>
      <c r="E183" s="104"/>
      <c r="F183" s="104"/>
      <c r="G183" s="104"/>
      <c r="H183" s="104"/>
      <c r="I183" s="104"/>
      <c r="J183" s="104"/>
      <c r="K183" s="104"/>
      <c r="L183" s="104"/>
      <c r="M183" s="110"/>
      <c r="N183" s="111"/>
      <c r="O183" s="110"/>
      <c r="P183" s="111"/>
      <c r="Q183" s="110"/>
      <c r="R183" s="111"/>
      <c r="S183" s="92"/>
      <c r="T183" s="93"/>
      <c r="U183" s="92"/>
      <c r="V183" s="93"/>
      <c r="W183" s="92"/>
      <c r="X183" s="93"/>
      <c r="Y183" s="92"/>
      <c r="Z183" s="93"/>
      <c r="AA183" s="92"/>
      <c r="AB183" s="93"/>
      <c r="AC183" s="33"/>
      <c r="AD183" s="33"/>
      <c r="AE183" s="33"/>
      <c r="AF183" s="33"/>
      <c r="AG183" s="33"/>
      <c r="AH183" s="33"/>
      <c r="AI183" s="35">
        <f t="shared" si="14"/>
        <v>0</v>
      </c>
      <c r="AK183" s="383"/>
    </row>
    <row r="184" spans="1:37" ht="36.6" customHeight="1" thickBot="1" x14ac:dyDescent="0.4">
      <c r="A184" s="29"/>
      <c r="B184" s="390" t="s">
        <v>112</v>
      </c>
      <c r="C184" s="116" t="s">
        <v>602</v>
      </c>
      <c r="D184" s="125" t="s">
        <v>303</v>
      </c>
      <c r="E184" s="102"/>
      <c r="F184" s="102"/>
      <c r="G184" s="102"/>
      <c r="H184" s="102"/>
      <c r="I184" s="102"/>
      <c r="J184" s="102"/>
      <c r="K184" s="102"/>
      <c r="L184" s="102"/>
      <c r="M184" s="232"/>
      <c r="N184" s="232"/>
      <c r="O184" s="232"/>
      <c r="P184" s="232"/>
      <c r="Q184" s="232"/>
      <c r="R184" s="232"/>
      <c r="S184" s="83"/>
      <c r="T184" s="83"/>
      <c r="U184" s="83"/>
      <c r="V184" s="83"/>
      <c r="W184" s="83"/>
      <c r="X184" s="83"/>
      <c r="Y184" s="83"/>
      <c r="Z184" s="83"/>
      <c r="AA184" s="83"/>
      <c r="AB184" s="83"/>
      <c r="AC184" s="32"/>
      <c r="AD184" s="32"/>
      <c r="AE184" s="32"/>
      <c r="AF184" s="32"/>
      <c r="AG184" s="32"/>
      <c r="AH184" s="32"/>
      <c r="AI184" s="22">
        <f t="shared" si="14"/>
        <v>0</v>
      </c>
      <c r="AK184" s="372" t="str">
        <f>CONCATENATE(AJ184,AJ185,AJ186,AJ187,AJ188,AJ189,AJ190,AJ191,AJ192,AJ193,AJ194,AJ195,AJ196,AJ197,AJ198,AJ199,AJ200,AJ201,AJ203,AJ204,AJ205,AJ206,AJ207,AJ208,AJ209,AJ210,AJ211)</f>
        <v/>
      </c>
    </row>
    <row r="185" spans="1:37" ht="36.6" customHeight="1" thickBot="1" x14ac:dyDescent="0.4">
      <c r="A185" s="29"/>
      <c r="B185" s="391"/>
      <c r="C185" s="117" t="s">
        <v>603</v>
      </c>
      <c r="D185" s="126" t="s">
        <v>304</v>
      </c>
      <c r="E185" s="103"/>
      <c r="F185" s="103"/>
      <c r="G185" s="103"/>
      <c r="H185" s="103"/>
      <c r="I185" s="103"/>
      <c r="J185" s="103"/>
      <c r="K185" s="103"/>
      <c r="L185" s="103"/>
      <c r="M185" s="108"/>
      <c r="N185" s="109"/>
      <c r="O185" s="108"/>
      <c r="P185" s="109"/>
      <c r="Q185" s="108"/>
      <c r="R185" s="108"/>
      <c r="S185" s="86"/>
      <c r="T185" s="87"/>
      <c r="U185" s="86"/>
      <c r="V185" s="87"/>
      <c r="W185" s="86"/>
      <c r="X185" s="87"/>
      <c r="Y185" s="86"/>
      <c r="Z185" s="87"/>
      <c r="AA185" s="86"/>
      <c r="AB185" s="87"/>
      <c r="AC185" s="15"/>
      <c r="AD185" s="15"/>
      <c r="AE185" s="15"/>
      <c r="AF185" s="15"/>
      <c r="AG185" s="15"/>
      <c r="AH185" s="15"/>
      <c r="AI185" s="22">
        <f t="shared" si="14"/>
        <v>0</v>
      </c>
      <c r="AK185" s="373"/>
    </row>
    <row r="186" spans="1:37" ht="36.6" customHeight="1" thickBot="1" x14ac:dyDescent="0.4">
      <c r="A186" s="29"/>
      <c r="B186" s="391"/>
      <c r="C186" s="117" t="s">
        <v>606</v>
      </c>
      <c r="D186" s="126" t="s">
        <v>305</v>
      </c>
      <c r="E186" s="103"/>
      <c r="F186" s="103"/>
      <c r="G186" s="103"/>
      <c r="H186" s="103"/>
      <c r="I186" s="103"/>
      <c r="J186" s="103"/>
      <c r="K186" s="103"/>
      <c r="L186" s="103"/>
      <c r="M186" s="109"/>
      <c r="N186" s="108"/>
      <c r="O186" s="109"/>
      <c r="P186" s="108"/>
      <c r="Q186" s="109"/>
      <c r="R186" s="108"/>
      <c r="S186" s="87"/>
      <c r="T186" s="86"/>
      <c r="U186" s="87"/>
      <c r="V186" s="86"/>
      <c r="W186" s="87"/>
      <c r="X186" s="86"/>
      <c r="Y186" s="87"/>
      <c r="Z186" s="86"/>
      <c r="AA186" s="87"/>
      <c r="AB186" s="86"/>
      <c r="AC186" s="15"/>
      <c r="AD186" s="15"/>
      <c r="AE186" s="15"/>
      <c r="AF186" s="15"/>
      <c r="AG186" s="15"/>
      <c r="AH186" s="15"/>
      <c r="AI186" s="22">
        <f t="shared" si="14"/>
        <v>0</v>
      </c>
      <c r="AK186" s="373"/>
    </row>
    <row r="187" spans="1:37" ht="36.6" customHeight="1" thickBot="1" x14ac:dyDescent="0.4">
      <c r="A187" s="29"/>
      <c r="B187" s="391"/>
      <c r="C187" s="117" t="s">
        <v>88</v>
      </c>
      <c r="D187" s="126" t="s">
        <v>306</v>
      </c>
      <c r="E187" s="103"/>
      <c r="F187" s="103"/>
      <c r="G187" s="103"/>
      <c r="H187" s="103"/>
      <c r="I187" s="103"/>
      <c r="J187" s="103"/>
      <c r="K187" s="103"/>
      <c r="L187" s="103"/>
      <c r="M187" s="109"/>
      <c r="N187" s="108"/>
      <c r="O187" s="109"/>
      <c r="P187" s="108"/>
      <c r="Q187" s="109"/>
      <c r="R187" s="108"/>
      <c r="S187" s="87"/>
      <c r="T187" s="86"/>
      <c r="U187" s="87"/>
      <c r="V187" s="86"/>
      <c r="W187" s="87"/>
      <c r="X187" s="86"/>
      <c r="Y187" s="87"/>
      <c r="Z187" s="86"/>
      <c r="AA187" s="87"/>
      <c r="AB187" s="86"/>
      <c r="AC187" s="15"/>
      <c r="AD187" s="15"/>
      <c r="AE187" s="15"/>
      <c r="AF187" s="15"/>
      <c r="AG187" s="15"/>
      <c r="AH187" s="15"/>
      <c r="AI187" s="22">
        <f t="shared" si="14"/>
        <v>0</v>
      </c>
      <c r="AK187" s="373"/>
    </row>
    <row r="188" spans="1:37" ht="36.6" customHeight="1" thickBot="1" x14ac:dyDescent="0.4">
      <c r="A188" s="29"/>
      <c r="B188" s="391"/>
      <c r="C188" s="117" t="s">
        <v>604</v>
      </c>
      <c r="D188" s="126" t="s">
        <v>307</v>
      </c>
      <c r="E188" s="103"/>
      <c r="F188" s="103"/>
      <c r="G188" s="103"/>
      <c r="H188" s="103"/>
      <c r="I188" s="103"/>
      <c r="J188" s="103"/>
      <c r="K188" s="103"/>
      <c r="L188" s="103"/>
      <c r="M188" s="108"/>
      <c r="N188" s="109"/>
      <c r="O188" s="108"/>
      <c r="P188" s="109"/>
      <c r="Q188" s="108"/>
      <c r="R188" s="109"/>
      <c r="S188" s="86"/>
      <c r="T188" s="87"/>
      <c r="U188" s="86"/>
      <c r="V188" s="87"/>
      <c r="W188" s="86"/>
      <c r="X188" s="87"/>
      <c r="Y188" s="86"/>
      <c r="Z188" s="87"/>
      <c r="AA188" s="86"/>
      <c r="AB188" s="87"/>
      <c r="AC188" s="15"/>
      <c r="AD188" s="15"/>
      <c r="AE188" s="15"/>
      <c r="AF188" s="15"/>
      <c r="AG188" s="15"/>
      <c r="AH188" s="15"/>
      <c r="AI188" s="22">
        <f t="shared" si="14"/>
        <v>0</v>
      </c>
      <c r="AK188" s="373"/>
    </row>
    <row r="189" spans="1:37" ht="36.6" customHeight="1" thickBot="1" x14ac:dyDescent="0.4">
      <c r="A189" s="29"/>
      <c r="B189" s="391"/>
      <c r="C189" s="117" t="s">
        <v>607</v>
      </c>
      <c r="D189" s="126" t="s">
        <v>308</v>
      </c>
      <c r="E189" s="103"/>
      <c r="F189" s="103"/>
      <c r="G189" s="103"/>
      <c r="H189" s="103"/>
      <c r="I189" s="103"/>
      <c r="J189" s="103"/>
      <c r="K189" s="103"/>
      <c r="L189" s="103"/>
      <c r="M189" s="109"/>
      <c r="N189" s="109"/>
      <c r="O189" s="109"/>
      <c r="P189" s="109"/>
      <c r="Q189" s="109"/>
      <c r="R189" s="109"/>
      <c r="S189" s="87"/>
      <c r="T189" s="87"/>
      <c r="U189" s="87"/>
      <c r="V189" s="87"/>
      <c r="W189" s="87"/>
      <c r="X189" s="87"/>
      <c r="Y189" s="87"/>
      <c r="Z189" s="87"/>
      <c r="AA189" s="87"/>
      <c r="AB189" s="87"/>
      <c r="AC189" s="15"/>
      <c r="AD189" s="15"/>
      <c r="AE189" s="15"/>
      <c r="AF189" s="15"/>
      <c r="AG189" s="15"/>
      <c r="AH189" s="15"/>
      <c r="AI189" s="22">
        <f t="shared" si="14"/>
        <v>0</v>
      </c>
      <c r="AK189" s="373"/>
    </row>
    <row r="190" spans="1:37" ht="36.6" customHeight="1" thickBot="1" x14ac:dyDescent="0.4">
      <c r="A190" s="29"/>
      <c r="B190" s="391"/>
      <c r="C190" s="117" t="s">
        <v>89</v>
      </c>
      <c r="D190" s="126" t="s">
        <v>309</v>
      </c>
      <c r="E190" s="103"/>
      <c r="F190" s="103"/>
      <c r="G190" s="103"/>
      <c r="H190" s="103"/>
      <c r="I190" s="103"/>
      <c r="J190" s="103"/>
      <c r="K190" s="103"/>
      <c r="L190" s="103"/>
      <c r="M190" s="158"/>
      <c r="N190" s="109"/>
      <c r="O190" s="158"/>
      <c r="P190" s="109"/>
      <c r="Q190" s="158"/>
      <c r="R190" s="109"/>
      <c r="S190" s="87"/>
      <c r="T190" s="87"/>
      <c r="U190" s="87"/>
      <c r="V190" s="87"/>
      <c r="W190" s="87"/>
      <c r="X190" s="87"/>
      <c r="Y190" s="87"/>
      <c r="Z190" s="87"/>
      <c r="AA190" s="87"/>
      <c r="AB190" s="87"/>
      <c r="AC190" s="15"/>
      <c r="AD190" s="15"/>
      <c r="AE190" s="15"/>
      <c r="AF190" s="15"/>
      <c r="AG190" s="15"/>
      <c r="AH190" s="15"/>
      <c r="AI190" s="22">
        <f t="shared" si="14"/>
        <v>0</v>
      </c>
      <c r="AK190" s="373"/>
    </row>
    <row r="191" spans="1:37" ht="36.6" customHeight="1" thickBot="1" x14ac:dyDescent="0.4">
      <c r="A191" s="29"/>
      <c r="B191" s="391"/>
      <c r="C191" s="117" t="s">
        <v>90</v>
      </c>
      <c r="D191" s="126" t="s">
        <v>310</v>
      </c>
      <c r="E191" s="103"/>
      <c r="F191" s="103"/>
      <c r="G191" s="103"/>
      <c r="H191" s="103"/>
      <c r="I191" s="103"/>
      <c r="J191" s="103"/>
      <c r="K191" s="103"/>
      <c r="L191" s="103"/>
      <c r="M191" s="109"/>
      <c r="N191" s="109"/>
      <c r="O191" s="109"/>
      <c r="P191" s="109"/>
      <c r="Q191" s="109"/>
      <c r="R191" s="109"/>
      <c r="S191" s="87"/>
      <c r="T191" s="87"/>
      <c r="U191" s="87"/>
      <c r="V191" s="87"/>
      <c r="W191" s="87"/>
      <c r="X191" s="87"/>
      <c r="Y191" s="87"/>
      <c r="Z191" s="87"/>
      <c r="AA191" s="87"/>
      <c r="AB191" s="87"/>
      <c r="AC191" s="15"/>
      <c r="AD191" s="15"/>
      <c r="AE191" s="15"/>
      <c r="AF191" s="15"/>
      <c r="AG191" s="15"/>
      <c r="AH191" s="15"/>
      <c r="AI191" s="22">
        <f t="shared" si="14"/>
        <v>0</v>
      </c>
      <c r="AK191" s="373"/>
    </row>
    <row r="192" spans="1:37" ht="36.6" customHeight="1" thickBot="1" x14ac:dyDescent="0.4">
      <c r="A192" s="29"/>
      <c r="B192" s="392"/>
      <c r="C192" s="118" t="s">
        <v>605</v>
      </c>
      <c r="D192" s="127" t="s">
        <v>311</v>
      </c>
      <c r="E192" s="104"/>
      <c r="F192" s="104"/>
      <c r="G192" s="104"/>
      <c r="H192" s="104"/>
      <c r="I192" s="104"/>
      <c r="J192" s="104"/>
      <c r="K192" s="104"/>
      <c r="L192" s="104"/>
      <c r="M192" s="110"/>
      <c r="N192" s="111"/>
      <c r="O192" s="110"/>
      <c r="P192" s="111"/>
      <c r="Q192" s="110"/>
      <c r="R192" s="111"/>
      <c r="S192" s="92"/>
      <c r="T192" s="93"/>
      <c r="U192" s="92"/>
      <c r="V192" s="93"/>
      <c r="W192" s="92"/>
      <c r="X192" s="93"/>
      <c r="Y192" s="92"/>
      <c r="Z192" s="93"/>
      <c r="AA192" s="92"/>
      <c r="AB192" s="93"/>
      <c r="AC192" s="33"/>
      <c r="AD192" s="33"/>
      <c r="AE192" s="33"/>
      <c r="AF192" s="33"/>
      <c r="AG192" s="33"/>
      <c r="AH192" s="33"/>
      <c r="AI192" s="35">
        <f t="shared" si="14"/>
        <v>0</v>
      </c>
      <c r="AK192" s="373"/>
    </row>
    <row r="193" spans="1:37" ht="53.25" thickBot="1" x14ac:dyDescent="0.4">
      <c r="A193" s="29"/>
      <c r="B193" s="152" t="s">
        <v>113</v>
      </c>
      <c r="C193" s="153" t="s">
        <v>607</v>
      </c>
      <c r="D193" s="154" t="s">
        <v>312</v>
      </c>
      <c r="E193" s="102"/>
      <c r="F193" s="102"/>
      <c r="G193" s="102"/>
      <c r="H193" s="102"/>
      <c r="I193" s="102"/>
      <c r="J193" s="102"/>
      <c r="K193" s="102"/>
      <c r="L193" s="102"/>
      <c r="M193" s="229"/>
      <c r="N193" s="229"/>
      <c r="O193" s="229"/>
      <c r="P193" s="229"/>
      <c r="Q193" s="229"/>
      <c r="R193" s="229"/>
      <c r="S193" s="155"/>
      <c r="T193" s="155"/>
      <c r="U193" s="155"/>
      <c r="V193" s="155"/>
      <c r="W193" s="155"/>
      <c r="X193" s="155"/>
      <c r="Y193" s="155"/>
      <c r="Z193" s="155"/>
      <c r="AA193" s="155"/>
      <c r="AB193" s="155"/>
      <c r="AC193" s="32"/>
      <c r="AD193" s="32"/>
      <c r="AE193" s="32"/>
      <c r="AF193" s="32"/>
      <c r="AG193" s="32"/>
      <c r="AH193" s="32"/>
      <c r="AI193" s="79">
        <f t="shared" si="14"/>
        <v>0</v>
      </c>
      <c r="AK193" s="373"/>
    </row>
    <row r="194" spans="1:37" ht="36.6" customHeight="1" thickBot="1" x14ac:dyDescent="0.4">
      <c r="A194" s="29"/>
      <c r="B194" s="372" t="s">
        <v>114</v>
      </c>
      <c r="C194" s="156" t="s">
        <v>602</v>
      </c>
      <c r="D194" s="125" t="s">
        <v>313</v>
      </c>
      <c r="E194" s="102"/>
      <c r="F194" s="102"/>
      <c r="G194" s="102"/>
      <c r="H194" s="102"/>
      <c r="I194" s="102"/>
      <c r="J194" s="102"/>
      <c r="K194" s="102"/>
      <c r="L194" s="102"/>
      <c r="M194" s="232"/>
      <c r="N194" s="232"/>
      <c r="O194" s="232"/>
      <c r="P194" s="232"/>
      <c r="Q194" s="232"/>
      <c r="R194" s="232"/>
      <c r="S194" s="143"/>
      <c r="T194" s="143"/>
      <c r="U194" s="143"/>
      <c r="V194" s="143"/>
      <c r="W194" s="143"/>
      <c r="X194" s="143"/>
      <c r="Y194" s="143"/>
      <c r="Z194" s="143"/>
      <c r="AA194" s="143"/>
      <c r="AB194" s="143"/>
      <c r="AC194" s="32"/>
      <c r="AD194" s="32"/>
      <c r="AE194" s="32"/>
      <c r="AF194" s="32"/>
      <c r="AG194" s="32"/>
      <c r="AH194" s="32"/>
      <c r="AI194" s="22">
        <f t="shared" si="14"/>
        <v>0</v>
      </c>
      <c r="AK194" s="373"/>
    </row>
    <row r="195" spans="1:37" ht="36.6" customHeight="1" thickBot="1" x14ac:dyDescent="0.4">
      <c r="A195" s="29"/>
      <c r="B195" s="373"/>
      <c r="C195" s="150" t="s">
        <v>603</v>
      </c>
      <c r="D195" s="126" t="s">
        <v>314</v>
      </c>
      <c r="E195" s="103"/>
      <c r="F195" s="103"/>
      <c r="G195" s="103"/>
      <c r="H195" s="103"/>
      <c r="I195" s="103"/>
      <c r="J195" s="103"/>
      <c r="K195" s="103"/>
      <c r="L195" s="103"/>
      <c r="M195" s="108"/>
      <c r="N195" s="109"/>
      <c r="O195" s="108"/>
      <c r="P195" s="109"/>
      <c r="Q195" s="108"/>
      <c r="R195" s="108"/>
      <c r="S195" s="86"/>
      <c r="T195" s="99"/>
      <c r="U195" s="86"/>
      <c r="V195" s="99"/>
      <c r="W195" s="86"/>
      <c r="X195" s="99"/>
      <c r="Y195" s="86"/>
      <c r="Z195" s="99"/>
      <c r="AA195" s="86"/>
      <c r="AB195" s="99"/>
      <c r="AC195" s="15"/>
      <c r="AD195" s="15"/>
      <c r="AE195" s="15"/>
      <c r="AF195" s="15"/>
      <c r="AG195" s="15"/>
      <c r="AH195" s="15"/>
      <c r="AI195" s="22">
        <f t="shared" si="14"/>
        <v>0</v>
      </c>
      <c r="AK195" s="373"/>
    </row>
    <row r="196" spans="1:37" ht="36.6" customHeight="1" thickBot="1" x14ac:dyDescent="0.4">
      <c r="A196" s="29"/>
      <c r="B196" s="373"/>
      <c r="C196" s="150" t="s">
        <v>606</v>
      </c>
      <c r="D196" s="126" t="s">
        <v>315</v>
      </c>
      <c r="E196" s="103"/>
      <c r="F196" s="103"/>
      <c r="G196" s="103"/>
      <c r="H196" s="103"/>
      <c r="I196" s="103"/>
      <c r="J196" s="103"/>
      <c r="K196" s="103"/>
      <c r="L196" s="103"/>
      <c r="M196" s="109"/>
      <c r="N196" s="108"/>
      <c r="O196" s="109"/>
      <c r="P196" s="108"/>
      <c r="Q196" s="109"/>
      <c r="R196" s="108"/>
      <c r="S196" s="99"/>
      <c r="T196" s="86"/>
      <c r="U196" s="99"/>
      <c r="V196" s="86"/>
      <c r="W196" s="99"/>
      <c r="X196" s="86"/>
      <c r="Y196" s="99"/>
      <c r="Z196" s="86"/>
      <c r="AA196" s="99"/>
      <c r="AB196" s="86"/>
      <c r="AC196" s="15"/>
      <c r="AD196" s="15"/>
      <c r="AE196" s="15"/>
      <c r="AF196" s="15"/>
      <c r="AG196" s="15"/>
      <c r="AH196" s="15"/>
      <c r="AI196" s="22">
        <f t="shared" si="14"/>
        <v>0</v>
      </c>
      <c r="AK196" s="373"/>
    </row>
    <row r="197" spans="1:37" ht="36.6" customHeight="1" thickBot="1" x14ac:dyDescent="0.4">
      <c r="A197" s="29"/>
      <c r="B197" s="373"/>
      <c r="C197" s="150" t="s">
        <v>88</v>
      </c>
      <c r="D197" s="126" t="s">
        <v>316</v>
      </c>
      <c r="E197" s="103"/>
      <c r="F197" s="103"/>
      <c r="G197" s="103"/>
      <c r="H197" s="103"/>
      <c r="I197" s="103"/>
      <c r="J197" s="103"/>
      <c r="K197" s="103"/>
      <c r="L197" s="103"/>
      <c r="M197" s="109"/>
      <c r="N197" s="108"/>
      <c r="O197" s="109"/>
      <c r="P197" s="108"/>
      <c r="Q197" s="109"/>
      <c r="R197" s="108"/>
      <c r="S197" s="99"/>
      <c r="T197" s="86"/>
      <c r="U197" s="99"/>
      <c r="V197" s="86"/>
      <c r="W197" s="99"/>
      <c r="X197" s="86"/>
      <c r="Y197" s="99"/>
      <c r="Z197" s="86"/>
      <c r="AA197" s="99"/>
      <c r="AB197" s="86"/>
      <c r="AC197" s="15"/>
      <c r="AD197" s="15"/>
      <c r="AE197" s="15"/>
      <c r="AF197" s="15"/>
      <c r="AG197" s="15"/>
      <c r="AH197" s="15"/>
      <c r="AI197" s="22">
        <f t="shared" si="14"/>
        <v>0</v>
      </c>
      <c r="AK197" s="373"/>
    </row>
    <row r="198" spans="1:37" ht="36.6" customHeight="1" thickBot="1" x14ac:dyDescent="0.4">
      <c r="A198" s="29"/>
      <c r="B198" s="373"/>
      <c r="C198" s="150" t="s">
        <v>604</v>
      </c>
      <c r="D198" s="126" t="s">
        <v>317</v>
      </c>
      <c r="E198" s="103"/>
      <c r="F198" s="103"/>
      <c r="G198" s="103"/>
      <c r="H198" s="103"/>
      <c r="I198" s="103"/>
      <c r="J198" s="103"/>
      <c r="K198" s="103"/>
      <c r="L198" s="103"/>
      <c r="M198" s="108"/>
      <c r="N198" s="109"/>
      <c r="O198" s="108"/>
      <c r="P198" s="109"/>
      <c r="Q198" s="108"/>
      <c r="R198" s="109"/>
      <c r="S198" s="86"/>
      <c r="T198" s="99"/>
      <c r="U198" s="86"/>
      <c r="V198" s="99"/>
      <c r="W198" s="86"/>
      <c r="X198" s="99"/>
      <c r="Y198" s="86"/>
      <c r="Z198" s="99"/>
      <c r="AA198" s="86"/>
      <c r="AB198" s="99"/>
      <c r="AC198" s="15"/>
      <c r="AD198" s="15"/>
      <c r="AE198" s="15"/>
      <c r="AF198" s="15"/>
      <c r="AG198" s="15"/>
      <c r="AH198" s="15"/>
      <c r="AI198" s="22">
        <f t="shared" si="14"/>
        <v>0</v>
      </c>
      <c r="AK198" s="373"/>
    </row>
    <row r="199" spans="1:37" ht="36.6" customHeight="1" thickBot="1" x14ac:dyDescent="0.4">
      <c r="A199" s="29"/>
      <c r="B199" s="373"/>
      <c r="C199" s="150" t="s">
        <v>607</v>
      </c>
      <c r="D199" s="126" t="s">
        <v>318</v>
      </c>
      <c r="E199" s="103"/>
      <c r="F199" s="103"/>
      <c r="G199" s="103"/>
      <c r="H199" s="103"/>
      <c r="I199" s="103"/>
      <c r="J199" s="103"/>
      <c r="K199" s="103"/>
      <c r="L199" s="103"/>
      <c r="M199" s="109"/>
      <c r="N199" s="109"/>
      <c r="O199" s="109"/>
      <c r="P199" s="109"/>
      <c r="Q199" s="109"/>
      <c r="R199" s="109"/>
      <c r="S199" s="99"/>
      <c r="T199" s="99"/>
      <c r="U199" s="99"/>
      <c r="V199" s="99"/>
      <c r="W199" s="99"/>
      <c r="X199" s="99"/>
      <c r="Y199" s="99"/>
      <c r="Z199" s="99"/>
      <c r="AA199" s="99"/>
      <c r="AB199" s="99"/>
      <c r="AC199" s="15"/>
      <c r="AD199" s="15"/>
      <c r="AE199" s="15"/>
      <c r="AF199" s="15"/>
      <c r="AG199" s="15"/>
      <c r="AH199" s="15"/>
      <c r="AI199" s="22">
        <f t="shared" ref="AI199:AI263" si="15">SUM(M199:AB199)</f>
        <v>0</v>
      </c>
      <c r="AK199" s="373"/>
    </row>
    <row r="200" spans="1:37" ht="36.6" customHeight="1" thickBot="1" x14ac:dyDescent="0.4">
      <c r="A200" s="29"/>
      <c r="B200" s="373"/>
      <c r="C200" s="150" t="s">
        <v>89</v>
      </c>
      <c r="D200" s="126" t="s">
        <v>319</v>
      </c>
      <c r="E200" s="103"/>
      <c r="F200" s="103"/>
      <c r="G200" s="103"/>
      <c r="H200" s="103"/>
      <c r="I200" s="103"/>
      <c r="J200" s="103"/>
      <c r="K200" s="103"/>
      <c r="L200" s="103"/>
      <c r="M200" s="158"/>
      <c r="N200" s="109"/>
      <c r="O200" s="158"/>
      <c r="P200" s="109"/>
      <c r="Q200" s="158"/>
      <c r="R200" s="109"/>
      <c r="S200" s="99"/>
      <c r="T200" s="99"/>
      <c r="U200" s="99"/>
      <c r="V200" s="99"/>
      <c r="W200" s="99"/>
      <c r="X200" s="99"/>
      <c r="Y200" s="99"/>
      <c r="Z200" s="99"/>
      <c r="AA200" s="99"/>
      <c r="AB200" s="99"/>
      <c r="AC200" s="15"/>
      <c r="AD200" s="15"/>
      <c r="AE200" s="15"/>
      <c r="AF200" s="15"/>
      <c r="AG200" s="15"/>
      <c r="AH200" s="15"/>
      <c r="AI200" s="22">
        <f t="shared" si="15"/>
        <v>0</v>
      </c>
      <c r="AK200" s="373"/>
    </row>
    <row r="201" spans="1:37" ht="36.6" customHeight="1" thickBot="1" x14ac:dyDescent="0.4">
      <c r="A201" s="29"/>
      <c r="B201" s="373"/>
      <c r="C201" s="151" t="s">
        <v>90</v>
      </c>
      <c r="D201" s="127" t="s">
        <v>320</v>
      </c>
      <c r="E201" s="104"/>
      <c r="F201" s="104"/>
      <c r="G201" s="104"/>
      <c r="H201" s="104"/>
      <c r="I201" s="104"/>
      <c r="J201" s="104"/>
      <c r="K201" s="104"/>
      <c r="L201" s="104"/>
      <c r="M201" s="111"/>
      <c r="N201" s="111"/>
      <c r="O201" s="111"/>
      <c r="P201" s="111"/>
      <c r="Q201" s="111"/>
      <c r="R201" s="111"/>
      <c r="S201" s="144"/>
      <c r="T201" s="144"/>
      <c r="U201" s="144"/>
      <c r="V201" s="144"/>
      <c r="W201" s="144"/>
      <c r="X201" s="144"/>
      <c r="Y201" s="144"/>
      <c r="Z201" s="144"/>
      <c r="AA201" s="144"/>
      <c r="AB201" s="144"/>
      <c r="AC201" s="33"/>
      <c r="AD201" s="33"/>
      <c r="AE201" s="33"/>
      <c r="AF201" s="33"/>
      <c r="AG201" s="33"/>
      <c r="AH201" s="33"/>
      <c r="AI201" s="35">
        <f t="shared" si="15"/>
        <v>0</v>
      </c>
      <c r="AK201" s="373"/>
    </row>
    <row r="202" spans="1:37" ht="36.6" customHeight="1" thickBot="1" x14ac:dyDescent="0.4">
      <c r="A202" s="29"/>
      <c r="B202" s="374"/>
      <c r="C202" s="151" t="s">
        <v>605</v>
      </c>
      <c r="D202" s="127" t="s">
        <v>321</v>
      </c>
      <c r="E202" s="104"/>
      <c r="F202" s="104"/>
      <c r="G202" s="104"/>
      <c r="H202" s="104"/>
      <c r="I202" s="104"/>
      <c r="J202" s="104"/>
      <c r="K202" s="104"/>
      <c r="L202" s="104"/>
      <c r="M202" s="110"/>
      <c r="N202" s="111"/>
      <c r="O202" s="110"/>
      <c r="P202" s="111"/>
      <c r="Q202" s="110"/>
      <c r="R202" s="111"/>
      <c r="S202" s="92"/>
      <c r="T202" s="93"/>
      <c r="U202" s="92"/>
      <c r="V202" s="93"/>
      <c r="W202" s="92"/>
      <c r="X202" s="93"/>
      <c r="Y202" s="92"/>
      <c r="Z202" s="93"/>
      <c r="AA202" s="92"/>
      <c r="AB202" s="93"/>
      <c r="AC202" s="33"/>
      <c r="AD202" s="33"/>
      <c r="AE202" s="33"/>
      <c r="AF202" s="33"/>
      <c r="AG202" s="33"/>
      <c r="AH202" s="33"/>
      <c r="AI202" s="35">
        <f t="shared" si="15"/>
        <v>0</v>
      </c>
      <c r="AK202" s="373"/>
    </row>
    <row r="203" spans="1:37" ht="36.6" customHeight="1" thickBot="1" x14ac:dyDescent="0.4">
      <c r="A203" s="29"/>
      <c r="B203" s="403" t="s">
        <v>115</v>
      </c>
      <c r="C203" s="119" t="s">
        <v>602</v>
      </c>
      <c r="D203" s="128" t="s">
        <v>322</v>
      </c>
      <c r="E203" s="98"/>
      <c r="F203" s="98"/>
      <c r="G203" s="98"/>
      <c r="H203" s="98"/>
      <c r="I203" s="98"/>
      <c r="J203" s="98"/>
      <c r="K203" s="98"/>
      <c r="L203" s="98"/>
      <c r="M203" s="157">
        <f>(M26+M44)-(M138+M148+M157+M166+M175+M184+M194)</f>
        <v>0</v>
      </c>
      <c r="N203" s="157">
        <f t="shared" ref="N203:Q203" si="16">(N26+N44)-(N138+N148+N157+N166+N175+N184+N194)</f>
        <v>0</v>
      </c>
      <c r="O203" s="157">
        <f t="shared" si="16"/>
        <v>0</v>
      </c>
      <c r="P203" s="157">
        <f t="shared" si="16"/>
        <v>0</v>
      </c>
      <c r="Q203" s="157">
        <f t="shared" si="16"/>
        <v>0</v>
      </c>
      <c r="R203" s="157">
        <f>(R26+R44)-(R138+R148+R157+R166+R175+R184+R194)</f>
        <v>0</v>
      </c>
      <c r="S203" s="97"/>
      <c r="T203" s="97"/>
      <c r="U203" s="97"/>
      <c r="V203" s="97"/>
      <c r="W203" s="97"/>
      <c r="X203" s="97"/>
      <c r="Y203" s="97"/>
      <c r="Z203" s="97"/>
      <c r="AA203" s="97"/>
      <c r="AB203" s="97"/>
      <c r="AI203" s="19">
        <f t="shared" si="15"/>
        <v>0</v>
      </c>
      <c r="AJ203" t="str">
        <f>IF(COUNTIF(M203:R203,"&lt;0")&gt;0,"Ensure that Reasons for Initiating Prep for "&amp;C203&amp;" Population is equal to sum of New on Prep + Number Restarted On Prep"&amp;" "&amp;CHAR(10),"")</f>
        <v/>
      </c>
      <c r="AK203" s="373"/>
    </row>
    <row r="204" spans="1:37" ht="36.6" customHeight="1" thickBot="1" x14ac:dyDescent="0.4">
      <c r="A204" s="29"/>
      <c r="B204" s="404"/>
      <c r="C204" s="117" t="s">
        <v>603</v>
      </c>
      <c r="D204" s="128" t="s">
        <v>323</v>
      </c>
      <c r="E204" s="98"/>
      <c r="F204" s="98"/>
      <c r="G204" s="98"/>
      <c r="H204" s="98"/>
      <c r="I204" s="98"/>
      <c r="J204" s="98"/>
      <c r="K204" s="98"/>
      <c r="L204" s="98"/>
      <c r="M204" s="158"/>
      <c r="N204" s="157">
        <f>(N27+N45)-(N139+N149+N158+N167+N176+N185+N195)</f>
        <v>0</v>
      </c>
      <c r="O204" s="158"/>
      <c r="P204" s="157">
        <f>(P27+P45)-(P139+P149+P158+P167+P176+P185+P195)</f>
        <v>0</v>
      </c>
      <c r="Q204" s="158"/>
      <c r="R204" s="158"/>
      <c r="S204" s="86"/>
      <c r="T204" s="87"/>
      <c r="U204" s="86"/>
      <c r="V204" s="87"/>
      <c r="W204" s="86"/>
      <c r="X204" s="87"/>
      <c r="Y204" s="86"/>
      <c r="Z204" s="87"/>
      <c r="AA204" s="86"/>
      <c r="AB204" s="87"/>
      <c r="AI204" s="22">
        <f t="shared" si="15"/>
        <v>0</v>
      </c>
      <c r="AJ204" t="str">
        <f t="shared" ref="AJ204:AJ211" si="17">IF(COUNTIF(M204:R204,"&lt;0")&gt;0,"Ensure that Reasons for Initiating Prep for "&amp;C204&amp;" Population is equal to sum of New on Prep + Number Restarted On Prep"&amp;" "&amp;CHAR(10),"")</f>
        <v/>
      </c>
      <c r="AK204" s="373"/>
    </row>
    <row r="205" spans="1:37" ht="36.6" customHeight="1" thickBot="1" x14ac:dyDescent="0.4">
      <c r="A205" s="29"/>
      <c r="B205" s="404"/>
      <c r="C205" s="117" t="s">
        <v>606</v>
      </c>
      <c r="D205" s="128" t="s">
        <v>324</v>
      </c>
      <c r="E205" s="98"/>
      <c r="F205" s="98"/>
      <c r="G205" s="98"/>
      <c r="H205" s="98"/>
      <c r="I205" s="98"/>
      <c r="J205" s="98"/>
      <c r="K205" s="98"/>
      <c r="L205" s="98"/>
      <c r="M205" s="157">
        <f>(M28+M46)-(M140+M150+M159+M168+M177+M186+M196)</f>
        <v>0</v>
      </c>
      <c r="N205" s="158"/>
      <c r="O205" s="157">
        <f>(O28+O46)-(O140+O150+O159+O168+O177+O186+O196)</f>
        <v>0</v>
      </c>
      <c r="P205" s="158"/>
      <c r="Q205" s="157">
        <f>(Q28+Q46)-(Q140+Q150+Q159+Q168+Q177+Q186+Q196)</f>
        <v>0</v>
      </c>
      <c r="R205" s="158"/>
      <c r="S205" s="87"/>
      <c r="T205" s="86"/>
      <c r="U205" s="87"/>
      <c r="V205" s="86"/>
      <c r="W205" s="87"/>
      <c r="X205" s="86"/>
      <c r="Y205" s="87"/>
      <c r="Z205" s="86"/>
      <c r="AA205" s="87"/>
      <c r="AB205" s="86"/>
      <c r="AI205" s="22">
        <f t="shared" si="15"/>
        <v>0</v>
      </c>
      <c r="AJ205" t="str">
        <f t="shared" si="17"/>
        <v/>
      </c>
      <c r="AK205" s="373"/>
    </row>
    <row r="206" spans="1:37" ht="36.6" customHeight="1" thickBot="1" x14ac:dyDescent="0.4">
      <c r="A206" s="29"/>
      <c r="B206" s="404"/>
      <c r="C206" s="117" t="s">
        <v>88</v>
      </c>
      <c r="D206" s="128" t="s">
        <v>325</v>
      </c>
      <c r="E206" s="98"/>
      <c r="F206" s="98"/>
      <c r="G206" s="98"/>
      <c r="H206" s="98"/>
      <c r="I206" s="98"/>
      <c r="J206" s="98"/>
      <c r="K206" s="98"/>
      <c r="L206" s="98"/>
      <c r="M206" s="157">
        <f>(M29+M47)-(M141+M151+M160+M169+M178+M187+M197)</f>
        <v>0</v>
      </c>
      <c r="N206" s="158"/>
      <c r="O206" s="157">
        <f>(O29+O47)-(O141+O151+O160+O169+O178+O187+O197)</f>
        <v>0</v>
      </c>
      <c r="P206" s="158"/>
      <c r="Q206" s="157">
        <f>(Q29+Q47)-(Q141+Q151+Q160+Q169+Q178+Q187+Q197)</f>
        <v>0</v>
      </c>
      <c r="R206" s="158"/>
      <c r="S206" s="87"/>
      <c r="T206" s="86"/>
      <c r="U206" s="87"/>
      <c r="V206" s="86"/>
      <c r="W206" s="87"/>
      <c r="X206" s="86"/>
      <c r="Y206" s="87"/>
      <c r="Z206" s="86"/>
      <c r="AA206" s="87"/>
      <c r="AB206" s="86"/>
      <c r="AI206" s="22">
        <f t="shared" si="15"/>
        <v>0</v>
      </c>
      <c r="AJ206" t="str">
        <f t="shared" si="17"/>
        <v/>
      </c>
      <c r="AK206" s="373"/>
    </row>
    <row r="207" spans="1:37" ht="36.6" customHeight="1" thickBot="1" x14ac:dyDescent="0.4">
      <c r="A207" s="29"/>
      <c r="B207" s="404"/>
      <c r="C207" s="117" t="s">
        <v>604</v>
      </c>
      <c r="D207" s="128" t="s">
        <v>326</v>
      </c>
      <c r="E207" s="98"/>
      <c r="F207" s="98"/>
      <c r="G207" s="98"/>
      <c r="H207" s="98"/>
      <c r="I207" s="98"/>
      <c r="J207" s="98"/>
      <c r="K207" s="98"/>
      <c r="L207" s="98"/>
      <c r="M207" s="158"/>
      <c r="N207" s="157">
        <f>(N30+N48)-(N142+N152+N161+N170+N179+N188+N198)</f>
        <v>0</v>
      </c>
      <c r="O207" s="158"/>
      <c r="P207" s="157">
        <f>(P30+P48)-(P142+P152+P161+P170+P179+P188+P198)</f>
        <v>0</v>
      </c>
      <c r="Q207" s="158"/>
      <c r="R207" s="157">
        <f>(R30+R48)-(R142+R152+R161+R170+R179+R188+R198)</f>
        <v>0</v>
      </c>
      <c r="S207" s="86"/>
      <c r="T207" s="87"/>
      <c r="U207" s="86"/>
      <c r="V207" s="87"/>
      <c r="W207" s="86"/>
      <c r="X207" s="87"/>
      <c r="Y207" s="86"/>
      <c r="Z207" s="87"/>
      <c r="AA207" s="86"/>
      <c r="AB207" s="87"/>
      <c r="AI207" s="22">
        <f t="shared" si="15"/>
        <v>0</v>
      </c>
      <c r="AJ207" t="str">
        <f t="shared" si="17"/>
        <v/>
      </c>
      <c r="AK207" s="373"/>
    </row>
    <row r="208" spans="1:37" ht="36.6" customHeight="1" thickBot="1" x14ac:dyDescent="0.4">
      <c r="A208" s="29"/>
      <c r="B208" s="404"/>
      <c r="C208" s="117" t="s">
        <v>607</v>
      </c>
      <c r="D208" s="128" t="s">
        <v>327</v>
      </c>
      <c r="E208" s="98"/>
      <c r="F208" s="98"/>
      <c r="G208" s="98"/>
      <c r="H208" s="98"/>
      <c r="I208" s="98"/>
      <c r="J208" s="98"/>
      <c r="K208" s="98"/>
      <c r="L208" s="98"/>
      <c r="M208" s="157">
        <f>(M31+M49)-(M143+M153+M162+M171+M180+M189+M199+M193)</f>
        <v>0</v>
      </c>
      <c r="N208" s="157">
        <f t="shared" ref="N208:Q208" si="18">(N31+N49)-(N143+N153+N162+N171+N180+N189+N199+N193)</f>
        <v>0</v>
      </c>
      <c r="O208" s="157">
        <f t="shared" si="18"/>
        <v>0</v>
      </c>
      <c r="P208" s="157">
        <f t="shared" si="18"/>
        <v>0</v>
      </c>
      <c r="Q208" s="157">
        <f t="shared" si="18"/>
        <v>0</v>
      </c>
      <c r="R208" s="157">
        <f>(R31+R49)-(R143+R153+R162+R171+R180+R189+R199+R193)</f>
        <v>0</v>
      </c>
      <c r="S208" s="87"/>
      <c r="T208" s="87"/>
      <c r="U208" s="87"/>
      <c r="V208" s="87"/>
      <c r="W208" s="87"/>
      <c r="X208" s="87"/>
      <c r="Y208" s="87"/>
      <c r="Z208" s="87"/>
      <c r="AA208" s="87"/>
      <c r="AB208" s="87"/>
      <c r="AI208" s="22">
        <f t="shared" si="15"/>
        <v>0</v>
      </c>
      <c r="AJ208" t="str">
        <f t="shared" si="17"/>
        <v/>
      </c>
      <c r="AK208" s="373"/>
    </row>
    <row r="209" spans="1:37" ht="36.6" customHeight="1" thickBot="1" x14ac:dyDescent="0.4">
      <c r="A209" s="29"/>
      <c r="B209" s="404"/>
      <c r="C209" s="117" t="s">
        <v>89</v>
      </c>
      <c r="D209" s="128" t="s">
        <v>328</v>
      </c>
      <c r="E209" s="98"/>
      <c r="F209" s="98"/>
      <c r="G209" s="98"/>
      <c r="H209" s="98"/>
      <c r="I209" s="98"/>
      <c r="J209" s="98"/>
      <c r="K209" s="98"/>
      <c r="L209" s="98"/>
      <c r="M209" s="157">
        <f>(M32+M50)-(M144+M154+M163+M172+M181+M190+M200)</f>
        <v>0</v>
      </c>
      <c r="N209" s="157">
        <f t="shared" ref="N209:AH209" si="19">(N32+N50)-(N144+N154+N163+N172+N181+N190+N200)</f>
        <v>0</v>
      </c>
      <c r="O209" s="157">
        <f t="shared" si="19"/>
        <v>0</v>
      </c>
      <c r="P209" s="157">
        <f t="shared" si="19"/>
        <v>0</v>
      </c>
      <c r="Q209" s="157">
        <f t="shared" si="19"/>
        <v>0</v>
      </c>
      <c r="R209" s="157">
        <f>(R32+R50)-(R144+R154+R163+R172+R181+R190+R200)</f>
        <v>0</v>
      </c>
      <c r="S209" s="157">
        <f t="shared" si="19"/>
        <v>0</v>
      </c>
      <c r="T209" s="157">
        <f t="shared" si="19"/>
        <v>0</v>
      </c>
      <c r="U209" s="157">
        <f t="shared" si="19"/>
        <v>0</v>
      </c>
      <c r="V209" s="157">
        <f t="shared" si="19"/>
        <v>0</v>
      </c>
      <c r="W209" s="157">
        <f t="shared" si="19"/>
        <v>0</v>
      </c>
      <c r="X209" s="157">
        <f t="shared" si="19"/>
        <v>0</v>
      </c>
      <c r="Y209" s="157">
        <f t="shared" si="19"/>
        <v>0</v>
      </c>
      <c r="Z209" s="157">
        <f t="shared" si="19"/>
        <v>0</v>
      </c>
      <c r="AA209" s="157">
        <f t="shared" si="19"/>
        <v>0</v>
      </c>
      <c r="AB209" s="157">
        <f t="shared" si="19"/>
        <v>0</v>
      </c>
      <c r="AC209" s="157">
        <f t="shared" si="19"/>
        <v>0</v>
      </c>
      <c r="AD209" s="157">
        <f t="shared" si="19"/>
        <v>0</v>
      </c>
      <c r="AE209" s="157">
        <f t="shared" si="19"/>
        <v>0</v>
      </c>
      <c r="AF209" s="157">
        <f t="shared" si="19"/>
        <v>0</v>
      </c>
      <c r="AG209" s="157">
        <f t="shared" si="19"/>
        <v>0</v>
      </c>
      <c r="AH209" s="157">
        <f t="shared" si="19"/>
        <v>0</v>
      </c>
      <c r="AI209" s="22">
        <f t="shared" si="15"/>
        <v>0</v>
      </c>
      <c r="AJ209" t="str">
        <f t="shared" si="17"/>
        <v/>
      </c>
      <c r="AK209" s="373"/>
    </row>
    <row r="210" spans="1:37" ht="36.6" customHeight="1" thickBot="1" x14ac:dyDescent="0.4">
      <c r="A210" s="29"/>
      <c r="B210" s="404"/>
      <c r="C210" s="117" t="s">
        <v>90</v>
      </c>
      <c r="D210" s="128" t="s">
        <v>329</v>
      </c>
      <c r="E210" s="98"/>
      <c r="F210" s="98"/>
      <c r="G210" s="98"/>
      <c r="H210" s="98"/>
      <c r="I210" s="98"/>
      <c r="J210" s="98"/>
      <c r="K210" s="98"/>
      <c r="L210" s="98"/>
      <c r="M210" s="157">
        <f>(M33+M51)-(M145+M155+M164+M173+M182+M191+M201+M135+M136+M146)</f>
        <v>0</v>
      </c>
      <c r="N210" s="157">
        <f t="shared" ref="N210:Q210" si="20">(N33+N51)-(N145+N155+N164+N173+N182+N191+N201+N135+N136+N146)</f>
        <v>0</v>
      </c>
      <c r="O210" s="157">
        <f t="shared" si="20"/>
        <v>0</v>
      </c>
      <c r="P210" s="157">
        <f t="shared" si="20"/>
        <v>0</v>
      </c>
      <c r="Q210" s="157">
        <f t="shared" si="20"/>
        <v>0</v>
      </c>
      <c r="R210" s="157">
        <f>(R33+R51)-(R145+R155+R164+R173+R182+R191+R201+R135+R136+R146)</f>
        <v>0</v>
      </c>
      <c r="S210" s="87"/>
      <c r="T210" s="87"/>
      <c r="U210" s="87"/>
      <c r="V210" s="87"/>
      <c r="W210" s="87"/>
      <c r="X210" s="87"/>
      <c r="Y210" s="87"/>
      <c r="Z210" s="87"/>
      <c r="AA210" s="87"/>
      <c r="AB210" s="87"/>
      <c r="AI210" s="22">
        <f t="shared" si="15"/>
        <v>0</v>
      </c>
      <c r="AJ210" t="str">
        <f t="shared" si="17"/>
        <v/>
      </c>
      <c r="AK210" s="373"/>
    </row>
    <row r="211" spans="1:37" ht="36.6" customHeight="1" thickBot="1" x14ac:dyDescent="0.4">
      <c r="A211" s="29"/>
      <c r="B211" s="405"/>
      <c r="C211" s="120" t="s">
        <v>605</v>
      </c>
      <c r="D211" s="128" t="s">
        <v>549</v>
      </c>
      <c r="E211" s="98"/>
      <c r="F211" s="98"/>
      <c r="G211" s="98"/>
      <c r="H211" s="98"/>
      <c r="I211" s="98"/>
      <c r="J211" s="98"/>
      <c r="K211" s="98"/>
      <c r="L211" s="98"/>
      <c r="M211" s="159"/>
      <c r="N211" s="157">
        <f>(N34+N52)-(N147+N156+N165+N174+N183+N192+N202+N137)</f>
        <v>0</v>
      </c>
      <c r="O211" s="159"/>
      <c r="P211" s="157">
        <f>(P34+P52)-(P147+P156+P165+P174+P183+P192+P202+P137)</f>
        <v>0</v>
      </c>
      <c r="Q211" s="159"/>
      <c r="R211" s="157">
        <f>(R34+R52)-(R147+R156+R165+R174+R183+R192+R202+R137)</f>
        <v>0</v>
      </c>
      <c r="S211" s="100"/>
      <c r="T211" s="101"/>
      <c r="U211" s="100"/>
      <c r="V211" s="101"/>
      <c r="W211" s="100"/>
      <c r="X211" s="101"/>
      <c r="Y211" s="100"/>
      <c r="Z211" s="101"/>
      <c r="AA211" s="100"/>
      <c r="AB211" s="101"/>
      <c r="AI211" s="79">
        <f t="shared" si="15"/>
        <v>0</v>
      </c>
      <c r="AJ211" t="str">
        <f t="shared" si="17"/>
        <v/>
      </c>
      <c r="AK211" s="373"/>
    </row>
    <row r="212" spans="1:37" ht="55.15" customHeight="1" thickBot="1" x14ac:dyDescent="0.3">
      <c r="B212" s="384" t="s">
        <v>116</v>
      </c>
      <c r="C212" s="385"/>
      <c r="D212" s="385"/>
      <c r="E212" s="385"/>
      <c r="F212" s="385"/>
      <c r="G212" s="385"/>
      <c r="H212" s="385"/>
      <c r="I212" s="385"/>
      <c r="J212" s="385"/>
      <c r="K212" s="385"/>
      <c r="L212" s="385"/>
      <c r="M212" s="385"/>
      <c r="N212" s="385"/>
      <c r="O212" s="385"/>
      <c r="P212" s="385"/>
      <c r="Q212" s="385"/>
      <c r="R212" s="385"/>
      <c r="S212" s="385"/>
      <c r="T212" s="385"/>
      <c r="U212" s="385"/>
      <c r="V212" s="385"/>
      <c r="W212" s="385"/>
      <c r="X212" s="385"/>
      <c r="Y212" s="385"/>
      <c r="Z212" s="385"/>
      <c r="AA212" s="385"/>
      <c r="AB212" s="385"/>
      <c r="AC212" s="385"/>
      <c r="AD212" s="385"/>
      <c r="AE212" s="385"/>
      <c r="AF212" s="385"/>
      <c r="AG212" s="385"/>
      <c r="AH212" s="385"/>
      <c r="AI212" s="385"/>
      <c r="AJ212" s="385"/>
      <c r="AK212" s="386"/>
    </row>
    <row r="213" spans="1:37" ht="36.6" customHeight="1" thickBot="1" x14ac:dyDescent="0.4">
      <c r="A213" s="29"/>
      <c r="B213" s="399" t="s">
        <v>117</v>
      </c>
      <c r="C213" s="119" t="s">
        <v>602</v>
      </c>
      <c r="D213" s="128" t="s">
        <v>550</v>
      </c>
      <c r="E213" s="103"/>
      <c r="F213" s="103"/>
      <c r="G213" s="103"/>
      <c r="H213" s="103"/>
      <c r="I213" s="103"/>
      <c r="J213" s="103"/>
      <c r="K213" s="103"/>
      <c r="L213" s="103"/>
      <c r="M213" s="233"/>
      <c r="N213" s="233"/>
      <c r="O213" s="233"/>
      <c r="P213" s="233"/>
      <c r="Q213" s="233"/>
      <c r="R213" s="233"/>
      <c r="S213" s="97"/>
      <c r="T213" s="97"/>
      <c r="U213" s="97"/>
      <c r="V213" s="97"/>
      <c r="W213" s="97"/>
      <c r="X213" s="97"/>
      <c r="Y213" s="97"/>
      <c r="Z213" s="97"/>
      <c r="AA213" s="97"/>
      <c r="AB213" s="97"/>
      <c r="AC213" s="15"/>
      <c r="AD213" s="15"/>
      <c r="AE213" s="15"/>
      <c r="AF213" s="15"/>
      <c r="AG213" s="15"/>
      <c r="AH213" s="15"/>
      <c r="AI213" s="19">
        <f t="shared" si="15"/>
        <v>0</v>
      </c>
      <c r="AK213" s="381" t="str">
        <f>CONCATENATE(AJ230,AJ229,AJ228,AJ227,AJ226,AJ225,AJ224,AJ223,AJ222,AJ221,AJ220,AJ219,AJ218,AJ217,AJ216,AJ215,AJ214,AJ213)</f>
        <v/>
      </c>
    </row>
    <row r="214" spans="1:37" ht="36.6" customHeight="1" thickBot="1" x14ac:dyDescent="0.4">
      <c r="A214" s="29"/>
      <c r="B214" s="391"/>
      <c r="C214" s="117" t="s">
        <v>603</v>
      </c>
      <c r="D214" s="126" t="s">
        <v>330</v>
      </c>
      <c r="E214" s="103"/>
      <c r="F214" s="103"/>
      <c r="G214" s="103"/>
      <c r="H214" s="103"/>
      <c r="I214" s="103"/>
      <c r="J214" s="103"/>
      <c r="K214" s="103"/>
      <c r="L214" s="103"/>
      <c r="M214" s="108"/>
      <c r="N214" s="109"/>
      <c r="O214" s="108"/>
      <c r="P214" s="109"/>
      <c r="Q214" s="108"/>
      <c r="R214" s="108"/>
      <c r="S214" s="86"/>
      <c r="T214" s="87"/>
      <c r="U214" s="86"/>
      <c r="V214" s="87"/>
      <c r="W214" s="86"/>
      <c r="X214" s="87"/>
      <c r="Y214" s="86"/>
      <c r="Z214" s="87"/>
      <c r="AA214" s="86"/>
      <c r="AB214" s="87"/>
      <c r="AC214" s="15"/>
      <c r="AD214" s="15"/>
      <c r="AE214" s="15"/>
      <c r="AF214" s="15"/>
      <c r="AG214" s="15"/>
      <c r="AH214" s="15"/>
      <c r="AI214" s="22">
        <f t="shared" si="15"/>
        <v>0</v>
      </c>
      <c r="AK214" s="382"/>
    </row>
    <row r="215" spans="1:37" ht="36.6" customHeight="1" thickBot="1" x14ac:dyDescent="0.4">
      <c r="A215" s="29"/>
      <c r="B215" s="391"/>
      <c r="C215" s="117" t="s">
        <v>606</v>
      </c>
      <c r="D215" s="126" t="s">
        <v>331</v>
      </c>
      <c r="E215" s="103"/>
      <c r="F215" s="103"/>
      <c r="G215" s="103"/>
      <c r="H215" s="103"/>
      <c r="I215" s="103"/>
      <c r="J215" s="103"/>
      <c r="K215" s="103"/>
      <c r="L215" s="103"/>
      <c r="M215" s="109"/>
      <c r="N215" s="108"/>
      <c r="O215" s="109"/>
      <c r="P215" s="108"/>
      <c r="Q215" s="109"/>
      <c r="R215" s="108"/>
      <c r="S215" s="87"/>
      <c r="T215" s="86"/>
      <c r="U215" s="87"/>
      <c r="V215" s="86"/>
      <c r="W215" s="87"/>
      <c r="X215" s="86"/>
      <c r="Y215" s="87"/>
      <c r="Z215" s="86"/>
      <c r="AA215" s="87"/>
      <c r="AB215" s="86"/>
      <c r="AC215" s="15"/>
      <c r="AD215" s="15"/>
      <c r="AE215" s="15"/>
      <c r="AF215" s="15"/>
      <c r="AG215" s="15"/>
      <c r="AH215" s="15"/>
      <c r="AI215" s="22">
        <f t="shared" si="15"/>
        <v>0</v>
      </c>
      <c r="AK215" s="382"/>
    </row>
    <row r="216" spans="1:37" ht="36.6" customHeight="1" thickBot="1" x14ac:dyDescent="0.4">
      <c r="A216" s="29"/>
      <c r="B216" s="391"/>
      <c r="C216" s="117" t="s">
        <v>88</v>
      </c>
      <c r="D216" s="126" t="s">
        <v>332</v>
      </c>
      <c r="E216" s="103"/>
      <c r="F216" s="103"/>
      <c r="G216" s="103"/>
      <c r="H216" s="103"/>
      <c r="I216" s="103"/>
      <c r="J216" s="103"/>
      <c r="K216" s="103"/>
      <c r="L216" s="103"/>
      <c r="M216" s="109"/>
      <c r="N216" s="108"/>
      <c r="O216" s="109"/>
      <c r="P216" s="108"/>
      <c r="Q216" s="109"/>
      <c r="R216" s="108"/>
      <c r="S216" s="87"/>
      <c r="T216" s="86"/>
      <c r="U216" s="87"/>
      <c r="V216" s="86"/>
      <c r="W216" s="87"/>
      <c r="X216" s="86"/>
      <c r="Y216" s="87"/>
      <c r="Z216" s="86"/>
      <c r="AA216" s="87"/>
      <c r="AB216" s="86"/>
      <c r="AC216" s="15"/>
      <c r="AD216" s="15"/>
      <c r="AE216" s="15"/>
      <c r="AF216" s="15"/>
      <c r="AG216" s="15"/>
      <c r="AH216" s="15"/>
      <c r="AI216" s="22">
        <f t="shared" si="15"/>
        <v>0</v>
      </c>
      <c r="AK216" s="382"/>
    </row>
    <row r="217" spans="1:37" ht="36.6" customHeight="1" thickBot="1" x14ac:dyDescent="0.4">
      <c r="A217" s="29"/>
      <c r="B217" s="391"/>
      <c r="C217" s="117" t="s">
        <v>604</v>
      </c>
      <c r="D217" s="126" t="s">
        <v>333</v>
      </c>
      <c r="E217" s="103"/>
      <c r="F217" s="103"/>
      <c r="G217" s="103"/>
      <c r="H217" s="103"/>
      <c r="I217" s="103"/>
      <c r="J217" s="103"/>
      <c r="K217" s="103"/>
      <c r="L217" s="103"/>
      <c r="M217" s="108"/>
      <c r="N217" s="109"/>
      <c r="O217" s="108"/>
      <c r="P217" s="109"/>
      <c r="Q217" s="108"/>
      <c r="R217" s="109"/>
      <c r="S217" s="86"/>
      <c r="T217" s="87"/>
      <c r="U217" s="86"/>
      <c r="V217" s="87"/>
      <c r="W217" s="86"/>
      <c r="X217" s="87"/>
      <c r="Y217" s="86"/>
      <c r="Z217" s="87"/>
      <c r="AA217" s="86"/>
      <c r="AB217" s="87"/>
      <c r="AC217" s="15"/>
      <c r="AD217" s="15"/>
      <c r="AE217" s="15"/>
      <c r="AF217" s="15"/>
      <c r="AG217" s="15"/>
      <c r="AH217" s="15"/>
      <c r="AI217" s="22">
        <f t="shared" si="15"/>
        <v>0</v>
      </c>
      <c r="AK217" s="382"/>
    </row>
    <row r="218" spans="1:37" ht="36.6" customHeight="1" thickBot="1" x14ac:dyDescent="0.4">
      <c r="A218" s="29"/>
      <c r="B218" s="391"/>
      <c r="C218" s="117" t="s">
        <v>607</v>
      </c>
      <c r="D218" s="126" t="s">
        <v>334</v>
      </c>
      <c r="E218" s="103"/>
      <c r="F218" s="103"/>
      <c r="G218" s="103"/>
      <c r="H218" s="103"/>
      <c r="I218" s="103"/>
      <c r="J218" s="103"/>
      <c r="K218" s="103"/>
      <c r="L218" s="103"/>
      <c r="M218" s="109"/>
      <c r="N218" s="109"/>
      <c r="O218" s="109"/>
      <c r="P218" s="109"/>
      <c r="Q218" s="109"/>
      <c r="R218" s="109"/>
      <c r="S218" s="87"/>
      <c r="T218" s="87"/>
      <c r="U218" s="87"/>
      <c r="V218" s="87"/>
      <c r="W218" s="87"/>
      <c r="X218" s="87"/>
      <c r="Y218" s="87"/>
      <c r="Z218" s="87"/>
      <c r="AA218" s="87"/>
      <c r="AB218" s="87"/>
      <c r="AC218" s="15"/>
      <c r="AD218" s="15"/>
      <c r="AE218" s="15"/>
      <c r="AF218" s="15"/>
      <c r="AG218" s="15"/>
      <c r="AH218" s="15"/>
      <c r="AI218" s="22">
        <f t="shared" si="15"/>
        <v>0</v>
      </c>
      <c r="AK218" s="382"/>
    </row>
    <row r="219" spans="1:37" ht="36.6" customHeight="1" thickBot="1" x14ac:dyDescent="0.4">
      <c r="A219" s="29"/>
      <c r="B219" s="391"/>
      <c r="C219" s="117" t="s">
        <v>89</v>
      </c>
      <c r="D219" s="126" t="s">
        <v>335</v>
      </c>
      <c r="E219" s="103"/>
      <c r="F219" s="103"/>
      <c r="G219" s="103"/>
      <c r="H219" s="103"/>
      <c r="I219" s="103"/>
      <c r="J219" s="103"/>
      <c r="K219" s="103"/>
      <c r="L219" s="103"/>
      <c r="M219" s="158"/>
      <c r="N219" s="109"/>
      <c r="O219" s="158"/>
      <c r="P219" s="109"/>
      <c r="Q219" s="158"/>
      <c r="R219" s="109"/>
      <c r="S219" s="87"/>
      <c r="T219" s="87"/>
      <c r="U219" s="87"/>
      <c r="V219" s="87"/>
      <c r="W219" s="87"/>
      <c r="X219" s="87"/>
      <c r="Y219" s="87"/>
      <c r="Z219" s="87"/>
      <c r="AA219" s="87"/>
      <c r="AB219" s="87"/>
      <c r="AC219" s="15"/>
      <c r="AD219" s="15"/>
      <c r="AE219" s="15"/>
      <c r="AF219" s="15"/>
      <c r="AG219" s="15"/>
      <c r="AH219" s="15"/>
      <c r="AI219" s="22">
        <f t="shared" si="15"/>
        <v>0</v>
      </c>
      <c r="AK219" s="382"/>
    </row>
    <row r="220" spans="1:37" ht="36.6" customHeight="1" thickBot="1" x14ac:dyDescent="0.4">
      <c r="A220" s="29"/>
      <c r="B220" s="391"/>
      <c r="C220" s="117" t="s">
        <v>90</v>
      </c>
      <c r="D220" s="126" t="s">
        <v>336</v>
      </c>
      <c r="E220" s="103"/>
      <c r="F220" s="103"/>
      <c r="G220" s="103"/>
      <c r="H220" s="103"/>
      <c r="I220" s="103"/>
      <c r="J220" s="103"/>
      <c r="K220" s="103"/>
      <c r="L220" s="103"/>
      <c r="M220" s="109"/>
      <c r="N220" s="109"/>
      <c r="O220" s="109"/>
      <c r="P220" s="109"/>
      <c r="Q220" s="109"/>
      <c r="R220" s="109"/>
      <c r="S220" s="87"/>
      <c r="T220" s="87"/>
      <c r="U220" s="87"/>
      <c r="V220" s="87"/>
      <c r="W220" s="87"/>
      <c r="X220" s="87"/>
      <c r="Y220" s="87"/>
      <c r="Z220" s="87"/>
      <c r="AA220" s="87"/>
      <c r="AB220" s="87"/>
      <c r="AC220" s="15"/>
      <c r="AD220" s="15"/>
      <c r="AE220" s="15"/>
      <c r="AF220" s="15"/>
      <c r="AG220" s="15"/>
      <c r="AH220" s="15"/>
      <c r="AI220" s="22">
        <f t="shared" si="15"/>
        <v>0</v>
      </c>
      <c r="AK220" s="382"/>
    </row>
    <row r="221" spans="1:37" ht="36.6" customHeight="1" thickBot="1" x14ac:dyDescent="0.4">
      <c r="A221" s="29"/>
      <c r="B221" s="392"/>
      <c r="C221" s="118" t="s">
        <v>605</v>
      </c>
      <c r="D221" s="126" t="s">
        <v>337</v>
      </c>
      <c r="E221" s="104"/>
      <c r="F221" s="104"/>
      <c r="G221" s="104"/>
      <c r="H221" s="104"/>
      <c r="I221" s="104"/>
      <c r="J221" s="104"/>
      <c r="K221" s="104"/>
      <c r="L221" s="104"/>
      <c r="M221" s="110"/>
      <c r="N221" s="111"/>
      <c r="O221" s="110"/>
      <c r="P221" s="111"/>
      <c r="Q221" s="110"/>
      <c r="R221" s="111"/>
      <c r="S221" s="92"/>
      <c r="T221" s="93"/>
      <c r="U221" s="92"/>
      <c r="V221" s="93"/>
      <c r="W221" s="92"/>
      <c r="X221" s="93"/>
      <c r="Y221" s="92"/>
      <c r="Z221" s="93"/>
      <c r="AA221" s="92"/>
      <c r="AB221" s="93"/>
      <c r="AC221" s="33"/>
      <c r="AD221" s="33"/>
      <c r="AE221" s="33"/>
      <c r="AF221" s="33"/>
      <c r="AG221" s="33"/>
      <c r="AH221" s="33"/>
      <c r="AI221" s="35">
        <f t="shared" si="15"/>
        <v>0</v>
      </c>
      <c r="AK221" s="382"/>
    </row>
    <row r="222" spans="1:37" ht="36.6" customHeight="1" thickBot="1" x14ac:dyDescent="0.4">
      <c r="A222" s="29"/>
      <c r="B222" s="390" t="s">
        <v>27</v>
      </c>
      <c r="C222" s="116" t="s">
        <v>602</v>
      </c>
      <c r="D222" s="125" t="s">
        <v>338</v>
      </c>
      <c r="E222" s="102"/>
      <c r="F222" s="102"/>
      <c r="G222" s="102"/>
      <c r="H222" s="102"/>
      <c r="I222" s="102"/>
      <c r="J222" s="102"/>
      <c r="K222" s="102"/>
      <c r="L222" s="102"/>
      <c r="M222" s="232"/>
      <c r="N222" s="232"/>
      <c r="O222" s="232"/>
      <c r="P222" s="232"/>
      <c r="Q222" s="232"/>
      <c r="R222" s="232"/>
      <c r="S222" s="83"/>
      <c r="T222" s="83"/>
      <c r="U222" s="83"/>
      <c r="V222" s="83"/>
      <c r="W222" s="83"/>
      <c r="X222" s="83"/>
      <c r="Y222" s="83"/>
      <c r="Z222" s="83"/>
      <c r="AA222" s="83"/>
      <c r="AB222" s="83"/>
      <c r="AC222" s="32"/>
      <c r="AD222" s="32"/>
      <c r="AE222" s="32"/>
      <c r="AF222" s="32"/>
      <c r="AG222" s="32"/>
      <c r="AH222" s="32"/>
      <c r="AI222" s="22">
        <f t="shared" si="15"/>
        <v>0</v>
      </c>
      <c r="AK222" s="382"/>
    </row>
    <row r="223" spans="1:37" ht="36.6" customHeight="1" thickBot="1" x14ac:dyDescent="0.4">
      <c r="A223" s="29"/>
      <c r="B223" s="391"/>
      <c r="C223" s="117" t="s">
        <v>603</v>
      </c>
      <c r="D223" s="126" t="s">
        <v>339</v>
      </c>
      <c r="E223" s="103"/>
      <c r="F223" s="103"/>
      <c r="G223" s="103"/>
      <c r="H223" s="103"/>
      <c r="I223" s="103"/>
      <c r="J223" s="103"/>
      <c r="K223" s="103"/>
      <c r="L223" s="103"/>
      <c r="M223" s="108"/>
      <c r="N223" s="109"/>
      <c r="O223" s="108"/>
      <c r="P223" s="109"/>
      <c r="Q223" s="108"/>
      <c r="R223" s="108"/>
      <c r="S223" s="86"/>
      <c r="T223" s="87"/>
      <c r="U223" s="86"/>
      <c r="V223" s="87"/>
      <c r="W223" s="86"/>
      <c r="X223" s="87"/>
      <c r="Y223" s="86"/>
      <c r="Z223" s="87"/>
      <c r="AA223" s="86"/>
      <c r="AB223" s="87"/>
      <c r="AC223" s="15"/>
      <c r="AD223" s="15"/>
      <c r="AE223" s="15"/>
      <c r="AF223" s="15"/>
      <c r="AG223" s="15"/>
      <c r="AH223" s="15"/>
      <c r="AI223" s="22">
        <f t="shared" si="15"/>
        <v>0</v>
      </c>
      <c r="AK223" s="382"/>
    </row>
    <row r="224" spans="1:37" ht="36.6" customHeight="1" thickBot="1" x14ac:dyDescent="0.4">
      <c r="A224" s="29"/>
      <c r="B224" s="391"/>
      <c r="C224" s="117" t="s">
        <v>606</v>
      </c>
      <c r="D224" s="126" t="s">
        <v>340</v>
      </c>
      <c r="E224" s="103"/>
      <c r="F224" s="103"/>
      <c r="G224" s="103"/>
      <c r="H224" s="103"/>
      <c r="I224" s="103"/>
      <c r="J224" s="103"/>
      <c r="K224" s="103"/>
      <c r="L224" s="103"/>
      <c r="M224" s="109"/>
      <c r="N224" s="108"/>
      <c r="O224" s="109"/>
      <c r="P224" s="108"/>
      <c r="Q224" s="109"/>
      <c r="R224" s="108"/>
      <c r="S224" s="87"/>
      <c r="T224" s="86"/>
      <c r="U224" s="87"/>
      <c r="V224" s="86"/>
      <c r="W224" s="87"/>
      <c r="X224" s="86"/>
      <c r="Y224" s="87"/>
      <c r="Z224" s="86"/>
      <c r="AA224" s="87"/>
      <c r="AB224" s="86"/>
      <c r="AC224" s="15"/>
      <c r="AD224" s="15"/>
      <c r="AE224" s="15"/>
      <c r="AF224" s="15"/>
      <c r="AG224" s="15"/>
      <c r="AH224" s="15"/>
      <c r="AI224" s="22">
        <f t="shared" si="15"/>
        <v>0</v>
      </c>
      <c r="AK224" s="382"/>
    </row>
    <row r="225" spans="1:37" ht="36.6" customHeight="1" thickBot="1" x14ac:dyDescent="0.4">
      <c r="A225" s="29"/>
      <c r="B225" s="391"/>
      <c r="C225" s="117" t="s">
        <v>88</v>
      </c>
      <c r="D225" s="126" t="s">
        <v>341</v>
      </c>
      <c r="E225" s="103"/>
      <c r="F225" s="103"/>
      <c r="G225" s="103"/>
      <c r="H225" s="103"/>
      <c r="I225" s="103"/>
      <c r="J225" s="103"/>
      <c r="K225" s="103"/>
      <c r="L225" s="103"/>
      <c r="M225" s="109"/>
      <c r="N225" s="108"/>
      <c r="O225" s="109"/>
      <c r="P225" s="108"/>
      <c r="Q225" s="109"/>
      <c r="R225" s="108"/>
      <c r="S225" s="87"/>
      <c r="T225" s="86"/>
      <c r="U225" s="87"/>
      <c r="V225" s="86"/>
      <c r="W225" s="87"/>
      <c r="X225" s="86"/>
      <c r="Y225" s="87"/>
      <c r="Z225" s="86"/>
      <c r="AA225" s="87"/>
      <c r="AB225" s="86"/>
      <c r="AC225" s="15"/>
      <c r="AD225" s="15"/>
      <c r="AE225" s="15"/>
      <c r="AF225" s="15"/>
      <c r="AG225" s="15"/>
      <c r="AH225" s="15"/>
      <c r="AI225" s="22">
        <f t="shared" si="15"/>
        <v>0</v>
      </c>
      <c r="AK225" s="382"/>
    </row>
    <row r="226" spans="1:37" ht="36.6" customHeight="1" thickBot="1" x14ac:dyDescent="0.4">
      <c r="A226" s="29"/>
      <c r="B226" s="391"/>
      <c r="C226" s="117" t="s">
        <v>604</v>
      </c>
      <c r="D226" s="126" t="s">
        <v>342</v>
      </c>
      <c r="E226" s="103"/>
      <c r="F226" s="103"/>
      <c r="G226" s="103"/>
      <c r="H226" s="103"/>
      <c r="I226" s="103"/>
      <c r="J226" s="103"/>
      <c r="K226" s="103"/>
      <c r="L226" s="103"/>
      <c r="M226" s="108"/>
      <c r="N226" s="109"/>
      <c r="O226" s="108"/>
      <c r="P226" s="109"/>
      <c r="Q226" s="108"/>
      <c r="R226" s="109"/>
      <c r="S226" s="86"/>
      <c r="T226" s="87"/>
      <c r="U226" s="86"/>
      <c r="V226" s="87"/>
      <c r="W226" s="86"/>
      <c r="X226" s="87"/>
      <c r="Y226" s="86"/>
      <c r="Z226" s="87"/>
      <c r="AA226" s="86"/>
      <c r="AB226" s="87"/>
      <c r="AC226" s="15"/>
      <c r="AD226" s="15"/>
      <c r="AE226" s="15"/>
      <c r="AF226" s="15"/>
      <c r="AG226" s="15"/>
      <c r="AH226" s="15"/>
      <c r="AI226" s="22">
        <f t="shared" si="15"/>
        <v>0</v>
      </c>
      <c r="AK226" s="382"/>
    </row>
    <row r="227" spans="1:37" ht="36.6" customHeight="1" thickBot="1" x14ac:dyDescent="0.4">
      <c r="A227" s="29"/>
      <c r="B227" s="391"/>
      <c r="C227" s="117" t="s">
        <v>607</v>
      </c>
      <c r="D227" s="126" t="s">
        <v>343</v>
      </c>
      <c r="E227" s="103"/>
      <c r="F227" s="103"/>
      <c r="G227" s="103"/>
      <c r="H227" s="103"/>
      <c r="I227" s="103"/>
      <c r="J227" s="103"/>
      <c r="K227" s="103"/>
      <c r="L227" s="103"/>
      <c r="M227" s="109"/>
      <c r="N227" s="109"/>
      <c r="O227" s="109"/>
      <c r="P227" s="109"/>
      <c r="Q227" s="109"/>
      <c r="R227" s="109"/>
      <c r="S227" s="87"/>
      <c r="T227" s="87"/>
      <c r="U227" s="87"/>
      <c r="V227" s="87"/>
      <c r="W227" s="87"/>
      <c r="X227" s="87"/>
      <c r="Y227" s="87"/>
      <c r="Z227" s="87"/>
      <c r="AA227" s="87"/>
      <c r="AB227" s="87"/>
      <c r="AC227" s="15"/>
      <c r="AD227" s="15"/>
      <c r="AE227" s="15"/>
      <c r="AF227" s="15"/>
      <c r="AG227" s="15"/>
      <c r="AH227" s="15"/>
      <c r="AI227" s="22">
        <f t="shared" si="15"/>
        <v>0</v>
      </c>
      <c r="AK227" s="382"/>
    </row>
    <row r="228" spans="1:37" ht="36.6" customHeight="1" thickBot="1" x14ac:dyDescent="0.4">
      <c r="A228" s="29"/>
      <c r="B228" s="391"/>
      <c r="C228" s="117" t="s">
        <v>89</v>
      </c>
      <c r="D228" s="126" t="s">
        <v>344</v>
      </c>
      <c r="E228" s="103"/>
      <c r="F228" s="103"/>
      <c r="G228" s="103"/>
      <c r="H228" s="103"/>
      <c r="I228" s="103"/>
      <c r="J228" s="103"/>
      <c r="K228" s="103"/>
      <c r="L228" s="103"/>
      <c r="M228" s="158"/>
      <c r="N228" s="109"/>
      <c r="O228" s="158"/>
      <c r="P228" s="109"/>
      <c r="Q228" s="158"/>
      <c r="R228" s="109"/>
      <c r="S228" s="87"/>
      <c r="T228" s="87"/>
      <c r="U228" s="87"/>
      <c r="V228" s="87"/>
      <c r="W228" s="87"/>
      <c r="X228" s="87"/>
      <c r="Y228" s="87"/>
      <c r="Z228" s="87"/>
      <c r="AA228" s="87"/>
      <c r="AB228" s="87"/>
      <c r="AC228" s="15"/>
      <c r="AD228" s="15"/>
      <c r="AE228" s="15"/>
      <c r="AF228" s="15"/>
      <c r="AG228" s="15"/>
      <c r="AH228" s="15"/>
      <c r="AI228" s="22">
        <f t="shared" si="15"/>
        <v>0</v>
      </c>
      <c r="AK228" s="382"/>
    </row>
    <row r="229" spans="1:37" ht="36.6" customHeight="1" thickBot="1" x14ac:dyDescent="0.4">
      <c r="A229" s="29"/>
      <c r="B229" s="391"/>
      <c r="C229" s="117" t="s">
        <v>90</v>
      </c>
      <c r="D229" s="126" t="s">
        <v>345</v>
      </c>
      <c r="E229" s="103"/>
      <c r="F229" s="103"/>
      <c r="G229" s="103"/>
      <c r="H229" s="103"/>
      <c r="I229" s="103"/>
      <c r="J229" s="103"/>
      <c r="K229" s="103"/>
      <c r="L229" s="103"/>
      <c r="M229" s="109"/>
      <c r="N229" s="109"/>
      <c r="O229" s="109"/>
      <c r="P229" s="109"/>
      <c r="Q229" s="109"/>
      <c r="R229" s="109"/>
      <c r="S229" s="87"/>
      <c r="T229" s="87"/>
      <c r="U229" s="87"/>
      <c r="V229" s="87"/>
      <c r="W229" s="87"/>
      <c r="X229" s="87"/>
      <c r="Y229" s="87"/>
      <c r="Z229" s="87"/>
      <c r="AA229" s="87"/>
      <c r="AB229" s="87"/>
      <c r="AC229" s="15"/>
      <c r="AD229" s="15"/>
      <c r="AE229" s="15"/>
      <c r="AF229" s="15"/>
      <c r="AG229" s="15"/>
      <c r="AH229" s="15"/>
      <c r="AI229" s="22">
        <f t="shared" si="15"/>
        <v>0</v>
      </c>
      <c r="AK229" s="382"/>
    </row>
    <row r="230" spans="1:37" ht="36.6" customHeight="1" thickBot="1" x14ac:dyDescent="0.4">
      <c r="A230" s="29"/>
      <c r="B230" s="392"/>
      <c r="C230" s="118" t="s">
        <v>605</v>
      </c>
      <c r="D230" s="126" t="s">
        <v>346</v>
      </c>
      <c r="E230" s="104"/>
      <c r="F230" s="104"/>
      <c r="G230" s="104"/>
      <c r="H230" s="104"/>
      <c r="I230" s="104"/>
      <c r="J230" s="104"/>
      <c r="K230" s="104"/>
      <c r="L230" s="104"/>
      <c r="M230" s="110"/>
      <c r="N230" s="111"/>
      <c r="O230" s="110"/>
      <c r="P230" s="111"/>
      <c r="Q230" s="110"/>
      <c r="R230" s="111"/>
      <c r="S230" s="92"/>
      <c r="T230" s="93"/>
      <c r="U230" s="92"/>
      <c r="V230" s="93"/>
      <c r="W230" s="92"/>
      <c r="X230" s="93"/>
      <c r="Y230" s="92"/>
      <c r="Z230" s="93"/>
      <c r="AA230" s="92"/>
      <c r="AB230" s="93"/>
      <c r="AC230" s="33"/>
      <c r="AD230" s="33"/>
      <c r="AE230" s="33"/>
      <c r="AF230" s="33"/>
      <c r="AG230" s="33"/>
      <c r="AH230" s="33"/>
      <c r="AI230" s="35">
        <f t="shared" si="15"/>
        <v>0</v>
      </c>
      <c r="AK230" s="383"/>
    </row>
    <row r="231" spans="1:37" ht="36.6" customHeight="1" thickBot="1" x14ac:dyDescent="0.4">
      <c r="A231" s="29"/>
      <c r="B231" s="390" t="s">
        <v>118</v>
      </c>
      <c r="C231" s="116" t="s">
        <v>602</v>
      </c>
      <c r="D231" s="125" t="s">
        <v>347</v>
      </c>
      <c r="E231" s="102"/>
      <c r="F231" s="102"/>
      <c r="G231" s="102"/>
      <c r="H231" s="102"/>
      <c r="I231" s="102"/>
      <c r="J231" s="102"/>
      <c r="K231" s="102"/>
      <c r="L231" s="102"/>
      <c r="M231" s="232"/>
      <c r="N231" s="232"/>
      <c r="O231" s="232"/>
      <c r="P231" s="232"/>
      <c r="Q231" s="232"/>
      <c r="R231" s="232"/>
      <c r="S231" s="83"/>
      <c r="T231" s="83"/>
      <c r="U231" s="83"/>
      <c r="V231" s="83"/>
      <c r="W231" s="83"/>
      <c r="X231" s="83"/>
      <c r="Y231" s="83"/>
      <c r="Z231" s="83"/>
      <c r="AA231" s="83"/>
      <c r="AB231" s="83"/>
      <c r="AC231" s="32"/>
      <c r="AD231" s="32"/>
      <c r="AE231" s="32"/>
      <c r="AF231" s="32"/>
      <c r="AG231" s="32"/>
      <c r="AH231" s="32"/>
      <c r="AI231" s="22">
        <f t="shared" si="15"/>
        <v>0</v>
      </c>
      <c r="AK231" s="372" t="str">
        <f>CONCATENATE(AJ248,AJ247,AJ246,AJ245,AJ244,AJ243,AJ242,AJ241,AJ240,AJ239,AJ238,AJ237,AJ236,AJ235,AJ234,AJ233,AJ232,AJ231)</f>
        <v/>
      </c>
    </row>
    <row r="232" spans="1:37" ht="36.6" customHeight="1" thickBot="1" x14ac:dyDescent="0.4">
      <c r="A232" s="29"/>
      <c r="B232" s="391"/>
      <c r="C232" s="117" t="s">
        <v>603</v>
      </c>
      <c r="D232" s="126" t="s">
        <v>348</v>
      </c>
      <c r="E232" s="103"/>
      <c r="F232" s="103"/>
      <c r="G232" s="103"/>
      <c r="H232" s="103"/>
      <c r="I232" s="103"/>
      <c r="J232" s="103"/>
      <c r="K232" s="103"/>
      <c r="L232" s="103"/>
      <c r="M232" s="108"/>
      <c r="N232" s="109"/>
      <c r="O232" s="108"/>
      <c r="P232" s="109"/>
      <c r="Q232" s="108"/>
      <c r="R232" s="108"/>
      <c r="S232" s="86"/>
      <c r="T232" s="87"/>
      <c r="U232" s="86"/>
      <c r="V232" s="87"/>
      <c r="W232" s="86"/>
      <c r="X232" s="87"/>
      <c r="Y232" s="86"/>
      <c r="Z232" s="87"/>
      <c r="AA232" s="86"/>
      <c r="AB232" s="87"/>
      <c r="AC232" s="15"/>
      <c r="AD232" s="15"/>
      <c r="AE232" s="15"/>
      <c r="AF232" s="15"/>
      <c r="AG232" s="15"/>
      <c r="AH232" s="15"/>
      <c r="AI232" s="22">
        <f t="shared" si="15"/>
        <v>0</v>
      </c>
      <c r="AK232" s="373"/>
    </row>
    <row r="233" spans="1:37" ht="36.6" customHeight="1" thickBot="1" x14ac:dyDescent="0.4">
      <c r="A233" s="29"/>
      <c r="B233" s="391"/>
      <c r="C233" s="117" t="s">
        <v>606</v>
      </c>
      <c r="D233" s="126" t="s">
        <v>349</v>
      </c>
      <c r="E233" s="103"/>
      <c r="F233" s="103"/>
      <c r="G233" s="103"/>
      <c r="H233" s="103"/>
      <c r="I233" s="103"/>
      <c r="J233" s="103"/>
      <c r="K233" s="103"/>
      <c r="L233" s="103"/>
      <c r="M233" s="109"/>
      <c r="N233" s="108"/>
      <c r="O233" s="109"/>
      <c r="P233" s="108"/>
      <c r="Q233" s="109"/>
      <c r="R233" s="108"/>
      <c r="S233" s="87"/>
      <c r="T233" s="86"/>
      <c r="U233" s="87"/>
      <c r="V233" s="86"/>
      <c r="W233" s="87"/>
      <c r="X233" s="86"/>
      <c r="Y233" s="87"/>
      <c r="Z233" s="86"/>
      <c r="AA233" s="87"/>
      <c r="AB233" s="86"/>
      <c r="AC233" s="15"/>
      <c r="AD233" s="15"/>
      <c r="AE233" s="15"/>
      <c r="AF233" s="15"/>
      <c r="AG233" s="15"/>
      <c r="AH233" s="15"/>
      <c r="AI233" s="22">
        <f t="shared" si="15"/>
        <v>0</v>
      </c>
      <c r="AK233" s="373"/>
    </row>
    <row r="234" spans="1:37" ht="36.6" customHeight="1" thickBot="1" x14ac:dyDescent="0.4">
      <c r="A234" s="29"/>
      <c r="B234" s="391"/>
      <c r="C234" s="117" t="s">
        <v>88</v>
      </c>
      <c r="D234" s="126" t="s">
        <v>350</v>
      </c>
      <c r="E234" s="103"/>
      <c r="F234" s="103"/>
      <c r="G234" s="103"/>
      <c r="H234" s="103"/>
      <c r="I234" s="103"/>
      <c r="J234" s="103"/>
      <c r="K234" s="103"/>
      <c r="L234" s="103"/>
      <c r="M234" s="109"/>
      <c r="N234" s="108"/>
      <c r="O234" s="109"/>
      <c r="P234" s="108"/>
      <c r="Q234" s="109"/>
      <c r="R234" s="108"/>
      <c r="S234" s="87"/>
      <c r="T234" s="86"/>
      <c r="U234" s="87"/>
      <c r="V234" s="86"/>
      <c r="W234" s="87"/>
      <c r="X234" s="86"/>
      <c r="Y234" s="87"/>
      <c r="Z234" s="86"/>
      <c r="AA234" s="87"/>
      <c r="AB234" s="86"/>
      <c r="AC234" s="15"/>
      <c r="AD234" s="15"/>
      <c r="AE234" s="15"/>
      <c r="AF234" s="15"/>
      <c r="AG234" s="15"/>
      <c r="AH234" s="15"/>
      <c r="AI234" s="22">
        <f t="shared" si="15"/>
        <v>0</v>
      </c>
      <c r="AK234" s="373"/>
    </row>
    <row r="235" spans="1:37" ht="36.6" customHeight="1" thickBot="1" x14ac:dyDescent="0.4">
      <c r="A235" s="29"/>
      <c r="B235" s="391"/>
      <c r="C235" s="117" t="s">
        <v>604</v>
      </c>
      <c r="D235" s="126" t="s">
        <v>351</v>
      </c>
      <c r="E235" s="103"/>
      <c r="F235" s="103"/>
      <c r="G235" s="103"/>
      <c r="H235" s="103"/>
      <c r="I235" s="103"/>
      <c r="J235" s="103"/>
      <c r="K235" s="103"/>
      <c r="L235" s="103"/>
      <c r="M235" s="108"/>
      <c r="N235" s="109"/>
      <c r="O235" s="108"/>
      <c r="P235" s="109"/>
      <c r="Q235" s="108"/>
      <c r="R235" s="109"/>
      <c r="S235" s="86"/>
      <c r="T235" s="87"/>
      <c r="U235" s="86"/>
      <c r="V235" s="87"/>
      <c r="W235" s="86"/>
      <c r="X235" s="87"/>
      <c r="Y235" s="86"/>
      <c r="Z235" s="87"/>
      <c r="AA235" s="86"/>
      <c r="AB235" s="87"/>
      <c r="AC235" s="15"/>
      <c r="AD235" s="15"/>
      <c r="AE235" s="15"/>
      <c r="AF235" s="15"/>
      <c r="AG235" s="15"/>
      <c r="AH235" s="15"/>
      <c r="AI235" s="22">
        <f t="shared" si="15"/>
        <v>0</v>
      </c>
      <c r="AK235" s="373"/>
    </row>
    <row r="236" spans="1:37" ht="36.6" customHeight="1" thickBot="1" x14ac:dyDescent="0.4">
      <c r="A236" s="29"/>
      <c r="B236" s="391"/>
      <c r="C236" s="117" t="s">
        <v>607</v>
      </c>
      <c r="D236" s="126" t="s">
        <v>352</v>
      </c>
      <c r="E236" s="103"/>
      <c r="F236" s="103"/>
      <c r="G236" s="103"/>
      <c r="H236" s="103"/>
      <c r="I236" s="103"/>
      <c r="J236" s="103"/>
      <c r="K236" s="103"/>
      <c r="L236" s="103"/>
      <c r="M236" s="109"/>
      <c r="N236" s="109"/>
      <c r="O236" s="109"/>
      <c r="P236" s="109"/>
      <c r="Q236" s="109"/>
      <c r="R236" s="109"/>
      <c r="S236" s="87"/>
      <c r="T236" s="87"/>
      <c r="U236" s="87"/>
      <c r="V236" s="87"/>
      <c r="W236" s="87"/>
      <c r="X236" s="87"/>
      <c r="Y236" s="87"/>
      <c r="Z236" s="87"/>
      <c r="AA236" s="87"/>
      <c r="AB236" s="87"/>
      <c r="AC236" s="15"/>
      <c r="AD236" s="15"/>
      <c r="AE236" s="15"/>
      <c r="AF236" s="15"/>
      <c r="AG236" s="15"/>
      <c r="AH236" s="15"/>
      <c r="AI236" s="22">
        <f t="shared" si="15"/>
        <v>0</v>
      </c>
      <c r="AK236" s="373"/>
    </row>
    <row r="237" spans="1:37" ht="36.6" customHeight="1" thickBot="1" x14ac:dyDescent="0.4">
      <c r="A237" s="29"/>
      <c r="B237" s="391"/>
      <c r="C237" s="117" t="s">
        <v>89</v>
      </c>
      <c r="D237" s="126" t="s">
        <v>353</v>
      </c>
      <c r="E237" s="103"/>
      <c r="F237" s="103"/>
      <c r="G237" s="103"/>
      <c r="H237" s="103"/>
      <c r="I237" s="103"/>
      <c r="J237" s="103"/>
      <c r="K237" s="103"/>
      <c r="L237" s="103"/>
      <c r="M237" s="158"/>
      <c r="N237" s="109"/>
      <c r="O237" s="158"/>
      <c r="P237" s="109"/>
      <c r="Q237" s="158"/>
      <c r="R237" s="109"/>
      <c r="S237" s="87"/>
      <c r="T237" s="87"/>
      <c r="U237" s="87"/>
      <c r="V237" s="87"/>
      <c r="W237" s="87"/>
      <c r="X237" s="87"/>
      <c r="Y237" s="87"/>
      <c r="Z237" s="87"/>
      <c r="AA237" s="87"/>
      <c r="AB237" s="87"/>
      <c r="AC237" s="15"/>
      <c r="AD237" s="15"/>
      <c r="AE237" s="15"/>
      <c r="AF237" s="15"/>
      <c r="AG237" s="15"/>
      <c r="AH237" s="15"/>
      <c r="AI237" s="22">
        <f t="shared" si="15"/>
        <v>0</v>
      </c>
      <c r="AK237" s="373"/>
    </row>
    <row r="238" spans="1:37" ht="36.6" customHeight="1" thickBot="1" x14ac:dyDescent="0.4">
      <c r="A238" s="29"/>
      <c r="B238" s="391"/>
      <c r="C238" s="117" t="s">
        <v>90</v>
      </c>
      <c r="D238" s="126" t="s">
        <v>354</v>
      </c>
      <c r="E238" s="103"/>
      <c r="F238" s="103"/>
      <c r="G238" s="103"/>
      <c r="H238" s="103"/>
      <c r="I238" s="103"/>
      <c r="J238" s="103"/>
      <c r="K238" s="103"/>
      <c r="L238" s="103"/>
      <c r="M238" s="109"/>
      <c r="N238" s="109"/>
      <c r="O238" s="109"/>
      <c r="P238" s="109"/>
      <c r="Q238" s="109"/>
      <c r="R238" s="109"/>
      <c r="S238" s="87"/>
      <c r="T238" s="87"/>
      <c r="U238" s="87"/>
      <c r="V238" s="87"/>
      <c r="W238" s="87"/>
      <c r="X238" s="87"/>
      <c r="Y238" s="87"/>
      <c r="Z238" s="87"/>
      <c r="AA238" s="87"/>
      <c r="AB238" s="87"/>
      <c r="AC238" s="15"/>
      <c r="AD238" s="15"/>
      <c r="AE238" s="15"/>
      <c r="AF238" s="15"/>
      <c r="AG238" s="15"/>
      <c r="AH238" s="15"/>
      <c r="AI238" s="22">
        <f t="shared" si="15"/>
        <v>0</v>
      </c>
      <c r="AK238" s="373"/>
    </row>
    <row r="239" spans="1:37" ht="36.6" customHeight="1" thickBot="1" x14ac:dyDescent="0.4">
      <c r="A239" s="29"/>
      <c r="B239" s="392"/>
      <c r="C239" s="118" t="s">
        <v>605</v>
      </c>
      <c r="D239" s="126" t="s">
        <v>355</v>
      </c>
      <c r="E239" s="104"/>
      <c r="F239" s="104"/>
      <c r="G239" s="104"/>
      <c r="H239" s="104"/>
      <c r="I239" s="104"/>
      <c r="J239" s="104"/>
      <c r="K239" s="104"/>
      <c r="L239" s="104"/>
      <c r="M239" s="110"/>
      <c r="N239" s="111"/>
      <c r="O239" s="110"/>
      <c r="P239" s="111"/>
      <c r="Q239" s="110"/>
      <c r="R239" s="111"/>
      <c r="S239" s="92"/>
      <c r="T239" s="93"/>
      <c r="U239" s="92"/>
      <c r="V239" s="93"/>
      <c r="W239" s="92"/>
      <c r="X239" s="93"/>
      <c r="Y239" s="92"/>
      <c r="Z239" s="93"/>
      <c r="AA239" s="92"/>
      <c r="AB239" s="93"/>
      <c r="AC239" s="33"/>
      <c r="AD239" s="33"/>
      <c r="AE239" s="33"/>
      <c r="AF239" s="33"/>
      <c r="AG239" s="33"/>
      <c r="AH239" s="33"/>
      <c r="AI239" s="35">
        <f t="shared" si="15"/>
        <v>0</v>
      </c>
      <c r="AK239" s="373"/>
    </row>
    <row r="240" spans="1:37" ht="36.6" customHeight="1" thickBot="1" x14ac:dyDescent="0.4">
      <c r="A240" s="29"/>
      <c r="B240" s="390" t="s">
        <v>119</v>
      </c>
      <c r="C240" s="116" t="s">
        <v>602</v>
      </c>
      <c r="D240" s="125" t="s">
        <v>356</v>
      </c>
      <c r="E240" s="102"/>
      <c r="F240" s="102"/>
      <c r="G240" s="102"/>
      <c r="H240" s="102"/>
      <c r="I240" s="102"/>
      <c r="J240" s="102"/>
      <c r="K240" s="102"/>
      <c r="L240" s="102"/>
      <c r="M240" s="232"/>
      <c r="N240" s="232"/>
      <c r="O240" s="232"/>
      <c r="P240" s="232"/>
      <c r="Q240" s="232"/>
      <c r="R240" s="232"/>
      <c r="S240" s="83"/>
      <c r="T240" s="83"/>
      <c r="U240" s="83"/>
      <c r="V240" s="83"/>
      <c r="W240" s="83"/>
      <c r="X240" s="83"/>
      <c r="Y240" s="83"/>
      <c r="Z240" s="83"/>
      <c r="AA240" s="83"/>
      <c r="AB240" s="83"/>
      <c r="AC240" s="32"/>
      <c r="AD240" s="32"/>
      <c r="AE240" s="32"/>
      <c r="AF240" s="32"/>
      <c r="AG240" s="32"/>
      <c r="AH240" s="32"/>
      <c r="AI240" s="22">
        <f t="shared" si="15"/>
        <v>0</v>
      </c>
      <c r="AK240" s="373"/>
    </row>
    <row r="241" spans="1:37" ht="36.6" customHeight="1" thickBot="1" x14ac:dyDescent="0.4">
      <c r="A241" s="29"/>
      <c r="B241" s="391"/>
      <c r="C241" s="117" t="s">
        <v>603</v>
      </c>
      <c r="D241" s="125" t="s">
        <v>357</v>
      </c>
      <c r="E241" s="103"/>
      <c r="F241" s="103"/>
      <c r="G241" s="103"/>
      <c r="H241" s="103"/>
      <c r="I241" s="103"/>
      <c r="J241" s="103"/>
      <c r="K241" s="103"/>
      <c r="L241" s="103"/>
      <c r="M241" s="108"/>
      <c r="N241" s="109"/>
      <c r="O241" s="108"/>
      <c r="P241" s="109"/>
      <c r="Q241" s="108"/>
      <c r="R241" s="108"/>
      <c r="S241" s="86"/>
      <c r="T241" s="87"/>
      <c r="U241" s="86"/>
      <c r="V241" s="87"/>
      <c r="W241" s="86"/>
      <c r="X241" s="87"/>
      <c r="Y241" s="86"/>
      <c r="Z241" s="87"/>
      <c r="AA241" s="86"/>
      <c r="AB241" s="87"/>
      <c r="AC241" s="15"/>
      <c r="AD241" s="15"/>
      <c r="AE241" s="15"/>
      <c r="AF241" s="15"/>
      <c r="AG241" s="15"/>
      <c r="AH241" s="15"/>
      <c r="AI241" s="22">
        <f t="shared" si="15"/>
        <v>0</v>
      </c>
      <c r="AK241" s="373"/>
    </row>
    <row r="242" spans="1:37" ht="36.6" customHeight="1" thickBot="1" x14ac:dyDescent="0.4">
      <c r="A242" s="29"/>
      <c r="B242" s="391"/>
      <c r="C242" s="117" t="s">
        <v>606</v>
      </c>
      <c r="D242" s="125" t="s">
        <v>358</v>
      </c>
      <c r="E242" s="103"/>
      <c r="F242" s="103"/>
      <c r="G242" s="103"/>
      <c r="H242" s="103"/>
      <c r="I242" s="103"/>
      <c r="J242" s="103"/>
      <c r="K242" s="103"/>
      <c r="L242" s="103"/>
      <c r="M242" s="109"/>
      <c r="N242" s="108"/>
      <c r="O242" s="109"/>
      <c r="P242" s="108"/>
      <c r="Q242" s="109"/>
      <c r="R242" s="108"/>
      <c r="S242" s="87"/>
      <c r="T242" s="86"/>
      <c r="U242" s="87"/>
      <c r="V242" s="86"/>
      <c r="W242" s="87"/>
      <c r="X242" s="86"/>
      <c r="Y242" s="87"/>
      <c r="Z242" s="86"/>
      <c r="AA242" s="87"/>
      <c r="AB242" s="86"/>
      <c r="AC242" s="15"/>
      <c r="AD242" s="15"/>
      <c r="AE242" s="15"/>
      <c r="AF242" s="15"/>
      <c r="AG242" s="15"/>
      <c r="AH242" s="15"/>
      <c r="AI242" s="22">
        <f t="shared" si="15"/>
        <v>0</v>
      </c>
      <c r="AK242" s="373"/>
    </row>
    <row r="243" spans="1:37" ht="36.6" customHeight="1" thickBot="1" x14ac:dyDescent="0.4">
      <c r="A243" s="29"/>
      <c r="B243" s="391"/>
      <c r="C243" s="117" t="s">
        <v>88</v>
      </c>
      <c r="D243" s="125" t="s">
        <v>359</v>
      </c>
      <c r="E243" s="103"/>
      <c r="F243" s="103"/>
      <c r="G243" s="103"/>
      <c r="H243" s="103"/>
      <c r="I243" s="103"/>
      <c r="J243" s="103"/>
      <c r="K243" s="103"/>
      <c r="L243" s="103"/>
      <c r="M243" s="109"/>
      <c r="N243" s="108"/>
      <c r="O243" s="109"/>
      <c r="P243" s="108"/>
      <c r="Q243" s="109"/>
      <c r="R243" s="108"/>
      <c r="S243" s="87"/>
      <c r="T243" s="86"/>
      <c r="U243" s="87"/>
      <c r="V243" s="86"/>
      <c r="W243" s="87"/>
      <c r="X243" s="86"/>
      <c r="Y243" s="87"/>
      <c r="Z243" s="86"/>
      <c r="AA243" s="87"/>
      <c r="AB243" s="86"/>
      <c r="AC243" s="15"/>
      <c r="AD243" s="15"/>
      <c r="AE243" s="15"/>
      <c r="AF243" s="15"/>
      <c r="AG243" s="15"/>
      <c r="AH243" s="15"/>
      <c r="AI243" s="22">
        <f t="shared" si="15"/>
        <v>0</v>
      </c>
      <c r="AK243" s="373"/>
    </row>
    <row r="244" spans="1:37" ht="36.6" customHeight="1" thickBot="1" x14ac:dyDescent="0.4">
      <c r="A244" s="29"/>
      <c r="B244" s="391"/>
      <c r="C244" s="117" t="s">
        <v>604</v>
      </c>
      <c r="D244" s="125" t="s">
        <v>360</v>
      </c>
      <c r="E244" s="103"/>
      <c r="F244" s="103"/>
      <c r="G244" s="103"/>
      <c r="H244" s="103"/>
      <c r="I244" s="103"/>
      <c r="J244" s="103"/>
      <c r="K244" s="103"/>
      <c r="L244" s="103"/>
      <c r="M244" s="108"/>
      <c r="N244" s="109"/>
      <c r="O244" s="108"/>
      <c r="P244" s="109"/>
      <c r="Q244" s="108"/>
      <c r="R244" s="109"/>
      <c r="S244" s="86"/>
      <c r="T244" s="87"/>
      <c r="U244" s="86"/>
      <c r="V244" s="87"/>
      <c r="W244" s="86"/>
      <c r="X244" s="87"/>
      <c r="Y244" s="86"/>
      <c r="Z244" s="87"/>
      <c r="AA244" s="86"/>
      <c r="AB244" s="87"/>
      <c r="AC244" s="15"/>
      <c r="AD244" s="15"/>
      <c r="AE244" s="15"/>
      <c r="AF244" s="15"/>
      <c r="AG244" s="15"/>
      <c r="AH244" s="15"/>
      <c r="AI244" s="22">
        <f t="shared" si="15"/>
        <v>0</v>
      </c>
      <c r="AK244" s="373"/>
    </row>
    <row r="245" spans="1:37" ht="36.6" customHeight="1" thickBot="1" x14ac:dyDescent="0.4">
      <c r="A245" s="29"/>
      <c r="B245" s="391"/>
      <c r="C245" s="117" t="s">
        <v>607</v>
      </c>
      <c r="D245" s="125" t="s">
        <v>361</v>
      </c>
      <c r="E245" s="103"/>
      <c r="F245" s="103"/>
      <c r="G245" s="103"/>
      <c r="H245" s="103"/>
      <c r="I245" s="103"/>
      <c r="J245" s="103"/>
      <c r="K245" s="103"/>
      <c r="L245" s="103"/>
      <c r="M245" s="109"/>
      <c r="N245" s="109"/>
      <c r="O245" s="109"/>
      <c r="P245" s="109"/>
      <c r="Q245" s="109"/>
      <c r="R245" s="109"/>
      <c r="S245" s="87"/>
      <c r="T245" s="87"/>
      <c r="U245" s="87"/>
      <c r="V245" s="87"/>
      <c r="W245" s="87"/>
      <c r="X245" s="87"/>
      <c r="Y245" s="87"/>
      <c r="Z245" s="87"/>
      <c r="AA245" s="87"/>
      <c r="AB245" s="87"/>
      <c r="AC245" s="15"/>
      <c r="AD245" s="15"/>
      <c r="AE245" s="15"/>
      <c r="AF245" s="15"/>
      <c r="AG245" s="15"/>
      <c r="AH245" s="15"/>
      <c r="AI245" s="22">
        <f t="shared" si="15"/>
        <v>0</v>
      </c>
      <c r="AK245" s="373"/>
    </row>
    <row r="246" spans="1:37" ht="36.6" customHeight="1" thickBot="1" x14ac:dyDescent="0.4">
      <c r="A246" s="29"/>
      <c r="B246" s="391"/>
      <c r="C246" s="117" t="s">
        <v>89</v>
      </c>
      <c r="D246" s="125" t="s">
        <v>362</v>
      </c>
      <c r="E246" s="103"/>
      <c r="F246" s="103"/>
      <c r="G246" s="103"/>
      <c r="H246" s="103"/>
      <c r="I246" s="103"/>
      <c r="J246" s="103"/>
      <c r="K246" s="103"/>
      <c r="L246" s="103"/>
      <c r="M246" s="158"/>
      <c r="N246" s="109"/>
      <c r="O246" s="158"/>
      <c r="P246" s="109"/>
      <c r="Q246" s="158"/>
      <c r="R246" s="109"/>
      <c r="S246" s="87"/>
      <c r="T246" s="87"/>
      <c r="U246" s="87"/>
      <c r="V246" s="87"/>
      <c r="W246" s="87"/>
      <c r="X246" s="87"/>
      <c r="Y246" s="87"/>
      <c r="Z246" s="87"/>
      <c r="AA246" s="87"/>
      <c r="AB246" s="87"/>
      <c r="AC246" s="15"/>
      <c r="AD246" s="15"/>
      <c r="AE246" s="15"/>
      <c r="AF246" s="15"/>
      <c r="AG246" s="15"/>
      <c r="AH246" s="15"/>
      <c r="AI246" s="22">
        <f t="shared" si="15"/>
        <v>0</v>
      </c>
      <c r="AK246" s="373"/>
    </row>
    <row r="247" spans="1:37" ht="36.6" customHeight="1" thickBot="1" x14ac:dyDescent="0.4">
      <c r="A247" s="29"/>
      <c r="B247" s="391"/>
      <c r="C247" s="117" t="s">
        <v>90</v>
      </c>
      <c r="D247" s="125" t="s">
        <v>363</v>
      </c>
      <c r="E247" s="103"/>
      <c r="F247" s="103"/>
      <c r="G247" s="103"/>
      <c r="H247" s="103"/>
      <c r="I247" s="103"/>
      <c r="J247" s="103"/>
      <c r="K247" s="103"/>
      <c r="L247" s="103"/>
      <c r="M247" s="109"/>
      <c r="N247" s="109"/>
      <c r="O247" s="109"/>
      <c r="P247" s="109"/>
      <c r="Q247" s="109"/>
      <c r="R247" s="109"/>
      <c r="S247" s="87"/>
      <c r="T247" s="87"/>
      <c r="U247" s="87"/>
      <c r="V247" s="87"/>
      <c r="W247" s="87"/>
      <c r="X247" s="87"/>
      <c r="Y247" s="87"/>
      <c r="Z247" s="87"/>
      <c r="AA247" s="87"/>
      <c r="AB247" s="87"/>
      <c r="AC247" s="15"/>
      <c r="AD247" s="15"/>
      <c r="AE247" s="15"/>
      <c r="AF247" s="15"/>
      <c r="AG247" s="15"/>
      <c r="AH247" s="15"/>
      <c r="AI247" s="22">
        <f t="shared" si="15"/>
        <v>0</v>
      </c>
      <c r="AK247" s="373"/>
    </row>
    <row r="248" spans="1:37" ht="36.6" customHeight="1" thickBot="1" x14ac:dyDescent="0.4">
      <c r="A248" s="29"/>
      <c r="B248" s="392"/>
      <c r="C248" s="118" t="s">
        <v>605</v>
      </c>
      <c r="D248" s="125" t="s">
        <v>364</v>
      </c>
      <c r="E248" s="104"/>
      <c r="F248" s="104"/>
      <c r="G248" s="104"/>
      <c r="H248" s="104"/>
      <c r="I248" s="104"/>
      <c r="J248" s="104"/>
      <c r="K248" s="104"/>
      <c r="L248" s="104"/>
      <c r="M248" s="110"/>
      <c r="N248" s="111"/>
      <c r="O248" s="110"/>
      <c r="P248" s="111"/>
      <c r="Q248" s="110"/>
      <c r="R248" s="111"/>
      <c r="S248" s="92"/>
      <c r="T248" s="93"/>
      <c r="U248" s="92"/>
      <c r="V248" s="93"/>
      <c r="W248" s="92"/>
      <c r="X248" s="93"/>
      <c r="Y248" s="92"/>
      <c r="Z248" s="93"/>
      <c r="AA248" s="92"/>
      <c r="AB248" s="93"/>
      <c r="AC248" s="33"/>
      <c r="AD248" s="33"/>
      <c r="AE248" s="33"/>
      <c r="AF248" s="33"/>
      <c r="AG248" s="33"/>
      <c r="AH248" s="33"/>
      <c r="AI248" s="35">
        <f t="shared" si="15"/>
        <v>0</v>
      </c>
      <c r="AK248" s="374"/>
    </row>
    <row r="249" spans="1:37" ht="36.6" customHeight="1" thickBot="1" x14ac:dyDescent="0.4">
      <c r="A249" s="29"/>
      <c r="B249" s="390" t="s">
        <v>120</v>
      </c>
      <c r="C249" s="116" t="s">
        <v>602</v>
      </c>
      <c r="D249" s="125" t="s">
        <v>365</v>
      </c>
      <c r="E249" s="102"/>
      <c r="F249" s="102"/>
      <c r="G249" s="102"/>
      <c r="H249" s="102"/>
      <c r="I249" s="102"/>
      <c r="J249" s="102"/>
      <c r="K249" s="102"/>
      <c r="L249" s="102"/>
      <c r="M249" s="145"/>
      <c r="N249" s="145"/>
      <c r="O249" s="145"/>
      <c r="P249" s="145"/>
      <c r="Q249" s="145"/>
      <c r="R249" s="145"/>
      <c r="S249" s="146"/>
      <c r="T249" s="146"/>
      <c r="U249" s="146"/>
      <c r="V249" s="146"/>
      <c r="W249" s="146"/>
      <c r="X249" s="146"/>
      <c r="Y249" s="146"/>
      <c r="Z249" s="146"/>
      <c r="AA249" s="146"/>
      <c r="AB249" s="146"/>
      <c r="AC249" s="32"/>
      <c r="AD249" s="32"/>
      <c r="AE249" s="32"/>
      <c r="AF249" s="32"/>
      <c r="AG249" s="32"/>
      <c r="AH249" s="32"/>
      <c r="AI249" s="22">
        <f t="shared" si="15"/>
        <v>0</v>
      </c>
      <c r="AK249" s="372" t="str">
        <f>CONCATENATE(AJ266,AJ265,AJ264,AJ263,AJ262,AJ261,AJ260,AJ259,AJ258,AJ257,AJ256,AJ255,AJ254,AJ253,AJ252,AJ251,AJ250,AJ249)</f>
        <v/>
      </c>
    </row>
    <row r="250" spans="1:37" ht="36.6" customHeight="1" thickBot="1" x14ac:dyDescent="0.4">
      <c r="A250" s="29"/>
      <c r="B250" s="391"/>
      <c r="C250" s="117" t="s">
        <v>603</v>
      </c>
      <c r="D250" s="125" t="s">
        <v>366</v>
      </c>
      <c r="E250" s="103"/>
      <c r="F250" s="103"/>
      <c r="G250" s="103"/>
      <c r="H250" s="103"/>
      <c r="I250" s="103"/>
      <c r="J250" s="103"/>
      <c r="K250" s="103"/>
      <c r="L250" s="103"/>
      <c r="M250" s="108"/>
      <c r="N250" s="108"/>
      <c r="O250" s="108"/>
      <c r="P250" s="108"/>
      <c r="Q250" s="108"/>
      <c r="R250" s="108"/>
      <c r="S250" s="86"/>
      <c r="T250" s="86"/>
      <c r="U250" s="86"/>
      <c r="V250" s="86"/>
      <c r="W250" s="86"/>
      <c r="X250" s="86"/>
      <c r="Y250" s="86"/>
      <c r="Z250" s="86"/>
      <c r="AA250" s="86"/>
      <c r="AB250" s="86"/>
      <c r="AC250" s="15"/>
      <c r="AD250" s="15"/>
      <c r="AE250" s="15"/>
      <c r="AF250" s="15"/>
      <c r="AG250" s="15"/>
      <c r="AH250" s="15"/>
      <c r="AI250" s="22">
        <f t="shared" si="15"/>
        <v>0</v>
      </c>
      <c r="AK250" s="373"/>
    </row>
    <row r="251" spans="1:37" ht="36.6" customHeight="1" thickBot="1" x14ac:dyDescent="0.4">
      <c r="A251" s="29"/>
      <c r="B251" s="391"/>
      <c r="C251" s="117" t="s">
        <v>606</v>
      </c>
      <c r="D251" s="125" t="s">
        <v>367</v>
      </c>
      <c r="E251" s="103"/>
      <c r="F251" s="103"/>
      <c r="G251" s="103"/>
      <c r="H251" s="103"/>
      <c r="I251" s="103"/>
      <c r="J251" s="103"/>
      <c r="K251" s="103"/>
      <c r="L251" s="103"/>
      <c r="M251" s="108"/>
      <c r="N251" s="108"/>
      <c r="O251" s="108"/>
      <c r="P251" s="108"/>
      <c r="Q251" s="108"/>
      <c r="R251" s="108"/>
      <c r="S251" s="86"/>
      <c r="T251" s="86"/>
      <c r="U251" s="86"/>
      <c r="V251" s="86"/>
      <c r="W251" s="86"/>
      <c r="X251" s="86"/>
      <c r="Y251" s="86"/>
      <c r="Z251" s="86"/>
      <c r="AA251" s="86"/>
      <c r="AB251" s="86"/>
      <c r="AC251" s="15"/>
      <c r="AD251" s="15"/>
      <c r="AE251" s="15"/>
      <c r="AF251" s="15"/>
      <c r="AG251" s="15"/>
      <c r="AH251" s="15"/>
      <c r="AI251" s="22">
        <f t="shared" si="15"/>
        <v>0</v>
      </c>
      <c r="AK251" s="373"/>
    </row>
    <row r="252" spans="1:37" ht="36.6" customHeight="1" thickBot="1" x14ac:dyDescent="0.4">
      <c r="A252" s="29"/>
      <c r="B252" s="391"/>
      <c r="C252" s="117" t="s">
        <v>88</v>
      </c>
      <c r="D252" s="125" t="s">
        <v>368</v>
      </c>
      <c r="E252" s="103"/>
      <c r="F252" s="103"/>
      <c r="G252" s="103"/>
      <c r="H252" s="103"/>
      <c r="I252" s="103"/>
      <c r="J252" s="103"/>
      <c r="K252" s="103"/>
      <c r="L252" s="103"/>
      <c r="M252" s="108"/>
      <c r="N252" s="108"/>
      <c r="O252" s="108"/>
      <c r="P252" s="108"/>
      <c r="Q252" s="108"/>
      <c r="R252" s="108"/>
      <c r="S252" s="86"/>
      <c r="T252" s="86"/>
      <c r="U252" s="86"/>
      <c r="V252" s="86"/>
      <c r="W252" s="86"/>
      <c r="X252" s="86"/>
      <c r="Y252" s="86"/>
      <c r="Z252" s="86"/>
      <c r="AA252" s="86"/>
      <c r="AB252" s="86"/>
      <c r="AC252" s="15"/>
      <c r="AD252" s="15"/>
      <c r="AE252" s="15"/>
      <c r="AF252" s="15"/>
      <c r="AG252" s="15"/>
      <c r="AH252" s="15"/>
      <c r="AI252" s="22">
        <f t="shared" si="15"/>
        <v>0</v>
      </c>
      <c r="AK252" s="373"/>
    </row>
    <row r="253" spans="1:37" ht="36.6" customHeight="1" thickBot="1" x14ac:dyDescent="0.4">
      <c r="A253" s="29"/>
      <c r="B253" s="391"/>
      <c r="C253" s="117" t="s">
        <v>604</v>
      </c>
      <c r="D253" s="125" t="s">
        <v>369</v>
      </c>
      <c r="E253" s="103"/>
      <c r="F253" s="103"/>
      <c r="G253" s="103"/>
      <c r="H253" s="103"/>
      <c r="I253" s="103"/>
      <c r="J253" s="103"/>
      <c r="K253" s="103"/>
      <c r="L253" s="103"/>
      <c r="M253" s="108"/>
      <c r="N253" s="108"/>
      <c r="O253" s="108"/>
      <c r="P253" s="108"/>
      <c r="Q253" s="108"/>
      <c r="R253" s="108"/>
      <c r="S253" s="86"/>
      <c r="T253" s="86"/>
      <c r="U253" s="86"/>
      <c r="V253" s="86"/>
      <c r="W253" s="86"/>
      <c r="X253" s="86"/>
      <c r="Y253" s="86"/>
      <c r="Z253" s="86"/>
      <c r="AA253" s="86"/>
      <c r="AB253" s="86"/>
      <c r="AC253" s="15"/>
      <c r="AD253" s="15"/>
      <c r="AE253" s="15"/>
      <c r="AF253" s="15"/>
      <c r="AG253" s="15"/>
      <c r="AH253" s="15"/>
      <c r="AI253" s="22">
        <f t="shared" si="15"/>
        <v>0</v>
      </c>
      <c r="AK253" s="373"/>
    </row>
    <row r="254" spans="1:37" ht="36.6" customHeight="1" thickBot="1" x14ac:dyDescent="0.4">
      <c r="A254" s="29"/>
      <c r="B254" s="391"/>
      <c r="C254" s="117" t="s">
        <v>607</v>
      </c>
      <c r="D254" s="125" t="s">
        <v>370</v>
      </c>
      <c r="E254" s="103"/>
      <c r="F254" s="103"/>
      <c r="G254" s="103"/>
      <c r="H254" s="103"/>
      <c r="I254" s="103"/>
      <c r="J254" s="103"/>
      <c r="K254" s="103"/>
      <c r="L254" s="103"/>
      <c r="M254" s="108"/>
      <c r="N254" s="108"/>
      <c r="O254" s="108"/>
      <c r="P254" s="108"/>
      <c r="Q254" s="108"/>
      <c r="R254" s="108"/>
      <c r="S254" s="86"/>
      <c r="T254" s="86"/>
      <c r="U254" s="86"/>
      <c r="V254" s="86"/>
      <c r="W254" s="86"/>
      <c r="X254" s="86"/>
      <c r="Y254" s="86"/>
      <c r="Z254" s="86"/>
      <c r="AA254" s="86"/>
      <c r="AB254" s="86"/>
      <c r="AC254" s="15"/>
      <c r="AD254" s="15"/>
      <c r="AE254" s="15"/>
      <c r="AF254" s="15"/>
      <c r="AG254" s="15"/>
      <c r="AH254" s="15"/>
      <c r="AI254" s="22">
        <f t="shared" si="15"/>
        <v>0</v>
      </c>
      <c r="AK254" s="373"/>
    </row>
    <row r="255" spans="1:37" ht="36.6" customHeight="1" thickBot="1" x14ac:dyDescent="0.4">
      <c r="A255" s="29"/>
      <c r="B255" s="391"/>
      <c r="C255" s="117" t="s">
        <v>89</v>
      </c>
      <c r="D255" s="125" t="s">
        <v>371</v>
      </c>
      <c r="E255" s="103"/>
      <c r="F255" s="103"/>
      <c r="G255" s="103"/>
      <c r="H255" s="103"/>
      <c r="I255" s="103"/>
      <c r="J255" s="103"/>
      <c r="K255" s="103"/>
      <c r="L255" s="103"/>
      <c r="M255" s="108"/>
      <c r="N255" s="108"/>
      <c r="O255" s="108"/>
      <c r="P255" s="108"/>
      <c r="Q255" s="108"/>
      <c r="R255" s="108"/>
      <c r="S255" s="86"/>
      <c r="T255" s="86"/>
      <c r="U255" s="86"/>
      <c r="V255" s="86"/>
      <c r="W255" s="86"/>
      <c r="X255" s="86"/>
      <c r="Y255" s="86"/>
      <c r="Z255" s="86"/>
      <c r="AA255" s="86"/>
      <c r="AB255" s="86"/>
      <c r="AC255" s="15"/>
      <c r="AD255" s="15"/>
      <c r="AE255" s="15"/>
      <c r="AF255" s="15"/>
      <c r="AG255" s="15"/>
      <c r="AH255" s="15"/>
      <c r="AI255" s="22">
        <f t="shared" si="15"/>
        <v>0</v>
      </c>
      <c r="AK255" s="373"/>
    </row>
    <row r="256" spans="1:37" ht="36.6" customHeight="1" thickBot="1" x14ac:dyDescent="0.4">
      <c r="A256" s="29"/>
      <c r="B256" s="391"/>
      <c r="C256" s="117" t="s">
        <v>90</v>
      </c>
      <c r="D256" s="125" t="s">
        <v>372</v>
      </c>
      <c r="E256" s="103"/>
      <c r="F256" s="103"/>
      <c r="G256" s="103"/>
      <c r="H256" s="103"/>
      <c r="I256" s="103"/>
      <c r="J256" s="103"/>
      <c r="K256" s="103"/>
      <c r="L256" s="103"/>
      <c r="M256" s="109"/>
      <c r="N256" s="109"/>
      <c r="O256" s="109"/>
      <c r="P256" s="109"/>
      <c r="Q256" s="109"/>
      <c r="R256" s="109"/>
      <c r="S256" s="87"/>
      <c r="T256" s="87"/>
      <c r="U256" s="87"/>
      <c r="V256" s="87"/>
      <c r="W256" s="87"/>
      <c r="X256" s="87"/>
      <c r="Y256" s="87"/>
      <c r="Z256" s="87"/>
      <c r="AA256" s="87"/>
      <c r="AB256" s="87"/>
      <c r="AC256" s="15"/>
      <c r="AD256" s="15"/>
      <c r="AE256" s="15"/>
      <c r="AF256" s="15"/>
      <c r="AG256" s="15"/>
      <c r="AH256" s="15"/>
      <c r="AI256" s="22">
        <f t="shared" si="15"/>
        <v>0</v>
      </c>
      <c r="AK256" s="373"/>
    </row>
    <row r="257" spans="1:37" ht="36.6" customHeight="1" thickBot="1" x14ac:dyDescent="0.4">
      <c r="A257" s="29"/>
      <c r="B257" s="392"/>
      <c r="C257" s="118" t="s">
        <v>605</v>
      </c>
      <c r="D257" s="125" t="s">
        <v>373</v>
      </c>
      <c r="E257" s="104"/>
      <c r="F257" s="104"/>
      <c r="G257" s="104"/>
      <c r="H257" s="104"/>
      <c r="I257" s="104"/>
      <c r="J257" s="104"/>
      <c r="K257" s="104"/>
      <c r="L257" s="104"/>
      <c r="M257" s="110"/>
      <c r="N257" s="110"/>
      <c r="O257" s="110"/>
      <c r="P257" s="110"/>
      <c r="Q257" s="110"/>
      <c r="R257" s="110"/>
      <c r="S257" s="92"/>
      <c r="T257" s="92"/>
      <c r="U257" s="92"/>
      <c r="V257" s="92"/>
      <c r="W257" s="92"/>
      <c r="X257" s="92"/>
      <c r="Y257" s="92"/>
      <c r="Z257" s="92"/>
      <c r="AA257" s="92"/>
      <c r="AB257" s="92"/>
      <c r="AC257" s="33"/>
      <c r="AD257" s="33"/>
      <c r="AE257" s="33"/>
      <c r="AF257" s="33"/>
      <c r="AG257" s="33"/>
      <c r="AH257" s="33"/>
      <c r="AI257" s="35">
        <f t="shared" si="15"/>
        <v>0</v>
      </c>
      <c r="AK257" s="373"/>
    </row>
    <row r="258" spans="1:37" ht="36.6" customHeight="1" thickBot="1" x14ac:dyDescent="0.4">
      <c r="A258" s="29"/>
      <c r="B258" s="387" t="s">
        <v>121</v>
      </c>
      <c r="C258" s="119" t="s">
        <v>602</v>
      </c>
      <c r="D258" s="128" t="s">
        <v>374</v>
      </c>
      <c r="E258" s="98"/>
      <c r="F258" s="98"/>
      <c r="G258" s="98"/>
      <c r="H258" s="98"/>
      <c r="I258" s="98"/>
      <c r="J258" s="98"/>
      <c r="K258" s="98"/>
      <c r="L258" s="98"/>
      <c r="M258" s="233"/>
      <c r="N258" s="233"/>
      <c r="O258" s="233"/>
      <c r="P258" s="233"/>
      <c r="Q258" s="233"/>
      <c r="R258" s="233"/>
      <c r="S258" s="97"/>
      <c r="T258" s="97"/>
      <c r="U258" s="97"/>
      <c r="V258" s="97"/>
      <c r="W258" s="97"/>
      <c r="X258" s="97"/>
      <c r="Y258" s="97"/>
      <c r="Z258" s="97"/>
      <c r="AA258" s="97"/>
      <c r="AB258" s="97"/>
      <c r="AI258" s="19">
        <f t="shared" si="15"/>
        <v>0</v>
      </c>
      <c r="AK258" s="373"/>
    </row>
    <row r="259" spans="1:37" ht="36.6" customHeight="1" thickBot="1" x14ac:dyDescent="0.4">
      <c r="A259" s="29"/>
      <c r="B259" s="388"/>
      <c r="C259" s="117" t="s">
        <v>603</v>
      </c>
      <c r="D259" s="126" t="s">
        <v>375</v>
      </c>
      <c r="E259" s="98"/>
      <c r="F259" s="98"/>
      <c r="G259" s="98"/>
      <c r="H259" s="98"/>
      <c r="I259" s="98"/>
      <c r="J259" s="98"/>
      <c r="K259" s="98"/>
      <c r="L259" s="98"/>
      <c r="M259" s="108"/>
      <c r="N259" s="109"/>
      <c r="O259" s="108"/>
      <c r="P259" s="109"/>
      <c r="Q259" s="108"/>
      <c r="R259" s="108"/>
      <c r="S259" s="86"/>
      <c r="T259" s="87"/>
      <c r="U259" s="86"/>
      <c r="V259" s="87"/>
      <c r="W259" s="86"/>
      <c r="X259" s="87"/>
      <c r="Y259" s="86"/>
      <c r="Z259" s="87"/>
      <c r="AA259" s="86"/>
      <c r="AB259" s="87"/>
      <c r="AI259" s="22">
        <f t="shared" si="15"/>
        <v>0</v>
      </c>
      <c r="AK259" s="373"/>
    </row>
    <row r="260" spans="1:37" ht="36.6" customHeight="1" thickBot="1" x14ac:dyDescent="0.4">
      <c r="A260" s="29"/>
      <c r="B260" s="388"/>
      <c r="C260" s="117" t="s">
        <v>606</v>
      </c>
      <c r="D260" s="126" t="s">
        <v>376</v>
      </c>
      <c r="E260" s="98"/>
      <c r="F260" s="98"/>
      <c r="G260" s="98"/>
      <c r="H260" s="98"/>
      <c r="I260" s="98"/>
      <c r="J260" s="98"/>
      <c r="K260" s="98"/>
      <c r="L260" s="98"/>
      <c r="M260" s="109"/>
      <c r="N260" s="108"/>
      <c r="O260" s="109"/>
      <c r="P260" s="108"/>
      <c r="Q260" s="109"/>
      <c r="R260" s="108"/>
      <c r="S260" s="87"/>
      <c r="T260" s="86"/>
      <c r="U260" s="87"/>
      <c r="V260" s="86"/>
      <c r="W260" s="87"/>
      <c r="X260" s="86"/>
      <c r="Y260" s="87"/>
      <c r="Z260" s="86"/>
      <c r="AA260" s="87"/>
      <c r="AB260" s="86"/>
      <c r="AI260" s="22">
        <f t="shared" si="15"/>
        <v>0</v>
      </c>
      <c r="AK260" s="373"/>
    </row>
    <row r="261" spans="1:37" ht="36.6" customHeight="1" thickBot="1" x14ac:dyDescent="0.4">
      <c r="A261" s="29"/>
      <c r="B261" s="388"/>
      <c r="C261" s="117" t="s">
        <v>88</v>
      </c>
      <c r="D261" s="126" t="s">
        <v>377</v>
      </c>
      <c r="E261" s="98"/>
      <c r="F261" s="98"/>
      <c r="G261" s="98"/>
      <c r="H261" s="98"/>
      <c r="I261" s="98"/>
      <c r="J261" s="98"/>
      <c r="K261" s="98"/>
      <c r="L261" s="98"/>
      <c r="M261" s="109"/>
      <c r="N261" s="108"/>
      <c r="O261" s="109"/>
      <c r="P261" s="108"/>
      <c r="Q261" s="109"/>
      <c r="R261" s="108"/>
      <c r="S261" s="87"/>
      <c r="T261" s="86"/>
      <c r="U261" s="87"/>
      <c r="V261" s="86"/>
      <c r="W261" s="87"/>
      <c r="X261" s="86"/>
      <c r="Y261" s="87"/>
      <c r="Z261" s="86"/>
      <c r="AA261" s="87"/>
      <c r="AB261" s="86"/>
      <c r="AI261" s="22">
        <f t="shared" si="15"/>
        <v>0</v>
      </c>
      <c r="AK261" s="373"/>
    </row>
    <row r="262" spans="1:37" ht="36.6" customHeight="1" thickBot="1" x14ac:dyDescent="0.4">
      <c r="A262" s="29"/>
      <c r="B262" s="388"/>
      <c r="C262" s="117" t="s">
        <v>604</v>
      </c>
      <c r="D262" s="126" t="s">
        <v>378</v>
      </c>
      <c r="E262" s="98"/>
      <c r="F262" s="98"/>
      <c r="G262" s="98"/>
      <c r="H262" s="98"/>
      <c r="I262" s="98"/>
      <c r="J262" s="98"/>
      <c r="K262" s="98"/>
      <c r="L262" s="98"/>
      <c r="M262" s="108"/>
      <c r="N262" s="109"/>
      <c r="O262" s="108"/>
      <c r="P262" s="109"/>
      <c r="Q262" s="108"/>
      <c r="R262" s="109"/>
      <c r="S262" s="86"/>
      <c r="T262" s="87"/>
      <c r="U262" s="86"/>
      <c r="V262" s="87"/>
      <c r="W262" s="86"/>
      <c r="X262" s="87"/>
      <c r="Y262" s="86"/>
      <c r="Z262" s="87"/>
      <c r="AA262" s="86"/>
      <c r="AB262" s="87"/>
      <c r="AI262" s="22">
        <f t="shared" si="15"/>
        <v>0</v>
      </c>
      <c r="AK262" s="373"/>
    </row>
    <row r="263" spans="1:37" ht="36.6" customHeight="1" thickBot="1" x14ac:dyDescent="0.4">
      <c r="A263" s="29"/>
      <c r="B263" s="388"/>
      <c r="C263" s="117" t="s">
        <v>607</v>
      </c>
      <c r="D263" s="126" t="s">
        <v>379</v>
      </c>
      <c r="E263" s="98"/>
      <c r="F263" s="98"/>
      <c r="G263" s="98"/>
      <c r="H263" s="98"/>
      <c r="I263" s="98"/>
      <c r="J263" s="98"/>
      <c r="K263" s="98"/>
      <c r="L263" s="98"/>
      <c r="M263" s="109"/>
      <c r="N263" s="109"/>
      <c r="O263" s="109"/>
      <c r="P263" s="109"/>
      <c r="Q263" s="109"/>
      <c r="R263" s="109"/>
      <c r="S263" s="87"/>
      <c r="T263" s="87"/>
      <c r="U263" s="87"/>
      <c r="V263" s="87"/>
      <c r="W263" s="87"/>
      <c r="X263" s="87"/>
      <c r="Y263" s="87"/>
      <c r="Z263" s="87"/>
      <c r="AA263" s="87"/>
      <c r="AB263" s="87"/>
      <c r="AI263" s="22">
        <f t="shared" si="15"/>
        <v>0</v>
      </c>
      <c r="AK263" s="373"/>
    </row>
    <row r="264" spans="1:37" ht="36.6" customHeight="1" thickBot="1" x14ac:dyDescent="0.4">
      <c r="A264" s="29"/>
      <c r="B264" s="388"/>
      <c r="C264" s="117" t="s">
        <v>89</v>
      </c>
      <c r="D264" s="126" t="s">
        <v>380</v>
      </c>
      <c r="E264" s="98"/>
      <c r="F264" s="98"/>
      <c r="G264" s="98"/>
      <c r="H264" s="98"/>
      <c r="I264" s="98"/>
      <c r="J264" s="98"/>
      <c r="K264" s="98"/>
      <c r="L264" s="98"/>
      <c r="M264" s="158"/>
      <c r="N264" s="109"/>
      <c r="O264" s="158"/>
      <c r="P264" s="109"/>
      <c r="Q264" s="158"/>
      <c r="R264" s="109"/>
      <c r="S264" s="87"/>
      <c r="T264" s="87"/>
      <c r="U264" s="87"/>
      <c r="V264" s="87"/>
      <c r="W264" s="87"/>
      <c r="X264" s="87"/>
      <c r="Y264" s="87"/>
      <c r="Z264" s="87"/>
      <c r="AA264" s="87"/>
      <c r="AB264" s="87"/>
      <c r="AI264" s="22">
        <f t="shared" ref="AI264:AI320" si="21">SUM(M264:AB264)</f>
        <v>0</v>
      </c>
      <c r="AK264" s="373"/>
    </row>
    <row r="265" spans="1:37" ht="36.6" customHeight="1" thickBot="1" x14ac:dyDescent="0.4">
      <c r="A265" s="29"/>
      <c r="B265" s="388"/>
      <c r="C265" s="117" t="s">
        <v>90</v>
      </c>
      <c r="D265" s="126" t="s">
        <v>381</v>
      </c>
      <c r="E265" s="98"/>
      <c r="F265" s="98"/>
      <c r="G265" s="98"/>
      <c r="H265" s="98"/>
      <c r="I265" s="98"/>
      <c r="J265" s="98"/>
      <c r="K265" s="98"/>
      <c r="L265" s="98"/>
      <c r="M265" s="109"/>
      <c r="N265" s="109"/>
      <c r="O265" s="109"/>
      <c r="P265" s="109"/>
      <c r="Q265" s="109"/>
      <c r="R265" s="109"/>
      <c r="S265" s="87"/>
      <c r="T265" s="87"/>
      <c r="U265" s="87"/>
      <c r="V265" s="87"/>
      <c r="W265" s="87"/>
      <c r="X265" s="87"/>
      <c r="Y265" s="87"/>
      <c r="Z265" s="87"/>
      <c r="AA265" s="87"/>
      <c r="AB265" s="87"/>
      <c r="AI265" s="22">
        <f t="shared" si="21"/>
        <v>0</v>
      </c>
      <c r="AK265" s="373"/>
    </row>
    <row r="266" spans="1:37" ht="36.6" customHeight="1" thickBot="1" x14ac:dyDescent="0.4">
      <c r="A266" s="29"/>
      <c r="B266" s="389"/>
      <c r="C266" s="120" t="s">
        <v>605</v>
      </c>
      <c r="D266" s="129" t="s">
        <v>382</v>
      </c>
      <c r="E266" s="98"/>
      <c r="F266" s="98"/>
      <c r="G266" s="98"/>
      <c r="H266" s="98"/>
      <c r="I266" s="98"/>
      <c r="J266" s="98"/>
      <c r="K266" s="98"/>
      <c r="L266" s="98"/>
      <c r="M266" s="113"/>
      <c r="N266" s="114"/>
      <c r="O266" s="113"/>
      <c r="P266" s="114"/>
      <c r="Q266" s="113"/>
      <c r="R266" s="114"/>
      <c r="S266" s="100"/>
      <c r="T266" s="101"/>
      <c r="U266" s="100"/>
      <c r="V266" s="101"/>
      <c r="W266" s="100"/>
      <c r="X266" s="101"/>
      <c r="Y266" s="100"/>
      <c r="Z266" s="101"/>
      <c r="AA266" s="100"/>
      <c r="AB266" s="101"/>
      <c r="AI266" s="79">
        <f t="shared" si="21"/>
        <v>0</v>
      </c>
      <c r="AK266" s="374"/>
    </row>
    <row r="267" spans="1:37" ht="36.6" customHeight="1" thickBot="1" x14ac:dyDescent="0.4">
      <c r="A267" s="29"/>
      <c r="B267" s="390" t="s">
        <v>122</v>
      </c>
      <c r="C267" s="160" t="s">
        <v>602</v>
      </c>
      <c r="D267" s="163" t="s">
        <v>383</v>
      </c>
      <c r="E267" s="102"/>
      <c r="F267" s="102"/>
      <c r="G267" s="102"/>
      <c r="H267" s="102"/>
      <c r="I267" s="102"/>
      <c r="J267" s="102"/>
      <c r="K267" s="102"/>
      <c r="L267" s="102"/>
      <c r="M267" s="232"/>
      <c r="N267" s="232"/>
      <c r="O267" s="232"/>
      <c r="P267" s="232"/>
      <c r="Q267" s="232"/>
      <c r="R267" s="232"/>
      <c r="S267" s="83"/>
      <c r="T267" s="83"/>
      <c r="U267" s="83"/>
      <c r="V267" s="83"/>
      <c r="W267" s="83"/>
      <c r="X267" s="83"/>
      <c r="Y267" s="83"/>
      <c r="Z267" s="83"/>
      <c r="AA267" s="83"/>
      <c r="AB267" s="83"/>
      <c r="AC267" s="32"/>
      <c r="AD267" s="32"/>
      <c r="AE267" s="32"/>
      <c r="AF267" s="32"/>
      <c r="AG267" s="32"/>
      <c r="AH267" s="32"/>
      <c r="AI267" s="22">
        <f t="shared" si="21"/>
        <v>0</v>
      </c>
      <c r="AK267" s="375" t="str">
        <f>CONCATENATE(AJ284,AJ283,AJ282,AJ281,AJ280,AJ279,AJ278,AJ277,AJ276,AJ275,AJ274,AJ273,AJ272,AJ271,AJ270,AJ269,AJ268,AJ267)</f>
        <v/>
      </c>
    </row>
    <row r="268" spans="1:37" ht="36.6" customHeight="1" thickBot="1" x14ac:dyDescent="0.4">
      <c r="A268" s="29"/>
      <c r="B268" s="391"/>
      <c r="C268" s="161" t="s">
        <v>603</v>
      </c>
      <c r="D268" s="164" t="s">
        <v>384</v>
      </c>
      <c r="E268" s="103"/>
      <c r="F268" s="103"/>
      <c r="G268" s="103"/>
      <c r="H268" s="103"/>
      <c r="I268" s="103"/>
      <c r="J268" s="103"/>
      <c r="K268" s="103"/>
      <c r="L268" s="103"/>
      <c r="M268" s="108"/>
      <c r="N268" s="109"/>
      <c r="O268" s="108"/>
      <c r="P268" s="109"/>
      <c r="Q268" s="108"/>
      <c r="R268" s="108"/>
      <c r="S268" s="86"/>
      <c r="T268" s="87"/>
      <c r="U268" s="86"/>
      <c r="V268" s="87"/>
      <c r="W268" s="86"/>
      <c r="X268" s="87"/>
      <c r="Y268" s="86"/>
      <c r="Z268" s="87"/>
      <c r="AA268" s="86"/>
      <c r="AB268" s="87"/>
      <c r="AC268" s="15"/>
      <c r="AD268" s="15"/>
      <c r="AE268" s="15"/>
      <c r="AF268" s="15"/>
      <c r="AG268" s="15"/>
      <c r="AH268" s="15"/>
      <c r="AI268" s="22">
        <f t="shared" si="21"/>
        <v>0</v>
      </c>
      <c r="AK268" s="376"/>
    </row>
    <row r="269" spans="1:37" ht="36.6" customHeight="1" thickBot="1" x14ac:dyDescent="0.4">
      <c r="A269" s="29"/>
      <c r="B269" s="391"/>
      <c r="C269" s="161" t="s">
        <v>606</v>
      </c>
      <c r="D269" s="164" t="s">
        <v>385</v>
      </c>
      <c r="E269" s="103"/>
      <c r="F269" s="103"/>
      <c r="G269" s="103"/>
      <c r="H269" s="103"/>
      <c r="I269" s="103"/>
      <c r="J269" s="103"/>
      <c r="K269" s="103"/>
      <c r="L269" s="103"/>
      <c r="M269" s="109"/>
      <c r="N269" s="108"/>
      <c r="O269" s="109"/>
      <c r="P269" s="108"/>
      <c r="Q269" s="109"/>
      <c r="R269" s="108"/>
      <c r="S269" s="87"/>
      <c r="T269" s="86"/>
      <c r="U269" s="87"/>
      <c r="V269" s="86"/>
      <c r="W269" s="87"/>
      <c r="X269" s="86"/>
      <c r="Y269" s="87"/>
      <c r="Z269" s="86"/>
      <c r="AA269" s="87"/>
      <c r="AB269" s="86"/>
      <c r="AC269" s="15"/>
      <c r="AD269" s="15"/>
      <c r="AE269" s="15"/>
      <c r="AF269" s="15"/>
      <c r="AG269" s="15"/>
      <c r="AH269" s="15"/>
      <c r="AI269" s="22">
        <f t="shared" si="21"/>
        <v>0</v>
      </c>
      <c r="AK269" s="376"/>
    </row>
    <row r="270" spans="1:37" ht="36.6" customHeight="1" thickBot="1" x14ac:dyDescent="0.4">
      <c r="A270" s="29"/>
      <c r="B270" s="391"/>
      <c r="C270" s="161" t="s">
        <v>88</v>
      </c>
      <c r="D270" s="164" t="s">
        <v>386</v>
      </c>
      <c r="E270" s="103"/>
      <c r="F270" s="103"/>
      <c r="G270" s="103"/>
      <c r="H270" s="103"/>
      <c r="I270" s="103"/>
      <c r="J270" s="103"/>
      <c r="K270" s="103"/>
      <c r="L270" s="103"/>
      <c r="M270" s="109"/>
      <c r="N270" s="108"/>
      <c r="O270" s="109"/>
      <c r="P270" s="108"/>
      <c r="Q270" s="109"/>
      <c r="R270" s="108"/>
      <c r="S270" s="87"/>
      <c r="T270" s="86"/>
      <c r="U270" s="87"/>
      <c r="V270" s="86"/>
      <c r="W270" s="87"/>
      <c r="X270" s="86"/>
      <c r="Y270" s="87"/>
      <c r="Z270" s="86"/>
      <c r="AA270" s="87"/>
      <c r="AB270" s="86"/>
      <c r="AC270" s="15"/>
      <c r="AD270" s="15"/>
      <c r="AE270" s="15"/>
      <c r="AF270" s="15"/>
      <c r="AG270" s="15"/>
      <c r="AH270" s="15"/>
      <c r="AI270" s="22">
        <f t="shared" si="21"/>
        <v>0</v>
      </c>
      <c r="AK270" s="376"/>
    </row>
    <row r="271" spans="1:37" ht="36.6" customHeight="1" thickBot="1" x14ac:dyDescent="0.4">
      <c r="A271" s="29"/>
      <c r="B271" s="391"/>
      <c r="C271" s="161" t="s">
        <v>604</v>
      </c>
      <c r="D271" s="164" t="s">
        <v>387</v>
      </c>
      <c r="E271" s="103"/>
      <c r="F271" s="103"/>
      <c r="G271" s="103"/>
      <c r="H271" s="103"/>
      <c r="I271" s="103"/>
      <c r="J271" s="103"/>
      <c r="K271" s="103"/>
      <c r="L271" s="103"/>
      <c r="M271" s="108"/>
      <c r="N271" s="109"/>
      <c r="O271" s="108"/>
      <c r="P271" s="109"/>
      <c r="Q271" s="108"/>
      <c r="R271" s="109"/>
      <c r="S271" s="86"/>
      <c r="T271" s="87"/>
      <c r="U271" s="86"/>
      <c r="V271" s="87"/>
      <c r="W271" s="86"/>
      <c r="X271" s="87"/>
      <c r="Y271" s="86"/>
      <c r="Z271" s="87"/>
      <c r="AA271" s="86"/>
      <c r="AB271" s="87"/>
      <c r="AC271" s="15"/>
      <c r="AD271" s="15"/>
      <c r="AE271" s="15"/>
      <c r="AF271" s="15"/>
      <c r="AG271" s="15"/>
      <c r="AH271" s="15"/>
      <c r="AI271" s="22">
        <f t="shared" si="21"/>
        <v>0</v>
      </c>
      <c r="AK271" s="376"/>
    </row>
    <row r="272" spans="1:37" ht="36.6" customHeight="1" thickBot="1" x14ac:dyDescent="0.4">
      <c r="A272" s="29"/>
      <c r="B272" s="391"/>
      <c r="C272" s="161" t="s">
        <v>607</v>
      </c>
      <c r="D272" s="164" t="s">
        <v>388</v>
      </c>
      <c r="E272" s="103"/>
      <c r="F272" s="103"/>
      <c r="G272" s="103"/>
      <c r="H272" s="103"/>
      <c r="I272" s="103"/>
      <c r="J272" s="103"/>
      <c r="K272" s="103"/>
      <c r="L272" s="103"/>
      <c r="M272" s="109"/>
      <c r="N272" s="109"/>
      <c r="O272" s="109"/>
      <c r="P272" s="109"/>
      <c r="Q272" s="109"/>
      <c r="R272" s="109"/>
      <c r="S272" s="87"/>
      <c r="T272" s="87"/>
      <c r="U272" s="87"/>
      <c r="V272" s="87"/>
      <c r="W272" s="87"/>
      <c r="X272" s="87"/>
      <c r="Y272" s="87"/>
      <c r="Z272" s="87"/>
      <c r="AA272" s="87"/>
      <c r="AB272" s="87"/>
      <c r="AC272" s="15"/>
      <c r="AD272" s="15"/>
      <c r="AE272" s="15"/>
      <c r="AF272" s="15"/>
      <c r="AG272" s="15"/>
      <c r="AH272" s="15"/>
      <c r="AI272" s="22">
        <f t="shared" si="21"/>
        <v>0</v>
      </c>
      <c r="AK272" s="376"/>
    </row>
    <row r="273" spans="1:37" ht="36.6" customHeight="1" thickBot="1" x14ac:dyDescent="0.4">
      <c r="A273" s="29"/>
      <c r="B273" s="391"/>
      <c r="C273" s="161" t="s">
        <v>89</v>
      </c>
      <c r="D273" s="164" t="s">
        <v>389</v>
      </c>
      <c r="E273" s="103"/>
      <c r="F273" s="103"/>
      <c r="G273" s="103"/>
      <c r="H273" s="103"/>
      <c r="I273" s="103"/>
      <c r="J273" s="103"/>
      <c r="K273" s="103"/>
      <c r="L273" s="103"/>
      <c r="M273" s="158"/>
      <c r="N273" s="109"/>
      <c r="O273" s="158"/>
      <c r="P273" s="109"/>
      <c r="Q273" s="158"/>
      <c r="R273" s="109"/>
      <c r="S273" s="87"/>
      <c r="T273" s="87"/>
      <c r="U273" s="87"/>
      <c r="V273" s="87"/>
      <c r="W273" s="87"/>
      <c r="X273" s="87"/>
      <c r="Y273" s="87"/>
      <c r="Z273" s="87"/>
      <c r="AA273" s="87"/>
      <c r="AB273" s="87"/>
      <c r="AC273" s="15"/>
      <c r="AD273" s="15"/>
      <c r="AE273" s="15"/>
      <c r="AF273" s="15"/>
      <c r="AG273" s="15"/>
      <c r="AH273" s="15"/>
      <c r="AI273" s="22">
        <f t="shared" si="21"/>
        <v>0</v>
      </c>
      <c r="AK273" s="376"/>
    </row>
    <row r="274" spans="1:37" ht="36.6" customHeight="1" thickBot="1" x14ac:dyDescent="0.4">
      <c r="A274" s="29"/>
      <c r="B274" s="391"/>
      <c r="C274" s="161" t="s">
        <v>90</v>
      </c>
      <c r="D274" s="164" t="s">
        <v>390</v>
      </c>
      <c r="E274" s="103"/>
      <c r="F274" s="103"/>
      <c r="G274" s="103"/>
      <c r="H274" s="103"/>
      <c r="I274" s="103"/>
      <c r="J274" s="103"/>
      <c r="K274" s="103"/>
      <c r="L274" s="103"/>
      <c r="M274" s="109"/>
      <c r="N274" s="109"/>
      <c r="O274" s="109"/>
      <c r="P274" s="109"/>
      <c r="Q274" s="109"/>
      <c r="R274" s="109"/>
      <c r="S274" s="87"/>
      <c r="T274" s="87"/>
      <c r="U274" s="87"/>
      <c r="V274" s="87"/>
      <c r="W274" s="87"/>
      <c r="X274" s="87"/>
      <c r="Y274" s="87"/>
      <c r="Z274" s="87"/>
      <c r="AA274" s="87"/>
      <c r="AB274" s="87"/>
      <c r="AC274" s="15"/>
      <c r="AD274" s="15"/>
      <c r="AE274" s="15"/>
      <c r="AF274" s="15"/>
      <c r="AG274" s="15"/>
      <c r="AH274" s="15"/>
      <c r="AI274" s="22">
        <f t="shared" si="21"/>
        <v>0</v>
      </c>
      <c r="AK274" s="376"/>
    </row>
    <row r="275" spans="1:37" ht="36.6" customHeight="1" thickBot="1" x14ac:dyDescent="0.4">
      <c r="A275" s="29"/>
      <c r="B275" s="392"/>
      <c r="C275" s="162" t="s">
        <v>605</v>
      </c>
      <c r="D275" s="166" t="s">
        <v>391</v>
      </c>
      <c r="E275" s="104"/>
      <c r="F275" s="104"/>
      <c r="G275" s="104"/>
      <c r="H275" s="104"/>
      <c r="I275" s="104"/>
      <c r="J275" s="104"/>
      <c r="K275" s="104"/>
      <c r="L275" s="104"/>
      <c r="M275" s="110"/>
      <c r="N275" s="111"/>
      <c r="O275" s="110"/>
      <c r="P275" s="111"/>
      <c r="Q275" s="110"/>
      <c r="R275" s="111"/>
      <c r="S275" s="92"/>
      <c r="T275" s="93"/>
      <c r="U275" s="92"/>
      <c r="V275" s="93"/>
      <c r="W275" s="92"/>
      <c r="X275" s="93"/>
      <c r="Y275" s="92"/>
      <c r="Z275" s="93"/>
      <c r="AA275" s="92"/>
      <c r="AB275" s="93"/>
      <c r="AC275" s="33"/>
      <c r="AD275" s="33"/>
      <c r="AE275" s="33"/>
      <c r="AF275" s="33"/>
      <c r="AG275" s="33"/>
      <c r="AH275" s="33"/>
      <c r="AI275" s="35">
        <f t="shared" si="21"/>
        <v>0</v>
      </c>
      <c r="AK275" s="376"/>
    </row>
    <row r="276" spans="1:37" ht="36.6" customHeight="1" thickBot="1" x14ac:dyDescent="0.4">
      <c r="A276" s="29"/>
      <c r="B276" s="390" t="s">
        <v>123</v>
      </c>
      <c r="C276" s="160" t="s">
        <v>602</v>
      </c>
      <c r="D276" s="163" t="s">
        <v>392</v>
      </c>
      <c r="E276" s="102"/>
      <c r="F276" s="102"/>
      <c r="G276" s="102"/>
      <c r="H276" s="102"/>
      <c r="I276" s="102"/>
      <c r="J276" s="102"/>
      <c r="K276" s="102"/>
      <c r="L276" s="102"/>
      <c r="M276" s="232"/>
      <c r="N276" s="232"/>
      <c r="O276" s="232"/>
      <c r="P276" s="232"/>
      <c r="Q276" s="232"/>
      <c r="R276" s="232"/>
      <c r="S276" s="83"/>
      <c r="T276" s="83"/>
      <c r="U276" s="83"/>
      <c r="V276" s="83"/>
      <c r="W276" s="83"/>
      <c r="X276" s="83"/>
      <c r="Y276" s="83"/>
      <c r="Z276" s="83"/>
      <c r="AA276" s="83"/>
      <c r="AB276" s="83"/>
      <c r="AC276" s="32"/>
      <c r="AD276" s="32"/>
      <c r="AE276" s="32"/>
      <c r="AF276" s="32"/>
      <c r="AG276" s="32"/>
      <c r="AH276" s="32"/>
      <c r="AI276" s="22">
        <f t="shared" si="21"/>
        <v>0</v>
      </c>
      <c r="AK276" s="376"/>
    </row>
    <row r="277" spans="1:37" ht="36.6" customHeight="1" thickBot="1" x14ac:dyDescent="0.4">
      <c r="A277" s="29"/>
      <c r="B277" s="391"/>
      <c r="C277" s="161" t="s">
        <v>603</v>
      </c>
      <c r="D277" s="164" t="s">
        <v>393</v>
      </c>
      <c r="E277" s="103"/>
      <c r="F277" s="103"/>
      <c r="G277" s="103"/>
      <c r="H277" s="103"/>
      <c r="I277" s="103"/>
      <c r="J277" s="103"/>
      <c r="K277" s="103"/>
      <c r="L277" s="103"/>
      <c r="M277" s="108"/>
      <c r="N277" s="109"/>
      <c r="O277" s="108"/>
      <c r="P277" s="109"/>
      <c r="Q277" s="108"/>
      <c r="R277" s="108"/>
      <c r="S277" s="86"/>
      <c r="T277" s="87"/>
      <c r="U277" s="86"/>
      <c r="V277" s="87"/>
      <c r="W277" s="86"/>
      <c r="X277" s="87"/>
      <c r="Y277" s="86"/>
      <c r="Z277" s="87"/>
      <c r="AA277" s="86"/>
      <c r="AB277" s="87"/>
      <c r="AC277" s="15"/>
      <c r="AD277" s="15"/>
      <c r="AE277" s="15"/>
      <c r="AF277" s="15"/>
      <c r="AG277" s="15"/>
      <c r="AH277" s="15"/>
      <c r="AI277" s="22">
        <f t="shared" si="21"/>
        <v>0</v>
      </c>
      <c r="AK277" s="376"/>
    </row>
    <row r="278" spans="1:37" ht="36.6" customHeight="1" thickBot="1" x14ac:dyDescent="0.4">
      <c r="A278" s="29"/>
      <c r="B278" s="391"/>
      <c r="C278" s="161" t="s">
        <v>606</v>
      </c>
      <c r="D278" s="164" t="s">
        <v>394</v>
      </c>
      <c r="E278" s="103"/>
      <c r="F278" s="103"/>
      <c r="G278" s="103"/>
      <c r="H278" s="103"/>
      <c r="I278" s="103"/>
      <c r="J278" s="103"/>
      <c r="K278" s="103"/>
      <c r="L278" s="103"/>
      <c r="M278" s="109"/>
      <c r="N278" s="108"/>
      <c r="O278" s="109"/>
      <c r="P278" s="108"/>
      <c r="Q278" s="109"/>
      <c r="R278" s="108"/>
      <c r="S278" s="87"/>
      <c r="T278" s="86"/>
      <c r="U278" s="87"/>
      <c r="V278" s="86"/>
      <c r="W278" s="87"/>
      <c r="X278" s="86"/>
      <c r="Y278" s="87"/>
      <c r="Z278" s="86"/>
      <c r="AA278" s="87"/>
      <c r="AB278" s="86"/>
      <c r="AC278" s="15"/>
      <c r="AD278" s="15"/>
      <c r="AE278" s="15"/>
      <c r="AF278" s="15"/>
      <c r="AG278" s="15"/>
      <c r="AH278" s="15"/>
      <c r="AI278" s="22">
        <f t="shared" si="21"/>
        <v>0</v>
      </c>
      <c r="AK278" s="376"/>
    </row>
    <row r="279" spans="1:37" ht="36.6" customHeight="1" thickBot="1" x14ac:dyDescent="0.4">
      <c r="A279" s="29"/>
      <c r="B279" s="391"/>
      <c r="C279" s="161" t="s">
        <v>88</v>
      </c>
      <c r="D279" s="164" t="s">
        <v>395</v>
      </c>
      <c r="E279" s="103"/>
      <c r="F279" s="103"/>
      <c r="G279" s="103"/>
      <c r="H279" s="103"/>
      <c r="I279" s="103"/>
      <c r="J279" s="103"/>
      <c r="K279" s="103"/>
      <c r="L279" s="103"/>
      <c r="M279" s="109"/>
      <c r="N279" s="108"/>
      <c r="O279" s="109"/>
      <c r="P279" s="108"/>
      <c r="Q279" s="109"/>
      <c r="R279" s="108"/>
      <c r="S279" s="87"/>
      <c r="T279" s="86"/>
      <c r="U279" s="87"/>
      <c r="V279" s="86"/>
      <c r="W279" s="87"/>
      <c r="X279" s="86"/>
      <c r="Y279" s="87"/>
      <c r="Z279" s="86"/>
      <c r="AA279" s="87"/>
      <c r="AB279" s="86"/>
      <c r="AC279" s="15"/>
      <c r="AD279" s="15"/>
      <c r="AE279" s="15"/>
      <c r="AF279" s="15"/>
      <c r="AG279" s="15"/>
      <c r="AH279" s="15"/>
      <c r="AI279" s="22">
        <f t="shared" si="21"/>
        <v>0</v>
      </c>
      <c r="AK279" s="376"/>
    </row>
    <row r="280" spans="1:37" ht="36.6" customHeight="1" thickBot="1" x14ac:dyDescent="0.4">
      <c r="A280" s="29"/>
      <c r="B280" s="391"/>
      <c r="C280" s="161" t="s">
        <v>604</v>
      </c>
      <c r="D280" s="164" t="s">
        <v>396</v>
      </c>
      <c r="E280" s="103"/>
      <c r="F280" s="103"/>
      <c r="G280" s="103"/>
      <c r="H280" s="103"/>
      <c r="I280" s="103"/>
      <c r="J280" s="103"/>
      <c r="K280" s="103"/>
      <c r="L280" s="103"/>
      <c r="M280" s="108"/>
      <c r="N280" s="109"/>
      <c r="O280" s="108"/>
      <c r="P280" s="109"/>
      <c r="Q280" s="108"/>
      <c r="R280" s="109"/>
      <c r="S280" s="86"/>
      <c r="T280" s="87"/>
      <c r="U280" s="86"/>
      <c r="V280" s="87"/>
      <c r="W280" s="86"/>
      <c r="X280" s="87"/>
      <c r="Y280" s="86"/>
      <c r="Z280" s="87"/>
      <c r="AA280" s="86"/>
      <c r="AB280" s="87"/>
      <c r="AC280" s="15"/>
      <c r="AD280" s="15"/>
      <c r="AE280" s="15"/>
      <c r="AF280" s="15"/>
      <c r="AG280" s="15"/>
      <c r="AH280" s="15"/>
      <c r="AI280" s="22">
        <f t="shared" si="21"/>
        <v>0</v>
      </c>
      <c r="AK280" s="376"/>
    </row>
    <row r="281" spans="1:37" ht="36.6" customHeight="1" thickBot="1" x14ac:dyDescent="0.4">
      <c r="A281" s="29"/>
      <c r="B281" s="391"/>
      <c r="C281" s="161" t="s">
        <v>607</v>
      </c>
      <c r="D281" s="164" t="s">
        <v>397</v>
      </c>
      <c r="E281" s="103"/>
      <c r="F281" s="103"/>
      <c r="G281" s="103"/>
      <c r="H281" s="103"/>
      <c r="I281" s="103"/>
      <c r="J281" s="103"/>
      <c r="K281" s="103"/>
      <c r="L281" s="103"/>
      <c r="M281" s="109"/>
      <c r="N281" s="109"/>
      <c r="O281" s="109"/>
      <c r="P281" s="109"/>
      <c r="Q281" s="109"/>
      <c r="R281" s="109"/>
      <c r="S281" s="87"/>
      <c r="T281" s="87"/>
      <c r="U281" s="87"/>
      <c r="V281" s="87"/>
      <c r="W281" s="87"/>
      <c r="X281" s="87"/>
      <c r="Y281" s="87"/>
      <c r="Z281" s="87"/>
      <c r="AA281" s="87"/>
      <c r="AB281" s="87"/>
      <c r="AC281" s="15"/>
      <c r="AD281" s="15"/>
      <c r="AE281" s="15"/>
      <c r="AF281" s="15"/>
      <c r="AG281" s="15"/>
      <c r="AH281" s="15"/>
      <c r="AI281" s="22">
        <f t="shared" si="21"/>
        <v>0</v>
      </c>
      <c r="AK281" s="376"/>
    </row>
    <row r="282" spans="1:37" ht="36.6" customHeight="1" thickBot="1" x14ac:dyDescent="0.4">
      <c r="A282" s="29"/>
      <c r="B282" s="391"/>
      <c r="C282" s="161" t="s">
        <v>89</v>
      </c>
      <c r="D282" s="164" t="s">
        <v>398</v>
      </c>
      <c r="E282" s="103"/>
      <c r="F282" s="103"/>
      <c r="G282" s="103"/>
      <c r="H282" s="103"/>
      <c r="I282" s="103"/>
      <c r="J282" s="103"/>
      <c r="K282" s="103"/>
      <c r="L282" s="103"/>
      <c r="M282" s="158"/>
      <c r="N282" s="109"/>
      <c r="O282" s="158"/>
      <c r="P282" s="109"/>
      <c r="Q282" s="158"/>
      <c r="R282" s="109"/>
      <c r="S282" s="87"/>
      <c r="T282" s="87"/>
      <c r="U282" s="87"/>
      <c r="V282" s="87"/>
      <c r="W282" s="87"/>
      <c r="X282" s="87"/>
      <c r="Y282" s="87"/>
      <c r="Z282" s="87"/>
      <c r="AA282" s="87"/>
      <c r="AB282" s="87"/>
      <c r="AC282" s="15"/>
      <c r="AD282" s="15"/>
      <c r="AE282" s="15"/>
      <c r="AF282" s="15"/>
      <c r="AG282" s="15"/>
      <c r="AH282" s="15"/>
      <c r="AI282" s="22">
        <f t="shared" si="21"/>
        <v>0</v>
      </c>
      <c r="AK282" s="376"/>
    </row>
    <row r="283" spans="1:37" ht="36.6" customHeight="1" thickBot="1" x14ac:dyDescent="0.4">
      <c r="A283" s="29"/>
      <c r="B283" s="391"/>
      <c r="C283" s="161" t="s">
        <v>90</v>
      </c>
      <c r="D283" s="164" t="s">
        <v>399</v>
      </c>
      <c r="E283" s="103"/>
      <c r="F283" s="103"/>
      <c r="G283" s="103"/>
      <c r="H283" s="103"/>
      <c r="I283" s="103"/>
      <c r="J283" s="103"/>
      <c r="K283" s="103"/>
      <c r="L283" s="103"/>
      <c r="M283" s="109"/>
      <c r="N283" s="109"/>
      <c r="O283" s="109"/>
      <c r="P283" s="109"/>
      <c r="Q283" s="109"/>
      <c r="R283" s="109"/>
      <c r="S283" s="87"/>
      <c r="T283" s="87"/>
      <c r="U283" s="87"/>
      <c r="V283" s="87"/>
      <c r="W283" s="87"/>
      <c r="X283" s="87"/>
      <c r="Y283" s="87"/>
      <c r="Z283" s="87"/>
      <c r="AA283" s="87"/>
      <c r="AB283" s="87"/>
      <c r="AC283" s="15"/>
      <c r="AD283" s="15"/>
      <c r="AE283" s="15"/>
      <c r="AF283" s="15"/>
      <c r="AG283" s="15"/>
      <c r="AH283" s="15"/>
      <c r="AI283" s="22">
        <f t="shared" si="21"/>
        <v>0</v>
      </c>
      <c r="AK283" s="376"/>
    </row>
    <row r="284" spans="1:37" ht="36.6" customHeight="1" thickBot="1" x14ac:dyDescent="0.4">
      <c r="A284" s="29"/>
      <c r="B284" s="392"/>
      <c r="C284" s="162" t="s">
        <v>605</v>
      </c>
      <c r="D284" s="165" t="s">
        <v>400</v>
      </c>
      <c r="E284" s="104"/>
      <c r="F284" s="104"/>
      <c r="G284" s="104"/>
      <c r="H284" s="104"/>
      <c r="I284" s="104"/>
      <c r="J284" s="104"/>
      <c r="K284" s="104"/>
      <c r="L284" s="104"/>
      <c r="M284" s="110"/>
      <c r="N284" s="111"/>
      <c r="O284" s="110"/>
      <c r="P284" s="111"/>
      <c r="Q284" s="110"/>
      <c r="R284" s="111"/>
      <c r="S284" s="92"/>
      <c r="T284" s="93"/>
      <c r="U284" s="92"/>
      <c r="V284" s="93"/>
      <c r="W284" s="92"/>
      <c r="X284" s="93"/>
      <c r="Y284" s="92"/>
      <c r="Z284" s="93"/>
      <c r="AA284" s="92"/>
      <c r="AB284" s="93"/>
      <c r="AC284" s="33"/>
      <c r="AD284" s="33"/>
      <c r="AE284" s="33"/>
      <c r="AF284" s="33"/>
      <c r="AG284" s="33"/>
      <c r="AH284" s="33"/>
      <c r="AI284" s="35">
        <f t="shared" si="21"/>
        <v>0</v>
      </c>
      <c r="AK284" s="377"/>
    </row>
    <row r="285" spans="1:37" ht="36.6" customHeight="1" thickBot="1" x14ac:dyDescent="0.4">
      <c r="A285" s="29"/>
      <c r="B285" s="390" t="s">
        <v>124</v>
      </c>
      <c r="C285" s="160" t="s">
        <v>602</v>
      </c>
      <c r="D285" s="167" t="s">
        <v>401</v>
      </c>
      <c r="E285" s="102"/>
      <c r="F285" s="102"/>
      <c r="G285" s="102"/>
      <c r="H285" s="102"/>
      <c r="I285" s="102"/>
      <c r="J285" s="102"/>
      <c r="K285" s="102"/>
      <c r="L285" s="102"/>
      <c r="M285" s="232"/>
      <c r="N285" s="232"/>
      <c r="O285" s="232"/>
      <c r="P285" s="232"/>
      <c r="Q285" s="232"/>
      <c r="R285" s="232"/>
      <c r="S285" s="83"/>
      <c r="T285" s="83"/>
      <c r="U285" s="83"/>
      <c r="V285" s="83"/>
      <c r="W285" s="83"/>
      <c r="X285" s="83"/>
      <c r="Y285" s="83"/>
      <c r="Z285" s="83"/>
      <c r="AA285" s="83"/>
      <c r="AB285" s="83"/>
      <c r="AC285" s="32"/>
      <c r="AD285" s="32"/>
      <c r="AE285" s="32"/>
      <c r="AF285" s="32"/>
      <c r="AG285" s="32"/>
      <c r="AH285" s="32"/>
      <c r="AI285" s="22">
        <f t="shared" si="21"/>
        <v>0</v>
      </c>
      <c r="AJ285" s="131"/>
      <c r="AK285" s="372"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29"/>
      <c r="B286" s="391"/>
      <c r="C286" s="161" t="s">
        <v>603</v>
      </c>
      <c r="D286" s="164" t="s">
        <v>402</v>
      </c>
      <c r="E286" s="103"/>
      <c r="F286" s="103"/>
      <c r="G286" s="103"/>
      <c r="H286" s="103"/>
      <c r="I286" s="103"/>
      <c r="J286" s="103"/>
      <c r="K286" s="103"/>
      <c r="L286" s="103"/>
      <c r="M286" s="108"/>
      <c r="N286" s="109"/>
      <c r="O286" s="108"/>
      <c r="P286" s="109"/>
      <c r="Q286" s="108"/>
      <c r="R286" s="108"/>
      <c r="S286" s="86"/>
      <c r="T286" s="87"/>
      <c r="U286" s="86"/>
      <c r="V286" s="87"/>
      <c r="W286" s="86"/>
      <c r="X286" s="87"/>
      <c r="Y286" s="86"/>
      <c r="Z286" s="87"/>
      <c r="AA286" s="86"/>
      <c r="AB286" s="87"/>
      <c r="AC286" s="15"/>
      <c r="AD286" s="15"/>
      <c r="AE286" s="15"/>
      <c r="AF286" s="15"/>
      <c r="AG286" s="15"/>
      <c r="AH286" s="15"/>
      <c r="AI286" s="22">
        <f t="shared" si="21"/>
        <v>0</v>
      </c>
      <c r="AJ286" s="132"/>
      <c r="AK286" s="373"/>
    </row>
    <row r="287" spans="1:37" ht="36.6" customHeight="1" thickBot="1" x14ac:dyDescent="0.4">
      <c r="A287" s="29"/>
      <c r="B287" s="391"/>
      <c r="C287" s="161" t="s">
        <v>606</v>
      </c>
      <c r="D287" s="164" t="s">
        <v>403</v>
      </c>
      <c r="E287" s="103"/>
      <c r="F287" s="103"/>
      <c r="G287" s="103"/>
      <c r="H287" s="103"/>
      <c r="I287" s="103"/>
      <c r="J287" s="103"/>
      <c r="K287" s="103"/>
      <c r="L287" s="103"/>
      <c r="M287" s="109"/>
      <c r="N287" s="108"/>
      <c r="O287" s="109"/>
      <c r="P287" s="108"/>
      <c r="Q287" s="109"/>
      <c r="R287" s="108"/>
      <c r="S287" s="87"/>
      <c r="T287" s="86"/>
      <c r="U287" s="87"/>
      <c r="V287" s="86"/>
      <c r="W287" s="87"/>
      <c r="X287" s="86"/>
      <c r="Y287" s="87"/>
      <c r="Z287" s="86"/>
      <c r="AA287" s="87"/>
      <c r="AB287" s="86"/>
      <c r="AC287" s="15"/>
      <c r="AD287" s="15"/>
      <c r="AE287" s="15"/>
      <c r="AF287" s="15"/>
      <c r="AG287" s="15"/>
      <c r="AH287" s="15"/>
      <c r="AI287" s="22">
        <f t="shared" si="21"/>
        <v>0</v>
      </c>
      <c r="AJ287" s="132"/>
      <c r="AK287" s="373"/>
    </row>
    <row r="288" spans="1:37" ht="36.6" customHeight="1" thickBot="1" x14ac:dyDescent="0.4">
      <c r="A288" s="29"/>
      <c r="B288" s="391"/>
      <c r="C288" s="161" t="s">
        <v>88</v>
      </c>
      <c r="D288" s="164" t="s">
        <v>404</v>
      </c>
      <c r="E288" s="103"/>
      <c r="F288" s="103"/>
      <c r="G288" s="103"/>
      <c r="H288" s="103"/>
      <c r="I288" s="103"/>
      <c r="J288" s="103"/>
      <c r="K288" s="103"/>
      <c r="L288" s="103"/>
      <c r="M288" s="109"/>
      <c r="N288" s="108"/>
      <c r="O288" s="109"/>
      <c r="P288" s="108"/>
      <c r="Q288" s="109"/>
      <c r="R288" s="108"/>
      <c r="S288" s="87"/>
      <c r="T288" s="86"/>
      <c r="U288" s="87"/>
      <c r="V288" s="86"/>
      <c r="W288" s="87"/>
      <c r="X288" s="86"/>
      <c r="Y288" s="87"/>
      <c r="Z288" s="86"/>
      <c r="AA288" s="87"/>
      <c r="AB288" s="86"/>
      <c r="AC288" s="15"/>
      <c r="AD288" s="15"/>
      <c r="AE288" s="15"/>
      <c r="AF288" s="15"/>
      <c r="AG288" s="15"/>
      <c r="AH288" s="15"/>
      <c r="AI288" s="22">
        <f t="shared" si="21"/>
        <v>0</v>
      </c>
      <c r="AJ288" s="132"/>
      <c r="AK288" s="373"/>
    </row>
    <row r="289" spans="1:37" ht="36.6" customHeight="1" thickBot="1" x14ac:dyDescent="0.4">
      <c r="A289" s="29"/>
      <c r="B289" s="391"/>
      <c r="C289" s="161" t="s">
        <v>604</v>
      </c>
      <c r="D289" s="164" t="s">
        <v>405</v>
      </c>
      <c r="E289" s="103"/>
      <c r="F289" s="103"/>
      <c r="G289" s="103"/>
      <c r="H289" s="103"/>
      <c r="I289" s="103"/>
      <c r="J289" s="103"/>
      <c r="K289" s="103"/>
      <c r="L289" s="103"/>
      <c r="M289" s="108"/>
      <c r="N289" s="109"/>
      <c r="O289" s="108"/>
      <c r="P289" s="109"/>
      <c r="Q289" s="108"/>
      <c r="R289" s="109"/>
      <c r="S289" s="86"/>
      <c r="T289" s="87"/>
      <c r="U289" s="86"/>
      <c r="V289" s="87"/>
      <c r="W289" s="86"/>
      <c r="X289" s="87"/>
      <c r="Y289" s="86"/>
      <c r="Z289" s="87"/>
      <c r="AA289" s="86"/>
      <c r="AB289" s="87"/>
      <c r="AC289" s="15"/>
      <c r="AD289" s="15"/>
      <c r="AE289" s="15"/>
      <c r="AF289" s="15"/>
      <c r="AG289" s="15"/>
      <c r="AH289" s="15"/>
      <c r="AI289" s="22">
        <f t="shared" si="21"/>
        <v>0</v>
      </c>
      <c r="AJ289" s="132"/>
      <c r="AK289" s="373"/>
    </row>
    <row r="290" spans="1:37" ht="36.6" customHeight="1" thickBot="1" x14ac:dyDescent="0.4">
      <c r="A290" s="29"/>
      <c r="B290" s="391"/>
      <c r="C290" s="161" t="s">
        <v>607</v>
      </c>
      <c r="D290" s="164" t="s">
        <v>406</v>
      </c>
      <c r="E290" s="103"/>
      <c r="F290" s="103"/>
      <c r="G290" s="103"/>
      <c r="H290" s="103"/>
      <c r="I290" s="103"/>
      <c r="J290" s="103"/>
      <c r="K290" s="103"/>
      <c r="L290" s="103"/>
      <c r="M290" s="109"/>
      <c r="N290" s="109"/>
      <c r="O290" s="109"/>
      <c r="P290" s="109"/>
      <c r="Q290" s="109"/>
      <c r="R290" s="109"/>
      <c r="S290" s="87"/>
      <c r="T290" s="87"/>
      <c r="U290" s="87"/>
      <c r="V290" s="87"/>
      <c r="W290" s="87"/>
      <c r="X290" s="87"/>
      <c r="Y290" s="87"/>
      <c r="Z290" s="87"/>
      <c r="AA290" s="87"/>
      <c r="AB290" s="87"/>
      <c r="AC290" s="15"/>
      <c r="AD290" s="15"/>
      <c r="AE290" s="15"/>
      <c r="AF290" s="15"/>
      <c r="AG290" s="15"/>
      <c r="AH290" s="15"/>
      <c r="AI290" s="22">
        <f t="shared" si="21"/>
        <v>0</v>
      </c>
      <c r="AJ290" s="132"/>
      <c r="AK290" s="373"/>
    </row>
    <row r="291" spans="1:37" ht="36.6" customHeight="1" thickBot="1" x14ac:dyDescent="0.4">
      <c r="A291" s="29"/>
      <c r="B291" s="391"/>
      <c r="C291" s="161" t="s">
        <v>89</v>
      </c>
      <c r="D291" s="164" t="s">
        <v>407</v>
      </c>
      <c r="E291" s="103"/>
      <c r="F291" s="103"/>
      <c r="G291" s="103"/>
      <c r="H291" s="103"/>
      <c r="I291" s="103"/>
      <c r="J291" s="103"/>
      <c r="K291" s="103"/>
      <c r="L291" s="103"/>
      <c r="M291" s="158"/>
      <c r="N291" s="109"/>
      <c r="O291" s="158"/>
      <c r="P291" s="109"/>
      <c r="Q291" s="158"/>
      <c r="R291" s="109"/>
      <c r="S291" s="87"/>
      <c r="T291" s="87"/>
      <c r="U291" s="87"/>
      <c r="V291" s="87"/>
      <c r="W291" s="87"/>
      <c r="X291" s="87"/>
      <c r="Y291" s="87"/>
      <c r="Z291" s="87"/>
      <c r="AA291" s="87"/>
      <c r="AB291" s="87"/>
      <c r="AC291" s="15"/>
      <c r="AD291" s="15"/>
      <c r="AE291" s="15"/>
      <c r="AF291" s="15"/>
      <c r="AG291" s="15"/>
      <c r="AH291" s="15"/>
      <c r="AI291" s="22">
        <f t="shared" si="21"/>
        <v>0</v>
      </c>
      <c r="AJ291" s="132"/>
      <c r="AK291" s="373"/>
    </row>
    <row r="292" spans="1:37" ht="36.6" customHeight="1" thickBot="1" x14ac:dyDescent="0.4">
      <c r="A292" s="29"/>
      <c r="B292" s="391"/>
      <c r="C292" s="161" t="s">
        <v>90</v>
      </c>
      <c r="D292" s="164" t="s">
        <v>408</v>
      </c>
      <c r="E292" s="103"/>
      <c r="F292" s="103"/>
      <c r="G292" s="103"/>
      <c r="H292" s="103"/>
      <c r="I292" s="103"/>
      <c r="J292" s="103"/>
      <c r="K292" s="103"/>
      <c r="L292" s="103"/>
      <c r="M292" s="109"/>
      <c r="N292" s="109"/>
      <c r="O292" s="109"/>
      <c r="P292" s="109"/>
      <c r="Q292" s="109"/>
      <c r="R292" s="109"/>
      <c r="S292" s="87"/>
      <c r="T292" s="87"/>
      <c r="U292" s="87"/>
      <c r="V292" s="87"/>
      <c r="W292" s="87"/>
      <c r="X292" s="87"/>
      <c r="Y292" s="87"/>
      <c r="Z292" s="87"/>
      <c r="AA292" s="87"/>
      <c r="AB292" s="87"/>
      <c r="AC292" s="15"/>
      <c r="AD292" s="15"/>
      <c r="AE292" s="15"/>
      <c r="AF292" s="15"/>
      <c r="AG292" s="15"/>
      <c r="AH292" s="15"/>
      <c r="AI292" s="22">
        <f t="shared" si="21"/>
        <v>0</v>
      </c>
      <c r="AJ292" s="132"/>
      <c r="AK292" s="373"/>
    </row>
    <row r="293" spans="1:37" ht="36.6" customHeight="1" thickBot="1" x14ac:dyDescent="0.4">
      <c r="A293" s="29"/>
      <c r="B293" s="392"/>
      <c r="C293" s="162" t="s">
        <v>605</v>
      </c>
      <c r="D293" s="165" t="s">
        <v>409</v>
      </c>
      <c r="E293" s="104"/>
      <c r="F293" s="104"/>
      <c r="G293" s="104"/>
      <c r="H293" s="104"/>
      <c r="I293" s="104"/>
      <c r="J293" s="104"/>
      <c r="K293" s="104"/>
      <c r="L293" s="104"/>
      <c r="M293" s="110"/>
      <c r="N293" s="111"/>
      <c r="O293" s="110"/>
      <c r="P293" s="111"/>
      <c r="Q293" s="110"/>
      <c r="R293" s="111"/>
      <c r="S293" s="92"/>
      <c r="T293" s="93"/>
      <c r="U293" s="92"/>
      <c r="V293" s="93"/>
      <c r="W293" s="92"/>
      <c r="X293" s="93"/>
      <c r="Y293" s="92"/>
      <c r="Z293" s="93"/>
      <c r="AA293" s="92"/>
      <c r="AB293" s="93"/>
      <c r="AC293" s="33"/>
      <c r="AD293" s="33"/>
      <c r="AE293" s="33"/>
      <c r="AF293" s="33"/>
      <c r="AG293" s="33"/>
      <c r="AH293" s="33"/>
      <c r="AI293" s="35">
        <f t="shared" si="21"/>
        <v>0</v>
      </c>
      <c r="AJ293" s="132"/>
      <c r="AK293" s="373"/>
    </row>
    <row r="294" spans="1:37" ht="36.6" customHeight="1" thickBot="1" x14ac:dyDescent="0.4">
      <c r="A294" s="29"/>
      <c r="B294" s="400" t="s">
        <v>125</v>
      </c>
      <c r="C294" s="116" t="s">
        <v>602</v>
      </c>
      <c r="D294" s="128" t="s">
        <v>410</v>
      </c>
      <c r="E294" s="102"/>
      <c r="F294" s="102"/>
      <c r="G294" s="102"/>
      <c r="H294" s="102"/>
      <c r="I294" s="102"/>
      <c r="J294" s="102"/>
      <c r="K294" s="102"/>
      <c r="L294" s="102"/>
      <c r="M294" s="232"/>
      <c r="N294" s="232"/>
      <c r="O294" s="232"/>
      <c r="P294" s="232"/>
      <c r="Q294" s="232"/>
      <c r="R294" s="232"/>
      <c r="S294" s="83"/>
      <c r="T294" s="83"/>
      <c r="U294" s="83"/>
      <c r="V294" s="83"/>
      <c r="W294" s="83"/>
      <c r="X294" s="83"/>
      <c r="Y294" s="83"/>
      <c r="Z294" s="83"/>
      <c r="AA294" s="83"/>
      <c r="AB294" s="83"/>
      <c r="AC294" s="32"/>
      <c r="AD294" s="32"/>
      <c r="AE294" s="32"/>
      <c r="AF294" s="32"/>
      <c r="AG294" s="32"/>
      <c r="AH294" s="32"/>
      <c r="AI294" s="22">
        <f t="shared" si="21"/>
        <v>0</v>
      </c>
      <c r="AJ294" s="132"/>
      <c r="AK294" s="373"/>
    </row>
    <row r="295" spans="1:37" ht="36.6" customHeight="1" thickBot="1" x14ac:dyDescent="0.4">
      <c r="A295" s="29"/>
      <c r="B295" s="401"/>
      <c r="C295" s="117" t="s">
        <v>603</v>
      </c>
      <c r="D295" s="126" t="s">
        <v>411</v>
      </c>
      <c r="E295" s="103"/>
      <c r="F295" s="103"/>
      <c r="G295" s="103"/>
      <c r="H295" s="103"/>
      <c r="I295" s="103"/>
      <c r="J295" s="103"/>
      <c r="K295" s="103"/>
      <c r="L295" s="103"/>
      <c r="M295" s="108"/>
      <c r="N295" s="109"/>
      <c r="O295" s="108"/>
      <c r="P295" s="109"/>
      <c r="Q295" s="108"/>
      <c r="R295" s="108"/>
      <c r="S295" s="86"/>
      <c r="T295" s="87"/>
      <c r="U295" s="86"/>
      <c r="V295" s="87"/>
      <c r="W295" s="86"/>
      <c r="X295" s="87"/>
      <c r="Y295" s="86"/>
      <c r="Z295" s="87"/>
      <c r="AA295" s="86"/>
      <c r="AB295" s="87"/>
      <c r="AC295" s="15"/>
      <c r="AD295" s="15"/>
      <c r="AE295" s="15"/>
      <c r="AF295" s="15"/>
      <c r="AG295" s="15"/>
      <c r="AH295" s="15"/>
      <c r="AI295" s="22">
        <f t="shared" si="21"/>
        <v>0</v>
      </c>
      <c r="AJ295" s="132"/>
      <c r="AK295" s="373"/>
    </row>
    <row r="296" spans="1:37" ht="36.6" customHeight="1" thickBot="1" x14ac:dyDescent="0.4">
      <c r="A296" s="29"/>
      <c r="B296" s="401"/>
      <c r="C296" s="117" t="s">
        <v>606</v>
      </c>
      <c r="D296" s="128" t="s">
        <v>412</v>
      </c>
      <c r="E296" s="103"/>
      <c r="F296" s="103"/>
      <c r="G296" s="103"/>
      <c r="H296" s="103"/>
      <c r="I296" s="103"/>
      <c r="J296" s="103"/>
      <c r="K296" s="103"/>
      <c r="L296" s="103"/>
      <c r="M296" s="109"/>
      <c r="N296" s="108"/>
      <c r="O296" s="109"/>
      <c r="P296" s="108"/>
      <c r="Q296" s="109"/>
      <c r="R296" s="108"/>
      <c r="S296" s="87"/>
      <c r="T296" s="86"/>
      <c r="U296" s="87"/>
      <c r="V296" s="86"/>
      <c r="W296" s="87"/>
      <c r="X296" s="86"/>
      <c r="Y296" s="87"/>
      <c r="Z296" s="86"/>
      <c r="AA296" s="87"/>
      <c r="AB296" s="86"/>
      <c r="AC296" s="15"/>
      <c r="AD296" s="15"/>
      <c r="AE296" s="15"/>
      <c r="AF296" s="15"/>
      <c r="AG296" s="15"/>
      <c r="AH296" s="15"/>
      <c r="AI296" s="22">
        <f t="shared" si="21"/>
        <v>0</v>
      </c>
      <c r="AJ296" s="132"/>
      <c r="AK296" s="373"/>
    </row>
    <row r="297" spans="1:37" ht="36.6" customHeight="1" thickBot="1" x14ac:dyDescent="0.4">
      <c r="A297" s="29"/>
      <c r="B297" s="401"/>
      <c r="C297" s="117" t="s">
        <v>88</v>
      </c>
      <c r="D297" s="126" t="s">
        <v>413</v>
      </c>
      <c r="E297" s="103"/>
      <c r="F297" s="103"/>
      <c r="G297" s="103"/>
      <c r="H297" s="103"/>
      <c r="I297" s="103"/>
      <c r="J297" s="103"/>
      <c r="K297" s="103"/>
      <c r="L297" s="103"/>
      <c r="M297" s="109"/>
      <c r="N297" s="108"/>
      <c r="O297" s="109"/>
      <c r="P297" s="108"/>
      <c r="Q297" s="109"/>
      <c r="R297" s="108"/>
      <c r="S297" s="87"/>
      <c r="T297" s="86"/>
      <c r="U297" s="87"/>
      <c r="V297" s="86"/>
      <c r="W297" s="87"/>
      <c r="X297" s="86"/>
      <c r="Y297" s="87"/>
      <c r="Z297" s="86"/>
      <c r="AA297" s="87"/>
      <c r="AB297" s="86"/>
      <c r="AC297" s="15"/>
      <c r="AD297" s="15"/>
      <c r="AE297" s="15"/>
      <c r="AF297" s="15"/>
      <c r="AG297" s="15"/>
      <c r="AH297" s="15"/>
      <c r="AI297" s="22">
        <f t="shared" si="21"/>
        <v>0</v>
      </c>
      <c r="AJ297" s="132"/>
      <c r="AK297" s="373"/>
    </row>
    <row r="298" spans="1:37" ht="36.6" customHeight="1" thickBot="1" x14ac:dyDescent="0.4">
      <c r="A298" s="29"/>
      <c r="B298" s="401"/>
      <c r="C298" s="117" t="s">
        <v>604</v>
      </c>
      <c r="D298" s="128" t="s">
        <v>414</v>
      </c>
      <c r="E298" s="103"/>
      <c r="F298" s="103"/>
      <c r="G298" s="103"/>
      <c r="H298" s="103"/>
      <c r="I298" s="103"/>
      <c r="J298" s="103"/>
      <c r="K298" s="103"/>
      <c r="L298" s="103"/>
      <c r="M298" s="108"/>
      <c r="N298" s="109"/>
      <c r="O298" s="108"/>
      <c r="P298" s="109"/>
      <c r="Q298" s="108"/>
      <c r="R298" s="109"/>
      <c r="S298" s="86"/>
      <c r="T298" s="87"/>
      <c r="U298" s="86"/>
      <c r="V298" s="87"/>
      <c r="W298" s="86"/>
      <c r="X298" s="87"/>
      <c r="Y298" s="86"/>
      <c r="Z298" s="87"/>
      <c r="AA298" s="86"/>
      <c r="AB298" s="87"/>
      <c r="AC298" s="15"/>
      <c r="AD298" s="15"/>
      <c r="AE298" s="15"/>
      <c r="AF298" s="15"/>
      <c r="AG298" s="15"/>
      <c r="AH298" s="15"/>
      <c r="AI298" s="22">
        <f t="shared" si="21"/>
        <v>0</v>
      </c>
      <c r="AJ298" s="132"/>
      <c r="AK298" s="373"/>
    </row>
    <row r="299" spans="1:37" ht="36.6" customHeight="1" thickBot="1" x14ac:dyDescent="0.4">
      <c r="A299" s="29"/>
      <c r="B299" s="401"/>
      <c r="C299" s="117" t="s">
        <v>607</v>
      </c>
      <c r="D299" s="126" t="s">
        <v>415</v>
      </c>
      <c r="E299" s="103"/>
      <c r="F299" s="103"/>
      <c r="G299" s="103"/>
      <c r="H299" s="103"/>
      <c r="I299" s="103"/>
      <c r="J299" s="103"/>
      <c r="K299" s="103"/>
      <c r="L299" s="103"/>
      <c r="M299" s="109"/>
      <c r="N299" s="109"/>
      <c r="O299" s="109"/>
      <c r="P299" s="109"/>
      <c r="Q299" s="109"/>
      <c r="R299" s="109"/>
      <c r="S299" s="87"/>
      <c r="T299" s="87"/>
      <c r="U299" s="87"/>
      <c r="V299" s="87"/>
      <c r="W299" s="87"/>
      <c r="X299" s="87"/>
      <c r="Y299" s="87"/>
      <c r="Z299" s="87"/>
      <c r="AA299" s="87"/>
      <c r="AB299" s="87"/>
      <c r="AC299" s="15"/>
      <c r="AD299" s="15"/>
      <c r="AE299" s="15"/>
      <c r="AF299" s="15"/>
      <c r="AG299" s="15"/>
      <c r="AH299" s="15"/>
      <c r="AI299" s="22">
        <f t="shared" si="21"/>
        <v>0</v>
      </c>
      <c r="AJ299" s="132"/>
      <c r="AK299" s="373"/>
    </row>
    <row r="300" spans="1:37" ht="36.6" customHeight="1" thickBot="1" x14ac:dyDescent="0.4">
      <c r="A300" s="29"/>
      <c r="B300" s="401"/>
      <c r="C300" s="117" t="s">
        <v>89</v>
      </c>
      <c r="D300" s="128" t="s">
        <v>416</v>
      </c>
      <c r="E300" s="103"/>
      <c r="F300" s="103"/>
      <c r="G300" s="103"/>
      <c r="H300" s="103"/>
      <c r="I300" s="103"/>
      <c r="J300" s="103"/>
      <c r="K300" s="103"/>
      <c r="L300" s="103"/>
      <c r="M300" s="158"/>
      <c r="N300" s="109"/>
      <c r="O300" s="158"/>
      <c r="P300" s="109"/>
      <c r="Q300" s="158"/>
      <c r="R300" s="109"/>
      <c r="S300" s="87"/>
      <c r="T300" s="87"/>
      <c r="U300" s="87"/>
      <c r="V300" s="87"/>
      <c r="W300" s="87"/>
      <c r="X300" s="87"/>
      <c r="Y300" s="87"/>
      <c r="Z300" s="87"/>
      <c r="AA300" s="87"/>
      <c r="AB300" s="87"/>
      <c r="AC300" s="15"/>
      <c r="AD300" s="15"/>
      <c r="AE300" s="15"/>
      <c r="AF300" s="15"/>
      <c r="AG300" s="15"/>
      <c r="AH300" s="15"/>
      <c r="AI300" s="22">
        <f t="shared" si="21"/>
        <v>0</v>
      </c>
      <c r="AJ300" s="132"/>
      <c r="AK300" s="373"/>
    </row>
    <row r="301" spans="1:37" ht="36.6" customHeight="1" thickBot="1" x14ac:dyDescent="0.4">
      <c r="A301" s="29"/>
      <c r="B301" s="401"/>
      <c r="C301" s="117" t="s">
        <v>90</v>
      </c>
      <c r="D301" s="126" t="s">
        <v>417</v>
      </c>
      <c r="E301" s="103"/>
      <c r="F301" s="103"/>
      <c r="G301" s="103"/>
      <c r="H301" s="103"/>
      <c r="I301" s="103"/>
      <c r="J301" s="103"/>
      <c r="K301" s="103"/>
      <c r="L301" s="103"/>
      <c r="M301" s="109"/>
      <c r="N301" s="109"/>
      <c r="O301" s="109"/>
      <c r="P301" s="109"/>
      <c r="Q301" s="109"/>
      <c r="R301" s="109"/>
      <c r="S301" s="87"/>
      <c r="T301" s="87"/>
      <c r="U301" s="87"/>
      <c r="V301" s="87"/>
      <c r="W301" s="87"/>
      <c r="X301" s="87"/>
      <c r="Y301" s="87"/>
      <c r="Z301" s="87"/>
      <c r="AA301" s="87"/>
      <c r="AB301" s="87"/>
      <c r="AC301" s="15"/>
      <c r="AD301" s="15"/>
      <c r="AE301" s="15"/>
      <c r="AF301" s="15"/>
      <c r="AG301" s="15"/>
      <c r="AH301" s="15"/>
      <c r="AI301" s="22">
        <f t="shared" si="21"/>
        <v>0</v>
      </c>
      <c r="AJ301" s="132"/>
      <c r="AK301" s="373"/>
    </row>
    <row r="302" spans="1:37" ht="36.6" customHeight="1" thickBot="1" x14ac:dyDescent="0.4">
      <c r="A302" s="29"/>
      <c r="B302" s="402"/>
      <c r="C302" s="118" t="s">
        <v>605</v>
      </c>
      <c r="D302" s="128" t="s">
        <v>418</v>
      </c>
      <c r="E302" s="104"/>
      <c r="F302" s="104"/>
      <c r="G302" s="104"/>
      <c r="H302" s="104"/>
      <c r="I302" s="104"/>
      <c r="J302" s="104"/>
      <c r="K302" s="104"/>
      <c r="L302" s="104"/>
      <c r="M302" s="110"/>
      <c r="N302" s="111"/>
      <c r="O302" s="110"/>
      <c r="P302" s="111"/>
      <c r="Q302" s="110"/>
      <c r="R302" s="111"/>
      <c r="S302" s="92"/>
      <c r="T302" s="93"/>
      <c r="U302" s="92"/>
      <c r="V302" s="93"/>
      <c r="W302" s="92"/>
      <c r="X302" s="93"/>
      <c r="Y302" s="92"/>
      <c r="Z302" s="93"/>
      <c r="AA302" s="92"/>
      <c r="AB302" s="93"/>
      <c r="AC302" s="33"/>
      <c r="AD302" s="33"/>
      <c r="AE302" s="33"/>
      <c r="AF302" s="33"/>
      <c r="AG302" s="33"/>
      <c r="AH302" s="33"/>
      <c r="AI302" s="35">
        <f t="shared" si="21"/>
        <v>0</v>
      </c>
      <c r="AJ302" s="132"/>
      <c r="AK302" s="373"/>
    </row>
    <row r="303" spans="1:37" ht="36.6" customHeight="1" thickBot="1" x14ac:dyDescent="0.4">
      <c r="A303" s="29"/>
      <c r="B303" s="387" t="s">
        <v>126</v>
      </c>
      <c r="C303" s="119" t="s">
        <v>602</v>
      </c>
      <c r="D303" s="128" t="s">
        <v>419</v>
      </c>
      <c r="E303" s="98"/>
      <c r="F303" s="98"/>
      <c r="G303" s="98"/>
      <c r="H303" s="98"/>
      <c r="I303" s="98"/>
      <c r="J303" s="98"/>
      <c r="K303" s="98"/>
      <c r="L303" s="98"/>
      <c r="M303" s="233"/>
      <c r="N303" s="233"/>
      <c r="O303" s="233"/>
      <c r="P303" s="233"/>
      <c r="Q303" s="233"/>
      <c r="R303" s="233"/>
      <c r="S303" s="97"/>
      <c r="T303" s="97"/>
      <c r="U303" s="97"/>
      <c r="V303" s="97"/>
      <c r="W303" s="97"/>
      <c r="X303" s="97"/>
      <c r="Y303" s="97"/>
      <c r="Z303" s="97"/>
      <c r="AA303" s="97"/>
      <c r="AB303" s="97"/>
      <c r="AI303" s="19">
        <f t="shared" si="21"/>
        <v>0</v>
      </c>
      <c r="AJ303" s="132"/>
      <c r="AK303" s="373"/>
    </row>
    <row r="304" spans="1:37" ht="36.6" customHeight="1" thickBot="1" x14ac:dyDescent="0.4">
      <c r="A304" s="29"/>
      <c r="B304" s="388"/>
      <c r="C304" s="117" t="s">
        <v>603</v>
      </c>
      <c r="D304" s="126" t="s">
        <v>420</v>
      </c>
      <c r="E304" s="98"/>
      <c r="F304" s="98"/>
      <c r="G304" s="98"/>
      <c r="H304" s="98"/>
      <c r="I304" s="98"/>
      <c r="J304" s="98"/>
      <c r="K304" s="98"/>
      <c r="L304" s="98"/>
      <c r="M304" s="108"/>
      <c r="N304" s="109"/>
      <c r="O304" s="108"/>
      <c r="P304" s="109"/>
      <c r="Q304" s="108"/>
      <c r="R304" s="108"/>
      <c r="S304" s="86"/>
      <c r="T304" s="87"/>
      <c r="U304" s="86"/>
      <c r="V304" s="87"/>
      <c r="W304" s="86"/>
      <c r="X304" s="87"/>
      <c r="Y304" s="86"/>
      <c r="Z304" s="87"/>
      <c r="AA304" s="86"/>
      <c r="AB304" s="87"/>
      <c r="AI304" s="22">
        <f t="shared" si="21"/>
        <v>0</v>
      </c>
      <c r="AJ304" s="132"/>
      <c r="AK304" s="373"/>
    </row>
    <row r="305" spans="1:37" ht="36.6" customHeight="1" thickBot="1" x14ac:dyDescent="0.4">
      <c r="A305" s="29"/>
      <c r="B305" s="388"/>
      <c r="C305" s="117" t="s">
        <v>606</v>
      </c>
      <c r="D305" s="126" t="s">
        <v>421</v>
      </c>
      <c r="E305" s="98"/>
      <c r="F305" s="98"/>
      <c r="G305" s="98"/>
      <c r="H305" s="98"/>
      <c r="I305" s="98"/>
      <c r="J305" s="98"/>
      <c r="K305" s="98"/>
      <c r="L305" s="98"/>
      <c r="M305" s="109"/>
      <c r="N305" s="108"/>
      <c r="O305" s="109"/>
      <c r="P305" s="108"/>
      <c r="Q305" s="109"/>
      <c r="R305" s="108"/>
      <c r="S305" s="87"/>
      <c r="T305" s="86"/>
      <c r="U305" s="87"/>
      <c r="V305" s="86"/>
      <c r="W305" s="87"/>
      <c r="X305" s="86"/>
      <c r="Y305" s="87"/>
      <c r="Z305" s="86"/>
      <c r="AA305" s="87"/>
      <c r="AB305" s="86"/>
      <c r="AI305" s="22">
        <f t="shared" si="21"/>
        <v>0</v>
      </c>
      <c r="AJ305" s="132"/>
      <c r="AK305" s="373"/>
    </row>
    <row r="306" spans="1:37" ht="36.6" customHeight="1" thickBot="1" x14ac:dyDescent="0.4">
      <c r="A306" s="29"/>
      <c r="B306" s="388"/>
      <c r="C306" s="117" t="s">
        <v>88</v>
      </c>
      <c r="D306" s="126" t="s">
        <v>422</v>
      </c>
      <c r="E306" s="98"/>
      <c r="F306" s="98"/>
      <c r="G306" s="98"/>
      <c r="H306" s="98"/>
      <c r="I306" s="98"/>
      <c r="J306" s="98"/>
      <c r="K306" s="98"/>
      <c r="L306" s="98"/>
      <c r="M306" s="109"/>
      <c r="N306" s="108"/>
      <c r="O306" s="109"/>
      <c r="P306" s="108"/>
      <c r="Q306" s="109"/>
      <c r="R306" s="108"/>
      <c r="S306" s="87"/>
      <c r="T306" s="86"/>
      <c r="U306" s="87"/>
      <c r="V306" s="86"/>
      <c r="W306" s="87"/>
      <c r="X306" s="86"/>
      <c r="Y306" s="87"/>
      <c r="Z306" s="86"/>
      <c r="AA306" s="87"/>
      <c r="AB306" s="86"/>
      <c r="AI306" s="22">
        <f t="shared" si="21"/>
        <v>0</v>
      </c>
      <c r="AJ306" s="132"/>
      <c r="AK306" s="373"/>
    </row>
    <row r="307" spans="1:37" ht="36.6" customHeight="1" thickBot="1" x14ac:dyDescent="0.4">
      <c r="A307" s="29"/>
      <c r="B307" s="388"/>
      <c r="C307" s="117" t="s">
        <v>604</v>
      </c>
      <c r="D307" s="126" t="s">
        <v>423</v>
      </c>
      <c r="E307" s="98"/>
      <c r="F307" s="98"/>
      <c r="G307" s="98"/>
      <c r="H307" s="98"/>
      <c r="I307" s="98"/>
      <c r="J307" s="98"/>
      <c r="K307" s="98"/>
      <c r="L307" s="98"/>
      <c r="M307" s="108"/>
      <c r="N307" s="109"/>
      <c r="O307" s="108"/>
      <c r="P307" s="109"/>
      <c r="Q307" s="108"/>
      <c r="R307" s="109"/>
      <c r="S307" s="86"/>
      <c r="T307" s="87"/>
      <c r="U307" s="86"/>
      <c r="V307" s="87"/>
      <c r="W307" s="86"/>
      <c r="X307" s="87"/>
      <c r="Y307" s="86"/>
      <c r="Z307" s="87"/>
      <c r="AA307" s="86"/>
      <c r="AB307" s="87"/>
      <c r="AI307" s="22">
        <f t="shared" si="21"/>
        <v>0</v>
      </c>
      <c r="AJ307" s="132"/>
      <c r="AK307" s="373"/>
    </row>
    <row r="308" spans="1:37" ht="36.6" customHeight="1" thickBot="1" x14ac:dyDescent="0.4">
      <c r="A308" s="29"/>
      <c r="B308" s="388"/>
      <c r="C308" s="117" t="s">
        <v>607</v>
      </c>
      <c r="D308" s="126" t="s">
        <v>424</v>
      </c>
      <c r="E308" s="98"/>
      <c r="F308" s="98"/>
      <c r="G308" s="98"/>
      <c r="H308" s="98"/>
      <c r="I308" s="98"/>
      <c r="J308" s="98"/>
      <c r="K308" s="98"/>
      <c r="L308" s="98"/>
      <c r="M308" s="109"/>
      <c r="N308" s="109"/>
      <c r="O308" s="109"/>
      <c r="P308" s="109"/>
      <c r="Q308" s="109"/>
      <c r="R308" s="109"/>
      <c r="S308" s="87"/>
      <c r="T308" s="87"/>
      <c r="U308" s="87"/>
      <c r="V308" s="87"/>
      <c r="W308" s="87"/>
      <c r="X308" s="87"/>
      <c r="Y308" s="87"/>
      <c r="Z308" s="87"/>
      <c r="AA308" s="87"/>
      <c r="AB308" s="87"/>
      <c r="AI308" s="22">
        <f t="shared" si="21"/>
        <v>0</v>
      </c>
      <c r="AJ308" s="132"/>
      <c r="AK308" s="373"/>
    </row>
    <row r="309" spans="1:37" ht="36.6" customHeight="1" thickBot="1" x14ac:dyDescent="0.4">
      <c r="A309" s="29"/>
      <c r="B309" s="388"/>
      <c r="C309" s="117" t="s">
        <v>89</v>
      </c>
      <c r="D309" s="126" t="s">
        <v>425</v>
      </c>
      <c r="E309" s="98"/>
      <c r="F309" s="98"/>
      <c r="G309" s="98"/>
      <c r="H309" s="98"/>
      <c r="I309" s="98"/>
      <c r="J309" s="98"/>
      <c r="K309" s="98"/>
      <c r="L309" s="98"/>
      <c r="M309" s="158"/>
      <c r="N309" s="109"/>
      <c r="O309" s="158"/>
      <c r="P309" s="109"/>
      <c r="Q309" s="158"/>
      <c r="R309" s="109"/>
      <c r="S309" s="87"/>
      <c r="T309" s="87"/>
      <c r="U309" s="87"/>
      <c r="V309" s="87"/>
      <c r="W309" s="87"/>
      <c r="X309" s="87"/>
      <c r="Y309" s="87"/>
      <c r="Z309" s="87"/>
      <c r="AA309" s="87"/>
      <c r="AB309" s="87"/>
      <c r="AI309" s="22">
        <f t="shared" si="21"/>
        <v>0</v>
      </c>
      <c r="AJ309" s="132"/>
      <c r="AK309" s="373"/>
    </row>
    <row r="310" spans="1:37" ht="36.6" customHeight="1" thickBot="1" x14ac:dyDescent="0.4">
      <c r="A310" s="29"/>
      <c r="B310" s="388"/>
      <c r="C310" s="117" t="s">
        <v>90</v>
      </c>
      <c r="D310" s="126" t="s">
        <v>426</v>
      </c>
      <c r="E310" s="98"/>
      <c r="F310" s="98"/>
      <c r="G310" s="98"/>
      <c r="H310" s="98"/>
      <c r="I310" s="98"/>
      <c r="J310" s="98"/>
      <c r="K310" s="98"/>
      <c r="L310" s="98"/>
      <c r="M310" s="109"/>
      <c r="N310" s="109"/>
      <c r="O310" s="109"/>
      <c r="P310" s="109"/>
      <c r="Q310" s="109"/>
      <c r="R310" s="109"/>
      <c r="S310" s="87"/>
      <c r="T310" s="87"/>
      <c r="U310" s="87"/>
      <c r="V310" s="87"/>
      <c r="W310" s="87"/>
      <c r="X310" s="87"/>
      <c r="Y310" s="87"/>
      <c r="Z310" s="87"/>
      <c r="AA310" s="87"/>
      <c r="AB310" s="87"/>
      <c r="AI310" s="22">
        <f t="shared" si="21"/>
        <v>0</v>
      </c>
      <c r="AJ310" s="132"/>
      <c r="AK310" s="373"/>
    </row>
    <row r="311" spans="1:37" ht="36.6" customHeight="1" thickBot="1" x14ac:dyDescent="0.4">
      <c r="A311" s="29"/>
      <c r="B311" s="389"/>
      <c r="C311" s="120" t="s">
        <v>605</v>
      </c>
      <c r="D311" s="126" t="s">
        <v>427</v>
      </c>
      <c r="E311" s="98"/>
      <c r="F311" s="98"/>
      <c r="G311" s="98"/>
      <c r="H311" s="98"/>
      <c r="I311" s="98"/>
      <c r="J311" s="98"/>
      <c r="K311" s="98"/>
      <c r="L311" s="98"/>
      <c r="M311" s="113"/>
      <c r="N311" s="114"/>
      <c r="O311" s="113"/>
      <c r="P311" s="114"/>
      <c r="Q311" s="113"/>
      <c r="R311" s="114"/>
      <c r="S311" s="100"/>
      <c r="T311" s="101"/>
      <c r="U311" s="100"/>
      <c r="V311" s="101"/>
      <c r="W311" s="100"/>
      <c r="X311" s="101"/>
      <c r="Y311" s="100"/>
      <c r="Z311" s="101"/>
      <c r="AA311" s="100"/>
      <c r="AB311" s="101"/>
      <c r="AI311" s="79">
        <f t="shared" si="21"/>
        <v>0</v>
      </c>
      <c r="AJ311" s="132"/>
      <c r="AK311" s="373"/>
    </row>
    <row r="312" spans="1:37" ht="36.6" customHeight="1" thickBot="1" x14ac:dyDescent="0.4">
      <c r="A312" s="29"/>
      <c r="B312" s="390" t="s">
        <v>127</v>
      </c>
      <c r="C312" s="116" t="s">
        <v>602</v>
      </c>
      <c r="D312" s="125" t="s">
        <v>428</v>
      </c>
      <c r="E312" s="102"/>
      <c r="F312" s="102"/>
      <c r="G312" s="102"/>
      <c r="H312" s="102"/>
      <c r="I312" s="102"/>
      <c r="J312" s="102"/>
      <c r="K312" s="102"/>
      <c r="L312" s="102"/>
      <c r="M312" s="246">
        <f>M125-(M213+M222+M231+M240+M249+M258+M267+M276+M285+M294+M303)</f>
        <v>0</v>
      </c>
      <c r="N312" s="246">
        <f t="shared" ref="N312:R312" si="22">N125-(N213+N222+N231+N240+N249+N258+N267+N276+N285+N294+N303)</f>
        <v>0</v>
      </c>
      <c r="O312" s="246">
        <f t="shared" si="22"/>
        <v>0</v>
      </c>
      <c r="P312" s="246">
        <f t="shared" si="22"/>
        <v>0</v>
      </c>
      <c r="Q312" s="246">
        <f t="shared" si="22"/>
        <v>0</v>
      </c>
      <c r="R312" s="246">
        <f t="shared" si="22"/>
        <v>0</v>
      </c>
      <c r="S312" s="83"/>
      <c r="T312" s="83"/>
      <c r="U312" s="83"/>
      <c r="V312" s="83"/>
      <c r="W312" s="83"/>
      <c r="X312" s="83"/>
      <c r="Y312" s="83"/>
      <c r="Z312" s="83"/>
      <c r="AA312" s="83"/>
      <c r="AB312" s="83"/>
      <c r="AC312" s="32"/>
      <c r="AD312" s="32"/>
      <c r="AE312" s="32"/>
      <c r="AF312" s="32"/>
      <c r="AG312" s="32"/>
      <c r="AH312" s="32"/>
      <c r="AI312" s="22">
        <f t="shared" si="21"/>
        <v>0</v>
      </c>
      <c r="AJ312" t="str">
        <f>IF(COUNTIF(M312:R312,"&lt;0")&gt;0,"Ensure that Sum of Reasons for Discontinuing Prep for "&amp;C312&amp;" Population is equal to Number Discontinued Prep this month"&amp;" "&amp;CHAR(10),"")</f>
        <v/>
      </c>
      <c r="AK312" s="373"/>
    </row>
    <row r="313" spans="1:37" ht="36.6" customHeight="1" thickBot="1" x14ac:dyDescent="0.4">
      <c r="A313" s="29"/>
      <c r="B313" s="391"/>
      <c r="C313" s="117" t="s">
        <v>603</v>
      </c>
      <c r="D313" s="126" t="s">
        <v>429</v>
      </c>
      <c r="E313" s="103"/>
      <c r="F313" s="103"/>
      <c r="G313" s="103"/>
      <c r="H313" s="103"/>
      <c r="I313" s="103"/>
      <c r="J313" s="103"/>
      <c r="K313" s="103"/>
      <c r="L313" s="103"/>
      <c r="M313" s="158"/>
      <c r="N313" s="246">
        <f>N126-(N214+N223+N232+N241+N250+N259+N268+N277+N286+N295+N304)</f>
        <v>0</v>
      </c>
      <c r="O313" s="158"/>
      <c r="P313" s="246">
        <f>P126-(P214+P223+P232+P241+P250+P259+P268+P277+P286+P295+P304)</f>
        <v>0</v>
      </c>
      <c r="Q313" s="158"/>
      <c r="R313" s="158"/>
      <c r="S313" s="86"/>
      <c r="T313" s="87"/>
      <c r="U313" s="86"/>
      <c r="V313" s="87"/>
      <c r="W313" s="86"/>
      <c r="X313" s="87"/>
      <c r="Y313" s="86"/>
      <c r="Z313" s="87"/>
      <c r="AA313" s="86"/>
      <c r="AB313" s="87"/>
      <c r="AC313" s="15"/>
      <c r="AD313" s="15"/>
      <c r="AE313" s="15"/>
      <c r="AF313" s="15"/>
      <c r="AG313" s="15"/>
      <c r="AH313" s="15"/>
      <c r="AI313" s="22">
        <f t="shared" si="21"/>
        <v>0</v>
      </c>
      <c r="AJ313" t="str">
        <f t="shared" ref="AJ313:AJ320" si="23">IF(COUNTIF(M313:R313,"&lt;0")&gt;0,"Ensure that Sum of Reasons for Discontinuing Prep for "&amp;C313&amp;" Population is equal to Number Discontinued Prep this month"&amp;" "&amp;CHAR(10),"")</f>
        <v/>
      </c>
      <c r="AK313" s="373"/>
    </row>
    <row r="314" spans="1:37" ht="36.6" customHeight="1" thickBot="1" x14ac:dyDescent="0.4">
      <c r="A314" s="29"/>
      <c r="B314" s="391"/>
      <c r="C314" s="117" t="s">
        <v>606</v>
      </c>
      <c r="D314" s="126" t="s">
        <v>430</v>
      </c>
      <c r="E314" s="103"/>
      <c r="F314" s="103"/>
      <c r="G314" s="103"/>
      <c r="H314" s="103"/>
      <c r="I314" s="103"/>
      <c r="J314" s="103"/>
      <c r="K314" s="103"/>
      <c r="L314" s="103"/>
      <c r="M314" s="246">
        <f>M127-(M215+M224+M233+M242+M251+M260+M269+M278+M287+M296+M305)</f>
        <v>0</v>
      </c>
      <c r="N314" s="158"/>
      <c r="O314" s="246">
        <f>O127-(O215+O224+O233+O242+O251+O260+O269+O278+O287+O296+O305)</f>
        <v>0</v>
      </c>
      <c r="P314" s="158"/>
      <c r="Q314" s="246">
        <f>Q127-(Q215+Q224+Q233+Q242+Q251+Q260+Q269+Q278+Q287+Q296+Q305)</f>
        <v>0</v>
      </c>
      <c r="R314" s="158"/>
      <c r="S314" s="87"/>
      <c r="T314" s="86"/>
      <c r="U314" s="87"/>
      <c r="V314" s="86"/>
      <c r="W314" s="87"/>
      <c r="X314" s="86"/>
      <c r="Y314" s="87"/>
      <c r="Z314" s="86"/>
      <c r="AA314" s="87"/>
      <c r="AB314" s="86"/>
      <c r="AC314" s="15"/>
      <c r="AD314" s="15"/>
      <c r="AE314" s="15"/>
      <c r="AF314" s="15"/>
      <c r="AG314" s="15"/>
      <c r="AH314" s="15"/>
      <c r="AI314" s="22">
        <f t="shared" si="21"/>
        <v>0</v>
      </c>
      <c r="AJ314" t="str">
        <f t="shared" si="23"/>
        <v/>
      </c>
      <c r="AK314" s="373"/>
    </row>
    <row r="315" spans="1:37" ht="36.6" customHeight="1" thickBot="1" x14ac:dyDescent="0.4">
      <c r="A315" s="29"/>
      <c r="B315" s="391"/>
      <c r="C315" s="117" t="s">
        <v>88</v>
      </c>
      <c r="D315" s="126" t="s">
        <v>431</v>
      </c>
      <c r="E315" s="103"/>
      <c r="F315" s="103"/>
      <c r="G315" s="103"/>
      <c r="H315" s="103"/>
      <c r="I315" s="103"/>
      <c r="J315" s="103"/>
      <c r="K315" s="103"/>
      <c r="L315" s="103"/>
      <c r="M315" s="246">
        <f>M128-(M216+M225+M234+M243+M252+M261+M270+M279+M288+M297+M306)</f>
        <v>0</v>
      </c>
      <c r="N315" s="158"/>
      <c r="O315" s="246">
        <f>O128-(O216+O225+O234+O243+O252+O261+O270+O279+O288+O297+O306)</f>
        <v>0</v>
      </c>
      <c r="P315" s="158"/>
      <c r="Q315" s="246">
        <f>Q128-(Q216+Q225+Q234+Q243+Q252+Q261+Q270+Q279+Q288+Q297+Q306)</f>
        <v>0</v>
      </c>
      <c r="R315" s="159"/>
      <c r="S315" s="87"/>
      <c r="T315" s="86"/>
      <c r="U315" s="87"/>
      <c r="V315" s="86"/>
      <c r="W315" s="87"/>
      <c r="X315" s="86"/>
      <c r="Y315" s="87"/>
      <c r="Z315" s="86"/>
      <c r="AA315" s="87"/>
      <c r="AB315" s="86"/>
      <c r="AC315" s="15"/>
      <c r="AD315" s="15"/>
      <c r="AE315" s="15"/>
      <c r="AF315" s="15"/>
      <c r="AG315" s="15"/>
      <c r="AH315" s="15"/>
      <c r="AI315" s="22">
        <f t="shared" si="21"/>
        <v>0</v>
      </c>
      <c r="AJ315" t="str">
        <f t="shared" si="23"/>
        <v/>
      </c>
      <c r="AK315" s="373"/>
    </row>
    <row r="316" spans="1:37" ht="36.6" customHeight="1" thickBot="1" x14ac:dyDescent="0.4">
      <c r="A316" s="29"/>
      <c r="B316" s="391"/>
      <c r="C316" s="117" t="s">
        <v>604</v>
      </c>
      <c r="D316" s="126" t="s">
        <v>432</v>
      </c>
      <c r="E316" s="103"/>
      <c r="F316" s="103"/>
      <c r="G316" s="103"/>
      <c r="H316" s="103"/>
      <c r="I316" s="103"/>
      <c r="J316" s="103"/>
      <c r="K316" s="103"/>
      <c r="L316" s="103"/>
      <c r="M316" s="158"/>
      <c r="N316" s="247">
        <f t="shared" ref="N316:R316" si="24">N129-(N217+N226+N235+N244+N253+N262+N271+N280+N289+N298+N307)</f>
        <v>0</v>
      </c>
      <c r="O316" s="158"/>
      <c r="P316" s="247">
        <f t="shared" si="24"/>
        <v>0</v>
      </c>
      <c r="Q316" s="158"/>
      <c r="R316" s="247">
        <f t="shared" si="24"/>
        <v>0</v>
      </c>
      <c r="S316" s="86"/>
      <c r="T316" s="87"/>
      <c r="U316" s="86"/>
      <c r="V316" s="87"/>
      <c r="W316" s="86"/>
      <c r="X316" s="87"/>
      <c r="Y316" s="86"/>
      <c r="Z316" s="87"/>
      <c r="AA316" s="86"/>
      <c r="AB316" s="87"/>
      <c r="AC316" s="15"/>
      <c r="AD316" s="15"/>
      <c r="AE316" s="15"/>
      <c r="AF316" s="15"/>
      <c r="AG316" s="15"/>
      <c r="AH316" s="15"/>
      <c r="AI316" s="22">
        <f t="shared" si="21"/>
        <v>0</v>
      </c>
      <c r="AJ316" t="str">
        <f t="shared" si="23"/>
        <v/>
      </c>
      <c r="AK316" s="373"/>
    </row>
    <row r="317" spans="1:37" ht="36.6" customHeight="1" thickBot="1" x14ac:dyDescent="0.4">
      <c r="A317" s="29"/>
      <c r="B317" s="391"/>
      <c r="C317" s="117" t="s">
        <v>607</v>
      </c>
      <c r="D317" s="126" t="s">
        <v>433</v>
      </c>
      <c r="E317" s="103"/>
      <c r="F317" s="103"/>
      <c r="G317" s="103"/>
      <c r="H317" s="103"/>
      <c r="I317" s="103"/>
      <c r="J317" s="103"/>
      <c r="K317" s="103"/>
      <c r="L317" s="103"/>
      <c r="M317" s="247">
        <f t="shared" ref="M317:Q318" si="25">M130-(M218+M227+M236+M245+M254+M263+M272+M281+M290+M299+M308)</f>
        <v>0</v>
      </c>
      <c r="N317" s="247">
        <f t="shared" si="25"/>
        <v>0</v>
      </c>
      <c r="O317" s="247">
        <f t="shared" si="25"/>
        <v>0</v>
      </c>
      <c r="P317" s="247">
        <f t="shared" si="25"/>
        <v>0</v>
      </c>
      <c r="Q317" s="247">
        <f t="shared" si="25"/>
        <v>0</v>
      </c>
      <c r="R317" s="247">
        <f t="shared" ref="R317" si="26">R130-(R218+R227+R236+R245+R254+R263+R272+R281+R290+R299+R308)</f>
        <v>0</v>
      </c>
      <c r="S317" s="87"/>
      <c r="T317" s="87"/>
      <c r="U317" s="87"/>
      <c r="V317" s="87"/>
      <c r="W317" s="87"/>
      <c r="X317" s="87"/>
      <c r="Y317" s="87"/>
      <c r="Z317" s="87"/>
      <c r="AA317" s="87"/>
      <c r="AB317" s="87"/>
      <c r="AC317" s="15"/>
      <c r="AD317" s="15"/>
      <c r="AE317" s="15"/>
      <c r="AF317" s="15"/>
      <c r="AG317" s="15"/>
      <c r="AH317" s="15"/>
      <c r="AI317" s="22">
        <f t="shared" si="21"/>
        <v>0</v>
      </c>
      <c r="AJ317" t="str">
        <f t="shared" si="23"/>
        <v/>
      </c>
      <c r="AK317" s="373"/>
    </row>
    <row r="318" spans="1:37" ht="36.6" customHeight="1" thickBot="1" x14ac:dyDescent="0.4">
      <c r="A318" s="29"/>
      <c r="B318" s="391"/>
      <c r="C318" s="117" t="s">
        <v>89</v>
      </c>
      <c r="D318" s="126" t="s">
        <v>434</v>
      </c>
      <c r="E318" s="103"/>
      <c r="F318" s="103"/>
      <c r="G318" s="103"/>
      <c r="H318" s="103"/>
      <c r="I318" s="103"/>
      <c r="J318" s="103"/>
      <c r="K318" s="103"/>
      <c r="L318" s="103"/>
      <c r="M318" s="247">
        <f t="shared" si="25"/>
        <v>0</v>
      </c>
      <c r="N318" s="247">
        <f t="shared" si="25"/>
        <v>0</v>
      </c>
      <c r="O318" s="247">
        <f t="shared" si="25"/>
        <v>0</v>
      </c>
      <c r="P318" s="247">
        <f t="shared" si="25"/>
        <v>0</v>
      </c>
      <c r="Q318" s="247">
        <f t="shared" si="25"/>
        <v>0</v>
      </c>
      <c r="R318" s="247">
        <f>R131-(R219+R228+R237+R246+R255+R264+R273+R282+R291+R300+R309)</f>
        <v>0</v>
      </c>
      <c r="S318" s="87"/>
      <c r="T318" s="87"/>
      <c r="U318" s="87"/>
      <c r="V318" s="87"/>
      <c r="W318" s="87"/>
      <c r="X318" s="87"/>
      <c r="Y318" s="87"/>
      <c r="Z318" s="87"/>
      <c r="AA318" s="87"/>
      <c r="AB318" s="87"/>
      <c r="AC318" s="15"/>
      <c r="AD318" s="15"/>
      <c r="AE318" s="15"/>
      <c r="AF318" s="15"/>
      <c r="AG318" s="15"/>
      <c r="AH318" s="15"/>
      <c r="AI318" s="22">
        <f t="shared" si="21"/>
        <v>0</v>
      </c>
      <c r="AJ318" t="str">
        <f t="shared" si="23"/>
        <v/>
      </c>
      <c r="AK318" s="373"/>
    </row>
    <row r="319" spans="1:37" ht="36.6" customHeight="1" thickBot="1" x14ac:dyDescent="0.4">
      <c r="A319" s="29"/>
      <c r="B319" s="391"/>
      <c r="C319" s="117" t="s">
        <v>90</v>
      </c>
      <c r="D319" s="126" t="s">
        <v>435</v>
      </c>
      <c r="E319" s="103"/>
      <c r="F319" s="103"/>
      <c r="G319" s="103"/>
      <c r="H319" s="103"/>
      <c r="I319" s="103"/>
      <c r="J319" s="103"/>
      <c r="K319" s="103"/>
      <c r="L319" s="103"/>
      <c r="M319" s="247">
        <f t="shared" ref="M319:Q319" si="27">M132-(M220+M229+M238+M247+M256+M265+M274+M283+M292+M301+M310)</f>
        <v>0</v>
      </c>
      <c r="N319" s="247">
        <f t="shared" si="27"/>
        <v>0</v>
      </c>
      <c r="O319" s="247">
        <f t="shared" si="27"/>
        <v>0</v>
      </c>
      <c r="P319" s="247">
        <f t="shared" si="27"/>
        <v>0</v>
      </c>
      <c r="Q319" s="247">
        <f t="shared" si="27"/>
        <v>0</v>
      </c>
      <c r="R319" s="247">
        <f t="shared" ref="R319" si="28">R132-(R220+R229+R238+R247+R256+R265+R274+R283+R292+R301+R310)</f>
        <v>0</v>
      </c>
      <c r="S319" s="87"/>
      <c r="T319" s="87"/>
      <c r="U319" s="87"/>
      <c r="V319" s="87"/>
      <c r="W319" s="87"/>
      <c r="X319" s="87"/>
      <c r="Y319" s="87"/>
      <c r="Z319" s="87"/>
      <c r="AA319" s="87"/>
      <c r="AB319" s="87"/>
      <c r="AC319" s="15"/>
      <c r="AD319" s="15"/>
      <c r="AE319" s="15"/>
      <c r="AF319" s="15"/>
      <c r="AG319" s="15"/>
      <c r="AH319" s="15"/>
      <c r="AI319" s="22">
        <f t="shared" si="21"/>
        <v>0</v>
      </c>
      <c r="AJ319" t="str">
        <f t="shared" si="23"/>
        <v/>
      </c>
      <c r="AK319" s="373"/>
    </row>
    <row r="320" spans="1:37" ht="36.6" customHeight="1" thickBot="1" x14ac:dyDescent="0.4">
      <c r="A320" s="29"/>
      <c r="B320" s="392"/>
      <c r="C320" s="118" t="s">
        <v>605</v>
      </c>
      <c r="D320" s="126" t="s">
        <v>436</v>
      </c>
      <c r="E320" s="104"/>
      <c r="F320" s="104"/>
      <c r="G320" s="104"/>
      <c r="H320" s="104"/>
      <c r="I320" s="104"/>
      <c r="J320" s="104"/>
      <c r="K320" s="104"/>
      <c r="L320" s="104"/>
      <c r="M320" s="248"/>
      <c r="N320" s="247">
        <f t="shared" ref="N320:R320" si="29">N133-(N221+N230+N239+N248+N257+N266+N275+N284+N293+N302+N311)</f>
        <v>0</v>
      </c>
      <c r="O320" s="248"/>
      <c r="P320" s="247">
        <f t="shared" si="29"/>
        <v>0</v>
      </c>
      <c r="Q320" s="248"/>
      <c r="R320" s="247">
        <f t="shared" si="29"/>
        <v>0</v>
      </c>
      <c r="S320" s="92"/>
      <c r="T320" s="93"/>
      <c r="U320" s="92"/>
      <c r="V320" s="93"/>
      <c r="W320" s="92"/>
      <c r="X320" s="93"/>
      <c r="Y320" s="92"/>
      <c r="Z320" s="93"/>
      <c r="AA320" s="92"/>
      <c r="AB320" s="93"/>
      <c r="AC320" s="33"/>
      <c r="AD320" s="33"/>
      <c r="AE320" s="33"/>
      <c r="AF320" s="33"/>
      <c r="AG320" s="33"/>
      <c r="AH320" s="33"/>
      <c r="AI320" s="35">
        <f t="shared" si="21"/>
        <v>0</v>
      </c>
      <c r="AJ320" t="str">
        <f t="shared" si="23"/>
        <v/>
      </c>
      <c r="AK320" s="374"/>
    </row>
    <row r="321" spans="2:37" ht="55.15" customHeight="1" thickBot="1" x14ac:dyDescent="0.3">
      <c r="B321" s="360" t="s">
        <v>547</v>
      </c>
      <c r="C321" s="361"/>
      <c r="D321" s="361"/>
      <c r="E321" s="361"/>
      <c r="F321" s="361"/>
      <c r="G321" s="361"/>
      <c r="H321" s="361"/>
      <c r="I321" s="361"/>
      <c r="J321" s="361"/>
      <c r="K321" s="361"/>
      <c r="L321" s="361"/>
      <c r="M321" s="361"/>
      <c r="N321" s="361"/>
      <c r="O321" s="361"/>
      <c r="P321" s="361"/>
      <c r="Q321" s="361"/>
      <c r="R321" s="361"/>
      <c r="S321" s="361"/>
      <c r="T321" s="361"/>
      <c r="U321" s="361"/>
      <c r="V321" s="361"/>
      <c r="W321" s="361"/>
      <c r="X321" s="361"/>
      <c r="Y321" s="361"/>
      <c r="Z321" s="361"/>
      <c r="AA321" s="361"/>
      <c r="AB321" s="361"/>
      <c r="AC321" s="361"/>
      <c r="AD321" s="361"/>
      <c r="AE321" s="361"/>
      <c r="AF321" s="361"/>
      <c r="AG321" s="361"/>
      <c r="AH321" s="361"/>
      <c r="AI321" s="361"/>
      <c r="AJ321" s="361"/>
      <c r="AK321" s="362"/>
    </row>
    <row r="322" spans="2:37" ht="26.1" customHeight="1" x14ac:dyDescent="0.25">
      <c r="B322" s="363" t="str">
        <f>CONCATENATE(AK285,AK267,AK249,AK231,AK213,AK184,AK166,AK148,AK135,AK116,AK98,AK80,AK62,AK44,AK26,AK8)</f>
        <v/>
      </c>
      <c r="C322" s="364"/>
      <c r="D322" s="364"/>
      <c r="E322" s="364"/>
      <c r="F322" s="364"/>
      <c r="G322" s="364"/>
      <c r="H322" s="364"/>
      <c r="I322" s="364"/>
      <c r="J322" s="364"/>
      <c r="K322" s="364"/>
      <c r="L322" s="364"/>
      <c r="M322" s="364"/>
      <c r="N322" s="364"/>
      <c r="O322" s="364"/>
      <c r="P322" s="364"/>
      <c r="Q322" s="364"/>
      <c r="R322" s="364"/>
      <c r="S322" s="364"/>
      <c r="T322" s="364"/>
      <c r="U322" s="364"/>
      <c r="V322" s="364"/>
      <c r="W322" s="364"/>
      <c r="X322" s="364"/>
      <c r="Y322" s="364"/>
      <c r="Z322" s="364"/>
      <c r="AA322" s="364"/>
      <c r="AB322" s="364"/>
      <c r="AC322" s="364"/>
      <c r="AD322" s="364"/>
      <c r="AE322" s="364"/>
      <c r="AF322" s="364"/>
      <c r="AG322" s="364"/>
      <c r="AH322" s="364"/>
      <c r="AI322" s="365"/>
    </row>
    <row r="323" spans="2:37" ht="15" x14ac:dyDescent="0.25">
      <c r="B323" s="366"/>
      <c r="C323" s="367"/>
      <c r="D323" s="367"/>
      <c r="E323" s="367"/>
      <c r="F323" s="367"/>
      <c r="G323" s="367"/>
      <c r="H323" s="367"/>
      <c r="I323" s="367"/>
      <c r="J323" s="367"/>
      <c r="K323" s="367"/>
      <c r="L323" s="367"/>
      <c r="M323" s="367"/>
      <c r="N323" s="367"/>
      <c r="O323" s="367"/>
      <c r="P323" s="367"/>
      <c r="Q323" s="367"/>
      <c r="R323" s="367"/>
      <c r="S323" s="367"/>
      <c r="T323" s="367"/>
      <c r="U323" s="367"/>
      <c r="V323" s="367"/>
      <c r="W323" s="367"/>
      <c r="X323" s="367"/>
      <c r="Y323" s="367"/>
      <c r="Z323" s="367"/>
      <c r="AA323" s="367"/>
      <c r="AB323" s="367"/>
      <c r="AC323" s="367"/>
      <c r="AD323" s="367"/>
      <c r="AE323" s="367"/>
      <c r="AF323" s="367"/>
      <c r="AG323" s="367"/>
      <c r="AH323" s="367"/>
      <c r="AI323" s="368"/>
    </row>
    <row r="324" spans="2:37" ht="15" x14ac:dyDescent="0.25">
      <c r="B324" s="366"/>
      <c r="C324" s="367"/>
      <c r="D324" s="367"/>
      <c r="E324" s="367"/>
      <c r="F324" s="367"/>
      <c r="G324" s="367"/>
      <c r="H324" s="367"/>
      <c r="I324" s="367"/>
      <c r="J324" s="367"/>
      <c r="K324" s="367"/>
      <c r="L324" s="367"/>
      <c r="M324" s="367"/>
      <c r="N324" s="367"/>
      <c r="O324" s="367"/>
      <c r="P324" s="367"/>
      <c r="Q324" s="367"/>
      <c r="R324" s="367"/>
      <c r="S324" s="367"/>
      <c r="T324" s="367"/>
      <c r="U324" s="367"/>
      <c r="V324" s="367"/>
      <c r="W324" s="367"/>
      <c r="X324" s="367"/>
      <c r="Y324" s="367"/>
      <c r="Z324" s="367"/>
      <c r="AA324" s="367"/>
      <c r="AB324" s="367"/>
      <c r="AC324" s="367"/>
      <c r="AD324" s="367"/>
      <c r="AE324" s="367"/>
      <c r="AF324" s="367"/>
      <c r="AG324" s="367"/>
      <c r="AH324" s="367"/>
      <c r="AI324" s="368"/>
    </row>
    <row r="325" spans="2:37" ht="15" x14ac:dyDescent="0.25">
      <c r="B325" s="366"/>
      <c r="C325" s="367"/>
      <c r="D325" s="367"/>
      <c r="E325" s="367"/>
      <c r="F325" s="367"/>
      <c r="G325" s="367"/>
      <c r="H325" s="367"/>
      <c r="I325" s="367"/>
      <c r="J325" s="367"/>
      <c r="K325" s="367"/>
      <c r="L325" s="367"/>
      <c r="M325" s="367"/>
      <c r="N325" s="367"/>
      <c r="O325" s="367"/>
      <c r="P325" s="367"/>
      <c r="Q325" s="367"/>
      <c r="R325" s="367"/>
      <c r="S325" s="367"/>
      <c r="T325" s="367"/>
      <c r="U325" s="367"/>
      <c r="V325" s="367"/>
      <c r="W325" s="367"/>
      <c r="X325" s="367"/>
      <c r="Y325" s="367"/>
      <c r="Z325" s="367"/>
      <c r="AA325" s="367"/>
      <c r="AB325" s="367"/>
      <c r="AC325" s="367"/>
      <c r="AD325" s="367"/>
      <c r="AE325" s="367"/>
      <c r="AF325" s="367"/>
      <c r="AG325" s="367"/>
      <c r="AH325" s="367"/>
      <c r="AI325" s="368"/>
    </row>
    <row r="326" spans="2:37" ht="15" x14ac:dyDescent="0.25">
      <c r="B326" s="366"/>
      <c r="C326" s="367"/>
      <c r="D326" s="367"/>
      <c r="E326" s="367"/>
      <c r="F326" s="367"/>
      <c r="G326" s="367"/>
      <c r="H326" s="367"/>
      <c r="I326" s="367"/>
      <c r="J326" s="367"/>
      <c r="K326" s="367"/>
      <c r="L326" s="367"/>
      <c r="M326" s="367"/>
      <c r="N326" s="367"/>
      <c r="O326" s="367"/>
      <c r="P326" s="367"/>
      <c r="Q326" s="367"/>
      <c r="R326" s="367"/>
      <c r="S326" s="367"/>
      <c r="T326" s="367"/>
      <c r="U326" s="367"/>
      <c r="V326" s="367"/>
      <c r="W326" s="367"/>
      <c r="X326" s="367"/>
      <c r="Y326" s="367"/>
      <c r="Z326" s="367"/>
      <c r="AA326" s="367"/>
      <c r="AB326" s="367"/>
      <c r="AC326" s="367"/>
      <c r="AD326" s="367"/>
      <c r="AE326" s="367"/>
      <c r="AF326" s="367"/>
      <c r="AG326" s="367"/>
      <c r="AH326" s="367"/>
      <c r="AI326" s="368"/>
    </row>
    <row r="327" spans="2:37" ht="15" x14ac:dyDescent="0.25">
      <c r="B327" s="366"/>
      <c r="C327" s="367"/>
      <c r="D327" s="367"/>
      <c r="E327" s="367"/>
      <c r="F327" s="367"/>
      <c r="G327" s="367"/>
      <c r="H327" s="367"/>
      <c r="I327" s="367"/>
      <c r="J327" s="367"/>
      <c r="K327" s="367"/>
      <c r="L327" s="367"/>
      <c r="M327" s="367"/>
      <c r="N327" s="367"/>
      <c r="O327" s="367"/>
      <c r="P327" s="367"/>
      <c r="Q327" s="367"/>
      <c r="R327" s="367"/>
      <c r="S327" s="367"/>
      <c r="T327" s="367"/>
      <c r="U327" s="367"/>
      <c r="V327" s="367"/>
      <c r="W327" s="367"/>
      <c r="X327" s="367"/>
      <c r="Y327" s="367"/>
      <c r="Z327" s="367"/>
      <c r="AA327" s="367"/>
      <c r="AB327" s="367"/>
      <c r="AC327" s="367"/>
      <c r="AD327" s="367"/>
      <c r="AE327" s="367"/>
      <c r="AF327" s="367"/>
      <c r="AG327" s="367"/>
      <c r="AH327" s="367"/>
      <c r="AI327" s="368"/>
    </row>
    <row r="328" spans="2:37" ht="15" x14ac:dyDescent="0.25">
      <c r="B328" s="366"/>
      <c r="C328" s="367"/>
      <c r="D328" s="367"/>
      <c r="E328" s="367"/>
      <c r="F328" s="367"/>
      <c r="G328" s="367"/>
      <c r="H328" s="367"/>
      <c r="I328" s="367"/>
      <c r="J328" s="367"/>
      <c r="K328" s="367"/>
      <c r="L328" s="367"/>
      <c r="M328" s="367"/>
      <c r="N328" s="367"/>
      <c r="O328" s="367"/>
      <c r="P328" s="367"/>
      <c r="Q328" s="367"/>
      <c r="R328" s="367"/>
      <c r="S328" s="367"/>
      <c r="T328" s="367"/>
      <c r="U328" s="367"/>
      <c r="V328" s="367"/>
      <c r="W328" s="367"/>
      <c r="X328" s="367"/>
      <c r="Y328" s="367"/>
      <c r="Z328" s="367"/>
      <c r="AA328" s="367"/>
      <c r="AB328" s="367"/>
      <c r="AC328" s="367"/>
      <c r="AD328" s="367"/>
      <c r="AE328" s="367"/>
      <c r="AF328" s="367"/>
      <c r="AG328" s="367"/>
      <c r="AH328" s="367"/>
      <c r="AI328" s="368"/>
    </row>
    <row r="329" spans="2:37" ht="15" x14ac:dyDescent="0.25">
      <c r="B329" s="366"/>
      <c r="C329" s="367"/>
      <c r="D329" s="367"/>
      <c r="E329" s="367"/>
      <c r="F329" s="367"/>
      <c r="G329" s="367"/>
      <c r="H329" s="367"/>
      <c r="I329" s="367"/>
      <c r="J329" s="367"/>
      <c r="K329" s="367"/>
      <c r="L329" s="367"/>
      <c r="M329" s="367"/>
      <c r="N329" s="367"/>
      <c r="O329" s="367"/>
      <c r="P329" s="367"/>
      <c r="Q329" s="367"/>
      <c r="R329" s="367"/>
      <c r="S329" s="367"/>
      <c r="T329" s="367"/>
      <c r="U329" s="367"/>
      <c r="V329" s="367"/>
      <c r="W329" s="367"/>
      <c r="X329" s="367"/>
      <c r="Y329" s="367"/>
      <c r="Z329" s="367"/>
      <c r="AA329" s="367"/>
      <c r="AB329" s="367"/>
      <c r="AC329" s="367"/>
      <c r="AD329" s="367"/>
      <c r="AE329" s="367"/>
      <c r="AF329" s="367"/>
      <c r="AG329" s="367"/>
      <c r="AH329" s="367"/>
      <c r="AI329" s="368"/>
    </row>
    <row r="330" spans="2:37" ht="15" x14ac:dyDescent="0.25">
      <c r="B330" s="366"/>
      <c r="C330" s="367"/>
      <c r="D330" s="367"/>
      <c r="E330" s="367"/>
      <c r="F330" s="367"/>
      <c r="G330" s="367"/>
      <c r="H330" s="367"/>
      <c r="I330" s="367"/>
      <c r="J330" s="367"/>
      <c r="K330" s="367"/>
      <c r="L330" s="367"/>
      <c r="M330" s="367"/>
      <c r="N330" s="367"/>
      <c r="O330" s="367"/>
      <c r="P330" s="367"/>
      <c r="Q330" s="367"/>
      <c r="R330" s="367"/>
      <c r="S330" s="367"/>
      <c r="T330" s="367"/>
      <c r="U330" s="367"/>
      <c r="V330" s="367"/>
      <c r="W330" s="367"/>
      <c r="X330" s="367"/>
      <c r="Y330" s="367"/>
      <c r="Z330" s="367"/>
      <c r="AA330" s="367"/>
      <c r="AB330" s="367"/>
      <c r="AC330" s="367"/>
      <c r="AD330" s="367"/>
      <c r="AE330" s="367"/>
      <c r="AF330" s="367"/>
      <c r="AG330" s="367"/>
      <c r="AH330" s="367"/>
      <c r="AI330" s="368"/>
    </row>
    <row r="331" spans="2:37" ht="15" x14ac:dyDescent="0.25">
      <c r="B331" s="366"/>
      <c r="C331" s="367"/>
      <c r="D331" s="367"/>
      <c r="E331" s="367"/>
      <c r="F331" s="367"/>
      <c r="G331" s="367"/>
      <c r="H331" s="367"/>
      <c r="I331" s="367"/>
      <c r="J331" s="367"/>
      <c r="K331" s="367"/>
      <c r="L331" s="367"/>
      <c r="M331" s="367"/>
      <c r="N331" s="367"/>
      <c r="O331" s="367"/>
      <c r="P331" s="367"/>
      <c r="Q331" s="367"/>
      <c r="R331" s="367"/>
      <c r="S331" s="367"/>
      <c r="T331" s="367"/>
      <c r="U331" s="367"/>
      <c r="V331" s="367"/>
      <c r="W331" s="367"/>
      <c r="X331" s="367"/>
      <c r="Y331" s="367"/>
      <c r="Z331" s="367"/>
      <c r="AA331" s="367"/>
      <c r="AB331" s="367"/>
      <c r="AC331" s="367"/>
      <c r="AD331" s="367"/>
      <c r="AE331" s="367"/>
      <c r="AF331" s="367"/>
      <c r="AG331" s="367"/>
      <c r="AH331" s="367"/>
      <c r="AI331" s="368"/>
    </row>
    <row r="332" spans="2:37" ht="15" x14ac:dyDescent="0.25">
      <c r="B332" s="366"/>
      <c r="C332" s="367"/>
      <c r="D332" s="367"/>
      <c r="E332" s="367"/>
      <c r="F332" s="367"/>
      <c r="G332" s="367"/>
      <c r="H332" s="367"/>
      <c r="I332" s="367"/>
      <c r="J332" s="367"/>
      <c r="K332" s="367"/>
      <c r="L332" s="367"/>
      <c r="M332" s="367"/>
      <c r="N332" s="367"/>
      <c r="O332" s="367"/>
      <c r="P332" s="367"/>
      <c r="Q332" s="367"/>
      <c r="R332" s="367"/>
      <c r="S332" s="367"/>
      <c r="T332" s="367"/>
      <c r="U332" s="367"/>
      <c r="V332" s="367"/>
      <c r="W332" s="367"/>
      <c r="X332" s="367"/>
      <c r="Y332" s="367"/>
      <c r="Z332" s="367"/>
      <c r="AA332" s="367"/>
      <c r="AB332" s="367"/>
      <c r="AC332" s="367"/>
      <c r="AD332" s="367"/>
      <c r="AE332" s="367"/>
      <c r="AF332" s="367"/>
      <c r="AG332" s="367"/>
      <c r="AH332" s="367"/>
      <c r="AI332" s="368"/>
    </row>
    <row r="333" spans="2:37" ht="15" x14ac:dyDescent="0.25">
      <c r="B333" s="366"/>
      <c r="C333" s="367"/>
      <c r="D333" s="367"/>
      <c r="E333" s="367"/>
      <c r="F333" s="367"/>
      <c r="G333" s="367"/>
      <c r="H333" s="367"/>
      <c r="I333" s="367"/>
      <c r="J333" s="367"/>
      <c r="K333" s="367"/>
      <c r="L333" s="367"/>
      <c r="M333" s="367"/>
      <c r="N333" s="367"/>
      <c r="O333" s="367"/>
      <c r="P333" s="367"/>
      <c r="Q333" s="367"/>
      <c r="R333" s="367"/>
      <c r="S333" s="367"/>
      <c r="T333" s="367"/>
      <c r="U333" s="367"/>
      <c r="V333" s="367"/>
      <c r="W333" s="367"/>
      <c r="X333" s="367"/>
      <c r="Y333" s="367"/>
      <c r="Z333" s="367"/>
      <c r="AA333" s="367"/>
      <c r="AB333" s="367"/>
      <c r="AC333" s="367"/>
      <c r="AD333" s="367"/>
      <c r="AE333" s="367"/>
      <c r="AF333" s="367"/>
      <c r="AG333" s="367"/>
      <c r="AH333" s="367"/>
      <c r="AI333" s="368"/>
    </row>
    <row r="334" spans="2:37" ht="15" x14ac:dyDescent="0.25">
      <c r="B334" s="366"/>
      <c r="C334" s="367"/>
      <c r="D334" s="367"/>
      <c r="E334" s="367"/>
      <c r="F334" s="367"/>
      <c r="G334" s="367"/>
      <c r="H334" s="367"/>
      <c r="I334" s="367"/>
      <c r="J334" s="367"/>
      <c r="K334" s="367"/>
      <c r="L334" s="367"/>
      <c r="M334" s="367"/>
      <c r="N334" s="367"/>
      <c r="O334" s="367"/>
      <c r="P334" s="367"/>
      <c r="Q334" s="367"/>
      <c r="R334" s="367"/>
      <c r="S334" s="367"/>
      <c r="T334" s="367"/>
      <c r="U334" s="367"/>
      <c r="V334" s="367"/>
      <c r="W334" s="367"/>
      <c r="X334" s="367"/>
      <c r="Y334" s="367"/>
      <c r="Z334" s="367"/>
      <c r="AA334" s="367"/>
      <c r="AB334" s="367"/>
      <c r="AC334" s="367"/>
      <c r="AD334" s="367"/>
      <c r="AE334" s="367"/>
      <c r="AF334" s="367"/>
      <c r="AG334" s="367"/>
      <c r="AH334" s="367"/>
      <c r="AI334" s="368"/>
    </row>
    <row r="335" spans="2:37" ht="15" x14ac:dyDescent="0.25">
      <c r="B335" s="366"/>
      <c r="C335" s="367"/>
      <c r="D335" s="367"/>
      <c r="E335" s="367"/>
      <c r="F335" s="367"/>
      <c r="G335" s="367"/>
      <c r="H335" s="367"/>
      <c r="I335" s="367"/>
      <c r="J335" s="367"/>
      <c r="K335" s="367"/>
      <c r="L335" s="367"/>
      <c r="M335" s="367"/>
      <c r="N335" s="367"/>
      <c r="O335" s="367"/>
      <c r="P335" s="367"/>
      <c r="Q335" s="367"/>
      <c r="R335" s="367"/>
      <c r="S335" s="367"/>
      <c r="T335" s="367"/>
      <c r="U335" s="367"/>
      <c r="V335" s="367"/>
      <c r="W335" s="367"/>
      <c r="X335" s="367"/>
      <c r="Y335" s="367"/>
      <c r="Z335" s="367"/>
      <c r="AA335" s="367"/>
      <c r="AB335" s="367"/>
      <c r="AC335" s="367"/>
      <c r="AD335" s="367"/>
      <c r="AE335" s="367"/>
      <c r="AF335" s="367"/>
      <c r="AG335" s="367"/>
      <c r="AH335" s="367"/>
      <c r="AI335" s="368"/>
    </row>
    <row r="336" spans="2:37" ht="15" x14ac:dyDescent="0.25">
      <c r="B336" s="366"/>
      <c r="C336" s="367"/>
      <c r="D336" s="367"/>
      <c r="E336" s="367"/>
      <c r="F336" s="367"/>
      <c r="G336" s="367"/>
      <c r="H336" s="367"/>
      <c r="I336" s="367"/>
      <c r="J336" s="367"/>
      <c r="K336" s="367"/>
      <c r="L336" s="367"/>
      <c r="M336" s="367"/>
      <c r="N336" s="367"/>
      <c r="O336" s="367"/>
      <c r="P336" s="367"/>
      <c r="Q336" s="367"/>
      <c r="R336" s="367"/>
      <c r="S336" s="367"/>
      <c r="T336" s="367"/>
      <c r="U336" s="367"/>
      <c r="V336" s="367"/>
      <c r="W336" s="367"/>
      <c r="X336" s="367"/>
      <c r="Y336" s="367"/>
      <c r="Z336" s="367"/>
      <c r="AA336" s="367"/>
      <c r="AB336" s="367"/>
      <c r="AC336" s="367"/>
      <c r="AD336" s="367"/>
      <c r="AE336" s="367"/>
      <c r="AF336" s="367"/>
      <c r="AG336" s="367"/>
      <c r="AH336" s="367"/>
      <c r="AI336" s="368"/>
    </row>
    <row r="337" spans="2:35" ht="15" x14ac:dyDescent="0.25">
      <c r="B337" s="366"/>
      <c r="C337" s="367"/>
      <c r="D337" s="367"/>
      <c r="E337" s="367"/>
      <c r="F337" s="367"/>
      <c r="G337" s="367"/>
      <c r="H337" s="367"/>
      <c r="I337" s="367"/>
      <c r="J337" s="367"/>
      <c r="K337" s="367"/>
      <c r="L337" s="367"/>
      <c r="M337" s="367"/>
      <c r="N337" s="367"/>
      <c r="O337" s="367"/>
      <c r="P337" s="367"/>
      <c r="Q337" s="367"/>
      <c r="R337" s="367"/>
      <c r="S337" s="367"/>
      <c r="T337" s="367"/>
      <c r="U337" s="367"/>
      <c r="V337" s="367"/>
      <c r="W337" s="367"/>
      <c r="X337" s="367"/>
      <c r="Y337" s="367"/>
      <c r="Z337" s="367"/>
      <c r="AA337" s="367"/>
      <c r="AB337" s="367"/>
      <c r="AC337" s="367"/>
      <c r="AD337" s="367"/>
      <c r="AE337" s="367"/>
      <c r="AF337" s="367"/>
      <c r="AG337" s="367"/>
      <c r="AH337" s="367"/>
      <c r="AI337" s="368"/>
    </row>
    <row r="338" spans="2:35" ht="15" x14ac:dyDescent="0.25">
      <c r="B338" s="366"/>
      <c r="C338" s="367"/>
      <c r="D338" s="367"/>
      <c r="E338" s="367"/>
      <c r="F338" s="367"/>
      <c r="G338" s="367"/>
      <c r="H338" s="367"/>
      <c r="I338" s="367"/>
      <c r="J338" s="367"/>
      <c r="K338" s="367"/>
      <c r="L338" s="367"/>
      <c r="M338" s="367"/>
      <c r="N338" s="367"/>
      <c r="O338" s="367"/>
      <c r="P338" s="367"/>
      <c r="Q338" s="367"/>
      <c r="R338" s="367"/>
      <c r="S338" s="367"/>
      <c r="T338" s="367"/>
      <c r="U338" s="367"/>
      <c r="V338" s="367"/>
      <c r="W338" s="367"/>
      <c r="X338" s="367"/>
      <c r="Y338" s="367"/>
      <c r="Z338" s="367"/>
      <c r="AA338" s="367"/>
      <c r="AB338" s="367"/>
      <c r="AC338" s="367"/>
      <c r="AD338" s="367"/>
      <c r="AE338" s="367"/>
      <c r="AF338" s="367"/>
      <c r="AG338" s="367"/>
      <c r="AH338" s="367"/>
      <c r="AI338" s="368"/>
    </row>
    <row r="339" spans="2:35" ht="15" x14ac:dyDescent="0.25">
      <c r="B339" s="366"/>
      <c r="C339" s="367"/>
      <c r="D339" s="367"/>
      <c r="E339" s="367"/>
      <c r="F339" s="367"/>
      <c r="G339" s="367"/>
      <c r="H339" s="367"/>
      <c r="I339" s="367"/>
      <c r="J339" s="367"/>
      <c r="K339" s="367"/>
      <c r="L339" s="367"/>
      <c r="M339" s="367"/>
      <c r="N339" s="367"/>
      <c r="O339" s="367"/>
      <c r="P339" s="367"/>
      <c r="Q339" s="367"/>
      <c r="R339" s="367"/>
      <c r="S339" s="367"/>
      <c r="T339" s="367"/>
      <c r="U339" s="367"/>
      <c r="V339" s="367"/>
      <c r="W339" s="367"/>
      <c r="X339" s="367"/>
      <c r="Y339" s="367"/>
      <c r="Z339" s="367"/>
      <c r="AA339" s="367"/>
      <c r="AB339" s="367"/>
      <c r="AC339" s="367"/>
      <c r="AD339" s="367"/>
      <c r="AE339" s="367"/>
      <c r="AF339" s="367"/>
      <c r="AG339" s="367"/>
      <c r="AH339" s="367"/>
      <c r="AI339" s="368"/>
    </row>
    <row r="340" spans="2:35" ht="15" x14ac:dyDescent="0.25">
      <c r="B340" s="366"/>
      <c r="C340" s="367"/>
      <c r="D340" s="367"/>
      <c r="E340" s="367"/>
      <c r="F340" s="367"/>
      <c r="G340" s="367"/>
      <c r="H340" s="367"/>
      <c r="I340" s="367"/>
      <c r="J340" s="367"/>
      <c r="K340" s="367"/>
      <c r="L340" s="367"/>
      <c r="M340" s="367"/>
      <c r="N340" s="367"/>
      <c r="O340" s="367"/>
      <c r="P340" s="367"/>
      <c r="Q340" s="367"/>
      <c r="R340" s="367"/>
      <c r="S340" s="367"/>
      <c r="T340" s="367"/>
      <c r="U340" s="367"/>
      <c r="V340" s="367"/>
      <c r="W340" s="367"/>
      <c r="X340" s="367"/>
      <c r="Y340" s="367"/>
      <c r="Z340" s="367"/>
      <c r="AA340" s="367"/>
      <c r="AB340" s="367"/>
      <c r="AC340" s="367"/>
      <c r="AD340" s="367"/>
      <c r="AE340" s="367"/>
      <c r="AF340" s="367"/>
      <c r="AG340" s="367"/>
      <c r="AH340" s="367"/>
      <c r="AI340" s="368"/>
    </row>
    <row r="341" spans="2:35" ht="15" x14ac:dyDescent="0.25">
      <c r="B341" s="366"/>
      <c r="C341" s="367"/>
      <c r="D341" s="367"/>
      <c r="E341" s="367"/>
      <c r="F341" s="367"/>
      <c r="G341" s="367"/>
      <c r="H341" s="367"/>
      <c r="I341" s="367"/>
      <c r="J341" s="367"/>
      <c r="K341" s="367"/>
      <c r="L341" s="367"/>
      <c r="M341" s="367"/>
      <c r="N341" s="367"/>
      <c r="O341" s="367"/>
      <c r="P341" s="367"/>
      <c r="Q341" s="367"/>
      <c r="R341" s="367"/>
      <c r="S341" s="367"/>
      <c r="T341" s="367"/>
      <c r="U341" s="367"/>
      <c r="V341" s="367"/>
      <c r="W341" s="367"/>
      <c r="X341" s="367"/>
      <c r="Y341" s="367"/>
      <c r="Z341" s="367"/>
      <c r="AA341" s="367"/>
      <c r="AB341" s="367"/>
      <c r="AC341" s="367"/>
      <c r="AD341" s="367"/>
      <c r="AE341" s="367"/>
      <c r="AF341" s="367"/>
      <c r="AG341" s="367"/>
      <c r="AH341" s="367"/>
      <c r="AI341" s="368"/>
    </row>
    <row r="342" spans="2:35" ht="15" x14ac:dyDescent="0.25">
      <c r="B342" s="366"/>
      <c r="C342" s="367"/>
      <c r="D342" s="367"/>
      <c r="E342" s="367"/>
      <c r="F342" s="367"/>
      <c r="G342" s="367"/>
      <c r="H342" s="367"/>
      <c r="I342" s="367"/>
      <c r="J342" s="367"/>
      <c r="K342" s="367"/>
      <c r="L342" s="367"/>
      <c r="M342" s="367"/>
      <c r="N342" s="367"/>
      <c r="O342" s="367"/>
      <c r="P342" s="367"/>
      <c r="Q342" s="367"/>
      <c r="R342" s="367"/>
      <c r="S342" s="367"/>
      <c r="T342" s="367"/>
      <c r="U342" s="367"/>
      <c r="V342" s="367"/>
      <c r="W342" s="367"/>
      <c r="X342" s="367"/>
      <c r="Y342" s="367"/>
      <c r="Z342" s="367"/>
      <c r="AA342" s="367"/>
      <c r="AB342" s="367"/>
      <c r="AC342" s="367"/>
      <c r="AD342" s="367"/>
      <c r="AE342" s="367"/>
      <c r="AF342" s="367"/>
      <c r="AG342" s="367"/>
      <c r="AH342" s="367"/>
      <c r="AI342" s="368"/>
    </row>
    <row r="343" spans="2:35" ht="15" x14ac:dyDescent="0.25">
      <c r="B343" s="366"/>
      <c r="C343" s="367"/>
      <c r="D343" s="367"/>
      <c r="E343" s="367"/>
      <c r="F343" s="367"/>
      <c r="G343" s="367"/>
      <c r="H343" s="367"/>
      <c r="I343" s="367"/>
      <c r="J343" s="367"/>
      <c r="K343" s="367"/>
      <c r="L343" s="367"/>
      <c r="M343" s="367"/>
      <c r="N343" s="367"/>
      <c r="O343" s="367"/>
      <c r="P343" s="367"/>
      <c r="Q343" s="367"/>
      <c r="R343" s="367"/>
      <c r="S343" s="367"/>
      <c r="T343" s="367"/>
      <c r="U343" s="367"/>
      <c r="V343" s="367"/>
      <c r="W343" s="367"/>
      <c r="X343" s="367"/>
      <c r="Y343" s="367"/>
      <c r="Z343" s="367"/>
      <c r="AA343" s="367"/>
      <c r="AB343" s="367"/>
      <c r="AC343" s="367"/>
      <c r="AD343" s="367"/>
      <c r="AE343" s="367"/>
      <c r="AF343" s="367"/>
      <c r="AG343" s="367"/>
      <c r="AH343" s="367"/>
      <c r="AI343" s="368"/>
    </row>
    <row r="344" spans="2:35" ht="15" x14ac:dyDescent="0.25">
      <c r="B344" s="366"/>
      <c r="C344" s="367"/>
      <c r="D344" s="367"/>
      <c r="E344" s="367"/>
      <c r="F344" s="367"/>
      <c r="G344" s="367"/>
      <c r="H344" s="367"/>
      <c r="I344" s="367"/>
      <c r="J344" s="367"/>
      <c r="K344" s="367"/>
      <c r="L344" s="367"/>
      <c r="M344" s="367"/>
      <c r="N344" s="367"/>
      <c r="O344" s="367"/>
      <c r="P344" s="367"/>
      <c r="Q344" s="367"/>
      <c r="R344" s="367"/>
      <c r="S344" s="367"/>
      <c r="T344" s="367"/>
      <c r="U344" s="367"/>
      <c r="V344" s="367"/>
      <c r="W344" s="367"/>
      <c r="X344" s="367"/>
      <c r="Y344" s="367"/>
      <c r="Z344" s="367"/>
      <c r="AA344" s="367"/>
      <c r="AB344" s="367"/>
      <c r="AC344" s="367"/>
      <c r="AD344" s="367"/>
      <c r="AE344" s="367"/>
      <c r="AF344" s="367"/>
      <c r="AG344" s="367"/>
      <c r="AH344" s="367"/>
      <c r="AI344" s="368"/>
    </row>
    <row r="345" spans="2:35" ht="15" x14ac:dyDescent="0.25">
      <c r="B345" s="366"/>
      <c r="C345" s="367"/>
      <c r="D345" s="367"/>
      <c r="E345" s="367"/>
      <c r="F345" s="367"/>
      <c r="G345" s="367"/>
      <c r="H345" s="367"/>
      <c r="I345" s="367"/>
      <c r="J345" s="367"/>
      <c r="K345" s="367"/>
      <c r="L345" s="367"/>
      <c r="M345" s="367"/>
      <c r="N345" s="367"/>
      <c r="O345" s="367"/>
      <c r="P345" s="367"/>
      <c r="Q345" s="367"/>
      <c r="R345" s="367"/>
      <c r="S345" s="367"/>
      <c r="T345" s="367"/>
      <c r="U345" s="367"/>
      <c r="V345" s="367"/>
      <c r="W345" s="367"/>
      <c r="X345" s="367"/>
      <c r="Y345" s="367"/>
      <c r="Z345" s="367"/>
      <c r="AA345" s="367"/>
      <c r="AB345" s="367"/>
      <c r="AC345" s="367"/>
      <c r="AD345" s="367"/>
      <c r="AE345" s="367"/>
      <c r="AF345" s="367"/>
      <c r="AG345" s="367"/>
      <c r="AH345" s="367"/>
      <c r="AI345" s="368"/>
    </row>
    <row r="346" spans="2:35" ht="15" x14ac:dyDescent="0.25">
      <c r="B346" s="366"/>
      <c r="C346" s="367"/>
      <c r="D346" s="367"/>
      <c r="E346" s="367"/>
      <c r="F346" s="367"/>
      <c r="G346" s="367"/>
      <c r="H346" s="367"/>
      <c r="I346" s="367"/>
      <c r="J346" s="367"/>
      <c r="K346" s="367"/>
      <c r="L346" s="367"/>
      <c r="M346" s="367"/>
      <c r="N346" s="367"/>
      <c r="O346" s="367"/>
      <c r="P346" s="367"/>
      <c r="Q346" s="367"/>
      <c r="R346" s="367"/>
      <c r="S346" s="367"/>
      <c r="T346" s="367"/>
      <c r="U346" s="367"/>
      <c r="V346" s="367"/>
      <c r="W346" s="367"/>
      <c r="X346" s="367"/>
      <c r="Y346" s="367"/>
      <c r="Z346" s="367"/>
      <c r="AA346" s="367"/>
      <c r="AB346" s="367"/>
      <c r="AC346" s="367"/>
      <c r="AD346" s="367"/>
      <c r="AE346" s="367"/>
      <c r="AF346" s="367"/>
      <c r="AG346" s="367"/>
      <c r="AH346" s="367"/>
      <c r="AI346" s="368"/>
    </row>
    <row r="347" spans="2:35" ht="15" x14ac:dyDescent="0.25">
      <c r="B347" s="366"/>
      <c r="C347" s="367"/>
      <c r="D347" s="367"/>
      <c r="E347" s="367"/>
      <c r="F347" s="367"/>
      <c r="G347" s="367"/>
      <c r="H347" s="367"/>
      <c r="I347" s="367"/>
      <c r="J347" s="367"/>
      <c r="K347" s="367"/>
      <c r="L347" s="367"/>
      <c r="M347" s="367"/>
      <c r="N347" s="367"/>
      <c r="O347" s="367"/>
      <c r="P347" s="367"/>
      <c r="Q347" s="367"/>
      <c r="R347" s="367"/>
      <c r="S347" s="367"/>
      <c r="T347" s="367"/>
      <c r="U347" s="367"/>
      <c r="V347" s="367"/>
      <c r="W347" s="367"/>
      <c r="X347" s="367"/>
      <c r="Y347" s="367"/>
      <c r="Z347" s="367"/>
      <c r="AA347" s="367"/>
      <c r="AB347" s="367"/>
      <c r="AC347" s="367"/>
      <c r="AD347" s="367"/>
      <c r="AE347" s="367"/>
      <c r="AF347" s="367"/>
      <c r="AG347" s="367"/>
      <c r="AH347" s="367"/>
      <c r="AI347" s="368"/>
    </row>
    <row r="348" spans="2:35" ht="15" x14ac:dyDescent="0.25">
      <c r="B348" s="366"/>
      <c r="C348" s="367"/>
      <c r="D348" s="367"/>
      <c r="E348" s="367"/>
      <c r="F348" s="367"/>
      <c r="G348" s="367"/>
      <c r="H348" s="367"/>
      <c r="I348" s="367"/>
      <c r="J348" s="367"/>
      <c r="K348" s="367"/>
      <c r="L348" s="367"/>
      <c r="M348" s="367"/>
      <c r="N348" s="367"/>
      <c r="O348" s="367"/>
      <c r="P348" s="367"/>
      <c r="Q348" s="367"/>
      <c r="R348" s="367"/>
      <c r="S348" s="367"/>
      <c r="T348" s="367"/>
      <c r="U348" s="367"/>
      <c r="V348" s="367"/>
      <c r="W348" s="367"/>
      <c r="X348" s="367"/>
      <c r="Y348" s="367"/>
      <c r="Z348" s="367"/>
      <c r="AA348" s="367"/>
      <c r="AB348" s="367"/>
      <c r="AC348" s="367"/>
      <c r="AD348" s="367"/>
      <c r="AE348" s="367"/>
      <c r="AF348" s="367"/>
      <c r="AG348" s="367"/>
      <c r="AH348" s="367"/>
      <c r="AI348" s="368"/>
    </row>
    <row r="349" spans="2:35" ht="15" x14ac:dyDescent="0.25">
      <c r="B349" s="366"/>
      <c r="C349" s="367"/>
      <c r="D349" s="367"/>
      <c r="E349" s="367"/>
      <c r="F349" s="367"/>
      <c r="G349" s="367"/>
      <c r="H349" s="367"/>
      <c r="I349" s="367"/>
      <c r="J349" s="367"/>
      <c r="K349" s="367"/>
      <c r="L349" s="367"/>
      <c r="M349" s="367"/>
      <c r="N349" s="367"/>
      <c r="O349" s="367"/>
      <c r="P349" s="367"/>
      <c r="Q349" s="367"/>
      <c r="R349" s="367"/>
      <c r="S349" s="367"/>
      <c r="T349" s="367"/>
      <c r="U349" s="367"/>
      <c r="V349" s="367"/>
      <c r="W349" s="367"/>
      <c r="X349" s="367"/>
      <c r="Y349" s="367"/>
      <c r="Z349" s="367"/>
      <c r="AA349" s="367"/>
      <c r="AB349" s="367"/>
      <c r="AC349" s="367"/>
      <c r="AD349" s="367"/>
      <c r="AE349" s="367"/>
      <c r="AF349" s="367"/>
      <c r="AG349" s="367"/>
      <c r="AH349" s="367"/>
      <c r="AI349" s="368"/>
    </row>
    <row r="350" spans="2:35" ht="15" x14ac:dyDescent="0.25">
      <c r="B350" s="366"/>
      <c r="C350" s="367"/>
      <c r="D350" s="367"/>
      <c r="E350" s="367"/>
      <c r="F350" s="367"/>
      <c r="G350" s="367"/>
      <c r="H350" s="367"/>
      <c r="I350" s="367"/>
      <c r="J350" s="367"/>
      <c r="K350" s="367"/>
      <c r="L350" s="367"/>
      <c r="M350" s="367"/>
      <c r="N350" s="367"/>
      <c r="O350" s="367"/>
      <c r="P350" s="367"/>
      <c r="Q350" s="367"/>
      <c r="R350" s="367"/>
      <c r="S350" s="367"/>
      <c r="T350" s="367"/>
      <c r="U350" s="367"/>
      <c r="V350" s="367"/>
      <c r="W350" s="367"/>
      <c r="X350" s="367"/>
      <c r="Y350" s="367"/>
      <c r="Z350" s="367"/>
      <c r="AA350" s="367"/>
      <c r="AB350" s="367"/>
      <c r="AC350" s="367"/>
      <c r="AD350" s="367"/>
      <c r="AE350" s="367"/>
      <c r="AF350" s="367"/>
      <c r="AG350" s="367"/>
      <c r="AH350" s="367"/>
      <c r="AI350" s="368"/>
    </row>
    <row r="351" spans="2:35" ht="15" x14ac:dyDescent="0.25">
      <c r="B351" s="366"/>
      <c r="C351" s="367"/>
      <c r="D351" s="367"/>
      <c r="E351" s="367"/>
      <c r="F351" s="367"/>
      <c r="G351" s="367"/>
      <c r="H351" s="367"/>
      <c r="I351" s="367"/>
      <c r="J351" s="367"/>
      <c r="K351" s="367"/>
      <c r="L351" s="367"/>
      <c r="M351" s="367"/>
      <c r="N351" s="367"/>
      <c r="O351" s="367"/>
      <c r="P351" s="367"/>
      <c r="Q351" s="367"/>
      <c r="R351" s="367"/>
      <c r="S351" s="367"/>
      <c r="T351" s="367"/>
      <c r="U351" s="367"/>
      <c r="V351" s="367"/>
      <c r="W351" s="367"/>
      <c r="X351" s="367"/>
      <c r="Y351" s="367"/>
      <c r="Z351" s="367"/>
      <c r="AA351" s="367"/>
      <c r="AB351" s="367"/>
      <c r="AC351" s="367"/>
      <c r="AD351" s="367"/>
      <c r="AE351" s="367"/>
      <c r="AF351" s="367"/>
      <c r="AG351" s="367"/>
      <c r="AH351" s="367"/>
      <c r="AI351" s="368"/>
    </row>
    <row r="352" spans="2:35" ht="15" x14ac:dyDescent="0.25">
      <c r="B352" s="366"/>
      <c r="C352" s="367"/>
      <c r="D352" s="367"/>
      <c r="E352" s="367"/>
      <c r="F352" s="367"/>
      <c r="G352" s="367"/>
      <c r="H352" s="367"/>
      <c r="I352" s="367"/>
      <c r="J352" s="367"/>
      <c r="K352" s="367"/>
      <c r="L352" s="367"/>
      <c r="M352" s="367"/>
      <c r="N352" s="367"/>
      <c r="O352" s="367"/>
      <c r="P352" s="367"/>
      <c r="Q352" s="367"/>
      <c r="R352" s="367"/>
      <c r="S352" s="367"/>
      <c r="T352" s="367"/>
      <c r="U352" s="367"/>
      <c r="V352" s="367"/>
      <c r="W352" s="367"/>
      <c r="X352" s="367"/>
      <c r="Y352" s="367"/>
      <c r="Z352" s="367"/>
      <c r="AA352" s="367"/>
      <c r="AB352" s="367"/>
      <c r="AC352" s="367"/>
      <c r="AD352" s="367"/>
      <c r="AE352" s="367"/>
      <c r="AF352" s="367"/>
      <c r="AG352" s="367"/>
      <c r="AH352" s="367"/>
      <c r="AI352" s="368"/>
    </row>
    <row r="353" spans="2:35" ht="15" x14ac:dyDescent="0.25">
      <c r="B353" s="366"/>
      <c r="C353" s="367"/>
      <c r="D353" s="367"/>
      <c r="E353" s="367"/>
      <c r="F353" s="367"/>
      <c r="G353" s="367"/>
      <c r="H353" s="367"/>
      <c r="I353" s="367"/>
      <c r="J353" s="367"/>
      <c r="K353" s="367"/>
      <c r="L353" s="367"/>
      <c r="M353" s="367"/>
      <c r="N353" s="367"/>
      <c r="O353" s="367"/>
      <c r="P353" s="367"/>
      <c r="Q353" s="367"/>
      <c r="R353" s="367"/>
      <c r="S353" s="367"/>
      <c r="T353" s="367"/>
      <c r="U353" s="367"/>
      <c r="V353" s="367"/>
      <c r="W353" s="367"/>
      <c r="X353" s="367"/>
      <c r="Y353" s="367"/>
      <c r="Z353" s="367"/>
      <c r="AA353" s="367"/>
      <c r="AB353" s="367"/>
      <c r="AC353" s="367"/>
      <c r="AD353" s="367"/>
      <c r="AE353" s="367"/>
      <c r="AF353" s="367"/>
      <c r="AG353" s="367"/>
      <c r="AH353" s="367"/>
      <c r="AI353" s="368"/>
    </row>
    <row r="354" spans="2:35" ht="15" x14ac:dyDescent="0.25">
      <c r="B354" s="366"/>
      <c r="C354" s="367"/>
      <c r="D354" s="367"/>
      <c r="E354" s="367"/>
      <c r="F354" s="367"/>
      <c r="G354" s="367"/>
      <c r="H354" s="367"/>
      <c r="I354" s="367"/>
      <c r="J354" s="367"/>
      <c r="K354" s="367"/>
      <c r="L354" s="367"/>
      <c r="M354" s="367"/>
      <c r="N354" s="367"/>
      <c r="O354" s="367"/>
      <c r="P354" s="367"/>
      <c r="Q354" s="367"/>
      <c r="R354" s="367"/>
      <c r="S354" s="367"/>
      <c r="T354" s="367"/>
      <c r="U354" s="367"/>
      <c r="V354" s="367"/>
      <c r="W354" s="367"/>
      <c r="X354" s="367"/>
      <c r="Y354" s="367"/>
      <c r="Z354" s="367"/>
      <c r="AA354" s="367"/>
      <c r="AB354" s="367"/>
      <c r="AC354" s="367"/>
      <c r="AD354" s="367"/>
      <c r="AE354" s="367"/>
      <c r="AF354" s="367"/>
      <c r="AG354" s="367"/>
      <c r="AH354" s="367"/>
      <c r="AI354" s="368"/>
    </row>
    <row r="355" spans="2:35" ht="15" x14ac:dyDescent="0.25">
      <c r="B355" s="366"/>
      <c r="C355" s="367"/>
      <c r="D355" s="367"/>
      <c r="E355" s="367"/>
      <c r="F355" s="367"/>
      <c r="G355" s="367"/>
      <c r="H355" s="367"/>
      <c r="I355" s="367"/>
      <c r="J355" s="367"/>
      <c r="K355" s="367"/>
      <c r="L355" s="367"/>
      <c r="M355" s="367"/>
      <c r="N355" s="367"/>
      <c r="O355" s="367"/>
      <c r="P355" s="367"/>
      <c r="Q355" s="367"/>
      <c r="R355" s="367"/>
      <c r="S355" s="367"/>
      <c r="T355" s="367"/>
      <c r="U355" s="367"/>
      <c r="V355" s="367"/>
      <c r="W355" s="367"/>
      <c r="X355" s="367"/>
      <c r="Y355" s="367"/>
      <c r="Z355" s="367"/>
      <c r="AA355" s="367"/>
      <c r="AB355" s="367"/>
      <c r="AC355" s="367"/>
      <c r="AD355" s="367"/>
      <c r="AE355" s="367"/>
      <c r="AF355" s="367"/>
      <c r="AG355" s="367"/>
      <c r="AH355" s="367"/>
      <c r="AI355" s="368"/>
    </row>
    <row r="356" spans="2:35" ht="15" x14ac:dyDescent="0.25">
      <c r="B356" s="366"/>
      <c r="C356" s="367"/>
      <c r="D356" s="367"/>
      <c r="E356" s="367"/>
      <c r="F356" s="367"/>
      <c r="G356" s="367"/>
      <c r="H356" s="367"/>
      <c r="I356" s="367"/>
      <c r="J356" s="367"/>
      <c r="K356" s="367"/>
      <c r="L356" s="367"/>
      <c r="M356" s="367"/>
      <c r="N356" s="367"/>
      <c r="O356" s="367"/>
      <c r="P356" s="367"/>
      <c r="Q356" s="367"/>
      <c r="R356" s="367"/>
      <c r="S356" s="367"/>
      <c r="T356" s="367"/>
      <c r="U356" s="367"/>
      <c r="V356" s="367"/>
      <c r="W356" s="367"/>
      <c r="X356" s="367"/>
      <c r="Y356" s="367"/>
      <c r="Z356" s="367"/>
      <c r="AA356" s="367"/>
      <c r="AB356" s="367"/>
      <c r="AC356" s="367"/>
      <c r="AD356" s="367"/>
      <c r="AE356" s="367"/>
      <c r="AF356" s="367"/>
      <c r="AG356" s="367"/>
      <c r="AH356" s="367"/>
      <c r="AI356" s="368"/>
    </row>
    <row r="357" spans="2:35" ht="15" x14ac:dyDescent="0.25">
      <c r="B357" s="366"/>
      <c r="C357" s="367"/>
      <c r="D357" s="367"/>
      <c r="E357" s="367"/>
      <c r="F357" s="367"/>
      <c r="G357" s="367"/>
      <c r="H357" s="367"/>
      <c r="I357" s="367"/>
      <c r="J357" s="367"/>
      <c r="K357" s="367"/>
      <c r="L357" s="367"/>
      <c r="M357" s="367"/>
      <c r="N357" s="367"/>
      <c r="O357" s="367"/>
      <c r="P357" s="367"/>
      <c r="Q357" s="367"/>
      <c r="R357" s="367"/>
      <c r="S357" s="367"/>
      <c r="T357" s="367"/>
      <c r="U357" s="367"/>
      <c r="V357" s="367"/>
      <c r="W357" s="367"/>
      <c r="X357" s="367"/>
      <c r="Y357" s="367"/>
      <c r="Z357" s="367"/>
      <c r="AA357" s="367"/>
      <c r="AB357" s="367"/>
      <c r="AC357" s="367"/>
      <c r="AD357" s="367"/>
      <c r="AE357" s="367"/>
      <c r="AF357" s="367"/>
      <c r="AG357" s="367"/>
      <c r="AH357" s="367"/>
      <c r="AI357" s="368"/>
    </row>
    <row r="358" spans="2:35" ht="15" x14ac:dyDescent="0.25">
      <c r="B358" s="366"/>
      <c r="C358" s="367"/>
      <c r="D358" s="367"/>
      <c r="E358" s="367"/>
      <c r="F358" s="367"/>
      <c r="G358" s="367"/>
      <c r="H358" s="367"/>
      <c r="I358" s="367"/>
      <c r="J358" s="367"/>
      <c r="K358" s="367"/>
      <c r="L358" s="367"/>
      <c r="M358" s="367"/>
      <c r="N358" s="367"/>
      <c r="O358" s="367"/>
      <c r="P358" s="367"/>
      <c r="Q358" s="367"/>
      <c r="R358" s="367"/>
      <c r="S358" s="367"/>
      <c r="T358" s="367"/>
      <c r="U358" s="367"/>
      <c r="V358" s="367"/>
      <c r="W358" s="367"/>
      <c r="X358" s="367"/>
      <c r="Y358" s="367"/>
      <c r="Z358" s="367"/>
      <c r="AA358" s="367"/>
      <c r="AB358" s="367"/>
      <c r="AC358" s="367"/>
      <c r="AD358" s="367"/>
      <c r="AE358" s="367"/>
      <c r="AF358" s="367"/>
      <c r="AG358" s="367"/>
      <c r="AH358" s="367"/>
      <c r="AI358" s="368"/>
    </row>
    <row r="359" spans="2:35" ht="15" x14ac:dyDescent="0.25">
      <c r="B359" s="366"/>
      <c r="C359" s="367"/>
      <c r="D359" s="367"/>
      <c r="E359" s="367"/>
      <c r="F359" s="367"/>
      <c r="G359" s="367"/>
      <c r="H359" s="367"/>
      <c r="I359" s="367"/>
      <c r="J359" s="367"/>
      <c r="K359" s="367"/>
      <c r="L359" s="367"/>
      <c r="M359" s="367"/>
      <c r="N359" s="367"/>
      <c r="O359" s="367"/>
      <c r="P359" s="367"/>
      <c r="Q359" s="367"/>
      <c r="R359" s="367"/>
      <c r="S359" s="367"/>
      <c r="T359" s="367"/>
      <c r="U359" s="367"/>
      <c r="V359" s="367"/>
      <c r="W359" s="367"/>
      <c r="X359" s="367"/>
      <c r="Y359" s="367"/>
      <c r="Z359" s="367"/>
      <c r="AA359" s="367"/>
      <c r="AB359" s="367"/>
      <c r="AC359" s="367"/>
      <c r="AD359" s="367"/>
      <c r="AE359" s="367"/>
      <c r="AF359" s="367"/>
      <c r="AG359" s="367"/>
      <c r="AH359" s="367"/>
      <c r="AI359" s="368"/>
    </row>
    <row r="360" spans="2:35" ht="15" x14ac:dyDescent="0.25">
      <c r="B360" s="366"/>
      <c r="C360" s="367"/>
      <c r="D360" s="367"/>
      <c r="E360" s="367"/>
      <c r="F360" s="367"/>
      <c r="G360" s="367"/>
      <c r="H360" s="367"/>
      <c r="I360" s="367"/>
      <c r="J360" s="367"/>
      <c r="K360" s="367"/>
      <c r="L360" s="367"/>
      <c r="M360" s="367"/>
      <c r="N360" s="367"/>
      <c r="O360" s="367"/>
      <c r="P360" s="367"/>
      <c r="Q360" s="367"/>
      <c r="R360" s="367"/>
      <c r="S360" s="367"/>
      <c r="T360" s="367"/>
      <c r="U360" s="367"/>
      <c r="V360" s="367"/>
      <c r="W360" s="367"/>
      <c r="X360" s="367"/>
      <c r="Y360" s="367"/>
      <c r="Z360" s="367"/>
      <c r="AA360" s="367"/>
      <c r="AB360" s="367"/>
      <c r="AC360" s="367"/>
      <c r="AD360" s="367"/>
      <c r="AE360" s="367"/>
      <c r="AF360" s="367"/>
      <c r="AG360" s="367"/>
      <c r="AH360" s="367"/>
      <c r="AI360" s="368"/>
    </row>
    <row r="361" spans="2:35" ht="15" x14ac:dyDescent="0.25">
      <c r="B361" s="366"/>
      <c r="C361" s="367"/>
      <c r="D361" s="367"/>
      <c r="E361" s="367"/>
      <c r="F361" s="367"/>
      <c r="G361" s="367"/>
      <c r="H361" s="367"/>
      <c r="I361" s="367"/>
      <c r="J361" s="367"/>
      <c r="K361" s="367"/>
      <c r="L361" s="367"/>
      <c r="M361" s="367"/>
      <c r="N361" s="367"/>
      <c r="O361" s="367"/>
      <c r="P361" s="367"/>
      <c r="Q361" s="367"/>
      <c r="R361" s="367"/>
      <c r="S361" s="367"/>
      <c r="T361" s="367"/>
      <c r="U361" s="367"/>
      <c r="V361" s="367"/>
      <c r="W361" s="367"/>
      <c r="X361" s="367"/>
      <c r="Y361" s="367"/>
      <c r="Z361" s="367"/>
      <c r="AA361" s="367"/>
      <c r="AB361" s="367"/>
      <c r="AC361" s="367"/>
      <c r="AD361" s="367"/>
      <c r="AE361" s="367"/>
      <c r="AF361" s="367"/>
      <c r="AG361" s="367"/>
      <c r="AH361" s="367"/>
      <c r="AI361" s="368"/>
    </row>
    <row r="362" spans="2:35" ht="15" x14ac:dyDescent="0.25">
      <c r="B362" s="366"/>
      <c r="C362" s="367"/>
      <c r="D362" s="367"/>
      <c r="E362" s="367"/>
      <c r="F362" s="367"/>
      <c r="G362" s="367"/>
      <c r="H362" s="367"/>
      <c r="I362" s="367"/>
      <c r="J362" s="367"/>
      <c r="K362" s="367"/>
      <c r="L362" s="367"/>
      <c r="M362" s="367"/>
      <c r="N362" s="367"/>
      <c r="O362" s="367"/>
      <c r="P362" s="367"/>
      <c r="Q362" s="367"/>
      <c r="R362" s="367"/>
      <c r="S362" s="367"/>
      <c r="T362" s="367"/>
      <c r="U362" s="367"/>
      <c r="V362" s="367"/>
      <c r="W362" s="367"/>
      <c r="X362" s="367"/>
      <c r="Y362" s="367"/>
      <c r="Z362" s="367"/>
      <c r="AA362" s="367"/>
      <c r="AB362" s="367"/>
      <c r="AC362" s="367"/>
      <c r="AD362" s="367"/>
      <c r="AE362" s="367"/>
      <c r="AF362" s="367"/>
      <c r="AG362" s="367"/>
      <c r="AH362" s="367"/>
      <c r="AI362" s="368"/>
    </row>
    <row r="363" spans="2:35" ht="15" x14ac:dyDescent="0.25">
      <c r="B363" s="366"/>
      <c r="C363" s="367"/>
      <c r="D363" s="367"/>
      <c r="E363" s="367"/>
      <c r="F363" s="367"/>
      <c r="G363" s="367"/>
      <c r="H363" s="367"/>
      <c r="I363" s="367"/>
      <c r="J363" s="367"/>
      <c r="K363" s="367"/>
      <c r="L363" s="367"/>
      <c r="M363" s="367"/>
      <c r="N363" s="367"/>
      <c r="O363" s="367"/>
      <c r="P363" s="367"/>
      <c r="Q363" s="367"/>
      <c r="R363" s="367"/>
      <c r="S363" s="367"/>
      <c r="T363" s="367"/>
      <c r="U363" s="367"/>
      <c r="V363" s="367"/>
      <c r="W363" s="367"/>
      <c r="X363" s="367"/>
      <c r="Y363" s="367"/>
      <c r="Z363" s="367"/>
      <c r="AA363" s="367"/>
      <c r="AB363" s="367"/>
      <c r="AC363" s="367"/>
      <c r="AD363" s="367"/>
      <c r="AE363" s="367"/>
      <c r="AF363" s="367"/>
      <c r="AG363" s="367"/>
      <c r="AH363" s="367"/>
      <c r="AI363" s="368"/>
    </row>
    <row r="364" spans="2:35" ht="15" x14ac:dyDescent="0.25">
      <c r="B364" s="366"/>
      <c r="C364" s="367"/>
      <c r="D364" s="367"/>
      <c r="E364" s="367"/>
      <c r="F364" s="367"/>
      <c r="G364" s="367"/>
      <c r="H364" s="367"/>
      <c r="I364" s="367"/>
      <c r="J364" s="367"/>
      <c r="K364" s="367"/>
      <c r="L364" s="367"/>
      <c r="M364" s="367"/>
      <c r="N364" s="367"/>
      <c r="O364" s="367"/>
      <c r="P364" s="367"/>
      <c r="Q364" s="367"/>
      <c r="R364" s="367"/>
      <c r="S364" s="367"/>
      <c r="T364" s="367"/>
      <c r="U364" s="367"/>
      <c r="V364" s="367"/>
      <c r="W364" s="367"/>
      <c r="X364" s="367"/>
      <c r="Y364" s="367"/>
      <c r="Z364" s="367"/>
      <c r="AA364" s="367"/>
      <c r="AB364" s="367"/>
      <c r="AC364" s="367"/>
      <c r="AD364" s="367"/>
      <c r="AE364" s="367"/>
      <c r="AF364" s="367"/>
      <c r="AG364" s="367"/>
      <c r="AH364" s="367"/>
      <c r="AI364" s="368"/>
    </row>
    <row r="365" spans="2:35" ht="15" x14ac:dyDescent="0.25">
      <c r="B365" s="366"/>
      <c r="C365" s="367"/>
      <c r="D365" s="367"/>
      <c r="E365" s="367"/>
      <c r="F365" s="367"/>
      <c r="G365" s="367"/>
      <c r="H365" s="367"/>
      <c r="I365" s="367"/>
      <c r="J365" s="367"/>
      <c r="K365" s="367"/>
      <c r="L365" s="367"/>
      <c r="M365" s="367"/>
      <c r="N365" s="367"/>
      <c r="O365" s="367"/>
      <c r="P365" s="367"/>
      <c r="Q365" s="367"/>
      <c r="R365" s="367"/>
      <c r="S365" s="367"/>
      <c r="T365" s="367"/>
      <c r="U365" s="367"/>
      <c r="V365" s="367"/>
      <c r="W365" s="367"/>
      <c r="X365" s="367"/>
      <c r="Y365" s="367"/>
      <c r="Z365" s="367"/>
      <c r="AA365" s="367"/>
      <c r="AB365" s="367"/>
      <c r="AC365" s="367"/>
      <c r="AD365" s="367"/>
      <c r="AE365" s="367"/>
      <c r="AF365" s="367"/>
      <c r="AG365" s="367"/>
      <c r="AH365" s="367"/>
      <c r="AI365" s="368"/>
    </row>
    <row r="366" spans="2:35" ht="15" x14ac:dyDescent="0.25">
      <c r="B366" s="366"/>
      <c r="C366" s="367"/>
      <c r="D366" s="367"/>
      <c r="E366" s="367"/>
      <c r="F366" s="367"/>
      <c r="G366" s="367"/>
      <c r="H366" s="367"/>
      <c r="I366" s="367"/>
      <c r="J366" s="367"/>
      <c r="K366" s="367"/>
      <c r="L366" s="367"/>
      <c r="M366" s="367"/>
      <c r="N366" s="367"/>
      <c r="O366" s="367"/>
      <c r="P366" s="367"/>
      <c r="Q366" s="367"/>
      <c r="R366" s="367"/>
      <c r="S366" s="367"/>
      <c r="T366" s="367"/>
      <c r="U366" s="367"/>
      <c r="V366" s="367"/>
      <c r="W366" s="367"/>
      <c r="X366" s="367"/>
      <c r="Y366" s="367"/>
      <c r="Z366" s="367"/>
      <c r="AA366" s="367"/>
      <c r="AB366" s="367"/>
      <c r="AC366" s="367"/>
      <c r="AD366" s="367"/>
      <c r="AE366" s="367"/>
      <c r="AF366" s="367"/>
      <c r="AG366" s="367"/>
      <c r="AH366" s="367"/>
      <c r="AI366" s="368"/>
    </row>
    <row r="367" spans="2:35" ht="15" x14ac:dyDescent="0.25">
      <c r="B367" s="366"/>
      <c r="C367" s="367"/>
      <c r="D367" s="367"/>
      <c r="E367" s="367"/>
      <c r="F367" s="367"/>
      <c r="G367" s="367"/>
      <c r="H367" s="367"/>
      <c r="I367" s="367"/>
      <c r="J367" s="367"/>
      <c r="K367" s="367"/>
      <c r="L367" s="367"/>
      <c r="M367" s="367"/>
      <c r="N367" s="367"/>
      <c r="O367" s="367"/>
      <c r="P367" s="367"/>
      <c r="Q367" s="367"/>
      <c r="R367" s="367"/>
      <c r="S367" s="367"/>
      <c r="T367" s="367"/>
      <c r="U367" s="367"/>
      <c r="V367" s="367"/>
      <c r="W367" s="367"/>
      <c r="X367" s="367"/>
      <c r="Y367" s="367"/>
      <c r="Z367" s="367"/>
      <c r="AA367" s="367"/>
      <c r="AB367" s="367"/>
      <c r="AC367" s="367"/>
      <c r="AD367" s="367"/>
      <c r="AE367" s="367"/>
      <c r="AF367" s="367"/>
      <c r="AG367" s="367"/>
      <c r="AH367" s="367"/>
      <c r="AI367" s="368"/>
    </row>
    <row r="368" spans="2:35" ht="15" x14ac:dyDescent="0.25">
      <c r="B368" s="366"/>
      <c r="C368" s="367"/>
      <c r="D368" s="367"/>
      <c r="E368" s="367"/>
      <c r="F368" s="367"/>
      <c r="G368" s="367"/>
      <c r="H368" s="367"/>
      <c r="I368" s="367"/>
      <c r="J368" s="367"/>
      <c r="K368" s="367"/>
      <c r="L368" s="367"/>
      <c r="M368" s="367"/>
      <c r="N368" s="367"/>
      <c r="O368" s="367"/>
      <c r="P368" s="367"/>
      <c r="Q368" s="367"/>
      <c r="R368" s="367"/>
      <c r="S368" s="367"/>
      <c r="T368" s="367"/>
      <c r="U368" s="367"/>
      <c r="V368" s="367"/>
      <c r="W368" s="367"/>
      <c r="X368" s="367"/>
      <c r="Y368" s="367"/>
      <c r="Z368" s="367"/>
      <c r="AA368" s="367"/>
      <c r="AB368" s="367"/>
      <c r="AC368" s="367"/>
      <c r="AD368" s="367"/>
      <c r="AE368" s="367"/>
      <c r="AF368" s="367"/>
      <c r="AG368" s="367"/>
      <c r="AH368" s="367"/>
      <c r="AI368" s="368"/>
    </row>
    <row r="369" spans="2:35" ht="15" x14ac:dyDescent="0.25">
      <c r="B369" s="366"/>
      <c r="C369" s="367"/>
      <c r="D369" s="367"/>
      <c r="E369" s="367"/>
      <c r="F369" s="367"/>
      <c r="G369" s="367"/>
      <c r="H369" s="367"/>
      <c r="I369" s="367"/>
      <c r="J369" s="367"/>
      <c r="K369" s="367"/>
      <c r="L369" s="367"/>
      <c r="M369" s="367"/>
      <c r="N369" s="367"/>
      <c r="O369" s="367"/>
      <c r="P369" s="367"/>
      <c r="Q369" s="367"/>
      <c r="R369" s="367"/>
      <c r="S369" s="367"/>
      <c r="T369" s="367"/>
      <c r="U369" s="367"/>
      <c r="V369" s="367"/>
      <c r="W369" s="367"/>
      <c r="X369" s="367"/>
      <c r="Y369" s="367"/>
      <c r="Z369" s="367"/>
      <c r="AA369" s="367"/>
      <c r="AB369" s="367"/>
      <c r="AC369" s="367"/>
      <c r="AD369" s="367"/>
      <c r="AE369" s="367"/>
      <c r="AF369" s="367"/>
      <c r="AG369" s="367"/>
      <c r="AH369" s="367"/>
      <c r="AI369" s="368"/>
    </row>
    <row r="370" spans="2:35" ht="15" x14ac:dyDescent="0.25">
      <c r="B370" s="366"/>
      <c r="C370" s="367"/>
      <c r="D370" s="367"/>
      <c r="E370" s="367"/>
      <c r="F370" s="367"/>
      <c r="G370" s="367"/>
      <c r="H370" s="367"/>
      <c r="I370" s="367"/>
      <c r="J370" s="367"/>
      <c r="K370" s="367"/>
      <c r="L370" s="367"/>
      <c r="M370" s="367"/>
      <c r="N370" s="367"/>
      <c r="O370" s="367"/>
      <c r="P370" s="367"/>
      <c r="Q370" s="367"/>
      <c r="R370" s="367"/>
      <c r="S370" s="367"/>
      <c r="T370" s="367"/>
      <c r="U370" s="367"/>
      <c r="V370" s="367"/>
      <c r="W370" s="367"/>
      <c r="X370" s="367"/>
      <c r="Y370" s="367"/>
      <c r="Z370" s="367"/>
      <c r="AA370" s="367"/>
      <c r="AB370" s="367"/>
      <c r="AC370" s="367"/>
      <c r="AD370" s="367"/>
      <c r="AE370" s="367"/>
      <c r="AF370" s="367"/>
      <c r="AG370" s="367"/>
      <c r="AH370" s="367"/>
      <c r="AI370" s="368"/>
    </row>
    <row r="371" spans="2:35" ht="15" x14ac:dyDescent="0.25">
      <c r="B371" s="366"/>
      <c r="C371" s="367"/>
      <c r="D371" s="367"/>
      <c r="E371" s="367"/>
      <c r="F371" s="367"/>
      <c r="G371" s="367"/>
      <c r="H371" s="367"/>
      <c r="I371" s="367"/>
      <c r="J371" s="367"/>
      <c r="K371" s="367"/>
      <c r="L371" s="367"/>
      <c r="M371" s="367"/>
      <c r="N371" s="367"/>
      <c r="O371" s="367"/>
      <c r="P371" s="367"/>
      <c r="Q371" s="367"/>
      <c r="R371" s="367"/>
      <c r="S371" s="367"/>
      <c r="T371" s="367"/>
      <c r="U371" s="367"/>
      <c r="V371" s="367"/>
      <c r="W371" s="367"/>
      <c r="X371" s="367"/>
      <c r="Y371" s="367"/>
      <c r="Z371" s="367"/>
      <c r="AA371" s="367"/>
      <c r="AB371" s="367"/>
      <c r="AC371" s="367"/>
      <c r="AD371" s="367"/>
      <c r="AE371" s="367"/>
      <c r="AF371" s="367"/>
      <c r="AG371" s="367"/>
      <c r="AH371" s="367"/>
      <c r="AI371" s="368"/>
    </row>
    <row r="372" spans="2:35" ht="15" x14ac:dyDescent="0.25">
      <c r="B372" s="366"/>
      <c r="C372" s="367"/>
      <c r="D372" s="367"/>
      <c r="E372" s="367"/>
      <c r="F372" s="367"/>
      <c r="G372" s="367"/>
      <c r="H372" s="367"/>
      <c r="I372" s="367"/>
      <c r="J372" s="367"/>
      <c r="K372" s="367"/>
      <c r="L372" s="367"/>
      <c r="M372" s="367"/>
      <c r="N372" s="367"/>
      <c r="O372" s="367"/>
      <c r="P372" s="367"/>
      <c r="Q372" s="367"/>
      <c r="R372" s="367"/>
      <c r="S372" s="367"/>
      <c r="T372" s="367"/>
      <c r="U372" s="367"/>
      <c r="V372" s="367"/>
      <c r="W372" s="367"/>
      <c r="X372" s="367"/>
      <c r="Y372" s="367"/>
      <c r="Z372" s="367"/>
      <c r="AA372" s="367"/>
      <c r="AB372" s="367"/>
      <c r="AC372" s="367"/>
      <c r="AD372" s="367"/>
      <c r="AE372" s="367"/>
      <c r="AF372" s="367"/>
      <c r="AG372" s="367"/>
      <c r="AH372" s="367"/>
      <c r="AI372" s="368"/>
    </row>
    <row r="373" spans="2:35" ht="15" x14ac:dyDescent="0.25">
      <c r="B373" s="366"/>
      <c r="C373" s="367"/>
      <c r="D373" s="367"/>
      <c r="E373" s="367"/>
      <c r="F373" s="367"/>
      <c r="G373" s="367"/>
      <c r="H373" s="367"/>
      <c r="I373" s="367"/>
      <c r="J373" s="367"/>
      <c r="K373" s="367"/>
      <c r="L373" s="367"/>
      <c r="M373" s="367"/>
      <c r="N373" s="367"/>
      <c r="O373" s="367"/>
      <c r="P373" s="367"/>
      <c r="Q373" s="367"/>
      <c r="R373" s="367"/>
      <c r="S373" s="367"/>
      <c r="T373" s="367"/>
      <c r="U373" s="367"/>
      <c r="V373" s="367"/>
      <c r="W373" s="367"/>
      <c r="X373" s="367"/>
      <c r="Y373" s="367"/>
      <c r="Z373" s="367"/>
      <c r="AA373" s="367"/>
      <c r="AB373" s="367"/>
      <c r="AC373" s="367"/>
      <c r="AD373" s="367"/>
      <c r="AE373" s="367"/>
      <c r="AF373" s="367"/>
      <c r="AG373" s="367"/>
      <c r="AH373" s="367"/>
      <c r="AI373" s="368"/>
    </row>
    <row r="374" spans="2:35" ht="15" x14ac:dyDescent="0.25">
      <c r="B374" s="366"/>
      <c r="C374" s="367"/>
      <c r="D374" s="367"/>
      <c r="E374" s="367"/>
      <c r="F374" s="367"/>
      <c r="G374" s="367"/>
      <c r="H374" s="367"/>
      <c r="I374" s="367"/>
      <c r="J374" s="367"/>
      <c r="K374" s="367"/>
      <c r="L374" s="367"/>
      <c r="M374" s="367"/>
      <c r="N374" s="367"/>
      <c r="O374" s="367"/>
      <c r="P374" s="367"/>
      <c r="Q374" s="367"/>
      <c r="R374" s="367"/>
      <c r="S374" s="367"/>
      <c r="T374" s="367"/>
      <c r="U374" s="367"/>
      <c r="V374" s="367"/>
      <c r="W374" s="367"/>
      <c r="X374" s="367"/>
      <c r="Y374" s="367"/>
      <c r="Z374" s="367"/>
      <c r="AA374" s="367"/>
      <c r="AB374" s="367"/>
      <c r="AC374" s="367"/>
      <c r="AD374" s="367"/>
      <c r="AE374" s="367"/>
      <c r="AF374" s="367"/>
      <c r="AG374" s="367"/>
      <c r="AH374" s="367"/>
      <c r="AI374" s="368"/>
    </row>
    <row r="375" spans="2:35" ht="15" x14ac:dyDescent="0.25">
      <c r="B375" s="366"/>
      <c r="C375" s="367"/>
      <c r="D375" s="367"/>
      <c r="E375" s="367"/>
      <c r="F375" s="367"/>
      <c r="G375" s="367"/>
      <c r="H375" s="367"/>
      <c r="I375" s="367"/>
      <c r="J375" s="367"/>
      <c r="K375" s="367"/>
      <c r="L375" s="367"/>
      <c r="M375" s="367"/>
      <c r="N375" s="367"/>
      <c r="O375" s="367"/>
      <c r="P375" s="367"/>
      <c r="Q375" s="367"/>
      <c r="R375" s="367"/>
      <c r="S375" s="367"/>
      <c r="T375" s="367"/>
      <c r="U375" s="367"/>
      <c r="V375" s="367"/>
      <c r="W375" s="367"/>
      <c r="X375" s="367"/>
      <c r="Y375" s="367"/>
      <c r="Z375" s="367"/>
      <c r="AA375" s="367"/>
      <c r="AB375" s="367"/>
      <c r="AC375" s="367"/>
      <c r="AD375" s="367"/>
      <c r="AE375" s="367"/>
      <c r="AF375" s="367"/>
      <c r="AG375" s="367"/>
      <c r="AH375" s="367"/>
      <c r="AI375" s="368"/>
    </row>
    <row r="376" spans="2:35" ht="15" x14ac:dyDescent="0.25">
      <c r="B376" s="366"/>
      <c r="C376" s="367"/>
      <c r="D376" s="367"/>
      <c r="E376" s="367"/>
      <c r="F376" s="367"/>
      <c r="G376" s="367"/>
      <c r="H376" s="367"/>
      <c r="I376" s="367"/>
      <c r="J376" s="367"/>
      <c r="K376" s="367"/>
      <c r="L376" s="367"/>
      <c r="M376" s="367"/>
      <c r="N376" s="367"/>
      <c r="O376" s="367"/>
      <c r="P376" s="367"/>
      <c r="Q376" s="367"/>
      <c r="R376" s="367"/>
      <c r="S376" s="367"/>
      <c r="T376" s="367"/>
      <c r="U376" s="367"/>
      <c r="V376" s="367"/>
      <c r="W376" s="367"/>
      <c r="X376" s="367"/>
      <c r="Y376" s="367"/>
      <c r="Z376" s="367"/>
      <c r="AA376" s="367"/>
      <c r="AB376" s="367"/>
      <c r="AC376" s="367"/>
      <c r="AD376" s="367"/>
      <c r="AE376" s="367"/>
      <c r="AF376" s="367"/>
      <c r="AG376" s="367"/>
      <c r="AH376" s="367"/>
      <c r="AI376" s="368"/>
    </row>
    <row r="377" spans="2:35" ht="15" x14ac:dyDescent="0.25">
      <c r="B377" s="366"/>
      <c r="C377" s="367"/>
      <c r="D377" s="367"/>
      <c r="E377" s="367"/>
      <c r="F377" s="367"/>
      <c r="G377" s="367"/>
      <c r="H377" s="367"/>
      <c r="I377" s="367"/>
      <c r="J377" s="367"/>
      <c r="K377" s="367"/>
      <c r="L377" s="367"/>
      <c r="M377" s="367"/>
      <c r="N377" s="367"/>
      <c r="O377" s="367"/>
      <c r="P377" s="367"/>
      <c r="Q377" s="367"/>
      <c r="R377" s="367"/>
      <c r="S377" s="367"/>
      <c r="T377" s="367"/>
      <c r="U377" s="367"/>
      <c r="V377" s="367"/>
      <c r="W377" s="367"/>
      <c r="X377" s="367"/>
      <c r="Y377" s="367"/>
      <c r="Z377" s="367"/>
      <c r="AA377" s="367"/>
      <c r="AB377" s="367"/>
      <c r="AC377" s="367"/>
      <c r="AD377" s="367"/>
      <c r="AE377" s="367"/>
      <c r="AF377" s="367"/>
      <c r="AG377" s="367"/>
      <c r="AH377" s="367"/>
      <c r="AI377" s="368"/>
    </row>
    <row r="378" spans="2:35" ht="15" x14ac:dyDescent="0.25">
      <c r="B378" s="366"/>
      <c r="C378" s="367"/>
      <c r="D378" s="367"/>
      <c r="E378" s="367"/>
      <c r="F378" s="367"/>
      <c r="G378" s="367"/>
      <c r="H378" s="367"/>
      <c r="I378" s="367"/>
      <c r="J378" s="367"/>
      <c r="K378" s="367"/>
      <c r="L378" s="367"/>
      <c r="M378" s="367"/>
      <c r="N378" s="367"/>
      <c r="O378" s="367"/>
      <c r="P378" s="367"/>
      <c r="Q378" s="367"/>
      <c r="R378" s="367"/>
      <c r="S378" s="367"/>
      <c r="T378" s="367"/>
      <c r="U378" s="367"/>
      <c r="V378" s="367"/>
      <c r="W378" s="367"/>
      <c r="X378" s="367"/>
      <c r="Y378" s="367"/>
      <c r="Z378" s="367"/>
      <c r="AA378" s="367"/>
      <c r="AB378" s="367"/>
      <c r="AC378" s="367"/>
      <c r="AD378" s="367"/>
      <c r="AE378" s="367"/>
      <c r="AF378" s="367"/>
      <c r="AG378" s="367"/>
      <c r="AH378" s="367"/>
      <c r="AI378" s="368"/>
    </row>
    <row r="379" spans="2:35" ht="15" x14ac:dyDescent="0.25">
      <c r="B379" s="366"/>
      <c r="C379" s="367"/>
      <c r="D379" s="367"/>
      <c r="E379" s="367"/>
      <c r="F379" s="367"/>
      <c r="G379" s="367"/>
      <c r="H379" s="367"/>
      <c r="I379" s="367"/>
      <c r="J379" s="367"/>
      <c r="K379" s="367"/>
      <c r="L379" s="367"/>
      <c r="M379" s="367"/>
      <c r="N379" s="367"/>
      <c r="O379" s="367"/>
      <c r="P379" s="367"/>
      <c r="Q379" s="367"/>
      <c r="R379" s="367"/>
      <c r="S379" s="367"/>
      <c r="T379" s="367"/>
      <c r="U379" s="367"/>
      <c r="V379" s="367"/>
      <c r="W379" s="367"/>
      <c r="X379" s="367"/>
      <c r="Y379" s="367"/>
      <c r="Z379" s="367"/>
      <c r="AA379" s="367"/>
      <c r="AB379" s="367"/>
      <c r="AC379" s="367"/>
      <c r="AD379" s="367"/>
      <c r="AE379" s="367"/>
      <c r="AF379" s="367"/>
      <c r="AG379" s="367"/>
      <c r="AH379" s="367"/>
      <c r="AI379" s="368"/>
    </row>
    <row r="380" spans="2:35" ht="15" x14ac:dyDescent="0.25">
      <c r="B380" s="366"/>
      <c r="C380" s="367"/>
      <c r="D380" s="367"/>
      <c r="E380" s="367"/>
      <c r="F380" s="367"/>
      <c r="G380" s="367"/>
      <c r="H380" s="367"/>
      <c r="I380" s="367"/>
      <c r="J380" s="367"/>
      <c r="K380" s="367"/>
      <c r="L380" s="367"/>
      <c r="M380" s="367"/>
      <c r="N380" s="367"/>
      <c r="O380" s="367"/>
      <c r="P380" s="367"/>
      <c r="Q380" s="367"/>
      <c r="R380" s="367"/>
      <c r="S380" s="367"/>
      <c r="T380" s="367"/>
      <c r="U380" s="367"/>
      <c r="V380" s="367"/>
      <c r="W380" s="367"/>
      <c r="X380" s="367"/>
      <c r="Y380" s="367"/>
      <c r="Z380" s="367"/>
      <c r="AA380" s="367"/>
      <c r="AB380" s="367"/>
      <c r="AC380" s="367"/>
      <c r="AD380" s="367"/>
      <c r="AE380" s="367"/>
      <c r="AF380" s="367"/>
      <c r="AG380" s="367"/>
      <c r="AH380" s="367"/>
      <c r="AI380" s="368"/>
    </row>
    <row r="381" spans="2:35" ht="15" x14ac:dyDescent="0.25">
      <c r="B381" s="366"/>
      <c r="C381" s="367"/>
      <c r="D381" s="367"/>
      <c r="E381" s="367"/>
      <c r="F381" s="367"/>
      <c r="G381" s="367"/>
      <c r="H381" s="367"/>
      <c r="I381" s="367"/>
      <c r="J381" s="367"/>
      <c r="K381" s="367"/>
      <c r="L381" s="367"/>
      <c r="M381" s="367"/>
      <c r="N381" s="367"/>
      <c r="O381" s="367"/>
      <c r="P381" s="367"/>
      <c r="Q381" s="367"/>
      <c r="R381" s="367"/>
      <c r="S381" s="367"/>
      <c r="T381" s="367"/>
      <c r="U381" s="367"/>
      <c r="V381" s="367"/>
      <c r="W381" s="367"/>
      <c r="X381" s="367"/>
      <c r="Y381" s="367"/>
      <c r="Z381" s="367"/>
      <c r="AA381" s="367"/>
      <c r="AB381" s="367"/>
      <c r="AC381" s="367"/>
      <c r="AD381" s="367"/>
      <c r="AE381" s="367"/>
      <c r="AF381" s="367"/>
      <c r="AG381" s="367"/>
      <c r="AH381" s="367"/>
      <c r="AI381" s="368"/>
    </row>
    <row r="382" spans="2:35" ht="15" x14ac:dyDescent="0.25">
      <c r="B382" s="366"/>
      <c r="C382" s="367"/>
      <c r="D382" s="367"/>
      <c r="E382" s="367"/>
      <c r="F382" s="367"/>
      <c r="G382" s="367"/>
      <c r="H382" s="367"/>
      <c r="I382" s="367"/>
      <c r="J382" s="367"/>
      <c r="K382" s="367"/>
      <c r="L382" s="367"/>
      <c r="M382" s="367"/>
      <c r="N382" s="367"/>
      <c r="O382" s="367"/>
      <c r="P382" s="367"/>
      <c r="Q382" s="367"/>
      <c r="R382" s="367"/>
      <c r="S382" s="367"/>
      <c r="T382" s="367"/>
      <c r="U382" s="367"/>
      <c r="V382" s="367"/>
      <c r="W382" s="367"/>
      <c r="X382" s="367"/>
      <c r="Y382" s="367"/>
      <c r="Z382" s="367"/>
      <c r="AA382" s="367"/>
      <c r="AB382" s="367"/>
      <c r="AC382" s="367"/>
      <c r="AD382" s="367"/>
      <c r="AE382" s="367"/>
      <c r="AF382" s="367"/>
      <c r="AG382" s="367"/>
      <c r="AH382" s="367"/>
      <c r="AI382" s="368"/>
    </row>
    <row r="383" spans="2:35" ht="15" x14ac:dyDescent="0.25">
      <c r="B383" s="366"/>
      <c r="C383" s="367"/>
      <c r="D383" s="367"/>
      <c r="E383" s="367"/>
      <c r="F383" s="367"/>
      <c r="G383" s="367"/>
      <c r="H383" s="367"/>
      <c r="I383" s="367"/>
      <c r="J383" s="367"/>
      <c r="K383" s="367"/>
      <c r="L383" s="367"/>
      <c r="M383" s="367"/>
      <c r="N383" s="367"/>
      <c r="O383" s="367"/>
      <c r="P383" s="367"/>
      <c r="Q383" s="367"/>
      <c r="R383" s="367"/>
      <c r="S383" s="367"/>
      <c r="T383" s="367"/>
      <c r="U383" s="367"/>
      <c r="V383" s="367"/>
      <c r="W383" s="367"/>
      <c r="X383" s="367"/>
      <c r="Y383" s="367"/>
      <c r="Z383" s="367"/>
      <c r="AA383" s="367"/>
      <c r="AB383" s="367"/>
      <c r="AC383" s="367"/>
      <c r="AD383" s="367"/>
      <c r="AE383" s="367"/>
      <c r="AF383" s="367"/>
      <c r="AG383" s="367"/>
      <c r="AH383" s="367"/>
      <c r="AI383" s="368"/>
    </row>
    <row r="384" spans="2:35" ht="15" x14ac:dyDescent="0.25">
      <c r="B384" s="366"/>
      <c r="C384" s="367"/>
      <c r="D384" s="367"/>
      <c r="E384" s="367"/>
      <c r="F384" s="367"/>
      <c r="G384" s="367"/>
      <c r="H384" s="367"/>
      <c r="I384" s="367"/>
      <c r="J384" s="367"/>
      <c r="K384" s="367"/>
      <c r="L384" s="367"/>
      <c r="M384" s="367"/>
      <c r="N384" s="367"/>
      <c r="O384" s="367"/>
      <c r="P384" s="367"/>
      <c r="Q384" s="367"/>
      <c r="R384" s="367"/>
      <c r="S384" s="367"/>
      <c r="T384" s="367"/>
      <c r="U384" s="367"/>
      <c r="V384" s="367"/>
      <c r="W384" s="367"/>
      <c r="X384" s="367"/>
      <c r="Y384" s="367"/>
      <c r="Z384" s="367"/>
      <c r="AA384" s="367"/>
      <c r="AB384" s="367"/>
      <c r="AC384" s="367"/>
      <c r="AD384" s="367"/>
      <c r="AE384" s="367"/>
      <c r="AF384" s="367"/>
      <c r="AG384" s="367"/>
      <c r="AH384" s="367"/>
      <c r="AI384" s="368"/>
    </row>
    <row r="385" spans="2:35" ht="15" x14ac:dyDescent="0.25">
      <c r="B385" s="366"/>
      <c r="C385" s="367"/>
      <c r="D385" s="367"/>
      <c r="E385" s="367"/>
      <c r="F385" s="367"/>
      <c r="G385" s="367"/>
      <c r="H385" s="367"/>
      <c r="I385" s="367"/>
      <c r="J385" s="367"/>
      <c r="K385" s="367"/>
      <c r="L385" s="367"/>
      <c r="M385" s="367"/>
      <c r="N385" s="367"/>
      <c r="O385" s="367"/>
      <c r="P385" s="367"/>
      <c r="Q385" s="367"/>
      <c r="R385" s="367"/>
      <c r="S385" s="367"/>
      <c r="T385" s="367"/>
      <c r="U385" s="367"/>
      <c r="V385" s="367"/>
      <c r="W385" s="367"/>
      <c r="X385" s="367"/>
      <c r="Y385" s="367"/>
      <c r="Z385" s="367"/>
      <c r="AA385" s="367"/>
      <c r="AB385" s="367"/>
      <c r="AC385" s="367"/>
      <c r="AD385" s="367"/>
      <c r="AE385" s="367"/>
      <c r="AF385" s="367"/>
      <c r="AG385" s="367"/>
      <c r="AH385" s="367"/>
      <c r="AI385" s="368"/>
    </row>
    <row r="386" spans="2:35" ht="15" x14ac:dyDescent="0.25">
      <c r="B386" s="366"/>
      <c r="C386" s="367"/>
      <c r="D386" s="367"/>
      <c r="E386" s="367"/>
      <c r="F386" s="367"/>
      <c r="G386" s="367"/>
      <c r="H386" s="367"/>
      <c r="I386" s="367"/>
      <c r="J386" s="367"/>
      <c r="K386" s="367"/>
      <c r="L386" s="367"/>
      <c r="M386" s="367"/>
      <c r="N386" s="367"/>
      <c r="O386" s="367"/>
      <c r="P386" s="367"/>
      <c r="Q386" s="367"/>
      <c r="R386" s="367"/>
      <c r="S386" s="367"/>
      <c r="T386" s="367"/>
      <c r="U386" s="367"/>
      <c r="V386" s="367"/>
      <c r="W386" s="367"/>
      <c r="X386" s="367"/>
      <c r="Y386" s="367"/>
      <c r="Z386" s="367"/>
      <c r="AA386" s="367"/>
      <c r="AB386" s="367"/>
      <c r="AC386" s="367"/>
      <c r="AD386" s="367"/>
      <c r="AE386" s="367"/>
      <c r="AF386" s="367"/>
      <c r="AG386" s="367"/>
      <c r="AH386" s="367"/>
      <c r="AI386" s="368"/>
    </row>
    <row r="387" spans="2:35" ht="15" x14ac:dyDescent="0.25">
      <c r="B387" s="366"/>
      <c r="C387" s="367"/>
      <c r="D387" s="367"/>
      <c r="E387" s="367"/>
      <c r="F387" s="367"/>
      <c r="G387" s="367"/>
      <c r="H387" s="367"/>
      <c r="I387" s="367"/>
      <c r="J387" s="367"/>
      <c r="K387" s="367"/>
      <c r="L387" s="367"/>
      <c r="M387" s="367"/>
      <c r="N387" s="367"/>
      <c r="O387" s="367"/>
      <c r="P387" s="367"/>
      <c r="Q387" s="367"/>
      <c r="R387" s="367"/>
      <c r="S387" s="367"/>
      <c r="T387" s="367"/>
      <c r="U387" s="367"/>
      <c r="V387" s="367"/>
      <c r="W387" s="367"/>
      <c r="X387" s="367"/>
      <c r="Y387" s="367"/>
      <c r="Z387" s="367"/>
      <c r="AA387" s="367"/>
      <c r="AB387" s="367"/>
      <c r="AC387" s="367"/>
      <c r="AD387" s="367"/>
      <c r="AE387" s="367"/>
      <c r="AF387" s="367"/>
      <c r="AG387" s="367"/>
      <c r="AH387" s="367"/>
      <c r="AI387" s="368"/>
    </row>
    <row r="388" spans="2:35" ht="15" x14ac:dyDescent="0.25">
      <c r="B388" s="366"/>
      <c r="C388" s="367"/>
      <c r="D388" s="367"/>
      <c r="E388" s="367"/>
      <c r="F388" s="367"/>
      <c r="G388" s="367"/>
      <c r="H388" s="367"/>
      <c r="I388" s="367"/>
      <c r="J388" s="367"/>
      <c r="K388" s="367"/>
      <c r="L388" s="367"/>
      <c r="M388" s="367"/>
      <c r="N388" s="367"/>
      <c r="O388" s="367"/>
      <c r="P388" s="367"/>
      <c r="Q388" s="367"/>
      <c r="R388" s="367"/>
      <c r="S388" s="367"/>
      <c r="T388" s="367"/>
      <c r="U388" s="367"/>
      <c r="V388" s="367"/>
      <c r="W388" s="367"/>
      <c r="X388" s="367"/>
      <c r="Y388" s="367"/>
      <c r="Z388" s="367"/>
      <c r="AA388" s="367"/>
      <c r="AB388" s="367"/>
      <c r="AC388" s="367"/>
      <c r="AD388" s="367"/>
      <c r="AE388" s="367"/>
      <c r="AF388" s="367"/>
      <c r="AG388" s="367"/>
      <c r="AH388" s="367"/>
      <c r="AI388" s="368"/>
    </row>
    <row r="389" spans="2:35" ht="15" x14ac:dyDescent="0.25">
      <c r="B389" s="366"/>
      <c r="C389" s="367"/>
      <c r="D389" s="367"/>
      <c r="E389" s="367"/>
      <c r="F389" s="367"/>
      <c r="G389" s="367"/>
      <c r="H389" s="367"/>
      <c r="I389" s="367"/>
      <c r="J389" s="367"/>
      <c r="K389" s="367"/>
      <c r="L389" s="367"/>
      <c r="M389" s="367"/>
      <c r="N389" s="367"/>
      <c r="O389" s="367"/>
      <c r="P389" s="367"/>
      <c r="Q389" s="367"/>
      <c r="R389" s="367"/>
      <c r="S389" s="367"/>
      <c r="T389" s="367"/>
      <c r="U389" s="367"/>
      <c r="V389" s="367"/>
      <c r="W389" s="367"/>
      <c r="X389" s="367"/>
      <c r="Y389" s="367"/>
      <c r="Z389" s="367"/>
      <c r="AA389" s="367"/>
      <c r="AB389" s="367"/>
      <c r="AC389" s="367"/>
      <c r="AD389" s="367"/>
      <c r="AE389" s="367"/>
      <c r="AF389" s="367"/>
      <c r="AG389" s="367"/>
      <c r="AH389" s="367"/>
      <c r="AI389" s="368"/>
    </row>
    <row r="390" spans="2:35" ht="15" x14ac:dyDescent="0.25">
      <c r="B390" s="366"/>
      <c r="C390" s="367"/>
      <c r="D390" s="367"/>
      <c r="E390" s="367"/>
      <c r="F390" s="367"/>
      <c r="G390" s="367"/>
      <c r="H390" s="367"/>
      <c r="I390" s="367"/>
      <c r="J390" s="367"/>
      <c r="K390" s="367"/>
      <c r="L390" s="367"/>
      <c r="M390" s="367"/>
      <c r="N390" s="367"/>
      <c r="O390" s="367"/>
      <c r="P390" s="367"/>
      <c r="Q390" s="367"/>
      <c r="R390" s="367"/>
      <c r="S390" s="367"/>
      <c r="T390" s="367"/>
      <c r="U390" s="367"/>
      <c r="V390" s="367"/>
      <c r="W390" s="367"/>
      <c r="X390" s="367"/>
      <c r="Y390" s="367"/>
      <c r="Z390" s="367"/>
      <c r="AA390" s="367"/>
      <c r="AB390" s="367"/>
      <c r="AC390" s="367"/>
      <c r="AD390" s="367"/>
      <c r="AE390" s="367"/>
      <c r="AF390" s="367"/>
      <c r="AG390" s="367"/>
      <c r="AH390" s="367"/>
      <c r="AI390" s="368"/>
    </row>
    <row r="391" spans="2:35" ht="15" x14ac:dyDescent="0.25">
      <c r="B391" s="366"/>
      <c r="C391" s="367"/>
      <c r="D391" s="367"/>
      <c r="E391" s="367"/>
      <c r="F391" s="367"/>
      <c r="G391" s="367"/>
      <c r="H391" s="367"/>
      <c r="I391" s="367"/>
      <c r="J391" s="367"/>
      <c r="K391" s="367"/>
      <c r="L391" s="367"/>
      <c r="M391" s="367"/>
      <c r="N391" s="367"/>
      <c r="O391" s="367"/>
      <c r="P391" s="367"/>
      <c r="Q391" s="367"/>
      <c r="R391" s="367"/>
      <c r="S391" s="367"/>
      <c r="T391" s="367"/>
      <c r="U391" s="367"/>
      <c r="V391" s="367"/>
      <c r="W391" s="367"/>
      <c r="X391" s="367"/>
      <c r="Y391" s="367"/>
      <c r="Z391" s="367"/>
      <c r="AA391" s="367"/>
      <c r="AB391" s="367"/>
      <c r="AC391" s="367"/>
      <c r="AD391" s="367"/>
      <c r="AE391" s="367"/>
      <c r="AF391" s="367"/>
      <c r="AG391" s="367"/>
      <c r="AH391" s="367"/>
      <c r="AI391" s="368"/>
    </row>
    <row r="392" spans="2:35" ht="15" x14ac:dyDescent="0.25">
      <c r="B392" s="366"/>
      <c r="C392" s="367"/>
      <c r="D392" s="367"/>
      <c r="E392" s="367"/>
      <c r="F392" s="367"/>
      <c r="G392" s="367"/>
      <c r="H392" s="367"/>
      <c r="I392" s="367"/>
      <c r="J392" s="367"/>
      <c r="K392" s="367"/>
      <c r="L392" s="367"/>
      <c r="M392" s="367"/>
      <c r="N392" s="367"/>
      <c r="O392" s="367"/>
      <c r="P392" s="367"/>
      <c r="Q392" s="367"/>
      <c r="R392" s="367"/>
      <c r="S392" s="367"/>
      <c r="T392" s="367"/>
      <c r="U392" s="367"/>
      <c r="V392" s="367"/>
      <c r="W392" s="367"/>
      <c r="X392" s="367"/>
      <c r="Y392" s="367"/>
      <c r="Z392" s="367"/>
      <c r="AA392" s="367"/>
      <c r="AB392" s="367"/>
      <c r="AC392" s="367"/>
      <c r="AD392" s="367"/>
      <c r="AE392" s="367"/>
      <c r="AF392" s="367"/>
      <c r="AG392" s="367"/>
      <c r="AH392" s="367"/>
      <c r="AI392" s="368"/>
    </row>
    <row r="393" spans="2:35" ht="15" x14ac:dyDescent="0.25">
      <c r="B393" s="366"/>
      <c r="C393" s="367"/>
      <c r="D393" s="367"/>
      <c r="E393" s="367"/>
      <c r="F393" s="367"/>
      <c r="G393" s="367"/>
      <c r="H393" s="367"/>
      <c r="I393" s="367"/>
      <c r="J393" s="367"/>
      <c r="K393" s="367"/>
      <c r="L393" s="367"/>
      <c r="M393" s="367"/>
      <c r="N393" s="367"/>
      <c r="O393" s="367"/>
      <c r="P393" s="367"/>
      <c r="Q393" s="367"/>
      <c r="R393" s="367"/>
      <c r="S393" s="367"/>
      <c r="T393" s="367"/>
      <c r="U393" s="367"/>
      <c r="V393" s="367"/>
      <c r="W393" s="367"/>
      <c r="X393" s="367"/>
      <c r="Y393" s="367"/>
      <c r="Z393" s="367"/>
      <c r="AA393" s="367"/>
      <c r="AB393" s="367"/>
      <c r="AC393" s="367"/>
      <c r="AD393" s="367"/>
      <c r="AE393" s="367"/>
      <c r="AF393" s="367"/>
      <c r="AG393" s="367"/>
      <c r="AH393" s="367"/>
      <c r="AI393" s="368"/>
    </row>
    <row r="394" spans="2:35" ht="15" x14ac:dyDescent="0.25">
      <c r="B394" s="366"/>
      <c r="C394" s="367"/>
      <c r="D394" s="367"/>
      <c r="E394" s="367"/>
      <c r="F394" s="367"/>
      <c r="G394" s="367"/>
      <c r="H394" s="367"/>
      <c r="I394" s="367"/>
      <c r="J394" s="367"/>
      <c r="K394" s="367"/>
      <c r="L394" s="367"/>
      <c r="M394" s="367"/>
      <c r="N394" s="367"/>
      <c r="O394" s="367"/>
      <c r="P394" s="367"/>
      <c r="Q394" s="367"/>
      <c r="R394" s="367"/>
      <c r="S394" s="367"/>
      <c r="T394" s="367"/>
      <c r="U394" s="367"/>
      <c r="V394" s="367"/>
      <c r="W394" s="367"/>
      <c r="X394" s="367"/>
      <c r="Y394" s="367"/>
      <c r="Z394" s="367"/>
      <c r="AA394" s="367"/>
      <c r="AB394" s="367"/>
      <c r="AC394" s="367"/>
      <c r="AD394" s="367"/>
      <c r="AE394" s="367"/>
      <c r="AF394" s="367"/>
      <c r="AG394" s="367"/>
      <c r="AH394" s="367"/>
      <c r="AI394" s="368"/>
    </row>
    <row r="395" spans="2:35" ht="15" x14ac:dyDescent="0.25">
      <c r="B395" s="366"/>
      <c r="C395" s="367"/>
      <c r="D395" s="367"/>
      <c r="E395" s="367"/>
      <c r="F395" s="367"/>
      <c r="G395" s="367"/>
      <c r="H395" s="367"/>
      <c r="I395" s="367"/>
      <c r="J395" s="367"/>
      <c r="K395" s="367"/>
      <c r="L395" s="367"/>
      <c r="M395" s="367"/>
      <c r="N395" s="367"/>
      <c r="O395" s="367"/>
      <c r="P395" s="367"/>
      <c r="Q395" s="367"/>
      <c r="R395" s="367"/>
      <c r="S395" s="367"/>
      <c r="T395" s="367"/>
      <c r="U395" s="367"/>
      <c r="V395" s="367"/>
      <c r="W395" s="367"/>
      <c r="X395" s="367"/>
      <c r="Y395" s="367"/>
      <c r="Z395" s="367"/>
      <c r="AA395" s="367"/>
      <c r="AB395" s="367"/>
      <c r="AC395" s="367"/>
      <c r="AD395" s="367"/>
      <c r="AE395" s="367"/>
      <c r="AF395" s="367"/>
      <c r="AG395" s="367"/>
      <c r="AH395" s="367"/>
      <c r="AI395" s="368"/>
    </row>
    <row r="396" spans="2:35" ht="15" x14ac:dyDescent="0.25">
      <c r="B396" s="366"/>
      <c r="C396" s="367"/>
      <c r="D396" s="367"/>
      <c r="E396" s="367"/>
      <c r="F396" s="367"/>
      <c r="G396" s="367"/>
      <c r="H396" s="367"/>
      <c r="I396" s="367"/>
      <c r="J396" s="367"/>
      <c r="K396" s="367"/>
      <c r="L396" s="367"/>
      <c r="M396" s="367"/>
      <c r="N396" s="367"/>
      <c r="O396" s="367"/>
      <c r="P396" s="367"/>
      <c r="Q396" s="367"/>
      <c r="R396" s="367"/>
      <c r="S396" s="367"/>
      <c r="T396" s="367"/>
      <c r="U396" s="367"/>
      <c r="V396" s="367"/>
      <c r="W396" s="367"/>
      <c r="X396" s="367"/>
      <c r="Y396" s="367"/>
      <c r="Z396" s="367"/>
      <c r="AA396" s="367"/>
      <c r="AB396" s="367"/>
      <c r="AC396" s="367"/>
      <c r="AD396" s="367"/>
      <c r="AE396" s="367"/>
      <c r="AF396" s="367"/>
      <c r="AG396" s="367"/>
      <c r="AH396" s="367"/>
      <c r="AI396" s="368"/>
    </row>
    <row r="397" spans="2:35" ht="15" x14ac:dyDescent="0.25">
      <c r="B397" s="366"/>
      <c r="C397" s="367"/>
      <c r="D397" s="367"/>
      <c r="E397" s="367"/>
      <c r="F397" s="367"/>
      <c r="G397" s="367"/>
      <c r="H397" s="367"/>
      <c r="I397" s="367"/>
      <c r="J397" s="367"/>
      <c r="K397" s="367"/>
      <c r="L397" s="367"/>
      <c r="M397" s="367"/>
      <c r="N397" s="367"/>
      <c r="O397" s="367"/>
      <c r="P397" s="367"/>
      <c r="Q397" s="367"/>
      <c r="R397" s="367"/>
      <c r="S397" s="367"/>
      <c r="T397" s="367"/>
      <c r="U397" s="367"/>
      <c r="V397" s="367"/>
      <c r="W397" s="367"/>
      <c r="X397" s="367"/>
      <c r="Y397" s="367"/>
      <c r="Z397" s="367"/>
      <c r="AA397" s="367"/>
      <c r="AB397" s="367"/>
      <c r="AC397" s="367"/>
      <c r="AD397" s="367"/>
      <c r="AE397" s="367"/>
      <c r="AF397" s="367"/>
      <c r="AG397" s="367"/>
      <c r="AH397" s="367"/>
      <c r="AI397" s="368"/>
    </row>
    <row r="398" spans="2:35" ht="15" x14ac:dyDescent="0.25">
      <c r="B398" s="366"/>
      <c r="C398" s="367"/>
      <c r="D398" s="367"/>
      <c r="E398" s="367"/>
      <c r="F398" s="367"/>
      <c r="G398" s="367"/>
      <c r="H398" s="367"/>
      <c r="I398" s="367"/>
      <c r="J398" s="367"/>
      <c r="K398" s="367"/>
      <c r="L398" s="367"/>
      <c r="M398" s="367"/>
      <c r="N398" s="367"/>
      <c r="O398" s="367"/>
      <c r="P398" s="367"/>
      <c r="Q398" s="367"/>
      <c r="R398" s="367"/>
      <c r="S398" s="367"/>
      <c r="T398" s="367"/>
      <c r="U398" s="367"/>
      <c r="V398" s="367"/>
      <c r="W398" s="367"/>
      <c r="X398" s="367"/>
      <c r="Y398" s="367"/>
      <c r="Z398" s="367"/>
      <c r="AA398" s="367"/>
      <c r="AB398" s="367"/>
      <c r="AC398" s="367"/>
      <c r="AD398" s="367"/>
      <c r="AE398" s="367"/>
      <c r="AF398" s="367"/>
      <c r="AG398" s="367"/>
      <c r="AH398" s="367"/>
      <c r="AI398" s="368"/>
    </row>
    <row r="399" spans="2:35" ht="15" x14ac:dyDescent="0.25">
      <c r="B399" s="366"/>
      <c r="C399" s="367"/>
      <c r="D399" s="367"/>
      <c r="E399" s="367"/>
      <c r="F399" s="367"/>
      <c r="G399" s="367"/>
      <c r="H399" s="367"/>
      <c r="I399" s="367"/>
      <c r="J399" s="367"/>
      <c r="K399" s="367"/>
      <c r="L399" s="367"/>
      <c r="M399" s="367"/>
      <c r="N399" s="367"/>
      <c r="O399" s="367"/>
      <c r="P399" s="367"/>
      <c r="Q399" s="367"/>
      <c r="R399" s="367"/>
      <c r="S399" s="367"/>
      <c r="T399" s="367"/>
      <c r="U399" s="367"/>
      <c r="V399" s="367"/>
      <c r="W399" s="367"/>
      <c r="X399" s="367"/>
      <c r="Y399" s="367"/>
      <c r="Z399" s="367"/>
      <c r="AA399" s="367"/>
      <c r="AB399" s="367"/>
      <c r="AC399" s="367"/>
      <c r="AD399" s="367"/>
      <c r="AE399" s="367"/>
      <c r="AF399" s="367"/>
      <c r="AG399" s="367"/>
      <c r="AH399" s="367"/>
      <c r="AI399" s="368"/>
    </row>
    <row r="400" spans="2:35" ht="15" x14ac:dyDescent="0.25">
      <c r="B400" s="366"/>
      <c r="C400" s="367"/>
      <c r="D400" s="367"/>
      <c r="E400" s="367"/>
      <c r="F400" s="367"/>
      <c r="G400" s="367"/>
      <c r="H400" s="367"/>
      <c r="I400" s="367"/>
      <c r="J400" s="367"/>
      <c r="K400" s="367"/>
      <c r="L400" s="367"/>
      <c r="M400" s="367"/>
      <c r="N400" s="367"/>
      <c r="O400" s="367"/>
      <c r="P400" s="367"/>
      <c r="Q400" s="367"/>
      <c r="R400" s="367"/>
      <c r="S400" s="367"/>
      <c r="T400" s="367"/>
      <c r="U400" s="367"/>
      <c r="V400" s="367"/>
      <c r="W400" s="367"/>
      <c r="X400" s="367"/>
      <c r="Y400" s="367"/>
      <c r="Z400" s="367"/>
      <c r="AA400" s="367"/>
      <c r="AB400" s="367"/>
      <c r="AC400" s="367"/>
      <c r="AD400" s="367"/>
      <c r="AE400" s="367"/>
      <c r="AF400" s="367"/>
      <c r="AG400" s="367"/>
      <c r="AH400" s="367"/>
      <c r="AI400" s="368"/>
    </row>
    <row r="401" spans="2:35" ht="15" x14ac:dyDescent="0.25">
      <c r="B401" s="366"/>
      <c r="C401" s="367"/>
      <c r="D401" s="367"/>
      <c r="E401" s="367"/>
      <c r="F401" s="367"/>
      <c r="G401" s="367"/>
      <c r="H401" s="367"/>
      <c r="I401" s="367"/>
      <c r="J401" s="367"/>
      <c r="K401" s="367"/>
      <c r="L401" s="367"/>
      <c r="M401" s="367"/>
      <c r="N401" s="367"/>
      <c r="O401" s="367"/>
      <c r="P401" s="367"/>
      <c r="Q401" s="367"/>
      <c r="R401" s="367"/>
      <c r="S401" s="367"/>
      <c r="T401" s="367"/>
      <c r="U401" s="367"/>
      <c r="V401" s="367"/>
      <c r="W401" s="367"/>
      <c r="X401" s="367"/>
      <c r="Y401" s="367"/>
      <c r="Z401" s="367"/>
      <c r="AA401" s="367"/>
      <c r="AB401" s="367"/>
      <c r="AC401" s="367"/>
      <c r="AD401" s="367"/>
      <c r="AE401" s="367"/>
      <c r="AF401" s="367"/>
      <c r="AG401" s="367"/>
      <c r="AH401" s="367"/>
      <c r="AI401" s="368"/>
    </row>
    <row r="402" spans="2:35" ht="15" x14ac:dyDescent="0.25">
      <c r="B402" s="366"/>
      <c r="C402" s="367"/>
      <c r="D402" s="367"/>
      <c r="E402" s="367"/>
      <c r="F402" s="367"/>
      <c r="G402" s="367"/>
      <c r="H402" s="367"/>
      <c r="I402" s="367"/>
      <c r="J402" s="367"/>
      <c r="K402" s="367"/>
      <c r="L402" s="367"/>
      <c r="M402" s="367"/>
      <c r="N402" s="367"/>
      <c r="O402" s="367"/>
      <c r="P402" s="367"/>
      <c r="Q402" s="367"/>
      <c r="R402" s="367"/>
      <c r="S402" s="367"/>
      <c r="T402" s="367"/>
      <c r="U402" s="367"/>
      <c r="V402" s="367"/>
      <c r="W402" s="367"/>
      <c r="X402" s="367"/>
      <c r="Y402" s="367"/>
      <c r="Z402" s="367"/>
      <c r="AA402" s="367"/>
      <c r="AB402" s="367"/>
      <c r="AC402" s="367"/>
      <c r="AD402" s="367"/>
      <c r="AE402" s="367"/>
      <c r="AF402" s="367"/>
      <c r="AG402" s="367"/>
      <c r="AH402" s="367"/>
      <c r="AI402" s="368"/>
    </row>
    <row r="403" spans="2:35" ht="15" x14ac:dyDescent="0.25">
      <c r="B403" s="366"/>
      <c r="C403" s="367"/>
      <c r="D403" s="367"/>
      <c r="E403" s="367"/>
      <c r="F403" s="367"/>
      <c r="G403" s="367"/>
      <c r="H403" s="367"/>
      <c r="I403" s="367"/>
      <c r="J403" s="367"/>
      <c r="K403" s="367"/>
      <c r="L403" s="367"/>
      <c r="M403" s="367"/>
      <c r="N403" s="367"/>
      <c r="O403" s="367"/>
      <c r="P403" s="367"/>
      <c r="Q403" s="367"/>
      <c r="R403" s="367"/>
      <c r="S403" s="367"/>
      <c r="T403" s="367"/>
      <c r="U403" s="367"/>
      <c r="V403" s="367"/>
      <c r="W403" s="367"/>
      <c r="X403" s="367"/>
      <c r="Y403" s="367"/>
      <c r="Z403" s="367"/>
      <c r="AA403" s="367"/>
      <c r="AB403" s="367"/>
      <c r="AC403" s="367"/>
      <c r="AD403" s="367"/>
      <c r="AE403" s="367"/>
      <c r="AF403" s="367"/>
      <c r="AG403" s="367"/>
      <c r="AH403" s="367"/>
      <c r="AI403" s="368"/>
    </row>
    <row r="404" spans="2:35" ht="15" x14ac:dyDescent="0.25">
      <c r="B404" s="366"/>
      <c r="C404" s="367"/>
      <c r="D404" s="367"/>
      <c r="E404" s="367"/>
      <c r="F404" s="367"/>
      <c r="G404" s="367"/>
      <c r="H404" s="367"/>
      <c r="I404" s="367"/>
      <c r="J404" s="367"/>
      <c r="K404" s="367"/>
      <c r="L404" s="367"/>
      <c r="M404" s="367"/>
      <c r="N404" s="367"/>
      <c r="O404" s="367"/>
      <c r="P404" s="367"/>
      <c r="Q404" s="367"/>
      <c r="R404" s="367"/>
      <c r="S404" s="367"/>
      <c r="T404" s="367"/>
      <c r="U404" s="367"/>
      <c r="V404" s="367"/>
      <c r="W404" s="367"/>
      <c r="X404" s="367"/>
      <c r="Y404" s="367"/>
      <c r="Z404" s="367"/>
      <c r="AA404" s="367"/>
      <c r="AB404" s="367"/>
      <c r="AC404" s="367"/>
      <c r="AD404" s="367"/>
      <c r="AE404" s="367"/>
      <c r="AF404" s="367"/>
      <c r="AG404" s="367"/>
      <c r="AH404" s="367"/>
      <c r="AI404" s="368"/>
    </row>
    <row r="405" spans="2:35" ht="15" x14ac:dyDescent="0.25">
      <c r="B405" s="366"/>
      <c r="C405" s="367"/>
      <c r="D405" s="367"/>
      <c r="E405" s="367"/>
      <c r="F405" s="367"/>
      <c r="G405" s="367"/>
      <c r="H405" s="367"/>
      <c r="I405" s="367"/>
      <c r="J405" s="367"/>
      <c r="K405" s="367"/>
      <c r="L405" s="367"/>
      <c r="M405" s="367"/>
      <c r="N405" s="367"/>
      <c r="O405" s="367"/>
      <c r="P405" s="367"/>
      <c r="Q405" s="367"/>
      <c r="R405" s="367"/>
      <c r="S405" s="367"/>
      <c r="T405" s="367"/>
      <c r="U405" s="367"/>
      <c r="V405" s="367"/>
      <c r="W405" s="367"/>
      <c r="X405" s="367"/>
      <c r="Y405" s="367"/>
      <c r="Z405" s="367"/>
      <c r="AA405" s="367"/>
      <c r="AB405" s="367"/>
      <c r="AC405" s="367"/>
      <c r="AD405" s="367"/>
      <c r="AE405" s="367"/>
      <c r="AF405" s="367"/>
      <c r="AG405" s="367"/>
      <c r="AH405" s="367"/>
      <c r="AI405" s="368"/>
    </row>
    <row r="406" spans="2:35" ht="15" x14ac:dyDescent="0.25">
      <c r="B406" s="366"/>
      <c r="C406" s="367"/>
      <c r="D406" s="367"/>
      <c r="E406" s="367"/>
      <c r="F406" s="367"/>
      <c r="G406" s="367"/>
      <c r="H406" s="367"/>
      <c r="I406" s="367"/>
      <c r="J406" s="367"/>
      <c r="K406" s="367"/>
      <c r="L406" s="367"/>
      <c r="M406" s="367"/>
      <c r="N406" s="367"/>
      <c r="O406" s="367"/>
      <c r="P406" s="367"/>
      <c r="Q406" s="367"/>
      <c r="R406" s="367"/>
      <c r="S406" s="367"/>
      <c r="T406" s="367"/>
      <c r="U406" s="367"/>
      <c r="V406" s="367"/>
      <c r="W406" s="367"/>
      <c r="X406" s="367"/>
      <c r="Y406" s="367"/>
      <c r="Z406" s="367"/>
      <c r="AA406" s="367"/>
      <c r="AB406" s="367"/>
      <c r="AC406" s="367"/>
      <c r="AD406" s="367"/>
      <c r="AE406" s="367"/>
      <c r="AF406" s="367"/>
      <c r="AG406" s="367"/>
      <c r="AH406" s="367"/>
      <c r="AI406" s="368"/>
    </row>
    <row r="407" spans="2:35" ht="15.75" thickBot="1" x14ac:dyDescent="0.3">
      <c r="B407" s="369"/>
      <c r="C407" s="370"/>
      <c r="D407" s="370"/>
      <c r="E407" s="370"/>
      <c r="F407" s="370"/>
      <c r="G407" s="370"/>
      <c r="H407" s="370"/>
      <c r="I407" s="370"/>
      <c r="J407" s="370"/>
      <c r="K407" s="370"/>
      <c r="L407" s="370"/>
      <c r="M407" s="370"/>
      <c r="N407" s="370"/>
      <c r="O407" s="370"/>
      <c r="P407" s="370"/>
      <c r="Q407" s="370"/>
      <c r="R407" s="370"/>
      <c r="S407" s="370"/>
      <c r="T407" s="370"/>
      <c r="U407" s="370"/>
      <c r="V407" s="370"/>
      <c r="W407" s="370"/>
      <c r="X407" s="370"/>
      <c r="Y407" s="370"/>
      <c r="Z407" s="370"/>
      <c r="AA407" s="370"/>
      <c r="AB407" s="370"/>
      <c r="AC407" s="370"/>
      <c r="AD407" s="370"/>
      <c r="AE407" s="370"/>
      <c r="AF407" s="370"/>
      <c r="AG407" s="370"/>
      <c r="AH407" s="370"/>
      <c r="AI407" s="371"/>
    </row>
  </sheetData>
  <sheetProtection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418" priority="295" operator="equal">
      <formula>0</formula>
    </cfRule>
  </conditionalFormatting>
  <conditionalFormatting sqref="D2">
    <cfRule type="cellIs" dxfId="417" priority="294" operator="equal">
      <formula>0</formula>
    </cfRule>
  </conditionalFormatting>
  <conditionalFormatting sqref="AK8">
    <cfRule type="notContainsBlanks" dxfId="416" priority="296">
      <formula>LEN(TRIM(AK8))&gt;0</formula>
    </cfRule>
  </conditionalFormatting>
  <conditionalFormatting sqref="AJ3:AK5">
    <cfRule type="notContainsBlanks" dxfId="415" priority="291">
      <formula>LEN(TRIM(AJ3))&gt;0</formula>
    </cfRule>
  </conditionalFormatting>
  <conditionalFormatting sqref="M8:R8 N9 P9">
    <cfRule type="expression" dxfId="414" priority="273">
      <formula>M17&gt;M8</formula>
    </cfRule>
  </conditionalFormatting>
  <conditionalFormatting sqref="N18 P18 M17:AH17">
    <cfRule type="expression" dxfId="413" priority="272">
      <formula>M17&gt;M8</formula>
    </cfRule>
  </conditionalFormatting>
  <conditionalFormatting sqref="AK26:AK43">
    <cfRule type="notContainsBlanks" dxfId="412" priority="221">
      <formula>LEN(TRIM(AK26))&gt;0</formula>
    </cfRule>
  </conditionalFormatting>
  <conditionalFormatting sqref="AK44:AK61">
    <cfRule type="notContainsBlanks" dxfId="411" priority="220">
      <formula>LEN(TRIM(AK44))&gt;0</formula>
    </cfRule>
  </conditionalFormatting>
  <conditionalFormatting sqref="AK62:AK79">
    <cfRule type="notContainsBlanks" dxfId="410" priority="219">
      <formula>LEN(TRIM(AK62))&gt;0</formula>
    </cfRule>
  </conditionalFormatting>
  <conditionalFormatting sqref="AK80">
    <cfRule type="notContainsBlanks" dxfId="409" priority="297">
      <formula>LEN(TRIM(AK80))&gt;0</formula>
    </cfRule>
  </conditionalFormatting>
  <conditionalFormatting sqref="AK98">
    <cfRule type="notContainsBlanks" dxfId="408" priority="217">
      <formula>LEN(TRIM(AK98))&gt;0</formula>
    </cfRule>
  </conditionalFormatting>
  <conditionalFormatting sqref="AK116">
    <cfRule type="notContainsBlanks" dxfId="407" priority="216">
      <formula>LEN(TRIM(AK116))&gt;0</formula>
    </cfRule>
  </conditionalFormatting>
  <conditionalFormatting sqref="AK135:AK147">
    <cfRule type="notContainsBlanks" dxfId="406" priority="215">
      <formula>LEN(TRIM(AK135))&gt;0</formula>
    </cfRule>
  </conditionalFormatting>
  <conditionalFormatting sqref="AK148:AK165">
    <cfRule type="notContainsBlanks" dxfId="405" priority="214">
      <formula>LEN(TRIM(AK148))&gt;0</formula>
    </cfRule>
  </conditionalFormatting>
  <conditionalFormatting sqref="AK166:AK183">
    <cfRule type="notContainsBlanks" dxfId="404" priority="213">
      <formula>LEN(TRIM(AK166))&gt;0</formula>
    </cfRule>
  </conditionalFormatting>
  <conditionalFormatting sqref="AK184">
    <cfRule type="notContainsBlanks" dxfId="403" priority="212">
      <formula>LEN(TRIM(AK184))&gt;0</formula>
    </cfRule>
  </conditionalFormatting>
  <conditionalFormatting sqref="AK213:AK230">
    <cfRule type="notContainsBlanks" dxfId="402" priority="211">
      <formula>LEN(TRIM(AK213))&gt;0</formula>
    </cfRule>
  </conditionalFormatting>
  <conditionalFormatting sqref="AK231:AK248">
    <cfRule type="notContainsBlanks" dxfId="401" priority="210">
      <formula>LEN(TRIM(AK231))&gt;0</formula>
    </cfRule>
  </conditionalFormatting>
  <conditionalFormatting sqref="AK249:AK266">
    <cfRule type="notContainsBlanks" dxfId="400" priority="209">
      <formula>LEN(TRIM(AK249))&gt;0</formula>
    </cfRule>
  </conditionalFormatting>
  <conditionalFormatting sqref="AK267:AK284">
    <cfRule type="notContainsBlanks" dxfId="399" priority="208">
      <formula>LEN(TRIM(AK267))&gt;0</formula>
    </cfRule>
  </conditionalFormatting>
  <conditionalFormatting sqref="AK285:AK320">
    <cfRule type="notContainsBlanks" dxfId="398" priority="207">
      <formula>LEN(TRIM(AK285))&gt;0</formula>
    </cfRule>
  </conditionalFormatting>
  <conditionalFormatting sqref="N18 P18 M17:AH17">
    <cfRule type="expression" dxfId="397" priority="206">
      <formula>M17&lt;M26</formula>
    </cfRule>
  </conditionalFormatting>
  <conditionalFormatting sqref="M26:R26 N27 P27">
    <cfRule type="expression" dxfId="396" priority="205">
      <formula>M17&lt;M26</formula>
    </cfRule>
  </conditionalFormatting>
  <conditionalFormatting sqref="Q19">
    <cfRule type="expression" dxfId="395" priority="204">
      <formula>Q19&gt;Q10</formula>
    </cfRule>
  </conditionalFormatting>
  <conditionalFormatting sqref="Q19">
    <cfRule type="expression" dxfId="394" priority="203">
      <formula>Q19&lt;Q28</formula>
    </cfRule>
  </conditionalFormatting>
  <conditionalFormatting sqref="O19">
    <cfRule type="expression" dxfId="393" priority="202">
      <formula>O19&gt;O10</formula>
    </cfRule>
  </conditionalFormatting>
  <conditionalFormatting sqref="O19">
    <cfRule type="expression" dxfId="392" priority="201">
      <formula>O19&lt;O28</formula>
    </cfRule>
  </conditionalFormatting>
  <conditionalFormatting sqref="M19">
    <cfRule type="expression" dxfId="391" priority="200">
      <formula>M19&gt;M10</formula>
    </cfRule>
  </conditionalFormatting>
  <conditionalFormatting sqref="M19">
    <cfRule type="expression" dxfId="390" priority="199">
      <formula>M19&lt;M28</formula>
    </cfRule>
  </conditionalFormatting>
  <conditionalFormatting sqref="M20">
    <cfRule type="expression" dxfId="389" priority="198">
      <formula>M20&gt;M11</formula>
    </cfRule>
  </conditionalFormatting>
  <conditionalFormatting sqref="M20">
    <cfRule type="expression" dxfId="388" priority="197">
      <formula>M20&lt;M29</formula>
    </cfRule>
  </conditionalFormatting>
  <conditionalFormatting sqref="O20">
    <cfRule type="expression" dxfId="387" priority="196">
      <formula>O20&gt;O11</formula>
    </cfRule>
  </conditionalFormatting>
  <conditionalFormatting sqref="O20">
    <cfRule type="expression" dxfId="386" priority="195">
      <formula>O20&lt;O29</formula>
    </cfRule>
  </conditionalFormatting>
  <conditionalFormatting sqref="Q20">
    <cfRule type="expression" dxfId="385" priority="194">
      <formula>Q20&gt;Q11</formula>
    </cfRule>
  </conditionalFormatting>
  <conditionalFormatting sqref="Q20">
    <cfRule type="expression" dxfId="384" priority="193">
      <formula>Q20&lt;Q29</formula>
    </cfRule>
  </conditionalFormatting>
  <conditionalFormatting sqref="N21 N25 P25 R25 P21 M22:R24">
    <cfRule type="expression" dxfId="383" priority="192">
      <formula>M21&gt;M12</formula>
    </cfRule>
  </conditionalFormatting>
  <conditionalFormatting sqref="N21 N25 P25 R25 P21 M22:R24">
    <cfRule type="expression" dxfId="382" priority="191">
      <formula>M21&lt;M30</formula>
    </cfRule>
  </conditionalFormatting>
  <conditionalFormatting sqref="R21">
    <cfRule type="expression" dxfId="381" priority="188">
      <formula>R21&gt;R12</formula>
    </cfRule>
  </conditionalFormatting>
  <conditionalFormatting sqref="R21">
    <cfRule type="expression" dxfId="380" priority="187">
      <formula>R21&lt;R30</formula>
    </cfRule>
  </conditionalFormatting>
  <conditionalFormatting sqref="M44:R44 N45 P45">
    <cfRule type="expression" dxfId="379" priority="173">
      <formula>(M44+M26)&gt;M8</formula>
    </cfRule>
  </conditionalFormatting>
  <conditionalFormatting sqref="M8:R8 N9 P9">
    <cfRule type="expression" dxfId="378" priority="172">
      <formula>(M44+M26)&gt;M8</formula>
    </cfRule>
  </conditionalFormatting>
  <conditionalFormatting sqref="M26:R26 N27 P27">
    <cfRule type="expression" dxfId="377" priority="171">
      <formula>(M44+M26)&gt;M8</formula>
    </cfRule>
  </conditionalFormatting>
  <conditionalFormatting sqref="M46:M47">
    <cfRule type="expression" dxfId="376" priority="170">
      <formula>(M46+M28)&gt;M10</formula>
    </cfRule>
  </conditionalFormatting>
  <conditionalFormatting sqref="O46:O47">
    <cfRule type="expression" dxfId="375" priority="169">
      <formula>(O46+O28)&gt;O10</formula>
    </cfRule>
  </conditionalFormatting>
  <conditionalFormatting sqref="Q46:Q47">
    <cfRule type="expression" dxfId="374" priority="168">
      <formula>(Q46+Q28)&gt;Q10</formula>
    </cfRule>
  </conditionalFormatting>
  <conditionalFormatting sqref="O49:R49 P52 N48:N52 R52 O51:R51 P50 R50">
    <cfRule type="expression" dxfId="373" priority="167">
      <formula>(N48+N30)&gt;N12</formula>
    </cfRule>
  </conditionalFormatting>
  <conditionalFormatting sqref="P48">
    <cfRule type="expression" dxfId="372" priority="166">
      <formula>(P48+P30)&gt;P12</formula>
    </cfRule>
  </conditionalFormatting>
  <conditionalFormatting sqref="R48">
    <cfRule type="expression" dxfId="371" priority="165">
      <formula>(R48+R30)&gt;R12</formula>
    </cfRule>
  </conditionalFormatting>
  <conditionalFormatting sqref="M49:M51">
    <cfRule type="expression" dxfId="370" priority="164">
      <formula>(M49+M31)&gt;M13</formula>
    </cfRule>
  </conditionalFormatting>
  <conditionalFormatting sqref="M10:M11">
    <cfRule type="expression" dxfId="369" priority="155">
      <formula>M19&gt;M10</formula>
    </cfRule>
  </conditionalFormatting>
  <conditionalFormatting sqref="M10:M11">
    <cfRule type="expression" dxfId="368" priority="154">
      <formula>(M46+M28)&gt;M10</formula>
    </cfRule>
  </conditionalFormatting>
  <conditionalFormatting sqref="O10:O11">
    <cfRule type="expression" dxfId="367" priority="153">
      <formula>O19&gt;O10</formula>
    </cfRule>
  </conditionalFormatting>
  <conditionalFormatting sqref="O10:O11">
    <cfRule type="expression" dxfId="366" priority="152">
      <formula>(O46+O28)&gt;O10</formula>
    </cfRule>
  </conditionalFormatting>
  <conditionalFormatting sqref="Q10:Q11">
    <cfRule type="expression" dxfId="365" priority="151">
      <formula>Q19&gt;Q10</formula>
    </cfRule>
  </conditionalFormatting>
  <conditionalFormatting sqref="Q10:Q11">
    <cfRule type="expression" dxfId="364" priority="150">
      <formula>(Q46+Q28)&gt;Q10</formula>
    </cfRule>
  </conditionalFormatting>
  <conditionalFormatting sqref="N12:N16 M13:M15 P12 R12 P16 R16 O13:R15">
    <cfRule type="expression" dxfId="363" priority="149">
      <formula>M21&gt;M12</formula>
    </cfRule>
  </conditionalFormatting>
  <conditionalFormatting sqref="N12:N16 M13:M15 P12 R12 P16 R16 O13:R15">
    <cfRule type="expression" dxfId="362" priority="148">
      <formula>(M48+M30)&gt;M12</formula>
    </cfRule>
  </conditionalFormatting>
  <conditionalFormatting sqref="M53:R53">
    <cfRule type="expression" dxfId="361" priority="147">
      <formula>M53&gt;M35</formula>
    </cfRule>
  </conditionalFormatting>
  <conditionalFormatting sqref="M35:R35 N36">
    <cfRule type="expression" dxfId="360" priority="146">
      <formula>M53&gt;M35</formula>
    </cfRule>
  </conditionalFormatting>
  <conditionalFormatting sqref="M62">
    <cfRule type="expression" dxfId="359" priority="137">
      <formula>M71&gt;M62</formula>
    </cfRule>
    <cfRule type="expression" dxfId="358" priority="142">
      <formula>M62&gt;M53</formula>
    </cfRule>
  </conditionalFormatting>
  <conditionalFormatting sqref="M53">
    <cfRule type="expression" dxfId="357" priority="140">
      <formula>M62&gt;M53</formula>
    </cfRule>
  </conditionalFormatting>
  <conditionalFormatting sqref="N61 P61 R57:R61 N57 P57 Q55:Q56 O55:O56 M55:M56 N54 P54 N53:R53 M58:Q60">
    <cfRule type="expression" dxfId="356" priority="139">
      <formula>M62&gt;M53</formula>
    </cfRule>
  </conditionalFormatting>
  <conditionalFormatting sqref="N61 P61 R57:R61 N57 P57 Q55:Q56 O55:O56 M55:M56 N54 P54 M58:Q60">
    <cfRule type="expression" dxfId="355" priority="138">
      <formula>M54&gt;M36</formula>
    </cfRule>
  </conditionalFormatting>
  <conditionalFormatting sqref="M71:R71">
    <cfRule type="expression" dxfId="354" priority="136">
      <formula>M71&gt;M62</formula>
    </cfRule>
  </conditionalFormatting>
  <conditionalFormatting sqref="N72 P72 Q73:Q74 O73:O74 M73:M74 P75 R75:R76 O76:R78 M76:M78 N75:N79 P79 R79">
    <cfRule type="expression" dxfId="353" priority="135">
      <formula>M72&gt;M63</formula>
    </cfRule>
  </conditionalFormatting>
  <conditionalFormatting sqref="N70 P70 R70 R66 P66 N66 M64:M65 Q64:Q65 O64:O65 P63 O62:R62 N62:N63 M67:R69">
    <cfRule type="expression" dxfId="352" priority="133">
      <formula>M71&gt;M62</formula>
    </cfRule>
    <cfRule type="expression" dxfId="351" priority="134">
      <formula>M62&gt;M53</formula>
    </cfRule>
  </conditionalFormatting>
  <conditionalFormatting sqref="M80">
    <cfRule type="expression" dxfId="350" priority="125">
      <formula>M89&gt;M80</formula>
    </cfRule>
    <cfRule type="expression" dxfId="349" priority="132">
      <formula>M80&gt;M35</formula>
    </cfRule>
  </conditionalFormatting>
  <conditionalFormatting sqref="M35">
    <cfRule type="expression" dxfId="348" priority="131">
      <formula>M80&gt;M35</formula>
    </cfRule>
  </conditionalFormatting>
  <conditionalFormatting sqref="N43 P43 P39 N39 Q37:Q38 O37:O38 M37:M38 P36 N36 N35:R35 R39:R43 M40:Q42">
    <cfRule type="expression" dxfId="347" priority="130">
      <formula>M80&gt;M35</formula>
    </cfRule>
  </conditionalFormatting>
  <conditionalFormatting sqref="N43 P43 P39 N39 Q37:Q38 O37:O38 M37:M38 P36 R39:R43 M40:Q42">
    <cfRule type="expression" dxfId="346" priority="129">
      <formula>M54&gt;M36</formula>
    </cfRule>
  </conditionalFormatting>
  <conditionalFormatting sqref="M89">
    <cfRule type="expression" dxfId="345" priority="120">
      <formula>M98&gt;M89</formula>
    </cfRule>
    <cfRule type="expression" dxfId="344" priority="126">
      <formula>M89&gt;M80</formula>
    </cfRule>
  </conditionalFormatting>
  <conditionalFormatting sqref="N88 P88 R88 N84 P84 R84 M82:M83 O82:O83 Q82:Q83 P81 N81 N80:R80 M85:R87">
    <cfRule type="expression" dxfId="343" priority="123">
      <formula>M89&gt;M80</formula>
    </cfRule>
    <cfRule type="expression" dxfId="342" priority="124">
      <formula>M80&gt;M35</formula>
    </cfRule>
  </conditionalFormatting>
  <conditionalFormatting sqref="M98">
    <cfRule type="expression" dxfId="341" priority="121">
      <formula>M98&gt;M89</formula>
    </cfRule>
  </conditionalFormatting>
  <conditionalFormatting sqref="N99 N98:R98 P99 M100:M101 O100:O101 Q100:Q101 N102 P102 M103:Q105 R102:R106 P106 N106">
    <cfRule type="expression" dxfId="340" priority="119">
      <formula>M98&gt;M89</formula>
    </cfRule>
  </conditionalFormatting>
  <conditionalFormatting sqref="R97 P97 N97 N93 P93 R93 Q91:Q92 O91:O92 M91:M92 N90 P90 N89:R89 M94:R96">
    <cfRule type="expression" dxfId="339" priority="117">
      <formula>M98&gt;M89</formula>
    </cfRule>
    <cfRule type="expression" dxfId="338" priority="118">
      <formula>M89&gt;M80</formula>
    </cfRule>
  </conditionalFormatting>
  <conditionalFormatting sqref="AI202">
    <cfRule type="cellIs" dxfId="337" priority="116" operator="equal">
      <formula>0</formula>
    </cfRule>
  </conditionalFormatting>
  <conditionalFormatting sqref="M209:AH209 M210:R211 M203:R208">
    <cfRule type="cellIs" dxfId="336" priority="114" operator="lessThan">
      <formula>0</formula>
    </cfRule>
    <cfRule type="cellIs" dxfId="335" priority="115" operator="equal">
      <formula>0</formula>
    </cfRule>
  </conditionalFormatting>
  <conditionalFormatting sqref="M312:R320">
    <cfRule type="cellIs" dxfId="334" priority="112" operator="lessThan">
      <formula>0</formula>
    </cfRule>
    <cfRule type="cellIs" dxfId="333" priority="113" operator="equal">
      <formula>0</formula>
    </cfRule>
  </conditionalFormatting>
  <conditionalFormatting sqref="D2:D320 D408:D1048576">
    <cfRule type="duplicateValues" dxfId="332" priority="111"/>
  </conditionalFormatting>
  <conditionalFormatting sqref="D321">
    <cfRule type="duplicateValues" dxfId="331" priority="110"/>
  </conditionalFormatting>
  <conditionalFormatting sqref="M28">
    <cfRule type="expression" dxfId="330" priority="108">
      <formula>M19&lt;M28</formula>
    </cfRule>
  </conditionalFormatting>
  <conditionalFormatting sqref="M28">
    <cfRule type="expression" dxfId="329" priority="107">
      <formula>(M46+M28)&gt;M10</formula>
    </cfRule>
  </conditionalFormatting>
  <conditionalFormatting sqref="O28">
    <cfRule type="expression" dxfId="328" priority="106">
      <formula>O19&lt;O28</formula>
    </cfRule>
  </conditionalFormatting>
  <conditionalFormatting sqref="O28">
    <cfRule type="expression" dxfId="327" priority="105">
      <formula>(O46+O28)&gt;O10</formula>
    </cfRule>
  </conditionalFormatting>
  <conditionalFormatting sqref="Q28">
    <cfRule type="expression" dxfId="326" priority="104">
      <formula>Q19&lt;Q28</formula>
    </cfRule>
  </conditionalFormatting>
  <conditionalFormatting sqref="Q28">
    <cfRule type="expression" dxfId="325" priority="103">
      <formula>(Q46+Q28)&gt;Q10</formula>
    </cfRule>
  </conditionalFormatting>
  <conditionalFormatting sqref="Q29">
    <cfRule type="expression" dxfId="324" priority="102">
      <formula>Q20&lt;Q29</formula>
    </cfRule>
  </conditionalFormatting>
  <conditionalFormatting sqref="Q29">
    <cfRule type="expression" dxfId="323" priority="101">
      <formula>(Q47+Q29)&gt;Q11</formula>
    </cfRule>
  </conditionalFormatting>
  <conditionalFormatting sqref="O29">
    <cfRule type="expression" dxfId="322" priority="100">
      <formula>O20&lt;O29</formula>
    </cfRule>
  </conditionalFormatting>
  <conditionalFormatting sqref="O29">
    <cfRule type="expression" dxfId="321" priority="99">
      <formula>(O47+O29)&gt;O11</formula>
    </cfRule>
  </conditionalFormatting>
  <conditionalFormatting sqref="M29">
    <cfRule type="expression" dxfId="320" priority="98">
      <formula>M20&lt;M29</formula>
    </cfRule>
  </conditionalFormatting>
  <conditionalFormatting sqref="M29">
    <cfRule type="expression" dxfId="319" priority="97">
      <formula>(M47+M29)&gt;M11</formula>
    </cfRule>
  </conditionalFormatting>
  <conditionalFormatting sqref="P30">
    <cfRule type="expression" dxfId="318" priority="94">
      <formula>P21&lt;P30</formula>
    </cfRule>
  </conditionalFormatting>
  <conditionalFormatting sqref="P30">
    <cfRule type="expression" dxfId="317" priority="93">
      <formula>(P48+P30)&gt;P12</formula>
    </cfRule>
  </conditionalFormatting>
  <conditionalFormatting sqref="N30">
    <cfRule type="expression" dxfId="316" priority="92">
      <formula>N21&lt;N30</formula>
    </cfRule>
  </conditionalFormatting>
  <conditionalFormatting sqref="N30">
    <cfRule type="expression" dxfId="315" priority="91">
      <formula>(N48+N30)&gt;N12</formula>
    </cfRule>
  </conditionalFormatting>
  <conditionalFormatting sqref="N34 P34 R34 R30 M31:R33">
    <cfRule type="expression" dxfId="314" priority="90">
      <formula>M21&lt;M30</formula>
    </cfRule>
  </conditionalFormatting>
  <conditionalFormatting sqref="N34 P34 R34 R30 M31:R33">
    <cfRule type="expression" dxfId="313" priority="89">
      <formula>(M48+M30)&gt;M12</formula>
    </cfRule>
  </conditionalFormatting>
  <conditionalFormatting sqref="O50">
    <cfRule type="expression" dxfId="312" priority="88">
      <formula>(O50+O32)&gt;O14</formula>
    </cfRule>
  </conditionalFormatting>
  <conditionalFormatting sqref="Q50">
    <cfRule type="expression" dxfId="311" priority="87">
      <formula>(Q50+Q32)&gt;Q14</formula>
    </cfRule>
  </conditionalFormatting>
  <conditionalFormatting sqref="N108">
    <cfRule type="expression" dxfId="310" priority="86">
      <formula>N108&lt;(N99+N72)</formula>
    </cfRule>
  </conditionalFormatting>
  <conditionalFormatting sqref="N99">
    <cfRule type="expression" dxfId="309" priority="85">
      <formula>N108&lt;(N99+N72)</formula>
    </cfRule>
  </conditionalFormatting>
  <conditionalFormatting sqref="N72">
    <cfRule type="expression" dxfId="308" priority="84">
      <formula>N108&lt;(N99+N72)</formula>
    </cfRule>
  </conditionalFormatting>
  <conditionalFormatting sqref="P72">
    <cfRule type="expression" dxfId="307" priority="83">
      <formula>P108&lt;(P99+P72)</formula>
    </cfRule>
  </conditionalFormatting>
  <conditionalFormatting sqref="P99">
    <cfRule type="expression" dxfId="306" priority="82">
      <formula>P108&lt;(P99+P72)</formula>
    </cfRule>
  </conditionalFormatting>
  <conditionalFormatting sqref="P108">
    <cfRule type="expression" dxfId="305" priority="81">
      <formula>P108&lt;(P99+P72)</formula>
    </cfRule>
  </conditionalFormatting>
  <conditionalFormatting sqref="M109">
    <cfRule type="expression" dxfId="304" priority="80">
      <formula>M109&lt;(M100+M73)</formula>
    </cfRule>
  </conditionalFormatting>
  <conditionalFormatting sqref="O109">
    <cfRule type="expression" dxfId="303" priority="79">
      <formula>O109&lt;(O100+O73)</formula>
    </cfRule>
  </conditionalFormatting>
  <conditionalFormatting sqref="Q109">
    <cfRule type="expression" dxfId="302" priority="78">
      <formula>Q109&lt;(Q100+Q73)</formula>
    </cfRule>
  </conditionalFormatting>
  <conditionalFormatting sqref="M110">
    <cfRule type="expression" dxfId="301" priority="77">
      <formula>M110&lt;(M101+M74)</formula>
    </cfRule>
  </conditionalFormatting>
  <conditionalFormatting sqref="O110">
    <cfRule type="expression" dxfId="300" priority="76">
      <formula>O110&lt;(O101+O74)</formula>
    </cfRule>
  </conditionalFormatting>
  <conditionalFormatting sqref="Q110">
    <cfRule type="expression" dxfId="299" priority="75">
      <formula>Q110&lt;(Q101+Q74)</formula>
    </cfRule>
  </conditionalFormatting>
  <conditionalFormatting sqref="P111">
    <cfRule type="expression" dxfId="298" priority="74">
      <formula>P111&lt;(P102+P75)</formula>
    </cfRule>
  </conditionalFormatting>
  <conditionalFormatting sqref="N111">
    <cfRule type="expression" dxfId="297" priority="73">
      <formula>N111&lt;(N102+N75)</formula>
    </cfRule>
  </conditionalFormatting>
  <conditionalFormatting sqref="M112">
    <cfRule type="expression" dxfId="296" priority="72">
      <formula>M112&lt;(M103+M76)</formula>
    </cfRule>
  </conditionalFormatting>
  <conditionalFormatting sqref="N112">
    <cfRule type="expression" dxfId="295" priority="71">
      <formula>N112&lt;(N103+N76)</formula>
    </cfRule>
  </conditionalFormatting>
  <conditionalFormatting sqref="O112">
    <cfRule type="expression" dxfId="294" priority="70">
      <formula>O112&lt;(O103+O76)</formula>
    </cfRule>
  </conditionalFormatting>
  <conditionalFormatting sqref="P112">
    <cfRule type="expression" dxfId="293" priority="69">
      <formula>P112&lt;(P103+P76)</formula>
    </cfRule>
  </conditionalFormatting>
  <conditionalFormatting sqref="Q112">
    <cfRule type="expression" dxfId="292" priority="68">
      <formula>Q112&lt;(Q103+Q76)</formula>
    </cfRule>
  </conditionalFormatting>
  <conditionalFormatting sqref="R112">
    <cfRule type="expression" dxfId="291" priority="67">
      <formula>R112&lt;(R103+R76)</formula>
    </cfRule>
  </conditionalFormatting>
  <conditionalFormatting sqref="R113">
    <cfRule type="expression" dxfId="290" priority="66">
      <formula>R113&lt;(R104+R77)</formula>
    </cfRule>
  </conditionalFormatting>
  <conditionalFormatting sqref="P113">
    <cfRule type="expression" dxfId="289" priority="65">
      <formula>P113&lt;(P104+P77)</formula>
    </cfRule>
  </conditionalFormatting>
  <conditionalFormatting sqref="N113">
    <cfRule type="expression" dxfId="288" priority="64">
      <formula>N113&lt;(N104+N77)</formula>
    </cfRule>
  </conditionalFormatting>
  <conditionalFormatting sqref="M114">
    <cfRule type="expression" dxfId="287" priority="63">
      <formula>M114&lt;(M105+M78)</formula>
    </cfRule>
  </conditionalFormatting>
  <conditionalFormatting sqref="N114">
    <cfRule type="expression" dxfId="286" priority="62">
      <formula>N114&lt;(N105+N78)</formula>
    </cfRule>
  </conditionalFormatting>
  <conditionalFormatting sqref="O114">
    <cfRule type="expression" dxfId="285" priority="61">
      <formula>O114&lt;(O105+O78)</formula>
    </cfRule>
  </conditionalFormatting>
  <conditionalFormatting sqref="P114">
    <cfRule type="expression" dxfId="284" priority="60">
      <formula>P114&lt;(P105+P78)</formula>
    </cfRule>
  </conditionalFormatting>
  <conditionalFormatting sqref="Q114">
    <cfRule type="expression" dxfId="283" priority="59">
      <formula>Q114&lt;(Q105+Q78)</formula>
    </cfRule>
  </conditionalFormatting>
  <conditionalFormatting sqref="R114">
    <cfRule type="expression" dxfId="282" priority="58">
      <formula>R114&lt;(R105+R78)</formula>
    </cfRule>
  </conditionalFormatting>
  <conditionalFormatting sqref="R115">
    <cfRule type="expression" dxfId="281" priority="57">
      <formula>R115&lt;(R106+R79)</formula>
    </cfRule>
  </conditionalFormatting>
  <conditionalFormatting sqref="P115">
    <cfRule type="expression" dxfId="280" priority="56">
      <formula>P115&lt;(P106+P79)</formula>
    </cfRule>
  </conditionalFormatting>
  <conditionalFormatting sqref="N115">
    <cfRule type="expression" dxfId="279" priority="55">
      <formula>N115&lt;(N106+N79)</formula>
    </cfRule>
  </conditionalFormatting>
  <conditionalFormatting sqref="M100">
    <cfRule type="expression" dxfId="278" priority="54">
      <formula>M109&lt;(M100+M73)</formula>
    </cfRule>
  </conditionalFormatting>
  <conditionalFormatting sqref="O100">
    <cfRule type="expression" dxfId="277" priority="53">
      <formula>O109&lt;(O100+O73)</formula>
    </cfRule>
  </conditionalFormatting>
  <conditionalFormatting sqref="Q100">
    <cfRule type="expression" dxfId="276" priority="52">
      <formula>Q109&lt;(Q100+Q73)</formula>
    </cfRule>
  </conditionalFormatting>
  <conditionalFormatting sqref="M101">
    <cfRule type="expression" dxfId="275" priority="51">
      <formula>M110&lt;(M101+M74)</formula>
    </cfRule>
  </conditionalFormatting>
  <conditionalFormatting sqref="O101">
    <cfRule type="expression" dxfId="274" priority="50">
      <formula>O110&lt;(O101+O74)</formula>
    </cfRule>
  </conditionalFormatting>
  <conditionalFormatting sqref="Q101">
    <cfRule type="expression" dxfId="273" priority="49">
      <formula>Q110&lt;(Q101+Q74)</formula>
    </cfRule>
  </conditionalFormatting>
  <conditionalFormatting sqref="N102">
    <cfRule type="expression" dxfId="272" priority="48">
      <formula>N111&lt;(N102+N75)</formula>
    </cfRule>
  </conditionalFormatting>
  <conditionalFormatting sqref="P102">
    <cfRule type="expression" dxfId="271" priority="47">
      <formula>P111&lt;(P102+P75)</formula>
    </cfRule>
  </conditionalFormatting>
  <conditionalFormatting sqref="R102">
    <cfRule type="expression" dxfId="270" priority="46">
      <formula>R111&lt;(R102+R75)</formula>
    </cfRule>
  </conditionalFormatting>
  <conditionalFormatting sqref="M103">
    <cfRule type="expression" dxfId="269" priority="45">
      <formula>M112&lt;(M103+M76)</formula>
    </cfRule>
  </conditionalFormatting>
  <conditionalFormatting sqref="N103">
    <cfRule type="expression" dxfId="268" priority="44">
      <formula>N112&lt;(N103+N76)</formula>
    </cfRule>
  </conditionalFormatting>
  <conditionalFormatting sqref="O103">
    <cfRule type="expression" dxfId="267" priority="43">
      <formula>O112&lt;(O103+O76)</formula>
    </cfRule>
  </conditionalFormatting>
  <conditionalFormatting sqref="P103">
    <cfRule type="expression" dxfId="266" priority="42">
      <formula>P112&lt;(P103+P76)</formula>
    </cfRule>
  </conditionalFormatting>
  <conditionalFormatting sqref="Q103">
    <cfRule type="expression" dxfId="265" priority="41">
      <formula>Q112&lt;(Q103+Q76)</formula>
    </cfRule>
  </conditionalFormatting>
  <conditionalFormatting sqref="R103">
    <cfRule type="expression" dxfId="264" priority="40">
      <formula>R112&lt;(R103+R76)</formula>
    </cfRule>
  </conditionalFormatting>
  <conditionalFormatting sqref="R104">
    <cfRule type="expression" dxfId="263" priority="39">
      <formula>R113&lt;(R104+R77)</formula>
    </cfRule>
  </conditionalFormatting>
  <conditionalFormatting sqref="P104">
    <cfRule type="expression" dxfId="262" priority="38">
      <formula>P113&lt;(P104+P77)</formula>
    </cfRule>
  </conditionalFormatting>
  <conditionalFormatting sqref="N104">
    <cfRule type="expression" dxfId="261" priority="37">
      <formula>N113&lt;(N104+N77)</formula>
    </cfRule>
  </conditionalFormatting>
  <conditionalFormatting sqref="M105">
    <cfRule type="expression" dxfId="260" priority="36">
      <formula>M114&lt;(M105+M78)</formula>
    </cfRule>
  </conditionalFormatting>
  <conditionalFormatting sqref="N105">
    <cfRule type="expression" dxfId="259" priority="35">
      <formula>N114&lt;(N105+N78)</formula>
    </cfRule>
  </conditionalFormatting>
  <conditionalFormatting sqref="O105">
    <cfRule type="expression" dxfId="258" priority="34">
      <formula>O114&lt;(O105+O78)</formula>
    </cfRule>
  </conditionalFormatting>
  <conditionalFormatting sqref="P105">
    <cfRule type="expression" dxfId="257" priority="33">
      <formula>P114&lt;(P105+P78)</formula>
    </cfRule>
  </conditionalFormatting>
  <conditionalFormatting sqref="Q105">
    <cfRule type="expression" dxfId="256" priority="32">
      <formula>Q114&lt;(Q105+Q78)</formula>
    </cfRule>
  </conditionalFormatting>
  <conditionalFormatting sqref="R105">
    <cfRule type="expression" dxfId="255" priority="31">
      <formula>R114&lt;(R105+R78)</formula>
    </cfRule>
  </conditionalFormatting>
  <conditionalFormatting sqref="R106">
    <cfRule type="expression" dxfId="254" priority="30">
      <formula>R115&lt;(R106+R79)</formula>
    </cfRule>
  </conditionalFormatting>
  <conditionalFormatting sqref="P106">
    <cfRule type="expression" dxfId="253" priority="29">
      <formula>P115&lt;(P106+P79)</formula>
    </cfRule>
  </conditionalFormatting>
  <conditionalFormatting sqref="N106">
    <cfRule type="expression" dxfId="252" priority="28">
      <formula>N115&lt;(N106+N79)</formula>
    </cfRule>
  </conditionalFormatting>
  <conditionalFormatting sqref="M73">
    <cfRule type="expression" dxfId="251" priority="27">
      <formula>M109&lt;(M100+M73)</formula>
    </cfRule>
  </conditionalFormatting>
  <conditionalFormatting sqref="O73">
    <cfRule type="expression" dxfId="250" priority="26">
      <formula>O109&lt;(O100+O73)</formula>
    </cfRule>
  </conditionalFormatting>
  <conditionalFormatting sqref="Q73">
    <cfRule type="expression" dxfId="249" priority="25">
      <formula>Q109&lt;(Q100+Q73)</formula>
    </cfRule>
  </conditionalFormatting>
  <conditionalFormatting sqref="Q74">
    <cfRule type="expression" dxfId="248" priority="24">
      <formula>Q110&lt;(Q101+Q74)</formula>
    </cfRule>
  </conditionalFormatting>
  <conditionalFormatting sqref="O74">
    <cfRule type="expression" dxfId="247" priority="23">
      <formula>O110&lt;(O101+O74)</formula>
    </cfRule>
  </conditionalFormatting>
  <conditionalFormatting sqref="M74">
    <cfRule type="expression" dxfId="246" priority="22">
      <formula>M110&lt;(M101+M74)</formula>
    </cfRule>
  </conditionalFormatting>
  <conditionalFormatting sqref="N75">
    <cfRule type="expression" dxfId="245" priority="21">
      <formula>N111&lt;(N102+N75)</formula>
    </cfRule>
  </conditionalFormatting>
  <conditionalFormatting sqref="P75">
    <cfRule type="expression" dxfId="244" priority="20">
      <formula>P111&lt;(P102+P75)</formula>
    </cfRule>
  </conditionalFormatting>
  <conditionalFormatting sqref="R75">
    <cfRule type="expression" dxfId="243" priority="19">
      <formula>R111&lt;(R102+R75)</formula>
    </cfRule>
  </conditionalFormatting>
  <conditionalFormatting sqref="R76">
    <cfRule type="expression" dxfId="242" priority="18">
      <formula>R112&lt;(R103+R76)</formula>
    </cfRule>
  </conditionalFormatting>
  <conditionalFormatting sqref="Q76">
    <cfRule type="expression" dxfId="241" priority="17">
      <formula>Q112&lt;(Q103+Q76)</formula>
    </cfRule>
  </conditionalFormatting>
  <conditionalFormatting sqref="P76">
    <cfRule type="expression" dxfId="240" priority="16">
      <formula>P112&lt;(P103+P76)</formula>
    </cfRule>
  </conditionalFormatting>
  <conditionalFormatting sqref="O76">
    <cfRule type="expression" dxfId="239" priority="15">
      <formula>O112&lt;(O103+O76)</formula>
    </cfRule>
  </conditionalFormatting>
  <conditionalFormatting sqref="N76">
    <cfRule type="expression" dxfId="238" priority="14">
      <formula>N112&lt;(N103+N76)</formula>
    </cfRule>
  </conditionalFormatting>
  <conditionalFormatting sqref="M76">
    <cfRule type="expression" dxfId="237" priority="13">
      <formula>M112&lt;(M103+M76)</formula>
    </cfRule>
  </conditionalFormatting>
  <conditionalFormatting sqref="N77">
    <cfRule type="expression" dxfId="236" priority="12">
      <formula>N113&lt;(N104+N77)</formula>
    </cfRule>
  </conditionalFormatting>
  <conditionalFormatting sqref="P77">
    <cfRule type="expression" dxfId="235" priority="11">
      <formula>P113&lt;(P104+P77)</formula>
    </cfRule>
  </conditionalFormatting>
  <conditionalFormatting sqref="R77">
    <cfRule type="expression" dxfId="234" priority="10">
      <formula>R113&lt;(R104+R77)</formula>
    </cfRule>
  </conditionalFormatting>
  <conditionalFormatting sqref="R78">
    <cfRule type="expression" dxfId="233" priority="9">
      <formula>R114&lt;(R105+R78)</formula>
    </cfRule>
  </conditionalFormatting>
  <conditionalFormatting sqref="Q78">
    <cfRule type="expression" dxfId="232" priority="8">
      <formula>Q114&lt;(Q105+Q78)</formula>
    </cfRule>
  </conditionalFormatting>
  <conditionalFormatting sqref="P78">
    <cfRule type="expression" dxfId="231" priority="7">
      <formula>P114&lt;(P105+P78)</formula>
    </cfRule>
  </conditionalFormatting>
  <conditionalFormatting sqref="O78">
    <cfRule type="expression" dxfId="230" priority="6">
      <formula>O114&lt;(O105+O78)</formula>
    </cfRule>
  </conditionalFormatting>
  <conditionalFormatting sqref="N78">
    <cfRule type="expression" dxfId="229" priority="5">
      <formula>N114&lt;(N105+N78)</formula>
    </cfRule>
  </conditionalFormatting>
  <conditionalFormatting sqref="M78">
    <cfRule type="expression" dxfId="228" priority="4">
      <formula>M114&lt;(M105+M78)</formula>
    </cfRule>
  </conditionalFormatting>
  <conditionalFormatting sqref="N79">
    <cfRule type="expression" dxfId="227" priority="3">
      <formula>N115&lt;(N106+N79)</formula>
    </cfRule>
  </conditionalFormatting>
  <conditionalFormatting sqref="P79">
    <cfRule type="expression" dxfId="226" priority="2">
      <formula>P115&lt;(P106+P79)</formula>
    </cfRule>
  </conditionalFormatting>
  <conditionalFormatting sqref="R79">
    <cfRule type="expression" dxfId="225"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A13" sqref="A13:K13"/>
    </sheetView>
  </sheetViews>
  <sheetFormatPr defaultRowHeight="15" x14ac:dyDescent="0.25"/>
  <cols>
    <col min="1" max="1" width="13.85546875" customWidth="1"/>
    <col min="2" max="2" width="25" style="44" customWidth="1"/>
    <col min="3" max="3" width="123" style="53" customWidth="1"/>
    <col min="4" max="4" width="42.42578125" bestFit="1" customWidth="1"/>
  </cols>
  <sheetData>
    <row r="1" spans="1:4" s="52" customFormat="1" x14ac:dyDescent="0.25">
      <c r="A1" s="457" t="s">
        <v>463</v>
      </c>
      <c r="B1" s="458"/>
      <c r="C1" s="458"/>
      <c r="D1" s="45" t="s">
        <v>464</v>
      </c>
    </row>
    <row r="2" spans="1:4" x14ac:dyDescent="0.25">
      <c r="A2" s="459" t="s">
        <v>465</v>
      </c>
      <c r="B2" s="460"/>
      <c r="C2" s="40" t="s">
        <v>466</v>
      </c>
      <c r="D2" s="46" t="s">
        <v>467</v>
      </c>
    </row>
    <row r="3" spans="1:4" x14ac:dyDescent="0.25">
      <c r="A3" s="461" t="s">
        <v>468</v>
      </c>
      <c r="B3" s="47" t="s">
        <v>469</v>
      </c>
      <c r="C3" s="40" t="s">
        <v>470</v>
      </c>
      <c r="D3" s="46" t="s">
        <v>471</v>
      </c>
    </row>
    <row r="4" spans="1:4" ht="30" x14ac:dyDescent="0.25">
      <c r="A4" s="461"/>
      <c r="B4" s="43" t="s">
        <v>472</v>
      </c>
      <c r="C4" s="40" t="s">
        <v>473</v>
      </c>
      <c r="D4" s="46" t="s">
        <v>474</v>
      </c>
    </row>
    <row r="5" spans="1:4" ht="30" x14ac:dyDescent="0.25">
      <c r="A5" s="461"/>
      <c r="B5" s="43" t="s">
        <v>475</v>
      </c>
      <c r="C5" s="42" t="s">
        <v>476</v>
      </c>
      <c r="D5" s="46" t="s">
        <v>477</v>
      </c>
    </row>
    <row r="6" spans="1:4" ht="30" x14ac:dyDescent="0.25">
      <c r="A6" s="461"/>
      <c r="B6" s="43" t="s">
        <v>478</v>
      </c>
      <c r="C6" s="40" t="s">
        <v>479</v>
      </c>
      <c r="D6" s="46" t="s">
        <v>480</v>
      </c>
    </row>
    <row r="7" spans="1:4" x14ac:dyDescent="0.25">
      <c r="A7" s="453" t="s">
        <v>481</v>
      </c>
      <c r="B7" s="454"/>
      <c r="C7" s="40" t="s">
        <v>482</v>
      </c>
      <c r="D7" s="46" t="s">
        <v>483</v>
      </c>
    </row>
    <row r="8" spans="1:4" ht="45" x14ac:dyDescent="0.25">
      <c r="A8" s="48" t="s">
        <v>484</v>
      </c>
      <c r="B8" s="47"/>
      <c r="C8" s="42" t="s">
        <v>485</v>
      </c>
      <c r="D8" s="46" t="s">
        <v>486</v>
      </c>
    </row>
    <row r="9" spans="1:4" ht="30" x14ac:dyDescent="0.25">
      <c r="A9" s="49" t="s">
        <v>487</v>
      </c>
      <c r="B9" s="43"/>
      <c r="C9" s="42" t="s">
        <v>488</v>
      </c>
      <c r="D9" s="46" t="s">
        <v>486</v>
      </c>
    </row>
    <row r="10" spans="1:4" x14ac:dyDescent="0.25">
      <c r="A10" s="453" t="s">
        <v>489</v>
      </c>
      <c r="B10" s="454"/>
      <c r="C10" s="40" t="s">
        <v>490</v>
      </c>
      <c r="D10" s="46" t="s">
        <v>486</v>
      </c>
    </row>
    <row r="11" spans="1:4" ht="45" x14ac:dyDescent="0.25">
      <c r="A11" s="453" t="s">
        <v>491</v>
      </c>
      <c r="B11" s="454"/>
      <c r="C11" s="42" t="s">
        <v>492</v>
      </c>
      <c r="D11" s="46" t="s">
        <v>486</v>
      </c>
    </row>
    <row r="12" spans="1:4" x14ac:dyDescent="0.25">
      <c r="A12" s="453" t="s">
        <v>493</v>
      </c>
      <c r="B12" s="454"/>
      <c r="C12" s="40" t="s">
        <v>494</v>
      </c>
      <c r="D12" s="46" t="s">
        <v>486</v>
      </c>
    </row>
    <row r="13" spans="1:4" x14ac:dyDescent="0.25">
      <c r="A13" s="453" t="s">
        <v>495</v>
      </c>
      <c r="B13" s="454"/>
      <c r="C13" s="40" t="s">
        <v>496</v>
      </c>
      <c r="D13" s="46" t="s">
        <v>486</v>
      </c>
    </row>
    <row r="14" spans="1:4" x14ac:dyDescent="0.25">
      <c r="A14" s="453" t="s">
        <v>497</v>
      </c>
      <c r="B14" s="454"/>
      <c r="C14" s="40" t="s">
        <v>498</v>
      </c>
      <c r="D14" s="46" t="s">
        <v>486</v>
      </c>
    </row>
    <row r="15" spans="1:4" ht="30.75" thickBot="1" x14ac:dyDescent="0.3">
      <c r="A15" s="455" t="s">
        <v>499</v>
      </c>
      <c r="B15" s="456"/>
      <c r="C15" s="50" t="s">
        <v>500</v>
      </c>
      <c r="D15" s="51" t="s">
        <v>486</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activeCell="A13" sqref="A13:K13"/>
      <selection pane="topRight" activeCell="A13" sqref="A13:K13"/>
      <selection pane="bottomLeft" activeCell="A13" sqref="A13:K13"/>
      <selection pane="bottomRight" activeCell="A13" sqref="A9:K21"/>
    </sheetView>
  </sheetViews>
  <sheetFormatPr defaultRowHeight="15" x14ac:dyDescent="0.25"/>
  <cols>
    <col min="2" max="2" width="35.5703125" customWidth="1"/>
    <col min="3" max="3" width="179.85546875" customWidth="1"/>
    <col min="4" max="4" width="20" style="231"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5" customFormat="1" ht="41.25" customHeight="1" thickBot="1" x14ac:dyDescent="0.3">
      <c r="B1" s="14"/>
      <c r="C1" s="14"/>
      <c r="D1" s="230"/>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2:38" ht="63.75" hidden="1" customHeight="1" thickBot="1" x14ac:dyDescent="0.55000000000000004">
      <c r="B2" s="12" t="s">
        <v>0</v>
      </c>
      <c r="C2" s="168" t="str">
        <f>'Prep Partner Performance'!C2</f>
        <v>Kisima Health Centre</v>
      </c>
      <c r="D2" s="451" t="s">
        <v>1</v>
      </c>
      <c r="E2" s="451"/>
      <c r="F2" s="451"/>
      <c r="G2" s="513">
        <f>'Prep Partner Performance'!G2</f>
        <v>14943</v>
      </c>
      <c r="H2" s="513"/>
      <c r="I2" s="438" t="s">
        <v>2</v>
      </c>
      <c r="J2" s="438"/>
      <c r="K2" s="438"/>
      <c r="L2" s="513" t="str">
        <f>'Prep Partner Performance'!L2</f>
        <v>Samburu Central</v>
      </c>
      <c r="M2" s="513"/>
      <c r="N2" s="513"/>
      <c r="O2" s="513"/>
      <c r="P2" s="513"/>
      <c r="Q2" s="513"/>
      <c r="R2" s="513"/>
      <c r="S2" s="438" t="s">
        <v>3</v>
      </c>
      <c r="T2" s="438"/>
      <c r="U2" s="513" t="str">
        <f>'Prep Partner Performance'!U2</f>
        <v>Samburu</v>
      </c>
      <c r="V2" s="513"/>
      <c r="W2" s="513"/>
      <c r="X2" s="438" t="s">
        <v>4</v>
      </c>
      <c r="Y2" s="438"/>
      <c r="Z2" s="505" t="str">
        <f>'Prep Partner Performance'!Z2</f>
        <v>05</v>
      </c>
      <c r="AA2" s="506"/>
      <c r="AB2" s="506"/>
      <c r="AC2" s="506"/>
      <c r="AD2" s="13" t="s">
        <v>5</v>
      </c>
      <c r="AE2" s="169">
        <f>'Prep Partner Performance'!AE2</f>
        <v>2022</v>
      </c>
      <c r="AF2" s="10"/>
      <c r="AG2" s="10"/>
      <c r="AH2" s="10"/>
      <c r="AI2" s="11"/>
      <c r="AL2" s="74">
        <f>DATEVALUE(AE2&amp;"-"&amp;Z2&amp;"-01")</f>
        <v>44682</v>
      </c>
    </row>
    <row r="3" spans="2:38" ht="102" customHeight="1" thickBot="1" x14ac:dyDescent="0.3">
      <c r="B3" s="440" t="s">
        <v>614</v>
      </c>
      <c r="C3" s="441"/>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5" t="str">
        <f>IF(LEN(AK9&amp;AK33&amp;AK57)&lt;1,"","Form Has Data Errors. Please correct them before uploading")</f>
        <v/>
      </c>
      <c r="AK3" s="496"/>
    </row>
    <row r="4" spans="2:38" ht="97.15" customHeight="1" thickBot="1" x14ac:dyDescent="0.3">
      <c r="B4" s="507" t="str">
        <f>"County: "&amp;U2&amp;"             sub-county: "&amp;L2&amp;"             Facility: "&amp;C2&amp;"             Mflcode: "&amp;G2&amp;"             Year: "&amp;AE2&amp;"             Month: "&amp;Z2</f>
        <v>County: Samburu             sub-county: Samburu Central             Facility: Kisima Health Centre             Mflcode: 14943             Year: 2022             Month: 05</v>
      </c>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9"/>
      <c r="AJ4" s="497"/>
      <c r="AK4" s="498"/>
    </row>
    <row r="5" spans="2:38" ht="45" hidden="1" customHeight="1" thickBot="1" x14ac:dyDescent="0.3">
      <c r="B5" s="360" t="s">
        <v>30</v>
      </c>
      <c r="C5" s="361"/>
      <c r="D5" s="361"/>
      <c r="E5" s="361"/>
      <c r="F5" s="361"/>
      <c r="G5" s="361"/>
      <c r="H5" s="361"/>
      <c r="I5" s="361"/>
      <c r="J5" s="361"/>
      <c r="K5" s="361"/>
      <c r="L5" s="361"/>
      <c r="M5" s="361"/>
      <c r="N5" s="361"/>
      <c r="O5" s="361"/>
      <c r="P5" s="361"/>
      <c r="Q5" s="361"/>
      <c r="R5" s="361"/>
      <c r="S5" s="361"/>
      <c r="T5" s="361"/>
      <c r="U5" s="361"/>
      <c r="V5" s="361"/>
      <c r="W5" s="361"/>
      <c r="X5" s="361"/>
      <c r="Y5" s="361"/>
      <c r="Z5" s="361"/>
      <c r="AA5" s="361"/>
      <c r="AB5" s="361"/>
      <c r="AC5" s="361"/>
      <c r="AD5" s="361"/>
      <c r="AE5" s="361"/>
      <c r="AF5" s="361"/>
      <c r="AG5" s="361"/>
      <c r="AH5" s="361"/>
      <c r="AI5" s="362"/>
      <c r="AJ5" s="499"/>
      <c r="AK5" s="500"/>
    </row>
    <row r="6" spans="2:38" ht="28.5" x14ac:dyDescent="0.25">
      <c r="B6" s="510" t="s">
        <v>6</v>
      </c>
      <c r="C6" s="511" t="s">
        <v>7</v>
      </c>
      <c r="D6" s="512" t="s">
        <v>8</v>
      </c>
      <c r="E6" s="418" t="s">
        <v>9</v>
      </c>
      <c r="F6" s="418"/>
      <c r="G6" s="418" t="s">
        <v>10</v>
      </c>
      <c r="H6" s="418"/>
      <c r="I6" s="418" t="s">
        <v>11</v>
      </c>
      <c r="J6" s="418"/>
      <c r="K6" s="418" t="s">
        <v>12</v>
      </c>
      <c r="L6" s="418"/>
      <c r="M6" s="427" t="s">
        <v>13</v>
      </c>
      <c r="N6" s="428"/>
      <c r="O6" s="427" t="s">
        <v>14</v>
      </c>
      <c r="P6" s="428"/>
      <c r="Q6" s="427" t="s">
        <v>15</v>
      </c>
      <c r="R6" s="428"/>
      <c r="S6" s="427" t="s">
        <v>16</v>
      </c>
      <c r="T6" s="428"/>
      <c r="U6" s="427" t="s">
        <v>17</v>
      </c>
      <c r="V6" s="428"/>
      <c r="W6" s="427" t="s">
        <v>18</v>
      </c>
      <c r="X6" s="428"/>
      <c r="Y6" s="427" t="s">
        <v>19</v>
      </c>
      <c r="Z6" s="428"/>
      <c r="AA6" s="427" t="s">
        <v>20</v>
      </c>
      <c r="AB6" s="428"/>
      <c r="AC6" s="418" t="s">
        <v>21</v>
      </c>
      <c r="AD6" s="418"/>
      <c r="AE6" s="418" t="s">
        <v>22</v>
      </c>
      <c r="AF6" s="418"/>
      <c r="AG6" s="418" t="s">
        <v>23</v>
      </c>
      <c r="AH6" s="418"/>
      <c r="AI6" s="419" t="s">
        <v>24</v>
      </c>
      <c r="AJ6" s="421" t="s">
        <v>84</v>
      </c>
      <c r="AK6" s="490" t="s">
        <v>85</v>
      </c>
    </row>
    <row r="7" spans="2:38" ht="28.9" customHeight="1" thickBot="1" x14ac:dyDescent="0.3">
      <c r="B7" s="485"/>
      <c r="C7" s="487"/>
      <c r="D7" s="489"/>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0"/>
      <c r="AJ7" s="422"/>
      <c r="AK7" s="491"/>
    </row>
    <row r="8" spans="2:38" ht="45" customHeight="1" thickBot="1" x14ac:dyDescent="0.3">
      <c r="B8" s="360" t="s">
        <v>30</v>
      </c>
      <c r="C8" s="361"/>
      <c r="D8" s="361"/>
      <c r="E8" s="361"/>
      <c r="F8" s="361"/>
      <c r="G8" s="361"/>
      <c r="H8" s="361"/>
      <c r="I8" s="361"/>
      <c r="J8" s="361"/>
      <c r="K8" s="361"/>
      <c r="L8" s="361"/>
      <c r="M8" s="361"/>
      <c r="N8" s="361"/>
      <c r="O8" s="361"/>
      <c r="P8" s="361"/>
      <c r="Q8" s="361"/>
      <c r="R8" s="361"/>
      <c r="S8" s="361"/>
      <c r="T8" s="361"/>
      <c r="U8" s="361"/>
      <c r="V8" s="361"/>
      <c r="W8" s="361"/>
      <c r="X8" s="361"/>
      <c r="Y8" s="361"/>
      <c r="Z8" s="361"/>
      <c r="AA8" s="361"/>
      <c r="AB8" s="361"/>
      <c r="AC8" s="361"/>
      <c r="AD8" s="361"/>
      <c r="AE8" s="361"/>
      <c r="AF8" s="361"/>
      <c r="AG8" s="361"/>
      <c r="AH8" s="361"/>
      <c r="AI8" s="362"/>
      <c r="AJ8" s="174"/>
      <c r="AK8" s="173"/>
    </row>
    <row r="9" spans="2:38" s="4" customFormat="1" ht="26.25" x14ac:dyDescent="0.25">
      <c r="B9" s="502" t="s">
        <v>32</v>
      </c>
      <c r="C9" s="222" t="s">
        <v>503</v>
      </c>
      <c r="D9" s="236" t="s">
        <v>34</v>
      </c>
      <c r="E9" s="56"/>
      <c r="F9" s="20"/>
      <c r="G9" s="20"/>
      <c r="H9" s="20"/>
      <c r="I9" s="20"/>
      <c r="J9" s="20"/>
      <c r="K9" s="20"/>
      <c r="L9" s="20"/>
      <c r="M9" s="21"/>
      <c r="N9" s="21"/>
      <c r="O9" s="21"/>
      <c r="P9" s="21"/>
      <c r="Q9" s="21"/>
      <c r="R9" s="21"/>
      <c r="S9" s="21"/>
      <c r="T9" s="21"/>
      <c r="U9" s="21"/>
      <c r="V9" s="21"/>
      <c r="W9" s="21"/>
      <c r="X9" s="21"/>
      <c r="Y9" s="21"/>
      <c r="Z9" s="21"/>
      <c r="AA9" s="21"/>
      <c r="AB9" s="21"/>
      <c r="AC9" s="20"/>
      <c r="AD9" s="20"/>
      <c r="AE9" s="20"/>
      <c r="AF9" s="20"/>
      <c r="AG9" s="20"/>
      <c r="AH9" s="20"/>
      <c r="AI9" s="22">
        <f t="shared" ref="AI9:AI29" si="0">SUM(M9:AB9)</f>
        <v>0</v>
      </c>
      <c r="AJ9" s="70"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77" t="str">
        <f>CONCATENATE(AJ9,AJ10,AJ11,AJ13,AJ14,AJ15,AJ16,AJ22,AJ23,AJ24,AJ25,AJ26,AJ27,AJ28,AJ29,AJ17,AJ18,AJ19,AJ20,AJ21)</f>
        <v/>
      </c>
    </row>
    <row r="10" spans="2:38" s="4" customFormat="1" ht="29.25" customHeight="1" x14ac:dyDescent="0.25">
      <c r="B10" s="503"/>
      <c r="C10" s="223" t="s">
        <v>504</v>
      </c>
      <c r="D10" s="237" t="s">
        <v>35</v>
      </c>
      <c r="E10" s="30"/>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5">
        <f t="shared" si="0"/>
        <v>0</v>
      </c>
      <c r="AJ10" s="70"/>
      <c r="AK10" s="478"/>
    </row>
    <row r="11" spans="2:38" s="4" customFormat="1" ht="26.25" x14ac:dyDescent="0.25">
      <c r="B11" s="503"/>
      <c r="C11" s="223" t="s">
        <v>505</v>
      </c>
      <c r="D11" s="237" t="s">
        <v>36</v>
      </c>
      <c r="E11" s="30"/>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5">
        <f t="shared" si="0"/>
        <v>0</v>
      </c>
      <c r="AJ11" s="70"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78"/>
    </row>
    <row r="12" spans="2:38" s="4" customFormat="1" ht="26.25" x14ac:dyDescent="0.25">
      <c r="B12" s="503"/>
      <c r="C12" s="223" t="s">
        <v>598</v>
      </c>
      <c r="D12" s="237" t="s">
        <v>599</v>
      </c>
      <c r="E12" s="30"/>
      <c r="F12" s="1"/>
      <c r="G12" s="1"/>
      <c r="H12" s="1"/>
      <c r="I12" s="1"/>
      <c r="J12" s="1"/>
      <c r="K12" s="1"/>
      <c r="L12" s="1"/>
      <c r="M12" s="2"/>
      <c r="N12" s="235">
        <f>N9-SUM(N10,N11)</f>
        <v>0</v>
      </c>
      <c r="O12" s="235">
        <f t="shared" ref="O12" si="1">O9-SUM(O10,O11)</f>
        <v>0</v>
      </c>
      <c r="P12" s="235">
        <f t="shared" ref="P12" si="2">P9-SUM(P10,P11)</f>
        <v>0</v>
      </c>
      <c r="Q12" s="235">
        <f t="shared" ref="Q12" si="3">Q9-SUM(Q10,Q11)</f>
        <v>0</v>
      </c>
      <c r="R12" s="235">
        <f t="shared" ref="R12" si="4">R9-SUM(R10,R11)</f>
        <v>0</v>
      </c>
      <c r="S12" s="235">
        <f t="shared" ref="S12" si="5">S9-SUM(S10,S11)</f>
        <v>0</v>
      </c>
      <c r="T12" s="235">
        <f t="shared" ref="T12" si="6">T9-SUM(T10,T11)</f>
        <v>0</v>
      </c>
      <c r="U12" s="235">
        <f t="shared" ref="U12" si="7">U9-SUM(U10,U11)</f>
        <v>0</v>
      </c>
      <c r="V12" s="235">
        <f t="shared" ref="V12" si="8">V9-SUM(V10,V11)</f>
        <v>0</v>
      </c>
      <c r="W12" s="235">
        <f t="shared" ref="W12" si="9">W9-SUM(W10,W11)</f>
        <v>0</v>
      </c>
      <c r="X12" s="235">
        <f t="shared" ref="X12" si="10">X9-SUM(X10,X11)</f>
        <v>0</v>
      </c>
      <c r="Y12" s="235">
        <f t="shared" ref="Y12" si="11">Y9-SUM(Y10,Y11)</f>
        <v>0</v>
      </c>
      <c r="Z12" s="235">
        <f t="shared" ref="Z12" si="12">Z9-SUM(Z10,Z11)</f>
        <v>0</v>
      </c>
      <c r="AA12" s="235">
        <f t="shared" ref="AA12" si="13">AA9-SUM(AA10,AA11)</f>
        <v>0</v>
      </c>
      <c r="AB12" s="235">
        <f t="shared" ref="AB12" si="14">AB9-SUM(AB10,AB11)</f>
        <v>0</v>
      </c>
      <c r="AC12" s="235">
        <f t="shared" ref="AC12:AH12" si="15">AC9-SUM(AC10,AC11)</f>
        <v>0</v>
      </c>
      <c r="AD12" s="235">
        <f t="shared" si="15"/>
        <v>0</v>
      </c>
      <c r="AE12" s="235">
        <f t="shared" si="15"/>
        <v>0</v>
      </c>
      <c r="AF12" s="235">
        <f t="shared" si="15"/>
        <v>0</v>
      </c>
      <c r="AG12" s="235">
        <f t="shared" si="15"/>
        <v>0</v>
      </c>
      <c r="AH12" s="235">
        <f t="shared" si="15"/>
        <v>0</v>
      </c>
      <c r="AI12" s="5">
        <f t="shared" si="0"/>
        <v>0</v>
      </c>
      <c r="AJ12" s="70"/>
      <c r="AK12" s="478"/>
    </row>
    <row r="13" spans="2:38" s="4" customFormat="1" ht="26.25" x14ac:dyDescent="0.25">
      <c r="B13" s="503"/>
      <c r="C13" s="223" t="s">
        <v>506</v>
      </c>
      <c r="D13" s="237" t="s">
        <v>37</v>
      </c>
      <c r="E13" s="30"/>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5">
        <f t="shared" si="0"/>
        <v>0</v>
      </c>
      <c r="AJ13" s="70"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78"/>
      <c r="AL13" s="54"/>
    </row>
    <row r="14" spans="2:38" s="4" customFormat="1" ht="26.25" x14ac:dyDescent="0.25">
      <c r="B14" s="503"/>
      <c r="C14" s="223" t="s">
        <v>91</v>
      </c>
      <c r="D14" s="237" t="s">
        <v>38</v>
      </c>
      <c r="E14" s="30"/>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5">
        <f t="shared" si="0"/>
        <v>0</v>
      </c>
      <c r="AJ14" s="70"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78"/>
    </row>
    <row r="15" spans="2:38" s="71" customFormat="1" ht="26.25" x14ac:dyDescent="0.25">
      <c r="B15" s="503"/>
      <c r="C15" s="224" t="s">
        <v>507</v>
      </c>
      <c r="D15" s="238" t="s">
        <v>39</v>
      </c>
      <c r="E15" s="30"/>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5">
        <f t="shared" si="0"/>
        <v>0</v>
      </c>
      <c r="AJ15" s="70"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78"/>
      <c r="AL15" s="70"/>
    </row>
    <row r="16" spans="2:38" s="4" customFormat="1" ht="26.25" x14ac:dyDescent="0.25">
      <c r="B16" s="503"/>
      <c r="C16" s="223" t="s">
        <v>508</v>
      </c>
      <c r="D16" s="237" t="s">
        <v>40</v>
      </c>
      <c r="E16" s="30"/>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5">
        <f t="shared" si="0"/>
        <v>0</v>
      </c>
      <c r="AJ16" s="70"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78"/>
    </row>
    <row r="17" spans="2:37" s="4" customFormat="1" ht="26.25" x14ac:dyDescent="0.25">
      <c r="B17" s="503"/>
      <c r="C17" s="223" t="s">
        <v>543</v>
      </c>
      <c r="D17" s="237" t="s">
        <v>41</v>
      </c>
      <c r="E17" s="30"/>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5">
        <f t="shared" ref="AI17:AI19" si="16">SUM(M17:AB17)</f>
        <v>0</v>
      </c>
      <c r="AJ17" s="70"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78"/>
    </row>
    <row r="18" spans="2:37" s="4" customFormat="1" ht="26.25" x14ac:dyDescent="0.25">
      <c r="B18" s="503"/>
      <c r="C18" s="223" t="s">
        <v>544</v>
      </c>
      <c r="D18" s="237" t="s">
        <v>42</v>
      </c>
      <c r="E18" s="30"/>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5">
        <f t="shared" si="16"/>
        <v>0</v>
      </c>
      <c r="AJ18" s="70"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78"/>
    </row>
    <row r="19" spans="2:37" s="4" customFormat="1" ht="26.25" x14ac:dyDescent="0.25">
      <c r="B19" s="503"/>
      <c r="C19" s="223" t="s">
        <v>527</v>
      </c>
      <c r="D19" s="237" t="s">
        <v>43</v>
      </c>
      <c r="E19" s="30"/>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5">
        <f t="shared" si="16"/>
        <v>0</v>
      </c>
      <c r="AJ19" s="70"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78"/>
    </row>
    <row r="20" spans="2:37" s="4" customFormat="1" ht="27" thickBot="1" x14ac:dyDescent="0.3">
      <c r="B20" s="503"/>
      <c r="C20" s="223" t="s">
        <v>511</v>
      </c>
      <c r="D20" s="237" t="s">
        <v>44</v>
      </c>
      <c r="E20" s="30"/>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5">
        <f t="shared" ref="AI20:AI21" si="17">SUM(M20:AB20)</f>
        <v>0</v>
      </c>
      <c r="AJ20" s="70"/>
      <c r="AK20" s="478"/>
    </row>
    <row r="21" spans="2:37" s="4" customFormat="1" ht="27" hidden="1" thickBot="1" x14ac:dyDescent="0.3">
      <c r="B21" s="504"/>
      <c r="C21" s="225" t="s">
        <v>548</v>
      </c>
      <c r="D21" s="239" t="s">
        <v>45</v>
      </c>
      <c r="E21" s="31"/>
      <c r="F21" s="6"/>
      <c r="G21" s="6"/>
      <c r="H21" s="6"/>
      <c r="I21" s="6"/>
      <c r="J21" s="6"/>
      <c r="K21" s="6"/>
      <c r="L21" s="6"/>
      <c r="M21" s="7"/>
      <c r="N21" s="7"/>
      <c r="O21" s="7"/>
      <c r="P21" s="7"/>
      <c r="Q21" s="7"/>
      <c r="R21" s="7"/>
      <c r="S21" s="7"/>
      <c r="T21" s="7"/>
      <c r="U21" s="7"/>
      <c r="V21" s="7"/>
      <c r="W21" s="7"/>
      <c r="X21" s="7"/>
      <c r="Y21" s="7"/>
      <c r="Z21" s="7"/>
      <c r="AA21" s="7"/>
      <c r="AB21" s="7"/>
      <c r="AC21" s="6"/>
      <c r="AD21" s="6"/>
      <c r="AE21" s="6"/>
      <c r="AF21" s="6"/>
      <c r="AG21" s="6"/>
      <c r="AH21" s="6"/>
      <c r="AI21" s="8">
        <f t="shared" si="17"/>
        <v>0</v>
      </c>
      <c r="AJ21" s="70"/>
      <c r="AK21" s="478"/>
    </row>
    <row r="22" spans="2:37" ht="26.25" x14ac:dyDescent="0.25">
      <c r="B22" s="480" t="s">
        <v>79</v>
      </c>
      <c r="C22" s="219" t="s">
        <v>516</v>
      </c>
      <c r="D22" s="236" t="s">
        <v>46</v>
      </c>
      <c r="E22" s="56"/>
      <c r="F22" s="20"/>
      <c r="G22" s="20"/>
      <c r="H22" s="20"/>
      <c r="I22" s="20"/>
      <c r="J22" s="20"/>
      <c r="K22" s="20"/>
      <c r="L22" s="20"/>
      <c r="M22" s="21"/>
      <c r="N22" s="21"/>
      <c r="O22" s="21"/>
      <c r="P22" s="21"/>
      <c r="Q22" s="21"/>
      <c r="R22" s="21"/>
      <c r="S22" s="21"/>
      <c r="T22" s="21"/>
      <c r="U22" s="21"/>
      <c r="V22" s="21"/>
      <c r="W22" s="21"/>
      <c r="X22" s="21"/>
      <c r="Y22" s="21"/>
      <c r="Z22" s="21"/>
      <c r="AA22" s="21"/>
      <c r="AB22" s="21"/>
      <c r="AC22" s="20"/>
      <c r="AD22" s="20"/>
      <c r="AE22" s="20"/>
      <c r="AF22" s="20"/>
      <c r="AG22" s="20"/>
      <c r="AH22" s="20"/>
      <c r="AI22" s="22">
        <f t="shared" si="0"/>
        <v>0</v>
      </c>
      <c r="AJ22" s="230"/>
      <c r="AK22" s="478"/>
    </row>
    <row r="23" spans="2:37" ht="26.25" x14ac:dyDescent="0.25">
      <c r="B23" s="481"/>
      <c r="C23" s="220" t="s">
        <v>517</v>
      </c>
      <c r="D23" s="237" t="s">
        <v>47</v>
      </c>
      <c r="E23" s="30"/>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5">
        <f t="shared" si="0"/>
        <v>0</v>
      </c>
      <c r="AJ23" s="230"/>
      <c r="AK23" s="478"/>
    </row>
    <row r="24" spans="2:37" ht="26.25" x14ac:dyDescent="0.25">
      <c r="B24" s="481"/>
      <c r="C24" s="220" t="s">
        <v>518</v>
      </c>
      <c r="D24" s="237" t="s">
        <v>48</v>
      </c>
      <c r="E24" s="30"/>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5">
        <f t="shared" si="0"/>
        <v>0</v>
      </c>
      <c r="AJ24" s="230"/>
      <c r="AK24" s="478"/>
    </row>
    <row r="25" spans="2:37" ht="26.25" x14ac:dyDescent="0.25">
      <c r="B25" s="481"/>
      <c r="C25" s="220" t="s">
        <v>519</v>
      </c>
      <c r="D25" s="237" t="s">
        <v>49</v>
      </c>
      <c r="E25" s="30"/>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5">
        <f t="shared" si="0"/>
        <v>0</v>
      </c>
      <c r="AJ25" s="230"/>
      <c r="AK25" s="478"/>
    </row>
    <row r="26" spans="2:37" ht="26.25" x14ac:dyDescent="0.25">
      <c r="B26" s="481"/>
      <c r="C26" s="220" t="s">
        <v>520</v>
      </c>
      <c r="D26" s="237" t="s">
        <v>50</v>
      </c>
      <c r="E26" s="30"/>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5">
        <f t="shared" si="0"/>
        <v>0</v>
      </c>
      <c r="AJ26" s="230"/>
      <c r="AK26" s="478"/>
    </row>
    <row r="27" spans="2:37" ht="26.25" x14ac:dyDescent="0.25">
      <c r="B27" s="481"/>
      <c r="C27" s="220" t="s">
        <v>521</v>
      </c>
      <c r="D27" s="237" t="s">
        <v>51</v>
      </c>
      <c r="E27" s="30"/>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5">
        <f t="shared" si="0"/>
        <v>0</v>
      </c>
      <c r="AJ27" s="230"/>
      <c r="AK27" s="478"/>
    </row>
    <row r="28" spans="2:37" ht="26.25" x14ac:dyDescent="0.25">
      <c r="B28" s="481"/>
      <c r="C28" s="220" t="s">
        <v>522</v>
      </c>
      <c r="D28" s="237" t="s">
        <v>52</v>
      </c>
      <c r="E28" s="30"/>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5">
        <f t="shared" si="0"/>
        <v>0</v>
      </c>
      <c r="AJ28" s="230"/>
      <c r="AK28" s="478"/>
    </row>
    <row r="29" spans="2:37" ht="27" thickBot="1" x14ac:dyDescent="0.3">
      <c r="B29" s="482"/>
      <c r="C29" s="221" t="s">
        <v>523</v>
      </c>
      <c r="D29" s="239" t="s">
        <v>53</v>
      </c>
      <c r="E29" s="31"/>
      <c r="F29" s="6"/>
      <c r="G29" s="6"/>
      <c r="H29" s="6"/>
      <c r="I29" s="6"/>
      <c r="J29" s="6"/>
      <c r="K29" s="6"/>
      <c r="L29" s="6"/>
      <c r="M29" s="170">
        <f>M18-SUM(M22:M28)</f>
        <v>0</v>
      </c>
      <c r="N29" s="170">
        <f t="shared" ref="N29" si="18">N18-SUM(N22:N28)</f>
        <v>0</v>
      </c>
      <c r="O29" s="170">
        <f t="shared" ref="O29" si="19">O18-SUM(O22:O28)</f>
        <v>0</v>
      </c>
      <c r="P29" s="170">
        <f t="shared" ref="P29" si="20">P18-SUM(P22:P28)</f>
        <v>0</v>
      </c>
      <c r="Q29" s="170">
        <f t="shared" ref="Q29" si="21">Q18-SUM(Q22:Q28)</f>
        <v>0</v>
      </c>
      <c r="R29" s="170">
        <f t="shared" ref="R29" si="22">R18-SUM(R22:R28)</f>
        <v>0</v>
      </c>
      <c r="S29" s="170">
        <f t="shared" ref="S29" si="23">S18-SUM(S22:S28)</f>
        <v>0</v>
      </c>
      <c r="T29" s="170">
        <f t="shared" ref="T29" si="24">T18-SUM(T22:T28)</f>
        <v>0</v>
      </c>
      <c r="U29" s="170">
        <f t="shared" ref="U29" si="25">U18-SUM(U22:U28)</f>
        <v>0</v>
      </c>
      <c r="V29" s="170">
        <f t="shared" ref="V29" si="26">V18-SUM(V22:V28)</f>
        <v>0</v>
      </c>
      <c r="W29" s="170">
        <f t="shared" ref="W29" si="27">W18-SUM(W22:W28)</f>
        <v>0</v>
      </c>
      <c r="X29" s="170">
        <f t="shared" ref="X29" si="28">X18-SUM(X22:X28)</f>
        <v>0</v>
      </c>
      <c r="Y29" s="170">
        <f t="shared" ref="Y29" si="29">Y18-SUM(Y22:Y28)</f>
        <v>0</v>
      </c>
      <c r="Z29" s="170">
        <f t="shared" ref="Z29" si="30">Z18-SUM(Z22:Z28)</f>
        <v>0</v>
      </c>
      <c r="AA29" s="170">
        <f t="shared" ref="AA29" si="31">AA18-SUM(AA22:AA28)</f>
        <v>0</v>
      </c>
      <c r="AB29" s="170">
        <f t="shared" ref="AB29" si="32">AB18-SUM(AB22:AB28)</f>
        <v>0</v>
      </c>
      <c r="AC29" s="9">
        <f t="shared" ref="AC29" si="33">AC16-SUM(AC22:AC28)</f>
        <v>0</v>
      </c>
      <c r="AD29" s="9">
        <f t="shared" ref="AD29" si="34">AD16-SUM(AD22:AD28)</f>
        <v>0</v>
      </c>
      <c r="AE29" s="9">
        <f t="shared" ref="AE29" si="35">AE16-SUM(AE22:AE28)</f>
        <v>0</v>
      </c>
      <c r="AF29" s="9">
        <f t="shared" ref="AF29" si="36">AF16-SUM(AF22:AF28)</f>
        <v>0</v>
      </c>
      <c r="AG29" s="9">
        <f t="shared" ref="AG29" si="37">AG16-SUM(AG22:AG28)</f>
        <v>0</v>
      </c>
      <c r="AH29" s="9">
        <f t="shared" ref="AH29" si="38">AH16-SUM(AH22:AH28)</f>
        <v>0</v>
      </c>
      <c r="AI29" s="8">
        <f t="shared" si="0"/>
        <v>0</v>
      </c>
      <c r="AJ29" s="231" t="str">
        <f>IF(COUNTIF(M29:AB29,"&lt;0")&gt;0,"Ensure that "&amp;C18&amp;" is equal to sum of "&amp;B22&amp;"  "&amp;" "&amp;CHAR(10),"")</f>
        <v/>
      </c>
      <c r="AK29" s="479"/>
    </row>
    <row r="30" spans="2:37" ht="42" customHeight="1" thickBot="1" x14ac:dyDescent="0.3">
      <c r="B30" s="492" t="s">
        <v>29</v>
      </c>
      <c r="C30" s="493"/>
      <c r="D30" s="493"/>
      <c r="E30" s="493"/>
      <c r="F30" s="493"/>
      <c r="G30" s="493"/>
      <c r="H30" s="493"/>
      <c r="I30" s="493"/>
      <c r="J30" s="493"/>
      <c r="K30" s="493"/>
      <c r="L30" s="493"/>
      <c r="M30" s="493"/>
      <c r="N30" s="493"/>
      <c r="O30" s="493"/>
      <c r="P30" s="493"/>
      <c r="Q30" s="493"/>
      <c r="R30" s="493"/>
      <c r="S30" s="493"/>
      <c r="T30" s="493"/>
      <c r="U30" s="493"/>
      <c r="V30" s="493"/>
      <c r="W30" s="493"/>
      <c r="X30" s="493"/>
      <c r="Y30" s="493"/>
      <c r="Z30" s="493"/>
      <c r="AA30" s="493"/>
      <c r="AB30" s="493"/>
      <c r="AC30" s="493"/>
      <c r="AD30" s="493"/>
      <c r="AE30" s="493"/>
      <c r="AF30" s="493"/>
      <c r="AG30" s="493"/>
      <c r="AH30" s="493"/>
      <c r="AI30" s="494"/>
      <c r="AJ30" s="26"/>
      <c r="AK30" s="27"/>
    </row>
    <row r="31" spans="2:37" ht="28.5" x14ac:dyDescent="0.25">
      <c r="B31" s="484" t="s">
        <v>6</v>
      </c>
      <c r="C31" s="486" t="s">
        <v>7</v>
      </c>
      <c r="D31" s="488" t="s">
        <v>8</v>
      </c>
      <c r="E31" s="483" t="s">
        <v>9</v>
      </c>
      <c r="F31" s="483"/>
      <c r="G31" s="483" t="s">
        <v>10</v>
      </c>
      <c r="H31" s="483"/>
      <c r="I31" s="483" t="s">
        <v>11</v>
      </c>
      <c r="J31" s="483"/>
      <c r="K31" s="483" t="s">
        <v>12</v>
      </c>
      <c r="L31" s="483"/>
      <c r="M31" s="483" t="s">
        <v>13</v>
      </c>
      <c r="N31" s="483"/>
      <c r="O31" s="483" t="s">
        <v>14</v>
      </c>
      <c r="P31" s="483"/>
      <c r="Q31" s="483" t="s">
        <v>15</v>
      </c>
      <c r="R31" s="483"/>
      <c r="S31" s="483" t="s">
        <v>16</v>
      </c>
      <c r="T31" s="483"/>
      <c r="U31" s="483" t="s">
        <v>17</v>
      </c>
      <c r="V31" s="483"/>
      <c r="W31" s="483" t="s">
        <v>18</v>
      </c>
      <c r="X31" s="483"/>
      <c r="Y31" s="483" t="s">
        <v>19</v>
      </c>
      <c r="Z31" s="483"/>
      <c r="AA31" s="483" t="s">
        <v>20</v>
      </c>
      <c r="AB31" s="483"/>
      <c r="AC31" s="483" t="s">
        <v>21</v>
      </c>
      <c r="AD31" s="483"/>
      <c r="AE31" s="483" t="s">
        <v>22</v>
      </c>
      <c r="AF31" s="483"/>
      <c r="AG31" s="483" t="s">
        <v>23</v>
      </c>
      <c r="AH31" s="483"/>
      <c r="AI31" s="501" t="s">
        <v>24</v>
      </c>
      <c r="AJ31" s="421" t="s">
        <v>84</v>
      </c>
      <c r="AK31" s="490" t="s">
        <v>85</v>
      </c>
    </row>
    <row r="32" spans="2:37" ht="29.25" thickBot="1" x14ac:dyDescent="0.3">
      <c r="B32" s="485"/>
      <c r="C32" s="487"/>
      <c r="D32" s="489"/>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420"/>
      <c r="AJ32" s="422"/>
      <c r="AK32" s="491"/>
    </row>
    <row r="33" spans="2:37" ht="25.5" customHeight="1" x14ac:dyDescent="0.25">
      <c r="B33" s="474" t="s">
        <v>33</v>
      </c>
      <c r="C33" s="226" t="s">
        <v>512</v>
      </c>
      <c r="D33" s="236" t="s">
        <v>54</v>
      </c>
      <c r="E33" s="56"/>
      <c r="F33" s="20"/>
      <c r="G33" s="20"/>
      <c r="H33" s="20"/>
      <c r="I33" s="20"/>
      <c r="J33" s="20"/>
      <c r="K33" s="20"/>
      <c r="L33" s="20"/>
      <c r="M33" s="21"/>
      <c r="N33" s="21"/>
      <c r="O33" s="21"/>
      <c r="P33" s="21"/>
      <c r="Q33" s="21"/>
      <c r="R33" s="21"/>
      <c r="S33" s="21"/>
      <c r="T33" s="21"/>
      <c r="U33" s="21"/>
      <c r="V33" s="21"/>
      <c r="W33" s="21"/>
      <c r="X33" s="21"/>
      <c r="Y33" s="21"/>
      <c r="Z33" s="21"/>
      <c r="AA33" s="21"/>
      <c r="AB33" s="241"/>
      <c r="AC33" s="56"/>
      <c r="AD33" s="20"/>
      <c r="AE33" s="20"/>
      <c r="AF33" s="20"/>
      <c r="AG33" s="20"/>
      <c r="AH33" s="20"/>
      <c r="AI33" s="22">
        <f t="shared" ref="AI33:AI40" si="39">SUM(M33:AB33)</f>
        <v>0</v>
      </c>
      <c r="AJ33" s="70"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77" t="str">
        <f>CONCATENATE(AJ33,AJ34,AJ35,AJ37,AJ38,AJ39,AJ40,AJ46,AJ47,AJ48,AJ49,AJ50,AJ51,AJ52,AJ53,AJ41,AJ42,AJ43,AJ44,AJ45)</f>
        <v/>
      </c>
    </row>
    <row r="34" spans="2:37" ht="34.9" customHeight="1" x14ac:dyDescent="0.25">
      <c r="B34" s="475"/>
      <c r="C34" s="227" t="s">
        <v>504</v>
      </c>
      <c r="D34" s="237" t="s">
        <v>55</v>
      </c>
      <c r="E34" s="30"/>
      <c r="F34" s="1"/>
      <c r="G34" s="1"/>
      <c r="H34" s="1"/>
      <c r="I34" s="1"/>
      <c r="J34" s="1"/>
      <c r="K34" s="1"/>
      <c r="L34" s="1"/>
      <c r="M34" s="2"/>
      <c r="N34" s="2"/>
      <c r="O34" s="2"/>
      <c r="P34" s="2"/>
      <c r="Q34" s="2"/>
      <c r="R34" s="2"/>
      <c r="S34" s="2"/>
      <c r="T34" s="2"/>
      <c r="U34" s="2"/>
      <c r="V34" s="2"/>
      <c r="W34" s="2"/>
      <c r="X34" s="2"/>
      <c r="Y34" s="2"/>
      <c r="Z34" s="2"/>
      <c r="AA34" s="2"/>
      <c r="AB34" s="242"/>
      <c r="AC34" s="30"/>
      <c r="AD34" s="1"/>
      <c r="AE34" s="1"/>
      <c r="AF34" s="1"/>
      <c r="AG34" s="1"/>
      <c r="AH34" s="1"/>
      <c r="AI34" s="5">
        <f t="shared" si="39"/>
        <v>0</v>
      </c>
      <c r="AJ34" s="70"/>
      <c r="AK34" s="478"/>
    </row>
    <row r="35" spans="2:37" ht="26.25" x14ac:dyDescent="0.25">
      <c r="B35" s="475"/>
      <c r="C35" s="227" t="s">
        <v>505</v>
      </c>
      <c r="D35" s="237" t="s">
        <v>56</v>
      </c>
      <c r="E35" s="30"/>
      <c r="F35" s="1"/>
      <c r="G35" s="1"/>
      <c r="H35" s="1"/>
      <c r="I35" s="1"/>
      <c r="J35" s="1"/>
      <c r="K35" s="1"/>
      <c r="L35" s="1"/>
      <c r="M35" s="2"/>
      <c r="N35" s="2"/>
      <c r="O35" s="2"/>
      <c r="P35" s="2"/>
      <c r="Q35" s="2"/>
      <c r="R35" s="2"/>
      <c r="S35" s="2"/>
      <c r="T35" s="2"/>
      <c r="U35" s="2"/>
      <c r="V35" s="2"/>
      <c r="W35" s="2"/>
      <c r="X35" s="2"/>
      <c r="Y35" s="2"/>
      <c r="Z35" s="2"/>
      <c r="AA35" s="2"/>
      <c r="AB35" s="242"/>
      <c r="AC35" s="30"/>
      <c r="AD35" s="1"/>
      <c r="AE35" s="1"/>
      <c r="AF35" s="1"/>
      <c r="AG35" s="1"/>
      <c r="AH35" s="1"/>
      <c r="AI35" s="5">
        <f t="shared" si="39"/>
        <v>0</v>
      </c>
      <c r="AJ35" s="70"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78"/>
    </row>
    <row r="36" spans="2:37" ht="26.25" x14ac:dyDescent="0.25">
      <c r="B36" s="475"/>
      <c r="C36" s="223" t="s">
        <v>598</v>
      </c>
      <c r="D36" s="237" t="s">
        <v>600</v>
      </c>
      <c r="E36" s="30"/>
      <c r="F36" s="1"/>
      <c r="G36" s="1"/>
      <c r="H36" s="1"/>
      <c r="I36" s="1"/>
      <c r="J36" s="1"/>
      <c r="K36" s="1"/>
      <c r="L36" s="1"/>
      <c r="M36" s="2"/>
      <c r="N36" s="235">
        <f>N33-SUM(N34,N35)</f>
        <v>0</v>
      </c>
      <c r="O36" s="235">
        <f t="shared" ref="O36:AB36" si="40">O33-SUM(O34,O35)</f>
        <v>0</v>
      </c>
      <c r="P36" s="235">
        <f t="shared" si="40"/>
        <v>0</v>
      </c>
      <c r="Q36" s="235">
        <f t="shared" si="40"/>
        <v>0</v>
      </c>
      <c r="R36" s="235">
        <f t="shared" si="40"/>
        <v>0</v>
      </c>
      <c r="S36" s="235">
        <f t="shared" si="40"/>
        <v>0</v>
      </c>
      <c r="T36" s="235">
        <f t="shared" si="40"/>
        <v>0</v>
      </c>
      <c r="U36" s="235">
        <f t="shared" si="40"/>
        <v>0</v>
      </c>
      <c r="V36" s="235">
        <f t="shared" si="40"/>
        <v>0</v>
      </c>
      <c r="W36" s="235">
        <f t="shared" si="40"/>
        <v>0</v>
      </c>
      <c r="X36" s="235">
        <f t="shared" si="40"/>
        <v>0</v>
      </c>
      <c r="Y36" s="235">
        <f t="shared" si="40"/>
        <v>0</v>
      </c>
      <c r="Z36" s="235">
        <f t="shared" si="40"/>
        <v>0</v>
      </c>
      <c r="AA36" s="235">
        <f t="shared" si="40"/>
        <v>0</v>
      </c>
      <c r="AB36" s="235">
        <f t="shared" si="40"/>
        <v>0</v>
      </c>
      <c r="AC36" s="240">
        <f t="shared" ref="AC36" si="41">AC33-SUM(AC34,AC35)</f>
        <v>0</v>
      </c>
      <c r="AD36" s="235">
        <f t="shared" ref="AD36" si="42">AD33-SUM(AD34,AD35)</f>
        <v>0</v>
      </c>
      <c r="AE36" s="235">
        <f t="shared" ref="AE36" si="43">AE33-SUM(AE34,AE35)</f>
        <v>0</v>
      </c>
      <c r="AF36" s="235">
        <f t="shared" ref="AF36" si="44">AF33-SUM(AF34,AF35)</f>
        <v>0</v>
      </c>
      <c r="AG36" s="235">
        <f t="shared" ref="AG36" si="45">AG33-SUM(AG34,AG35)</f>
        <v>0</v>
      </c>
      <c r="AH36" s="235">
        <f t="shared" ref="AH36" si="46">AH33-SUM(AH34,AH35)</f>
        <v>0</v>
      </c>
      <c r="AI36" s="5">
        <f t="shared" si="39"/>
        <v>0</v>
      </c>
      <c r="AJ36" s="70"/>
      <c r="AK36" s="478"/>
    </row>
    <row r="37" spans="2:37" ht="26.25" x14ac:dyDescent="0.25">
      <c r="B37" s="475"/>
      <c r="C37" s="227" t="s">
        <v>506</v>
      </c>
      <c r="D37" s="237" t="s">
        <v>57</v>
      </c>
      <c r="E37" s="30"/>
      <c r="F37" s="1"/>
      <c r="G37" s="1"/>
      <c r="H37" s="1"/>
      <c r="I37" s="1"/>
      <c r="J37" s="1"/>
      <c r="K37" s="1"/>
      <c r="L37" s="1"/>
      <c r="M37" s="2"/>
      <c r="N37" s="2"/>
      <c r="O37" s="2"/>
      <c r="P37" s="2"/>
      <c r="Q37" s="2"/>
      <c r="R37" s="2"/>
      <c r="S37" s="2"/>
      <c r="T37" s="2"/>
      <c r="U37" s="2"/>
      <c r="V37" s="2"/>
      <c r="W37" s="2"/>
      <c r="X37" s="2"/>
      <c r="Y37" s="2"/>
      <c r="Z37" s="2"/>
      <c r="AA37" s="2"/>
      <c r="AB37" s="2"/>
      <c r="AC37" s="30"/>
      <c r="AD37" s="1"/>
      <c r="AE37" s="1"/>
      <c r="AF37" s="1"/>
      <c r="AG37" s="1"/>
      <c r="AH37" s="1"/>
      <c r="AI37" s="5">
        <f t="shared" si="39"/>
        <v>0</v>
      </c>
      <c r="AJ37" s="70"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78"/>
    </row>
    <row r="38" spans="2:37" ht="26.25" x14ac:dyDescent="0.25">
      <c r="B38" s="475"/>
      <c r="C38" s="227" t="s">
        <v>91</v>
      </c>
      <c r="D38" s="237" t="s">
        <v>58</v>
      </c>
      <c r="E38" s="30"/>
      <c r="F38" s="1"/>
      <c r="G38" s="1"/>
      <c r="H38" s="1"/>
      <c r="I38" s="1"/>
      <c r="J38" s="1"/>
      <c r="K38" s="1"/>
      <c r="L38" s="1"/>
      <c r="M38" s="2"/>
      <c r="N38" s="2"/>
      <c r="O38" s="2"/>
      <c r="P38" s="2"/>
      <c r="Q38" s="2"/>
      <c r="R38" s="2"/>
      <c r="S38" s="2"/>
      <c r="T38" s="2"/>
      <c r="U38" s="2"/>
      <c r="V38" s="2"/>
      <c r="W38" s="2"/>
      <c r="X38" s="2"/>
      <c r="Y38" s="2"/>
      <c r="Z38" s="2"/>
      <c r="AA38" s="2"/>
      <c r="AB38" s="242"/>
      <c r="AC38" s="30"/>
      <c r="AD38" s="1"/>
      <c r="AE38" s="1"/>
      <c r="AF38" s="1"/>
      <c r="AG38" s="1"/>
      <c r="AH38" s="1"/>
      <c r="AI38" s="5">
        <f t="shared" si="39"/>
        <v>0</v>
      </c>
      <c r="AJ38" s="70"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78"/>
    </row>
    <row r="39" spans="2:37" ht="26.25" x14ac:dyDescent="0.25">
      <c r="B39" s="475"/>
      <c r="C39" s="227" t="s">
        <v>513</v>
      </c>
      <c r="D39" s="237" t="s">
        <v>59</v>
      </c>
      <c r="E39" s="30"/>
      <c r="F39" s="1"/>
      <c r="G39" s="1"/>
      <c r="H39" s="1"/>
      <c r="I39" s="1"/>
      <c r="J39" s="1"/>
      <c r="K39" s="1"/>
      <c r="L39" s="1"/>
      <c r="M39" s="2"/>
      <c r="N39" s="2"/>
      <c r="O39" s="2"/>
      <c r="P39" s="2"/>
      <c r="Q39" s="2"/>
      <c r="R39" s="2"/>
      <c r="S39" s="2"/>
      <c r="T39" s="2"/>
      <c r="U39" s="2"/>
      <c r="V39" s="2"/>
      <c r="W39" s="2"/>
      <c r="X39" s="2"/>
      <c r="Y39" s="2"/>
      <c r="Z39" s="2"/>
      <c r="AA39" s="2"/>
      <c r="AB39" s="242"/>
      <c r="AC39" s="30"/>
      <c r="AD39" s="1"/>
      <c r="AE39" s="1"/>
      <c r="AF39" s="1"/>
      <c r="AG39" s="1"/>
      <c r="AH39" s="1"/>
      <c r="AI39" s="5">
        <f t="shared" si="39"/>
        <v>0</v>
      </c>
      <c r="AJ39" s="70"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78"/>
    </row>
    <row r="40" spans="2:37" ht="26.25" x14ac:dyDescent="0.25">
      <c r="B40" s="475"/>
      <c r="C40" s="228" t="s">
        <v>508</v>
      </c>
      <c r="D40" s="237" t="s">
        <v>60</v>
      </c>
      <c r="E40" s="58"/>
      <c r="F40" s="23"/>
      <c r="G40" s="23"/>
      <c r="H40" s="23"/>
      <c r="I40" s="23"/>
      <c r="J40" s="23"/>
      <c r="K40" s="23"/>
      <c r="L40" s="23"/>
      <c r="M40" s="2"/>
      <c r="N40" s="2"/>
      <c r="O40" s="2"/>
      <c r="P40" s="2"/>
      <c r="Q40" s="2"/>
      <c r="R40" s="2"/>
      <c r="S40" s="2"/>
      <c r="T40" s="2"/>
      <c r="U40" s="2"/>
      <c r="V40" s="2"/>
      <c r="W40" s="2"/>
      <c r="X40" s="2"/>
      <c r="Y40" s="2"/>
      <c r="Z40" s="2"/>
      <c r="AA40" s="2"/>
      <c r="AB40" s="242"/>
      <c r="AC40" s="30"/>
      <c r="AD40" s="1"/>
      <c r="AE40" s="1"/>
      <c r="AF40" s="1"/>
      <c r="AG40" s="1"/>
      <c r="AH40" s="1"/>
      <c r="AI40" s="5">
        <f t="shared" si="39"/>
        <v>0</v>
      </c>
      <c r="AJ40" s="70"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78"/>
    </row>
    <row r="41" spans="2:37" ht="26.25" x14ac:dyDescent="0.25">
      <c r="B41" s="475"/>
      <c r="C41" s="223" t="s">
        <v>509</v>
      </c>
      <c r="D41" s="237" t="s">
        <v>61</v>
      </c>
      <c r="E41" s="30"/>
      <c r="F41" s="1"/>
      <c r="G41" s="1"/>
      <c r="H41" s="1"/>
      <c r="I41" s="1"/>
      <c r="J41" s="1"/>
      <c r="K41" s="1"/>
      <c r="L41" s="1"/>
      <c r="M41" s="2"/>
      <c r="N41" s="2"/>
      <c r="O41" s="2"/>
      <c r="P41" s="2"/>
      <c r="Q41" s="2"/>
      <c r="R41" s="2"/>
      <c r="S41" s="2"/>
      <c r="T41" s="2"/>
      <c r="U41" s="2"/>
      <c r="V41" s="2"/>
      <c r="W41" s="2"/>
      <c r="X41" s="2"/>
      <c r="Y41" s="2"/>
      <c r="Z41" s="2"/>
      <c r="AA41" s="2"/>
      <c r="AB41" s="242"/>
      <c r="AC41" s="30"/>
      <c r="AD41" s="1"/>
      <c r="AE41" s="1"/>
      <c r="AF41" s="1"/>
      <c r="AG41" s="1"/>
      <c r="AH41" s="1"/>
      <c r="AI41" s="5">
        <f t="shared" ref="AI41:AI43" si="47">SUM(M41:AB41)</f>
        <v>0</v>
      </c>
      <c r="AJ41" s="70"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78"/>
    </row>
    <row r="42" spans="2:37" ht="26.25" x14ac:dyDescent="0.25">
      <c r="B42" s="475"/>
      <c r="C42" s="223" t="s">
        <v>514</v>
      </c>
      <c r="D42" s="237" t="s">
        <v>62</v>
      </c>
      <c r="E42" s="30"/>
      <c r="F42" s="1"/>
      <c r="G42" s="1"/>
      <c r="H42" s="1"/>
      <c r="I42" s="1"/>
      <c r="J42" s="1"/>
      <c r="K42" s="1"/>
      <c r="L42" s="1"/>
      <c r="M42" s="2"/>
      <c r="N42" s="2"/>
      <c r="O42" s="2"/>
      <c r="P42" s="2"/>
      <c r="Q42" s="2"/>
      <c r="R42" s="2"/>
      <c r="S42" s="2"/>
      <c r="T42" s="2"/>
      <c r="U42" s="2"/>
      <c r="V42" s="2"/>
      <c r="W42" s="2"/>
      <c r="X42" s="2"/>
      <c r="Y42" s="2"/>
      <c r="Z42" s="2"/>
      <c r="AA42" s="2"/>
      <c r="AB42" s="242"/>
      <c r="AC42" s="30"/>
      <c r="AD42" s="1"/>
      <c r="AE42" s="1"/>
      <c r="AF42" s="1"/>
      <c r="AG42" s="1"/>
      <c r="AH42" s="1"/>
      <c r="AI42" s="5">
        <f t="shared" si="47"/>
        <v>0</v>
      </c>
      <c r="AJ42" s="70"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78"/>
    </row>
    <row r="43" spans="2:37" ht="26.25" x14ac:dyDescent="0.25">
      <c r="B43" s="475"/>
      <c r="C43" s="223" t="s">
        <v>510</v>
      </c>
      <c r="D43" s="237" t="s">
        <v>63</v>
      </c>
      <c r="E43" s="30"/>
      <c r="F43" s="1"/>
      <c r="G43" s="1"/>
      <c r="H43" s="1"/>
      <c r="I43" s="1"/>
      <c r="J43" s="1"/>
      <c r="K43" s="1"/>
      <c r="L43" s="1"/>
      <c r="M43" s="2"/>
      <c r="N43" s="2"/>
      <c r="O43" s="2"/>
      <c r="P43" s="2"/>
      <c r="Q43" s="2"/>
      <c r="R43" s="2"/>
      <c r="S43" s="2"/>
      <c r="T43" s="2"/>
      <c r="U43" s="2"/>
      <c r="V43" s="2"/>
      <c r="W43" s="2"/>
      <c r="X43" s="2"/>
      <c r="Y43" s="2"/>
      <c r="Z43" s="2"/>
      <c r="AA43" s="2"/>
      <c r="AB43" s="242"/>
      <c r="AC43" s="30"/>
      <c r="AD43" s="1"/>
      <c r="AE43" s="1"/>
      <c r="AF43" s="1"/>
      <c r="AG43" s="1"/>
      <c r="AH43" s="1"/>
      <c r="AI43" s="5">
        <f t="shared" si="47"/>
        <v>0</v>
      </c>
      <c r="AJ43" s="70"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78"/>
    </row>
    <row r="44" spans="2:37" ht="27" thickBot="1" x14ac:dyDescent="0.3">
      <c r="B44" s="475"/>
      <c r="C44" s="223" t="s">
        <v>515</v>
      </c>
      <c r="D44" s="237" t="s">
        <v>64</v>
      </c>
      <c r="E44" s="30"/>
      <c r="F44" s="1"/>
      <c r="G44" s="1"/>
      <c r="H44" s="1"/>
      <c r="I44" s="1"/>
      <c r="J44" s="1"/>
      <c r="K44" s="1"/>
      <c r="L44" s="1"/>
      <c r="M44" s="2"/>
      <c r="N44" s="2"/>
      <c r="O44" s="2"/>
      <c r="P44" s="2"/>
      <c r="Q44" s="2"/>
      <c r="R44" s="2"/>
      <c r="S44" s="2"/>
      <c r="T44" s="2"/>
      <c r="U44" s="2"/>
      <c r="V44" s="2"/>
      <c r="W44" s="2"/>
      <c r="X44" s="2"/>
      <c r="Y44" s="2"/>
      <c r="Z44" s="2"/>
      <c r="AA44" s="2"/>
      <c r="AB44" s="242"/>
      <c r="AC44" s="30"/>
      <c r="AD44" s="1"/>
      <c r="AE44" s="1"/>
      <c r="AF44" s="1"/>
      <c r="AG44" s="1"/>
      <c r="AH44" s="1"/>
      <c r="AI44" s="5">
        <f t="shared" ref="AI44:AI45" si="48">SUM(M44:AB44)</f>
        <v>0</v>
      </c>
      <c r="AJ44" s="70"/>
      <c r="AK44" s="478"/>
    </row>
    <row r="45" spans="2:37" ht="25.9" hidden="1" customHeight="1" thickBot="1" x14ac:dyDescent="0.3">
      <c r="B45" s="476"/>
      <c r="C45" s="225" t="s">
        <v>548</v>
      </c>
      <c r="D45" s="239" t="s">
        <v>65</v>
      </c>
      <c r="E45" s="31"/>
      <c r="F45" s="6"/>
      <c r="G45" s="6"/>
      <c r="H45" s="6"/>
      <c r="I45" s="6"/>
      <c r="J45" s="6"/>
      <c r="K45" s="6"/>
      <c r="L45" s="6"/>
      <c r="M45" s="7"/>
      <c r="N45" s="7"/>
      <c r="O45" s="7"/>
      <c r="P45" s="7"/>
      <c r="Q45" s="7"/>
      <c r="R45" s="7"/>
      <c r="S45" s="7"/>
      <c r="T45" s="7"/>
      <c r="U45" s="7"/>
      <c r="V45" s="7"/>
      <c r="W45" s="7"/>
      <c r="X45" s="7"/>
      <c r="Y45" s="7"/>
      <c r="Z45" s="7"/>
      <c r="AA45" s="7"/>
      <c r="AB45" s="243"/>
      <c r="AC45" s="31"/>
      <c r="AD45" s="6"/>
      <c r="AE45" s="6"/>
      <c r="AF45" s="6"/>
      <c r="AG45" s="6"/>
      <c r="AH45" s="6"/>
      <c r="AI45" s="8">
        <f t="shared" si="48"/>
        <v>0</v>
      </c>
      <c r="AJ45" s="70"/>
      <c r="AK45" s="478"/>
    </row>
    <row r="46" spans="2:37" ht="26.25" x14ac:dyDescent="0.25">
      <c r="B46" s="480" t="s">
        <v>81</v>
      </c>
      <c r="C46" s="219" t="s">
        <v>516</v>
      </c>
      <c r="D46" s="236" t="s">
        <v>66</v>
      </c>
      <c r="E46" s="56"/>
      <c r="F46" s="20"/>
      <c r="G46" s="20"/>
      <c r="H46" s="20"/>
      <c r="I46" s="20"/>
      <c r="J46" s="20"/>
      <c r="K46" s="20"/>
      <c r="L46" s="20"/>
      <c r="M46" s="21"/>
      <c r="N46" s="21"/>
      <c r="O46" s="21"/>
      <c r="P46" s="21"/>
      <c r="Q46" s="21"/>
      <c r="R46" s="21"/>
      <c r="S46" s="21"/>
      <c r="T46" s="21"/>
      <c r="U46" s="21"/>
      <c r="V46" s="21"/>
      <c r="W46" s="21"/>
      <c r="X46" s="21"/>
      <c r="Y46" s="21"/>
      <c r="Z46" s="21"/>
      <c r="AA46" s="21"/>
      <c r="AB46" s="241"/>
      <c r="AC46" s="57"/>
      <c r="AD46" s="18"/>
      <c r="AE46" s="18"/>
      <c r="AF46" s="18"/>
      <c r="AG46" s="18"/>
      <c r="AH46" s="18"/>
      <c r="AI46" s="19">
        <f t="shared" ref="AI46:AI53" si="49">SUM(M46:AB46)</f>
        <v>0</v>
      </c>
      <c r="AJ46" s="230"/>
      <c r="AK46" s="478"/>
    </row>
    <row r="47" spans="2:37" ht="26.25" x14ac:dyDescent="0.25">
      <c r="B47" s="481"/>
      <c r="C47" s="220" t="s">
        <v>517</v>
      </c>
      <c r="D47" s="237" t="s">
        <v>67</v>
      </c>
      <c r="E47" s="30"/>
      <c r="F47" s="1"/>
      <c r="G47" s="1"/>
      <c r="H47" s="1"/>
      <c r="I47" s="1"/>
      <c r="J47" s="1"/>
      <c r="K47" s="1"/>
      <c r="L47" s="1"/>
      <c r="M47" s="2"/>
      <c r="N47" s="2"/>
      <c r="O47" s="2"/>
      <c r="P47" s="2"/>
      <c r="Q47" s="2"/>
      <c r="R47" s="2"/>
      <c r="S47" s="2"/>
      <c r="T47" s="2"/>
      <c r="U47" s="2"/>
      <c r="V47" s="2"/>
      <c r="W47" s="2"/>
      <c r="X47" s="2"/>
      <c r="Y47" s="2"/>
      <c r="Z47" s="2"/>
      <c r="AA47" s="2"/>
      <c r="AB47" s="242"/>
      <c r="AC47" s="30"/>
      <c r="AD47" s="1"/>
      <c r="AE47" s="1"/>
      <c r="AF47" s="1"/>
      <c r="AG47" s="1"/>
      <c r="AH47" s="1"/>
      <c r="AI47" s="5">
        <f t="shared" si="49"/>
        <v>0</v>
      </c>
      <c r="AJ47" s="230"/>
      <c r="AK47" s="478"/>
    </row>
    <row r="48" spans="2:37" ht="26.25" x14ac:dyDescent="0.25">
      <c r="B48" s="481"/>
      <c r="C48" s="220" t="s">
        <v>518</v>
      </c>
      <c r="D48" s="237" t="s">
        <v>68</v>
      </c>
      <c r="E48" s="30"/>
      <c r="F48" s="1"/>
      <c r="G48" s="1"/>
      <c r="H48" s="1"/>
      <c r="I48" s="1"/>
      <c r="J48" s="1"/>
      <c r="K48" s="1"/>
      <c r="L48" s="1"/>
      <c r="M48" s="2"/>
      <c r="N48" s="2"/>
      <c r="O48" s="2"/>
      <c r="P48" s="2"/>
      <c r="Q48" s="2"/>
      <c r="R48" s="2"/>
      <c r="S48" s="2"/>
      <c r="T48" s="2"/>
      <c r="U48" s="2"/>
      <c r="V48" s="2"/>
      <c r="W48" s="2"/>
      <c r="X48" s="2"/>
      <c r="Y48" s="2"/>
      <c r="Z48" s="2"/>
      <c r="AA48" s="2"/>
      <c r="AB48" s="242"/>
      <c r="AC48" s="30"/>
      <c r="AD48" s="1"/>
      <c r="AE48" s="1"/>
      <c r="AF48" s="1"/>
      <c r="AG48" s="1"/>
      <c r="AH48" s="1"/>
      <c r="AI48" s="5">
        <f t="shared" si="49"/>
        <v>0</v>
      </c>
      <c r="AJ48" s="230"/>
      <c r="AK48" s="478"/>
    </row>
    <row r="49" spans="2:37" ht="26.25" x14ac:dyDescent="0.25">
      <c r="B49" s="481"/>
      <c r="C49" s="220" t="s">
        <v>519</v>
      </c>
      <c r="D49" s="237" t="s">
        <v>69</v>
      </c>
      <c r="E49" s="30"/>
      <c r="F49" s="1"/>
      <c r="G49" s="1"/>
      <c r="H49" s="1"/>
      <c r="I49" s="1"/>
      <c r="J49" s="1"/>
      <c r="K49" s="1"/>
      <c r="L49" s="1"/>
      <c r="M49" s="2"/>
      <c r="N49" s="2"/>
      <c r="O49" s="2"/>
      <c r="P49" s="2"/>
      <c r="Q49" s="2"/>
      <c r="R49" s="2"/>
      <c r="S49" s="2"/>
      <c r="T49" s="2"/>
      <c r="U49" s="2"/>
      <c r="V49" s="2"/>
      <c r="W49" s="2"/>
      <c r="X49" s="2"/>
      <c r="Y49" s="2"/>
      <c r="Z49" s="2"/>
      <c r="AA49" s="2"/>
      <c r="AB49" s="242"/>
      <c r="AC49" s="30"/>
      <c r="AD49" s="1"/>
      <c r="AE49" s="1"/>
      <c r="AF49" s="1"/>
      <c r="AG49" s="1"/>
      <c r="AH49" s="1"/>
      <c r="AI49" s="5">
        <f t="shared" si="49"/>
        <v>0</v>
      </c>
      <c r="AJ49" s="230"/>
      <c r="AK49" s="478"/>
    </row>
    <row r="50" spans="2:37" ht="26.25" x14ac:dyDescent="0.25">
      <c r="B50" s="481"/>
      <c r="C50" s="220" t="s">
        <v>520</v>
      </c>
      <c r="D50" s="237" t="s">
        <v>70</v>
      </c>
      <c r="E50" s="30"/>
      <c r="F50" s="1"/>
      <c r="G50" s="1"/>
      <c r="H50" s="1"/>
      <c r="I50" s="1"/>
      <c r="J50" s="1"/>
      <c r="K50" s="1"/>
      <c r="L50" s="1"/>
      <c r="M50" s="2"/>
      <c r="N50" s="2"/>
      <c r="O50" s="2"/>
      <c r="P50" s="2"/>
      <c r="Q50" s="2"/>
      <c r="R50" s="2"/>
      <c r="S50" s="2"/>
      <c r="T50" s="2"/>
      <c r="U50" s="2"/>
      <c r="V50" s="2"/>
      <c r="W50" s="2"/>
      <c r="X50" s="2"/>
      <c r="Y50" s="2"/>
      <c r="Z50" s="2"/>
      <c r="AA50" s="2"/>
      <c r="AB50" s="242"/>
      <c r="AC50" s="30"/>
      <c r="AD50" s="1"/>
      <c r="AE50" s="1"/>
      <c r="AF50" s="1"/>
      <c r="AG50" s="1"/>
      <c r="AH50" s="1"/>
      <c r="AI50" s="5">
        <f t="shared" si="49"/>
        <v>0</v>
      </c>
      <c r="AJ50" s="230"/>
      <c r="AK50" s="478"/>
    </row>
    <row r="51" spans="2:37" ht="26.25" x14ac:dyDescent="0.25">
      <c r="B51" s="481"/>
      <c r="C51" s="220" t="s">
        <v>521</v>
      </c>
      <c r="D51" s="237" t="s">
        <v>71</v>
      </c>
      <c r="E51" s="30"/>
      <c r="F51" s="1"/>
      <c r="G51" s="1"/>
      <c r="H51" s="1"/>
      <c r="I51" s="1"/>
      <c r="J51" s="1"/>
      <c r="K51" s="1"/>
      <c r="L51" s="1"/>
      <c r="M51" s="2"/>
      <c r="N51" s="2"/>
      <c r="O51" s="2"/>
      <c r="P51" s="2"/>
      <c r="Q51" s="2"/>
      <c r="R51" s="2"/>
      <c r="S51" s="2"/>
      <c r="T51" s="2"/>
      <c r="U51" s="2"/>
      <c r="V51" s="2"/>
      <c r="W51" s="2"/>
      <c r="X51" s="2"/>
      <c r="Y51" s="2"/>
      <c r="Z51" s="2"/>
      <c r="AA51" s="2"/>
      <c r="AB51" s="242"/>
      <c r="AC51" s="30"/>
      <c r="AD51" s="1"/>
      <c r="AE51" s="1"/>
      <c r="AF51" s="1"/>
      <c r="AG51" s="1"/>
      <c r="AH51" s="1"/>
      <c r="AI51" s="5">
        <f t="shared" si="49"/>
        <v>0</v>
      </c>
      <c r="AJ51" s="230"/>
      <c r="AK51" s="478"/>
    </row>
    <row r="52" spans="2:37" ht="26.25" x14ac:dyDescent="0.25">
      <c r="B52" s="481"/>
      <c r="C52" s="220" t="s">
        <v>522</v>
      </c>
      <c r="D52" s="237" t="s">
        <v>72</v>
      </c>
      <c r="E52" s="30"/>
      <c r="F52" s="1"/>
      <c r="G52" s="1"/>
      <c r="H52" s="1"/>
      <c r="I52" s="1"/>
      <c r="J52" s="1"/>
      <c r="K52" s="1"/>
      <c r="L52" s="1"/>
      <c r="M52" s="2"/>
      <c r="N52" s="2"/>
      <c r="O52" s="2"/>
      <c r="P52" s="2"/>
      <c r="Q52" s="2"/>
      <c r="R52" s="2"/>
      <c r="S52" s="2"/>
      <c r="T52" s="2"/>
      <c r="U52" s="2"/>
      <c r="V52" s="2"/>
      <c r="W52" s="2"/>
      <c r="X52" s="2"/>
      <c r="Y52" s="2"/>
      <c r="Z52" s="2"/>
      <c r="AA52" s="2"/>
      <c r="AB52" s="242"/>
      <c r="AC52" s="30"/>
      <c r="AD52" s="1"/>
      <c r="AE52" s="1"/>
      <c r="AF52" s="1"/>
      <c r="AG52" s="1"/>
      <c r="AH52" s="1"/>
      <c r="AI52" s="5">
        <f t="shared" si="49"/>
        <v>0</v>
      </c>
      <c r="AJ52" s="230"/>
      <c r="AK52" s="478"/>
    </row>
    <row r="53" spans="2:37" ht="27" thickBot="1" x14ac:dyDescent="0.3">
      <c r="B53" s="482"/>
      <c r="C53" s="221" t="s">
        <v>523</v>
      </c>
      <c r="D53" s="239" t="s">
        <v>73</v>
      </c>
      <c r="E53" s="31"/>
      <c r="F53" s="6"/>
      <c r="G53" s="6"/>
      <c r="H53" s="6"/>
      <c r="I53" s="6"/>
      <c r="J53" s="6"/>
      <c r="K53" s="6"/>
      <c r="L53" s="6"/>
      <c r="M53" s="170">
        <f>M42-SUM(M46:M52)</f>
        <v>0</v>
      </c>
      <c r="N53" s="170">
        <f t="shared" ref="N53" si="50">N42-SUM(N46:N52)</f>
        <v>0</v>
      </c>
      <c r="O53" s="170">
        <f t="shared" ref="O53" si="51">O42-SUM(O46:O52)</f>
        <v>0</v>
      </c>
      <c r="P53" s="170">
        <f t="shared" ref="P53" si="52">P42-SUM(P46:P52)</f>
        <v>0</v>
      </c>
      <c r="Q53" s="170">
        <f t="shared" ref="Q53" si="53">Q42-SUM(Q46:Q52)</f>
        <v>0</v>
      </c>
      <c r="R53" s="170">
        <f t="shared" ref="R53" si="54">R42-SUM(R46:R52)</f>
        <v>0</v>
      </c>
      <c r="S53" s="170">
        <f t="shared" ref="S53" si="55">S42-SUM(S46:S52)</f>
        <v>0</v>
      </c>
      <c r="T53" s="170">
        <f t="shared" ref="T53" si="56">T42-SUM(T46:T52)</f>
        <v>0</v>
      </c>
      <c r="U53" s="170">
        <f t="shared" ref="U53" si="57">U42-SUM(U46:U52)</f>
        <v>0</v>
      </c>
      <c r="V53" s="170">
        <f t="shared" ref="V53" si="58">V42-SUM(V46:V52)</f>
        <v>0</v>
      </c>
      <c r="W53" s="170">
        <f t="shared" ref="W53" si="59">W42-SUM(W46:W52)</f>
        <v>0</v>
      </c>
      <c r="X53" s="170">
        <f t="shared" ref="X53" si="60">X42-SUM(X46:X52)</f>
        <v>0</v>
      </c>
      <c r="Y53" s="170">
        <f t="shared" ref="Y53" si="61">Y42-SUM(Y46:Y52)</f>
        <v>0</v>
      </c>
      <c r="Z53" s="170">
        <f t="shared" ref="Z53" si="62">Z42-SUM(Z46:Z52)</f>
        <v>0</v>
      </c>
      <c r="AA53" s="170">
        <f t="shared" ref="AA53" si="63">AA42-SUM(AA46:AA52)</f>
        <v>0</v>
      </c>
      <c r="AB53" s="245">
        <f t="shared" ref="AB53" si="64">AB42-SUM(AB46:AB52)</f>
        <v>0</v>
      </c>
      <c r="AC53" s="244">
        <f t="shared" ref="AC53:AH53" si="65">AC40-SUM(AC46:AC52)</f>
        <v>0</v>
      </c>
      <c r="AD53" s="9">
        <f t="shared" si="65"/>
        <v>0</v>
      </c>
      <c r="AE53" s="9">
        <f t="shared" si="65"/>
        <v>0</v>
      </c>
      <c r="AF53" s="9">
        <f t="shared" si="65"/>
        <v>0</v>
      </c>
      <c r="AG53" s="9">
        <f t="shared" si="65"/>
        <v>0</v>
      </c>
      <c r="AH53" s="9">
        <f t="shared" si="65"/>
        <v>0</v>
      </c>
      <c r="AI53" s="8">
        <f t="shared" si="49"/>
        <v>0</v>
      </c>
      <c r="AJ53" s="231" t="str">
        <f>IF(COUNTIF(M53:AB53,"&lt;0")&gt;0,"Ensure that "&amp;C42&amp;" is equal to sum of "&amp;B46&amp;"  "&amp;" "&amp;CHAR(10),"")</f>
        <v/>
      </c>
      <c r="AK53" s="479"/>
    </row>
    <row r="54" spans="2:37" ht="36" customHeight="1" thickBot="1" x14ac:dyDescent="0.3">
      <c r="B54" s="492" t="s">
        <v>31</v>
      </c>
      <c r="C54" s="493"/>
      <c r="D54" s="493"/>
      <c r="E54" s="493"/>
      <c r="F54" s="493"/>
      <c r="G54" s="493"/>
      <c r="H54" s="493"/>
      <c r="I54" s="493"/>
      <c r="J54" s="493"/>
      <c r="K54" s="493"/>
      <c r="L54" s="493"/>
      <c r="M54" s="493"/>
      <c r="N54" s="493"/>
      <c r="O54" s="493"/>
      <c r="P54" s="493"/>
      <c r="Q54" s="493"/>
      <c r="R54" s="493"/>
      <c r="S54" s="493"/>
      <c r="T54" s="493"/>
      <c r="U54" s="493"/>
      <c r="V54" s="493"/>
      <c r="W54" s="493"/>
      <c r="X54" s="493"/>
      <c r="Y54" s="493"/>
      <c r="Z54" s="493"/>
      <c r="AA54" s="493"/>
      <c r="AB54" s="493"/>
      <c r="AC54" s="493"/>
      <c r="AD54" s="493"/>
      <c r="AE54" s="493"/>
      <c r="AF54" s="493"/>
      <c r="AG54" s="493"/>
      <c r="AH54" s="493"/>
      <c r="AI54" s="494"/>
      <c r="AJ54" s="26"/>
      <c r="AK54" s="27"/>
    </row>
    <row r="55" spans="2:37" ht="28.5" x14ac:dyDescent="0.25">
      <c r="B55" s="484" t="s">
        <v>6</v>
      </c>
      <c r="C55" s="486" t="s">
        <v>7</v>
      </c>
      <c r="D55" s="488" t="s">
        <v>8</v>
      </c>
      <c r="E55" s="483" t="s">
        <v>9</v>
      </c>
      <c r="F55" s="483"/>
      <c r="G55" s="483" t="s">
        <v>10</v>
      </c>
      <c r="H55" s="483"/>
      <c r="I55" s="483" t="s">
        <v>11</v>
      </c>
      <c r="J55" s="483"/>
      <c r="K55" s="483" t="s">
        <v>12</v>
      </c>
      <c r="L55" s="483"/>
      <c r="M55" s="483" t="s">
        <v>13</v>
      </c>
      <c r="N55" s="483"/>
      <c r="O55" s="483" t="s">
        <v>14</v>
      </c>
      <c r="P55" s="483"/>
      <c r="Q55" s="483" t="s">
        <v>15</v>
      </c>
      <c r="R55" s="483"/>
      <c r="S55" s="483" t="s">
        <v>16</v>
      </c>
      <c r="T55" s="483"/>
      <c r="U55" s="483" t="s">
        <v>17</v>
      </c>
      <c r="V55" s="483"/>
      <c r="W55" s="483" t="s">
        <v>18</v>
      </c>
      <c r="X55" s="483"/>
      <c r="Y55" s="483" t="s">
        <v>19</v>
      </c>
      <c r="Z55" s="483"/>
      <c r="AA55" s="483" t="s">
        <v>20</v>
      </c>
      <c r="AB55" s="483"/>
      <c r="AC55" s="483" t="s">
        <v>21</v>
      </c>
      <c r="AD55" s="483"/>
      <c r="AE55" s="483" t="s">
        <v>22</v>
      </c>
      <c r="AF55" s="483"/>
      <c r="AG55" s="483" t="s">
        <v>23</v>
      </c>
      <c r="AH55" s="483"/>
      <c r="AI55" s="501" t="s">
        <v>24</v>
      </c>
      <c r="AJ55" s="421" t="s">
        <v>84</v>
      </c>
      <c r="AK55" s="490" t="s">
        <v>85</v>
      </c>
    </row>
    <row r="56" spans="2:37" ht="29.25" thickBot="1" x14ac:dyDescent="0.3">
      <c r="B56" s="485"/>
      <c r="C56" s="487"/>
      <c r="D56" s="489"/>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420"/>
      <c r="AJ56" s="422"/>
      <c r="AK56" s="491"/>
    </row>
    <row r="57" spans="2:37" ht="25.5" customHeight="1" x14ac:dyDescent="0.25">
      <c r="B57" s="474" t="s">
        <v>82</v>
      </c>
      <c r="C57" s="59" t="s">
        <v>524</v>
      </c>
      <c r="D57" s="236" t="s">
        <v>74</v>
      </c>
      <c r="E57" s="56"/>
      <c r="F57" s="20"/>
      <c r="G57" s="20"/>
      <c r="H57" s="20"/>
      <c r="I57" s="20"/>
      <c r="J57" s="20"/>
      <c r="K57" s="20"/>
      <c r="L57" s="63"/>
      <c r="M57" s="21"/>
      <c r="N57" s="21"/>
      <c r="O57" s="21"/>
      <c r="P57" s="21"/>
      <c r="Q57" s="21"/>
      <c r="R57" s="21"/>
      <c r="S57" s="21"/>
      <c r="T57" s="21"/>
      <c r="U57" s="21"/>
      <c r="V57" s="21"/>
      <c r="W57" s="21"/>
      <c r="X57" s="21"/>
      <c r="Y57" s="21"/>
      <c r="Z57" s="21"/>
      <c r="AA57" s="21"/>
      <c r="AB57" s="241"/>
      <c r="AC57" s="56"/>
      <c r="AD57" s="20"/>
      <c r="AE57" s="20"/>
      <c r="AF57" s="20"/>
      <c r="AG57" s="20"/>
      <c r="AH57" s="20"/>
      <c r="AI57" s="22">
        <f t="shared" ref="AI57:AI64" si="66">SUM(M57:AB57)</f>
        <v>0</v>
      </c>
      <c r="AJ57" s="70"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77" t="str">
        <f>CONCATENATE(AJ57,AJ58,AJ59,AJ61,AJ62,AJ63,AJ64,AJ70,AJ71,AJ72,AJ73,AJ74,AJ75,AJ76,AJ77,AJ65,AJ66,AJ67,AJ68,AJ69)</f>
        <v/>
      </c>
    </row>
    <row r="58" spans="2:37" ht="33.4" customHeight="1" x14ac:dyDescent="0.25">
      <c r="B58" s="475"/>
      <c r="C58" s="60" t="s">
        <v>504</v>
      </c>
      <c r="D58" s="237" t="s">
        <v>75</v>
      </c>
      <c r="E58" s="30"/>
      <c r="F58" s="1"/>
      <c r="G58" s="1"/>
      <c r="H58" s="1"/>
      <c r="I58" s="1"/>
      <c r="J58" s="1"/>
      <c r="K58" s="1"/>
      <c r="L58" s="64"/>
      <c r="M58" s="2"/>
      <c r="N58" s="2"/>
      <c r="O58" s="2"/>
      <c r="P58" s="2"/>
      <c r="Q58" s="2"/>
      <c r="R58" s="2"/>
      <c r="S58" s="2"/>
      <c r="T58" s="2"/>
      <c r="U58" s="2"/>
      <c r="V58" s="2"/>
      <c r="W58" s="2"/>
      <c r="X58" s="2"/>
      <c r="Y58" s="2"/>
      <c r="Z58" s="2"/>
      <c r="AA58" s="2"/>
      <c r="AB58" s="242"/>
      <c r="AC58" s="30"/>
      <c r="AD58" s="1"/>
      <c r="AE58" s="1"/>
      <c r="AF58" s="1"/>
      <c r="AG58" s="1"/>
      <c r="AH58" s="1"/>
      <c r="AI58" s="5">
        <f t="shared" si="66"/>
        <v>0</v>
      </c>
      <c r="AJ58" s="70"/>
      <c r="AK58" s="478"/>
    </row>
    <row r="59" spans="2:37" ht="26.25" x14ac:dyDescent="0.25">
      <c r="B59" s="475"/>
      <c r="C59" s="60" t="s">
        <v>505</v>
      </c>
      <c r="D59" s="237" t="s">
        <v>76</v>
      </c>
      <c r="E59" s="30"/>
      <c r="F59" s="1"/>
      <c r="G59" s="1"/>
      <c r="H59" s="1"/>
      <c r="I59" s="1"/>
      <c r="J59" s="1"/>
      <c r="K59" s="1"/>
      <c r="L59" s="64"/>
      <c r="M59" s="2"/>
      <c r="N59" s="2"/>
      <c r="O59" s="2"/>
      <c r="P59" s="2"/>
      <c r="Q59" s="2"/>
      <c r="R59" s="2"/>
      <c r="S59" s="2"/>
      <c r="T59" s="2"/>
      <c r="U59" s="2"/>
      <c r="V59" s="2"/>
      <c r="W59" s="2"/>
      <c r="X59" s="2"/>
      <c r="Y59" s="2"/>
      <c r="Z59" s="2"/>
      <c r="AA59" s="2"/>
      <c r="AB59" s="242"/>
      <c r="AC59" s="30"/>
      <c r="AD59" s="1"/>
      <c r="AE59" s="1"/>
      <c r="AF59" s="1"/>
      <c r="AG59" s="1"/>
      <c r="AH59" s="1"/>
      <c r="AI59" s="5">
        <f t="shared" si="66"/>
        <v>0</v>
      </c>
      <c r="AJ59" s="70"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78"/>
    </row>
    <row r="60" spans="2:37" ht="26.25" x14ac:dyDescent="0.25">
      <c r="B60" s="475"/>
      <c r="C60" s="223" t="s">
        <v>598</v>
      </c>
      <c r="D60" s="237" t="s">
        <v>601</v>
      </c>
      <c r="E60" s="30"/>
      <c r="F60" s="1"/>
      <c r="G60" s="1"/>
      <c r="H60" s="1"/>
      <c r="I60" s="1"/>
      <c r="J60" s="1"/>
      <c r="K60" s="1"/>
      <c r="L60" s="1"/>
      <c r="M60" s="2"/>
      <c r="N60" s="235">
        <f>N57-SUM(N58,N59)</f>
        <v>0</v>
      </c>
      <c r="O60" s="235">
        <f t="shared" ref="O60:AB60" si="67">O57-SUM(O58,O59)</f>
        <v>0</v>
      </c>
      <c r="P60" s="235">
        <f t="shared" si="67"/>
        <v>0</v>
      </c>
      <c r="Q60" s="235">
        <f t="shared" si="67"/>
        <v>0</v>
      </c>
      <c r="R60" s="235">
        <f t="shared" si="67"/>
        <v>0</v>
      </c>
      <c r="S60" s="235">
        <f t="shared" si="67"/>
        <v>0</v>
      </c>
      <c r="T60" s="235">
        <f t="shared" si="67"/>
        <v>0</v>
      </c>
      <c r="U60" s="235">
        <f t="shared" si="67"/>
        <v>0</v>
      </c>
      <c r="V60" s="235">
        <f t="shared" si="67"/>
        <v>0</v>
      </c>
      <c r="W60" s="235">
        <f t="shared" si="67"/>
        <v>0</v>
      </c>
      <c r="X60" s="235">
        <f t="shared" si="67"/>
        <v>0</v>
      </c>
      <c r="Y60" s="235">
        <f t="shared" si="67"/>
        <v>0</v>
      </c>
      <c r="Z60" s="235">
        <f t="shared" si="67"/>
        <v>0</v>
      </c>
      <c r="AA60" s="235">
        <f t="shared" si="67"/>
        <v>0</v>
      </c>
      <c r="AB60" s="235">
        <f t="shared" si="67"/>
        <v>0</v>
      </c>
      <c r="AC60" s="240">
        <f t="shared" ref="AC60" si="68">AC57-SUM(AC58,AC59)</f>
        <v>0</v>
      </c>
      <c r="AD60" s="235">
        <f t="shared" ref="AD60" si="69">AD57-SUM(AD58,AD59)</f>
        <v>0</v>
      </c>
      <c r="AE60" s="235">
        <f t="shared" ref="AE60" si="70">AE57-SUM(AE58,AE59)</f>
        <v>0</v>
      </c>
      <c r="AF60" s="235">
        <f t="shared" ref="AF60" si="71">AF57-SUM(AF58,AF59)</f>
        <v>0</v>
      </c>
      <c r="AG60" s="235">
        <f t="shared" ref="AG60" si="72">AG57-SUM(AG58,AG59)</f>
        <v>0</v>
      </c>
      <c r="AH60" s="235">
        <f t="shared" ref="AH60" si="73">AH57-SUM(AH58,AH59)</f>
        <v>0</v>
      </c>
      <c r="AI60" s="5">
        <f t="shared" si="66"/>
        <v>0</v>
      </c>
      <c r="AJ60" s="70"/>
      <c r="AK60" s="478"/>
    </row>
    <row r="61" spans="2:37" ht="26.25" x14ac:dyDescent="0.25">
      <c r="B61" s="475"/>
      <c r="C61" s="60" t="s">
        <v>506</v>
      </c>
      <c r="D61" s="237" t="s">
        <v>77</v>
      </c>
      <c r="E61" s="30"/>
      <c r="F61" s="1"/>
      <c r="G61" s="1"/>
      <c r="H61" s="1"/>
      <c r="I61" s="1"/>
      <c r="J61" s="1"/>
      <c r="K61" s="1"/>
      <c r="L61" s="64"/>
      <c r="M61" s="2"/>
      <c r="N61" s="2"/>
      <c r="O61" s="2"/>
      <c r="P61" s="2"/>
      <c r="Q61" s="2"/>
      <c r="R61" s="2"/>
      <c r="S61" s="2"/>
      <c r="T61" s="2"/>
      <c r="U61" s="2"/>
      <c r="V61" s="2"/>
      <c r="W61" s="2"/>
      <c r="X61" s="2"/>
      <c r="Y61" s="2"/>
      <c r="Z61" s="2"/>
      <c r="AA61" s="2"/>
      <c r="AB61" s="2"/>
      <c r="AC61" s="30"/>
      <c r="AD61" s="1"/>
      <c r="AE61" s="1"/>
      <c r="AF61" s="1"/>
      <c r="AG61" s="1"/>
      <c r="AH61" s="1"/>
      <c r="AI61" s="5">
        <f t="shared" si="66"/>
        <v>0</v>
      </c>
      <c r="AJ61" s="70"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78"/>
    </row>
    <row r="62" spans="2:37" ht="26.25" x14ac:dyDescent="0.25">
      <c r="B62" s="475"/>
      <c r="C62" s="60" t="s">
        <v>91</v>
      </c>
      <c r="D62" s="237" t="s">
        <v>78</v>
      </c>
      <c r="E62" s="30"/>
      <c r="F62" s="1"/>
      <c r="G62" s="1"/>
      <c r="H62" s="1"/>
      <c r="I62" s="1"/>
      <c r="J62" s="1"/>
      <c r="K62" s="1"/>
      <c r="L62" s="64"/>
      <c r="M62" s="2"/>
      <c r="N62" s="2"/>
      <c r="O62" s="2"/>
      <c r="P62" s="2"/>
      <c r="Q62" s="2"/>
      <c r="R62" s="2"/>
      <c r="S62" s="2"/>
      <c r="T62" s="2"/>
      <c r="U62" s="2"/>
      <c r="V62" s="2"/>
      <c r="W62" s="2"/>
      <c r="X62" s="2"/>
      <c r="Y62" s="2"/>
      <c r="Z62" s="2"/>
      <c r="AA62" s="2"/>
      <c r="AB62" s="242"/>
      <c r="AC62" s="30"/>
      <c r="AD62" s="1"/>
      <c r="AE62" s="1"/>
      <c r="AF62" s="1"/>
      <c r="AG62" s="1"/>
      <c r="AH62" s="1"/>
      <c r="AI62" s="5">
        <f t="shared" si="66"/>
        <v>0</v>
      </c>
      <c r="AJ62" s="70"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78"/>
    </row>
    <row r="63" spans="2:37" ht="26.25" x14ac:dyDescent="0.25">
      <c r="B63" s="475"/>
      <c r="C63" s="60" t="s">
        <v>507</v>
      </c>
      <c r="D63" s="237" t="s">
        <v>528</v>
      </c>
      <c r="E63" s="30"/>
      <c r="F63" s="1"/>
      <c r="G63" s="1"/>
      <c r="H63" s="1"/>
      <c r="I63" s="1"/>
      <c r="J63" s="1"/>
      <c r="K63" s="1"/>
      <c r="L63" s="64"/>
      <c r="M63" s="2"/>
      <c r="N63" s="2"/>
      <c r="O63" s="2"/>
      <c r="P63" s="2"/>
      <c r="Q63" s="2"/>
      <c r="R63" s="2"/>
      <c r="S63" s="2"/>
      <c r="T63" s="2"/>
      <c r="U63" s="2"/>
      <c r="V63" s="2"/>
      <c r="W63" s="2"/>
      <c r="X63" s="2"/>
      <c r="Y63" s="2"/>
      <c r="Z63" s="2"/>
      <c r="AA63" s="2"/>
      <c r="AB63" s="242"/>
      <c r="AC63" s="30"/>
      <c r="AD63" s="1"/>
      <c r="AE63" s="1"/>
      <c r="AF63" s="1"/>
      <c r="AG63" s="1"/>
      <c r="AH63" s="1"/>
      <c r="AI63" s="5">
        <f t="shared" si="66"/>
        <v>0</v>
      </c>
      <c r="AJ63" s="70"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78"/>
    </row>
    <row r="64" spans="2:37" ht="26.25" x14ac:dyDescent="0.25">
      <c r="B64" s="475"/>
      <c r="C64" s="61" t="s">
        <v>508</v>
      </c>
      <c r="D64" s="237" t="s">
        <v>529</v>
      </c>
      <c r="E64" s="58"/>
      <c r="F64" s="23"/>
      <c r="G64" s="23"/>
      <c r="H64" s="23"/>
      <c r="I64" s="23"/>
      <c r="J64" s="23"/>
      <c r="K64" s="23"/>
      <c r="L64" s="65"/>
      <c r="M64" s="2"/>
      <c r="N64" s="2"/>
      <c r="O64" s="2"/>
      <c r="P64" s="2"/>
      <c r="Q64" s="2"/>
      <c r="R64" s="2"/>
      <c r="S64" s="2"/>
      <c r="T64" s="2"/>
      <c r="U64" s="2"/>
      <c r="V64" s="2"/>
      <c r="W64" s="2"/>
      <c r="X64" s="2"/>
      <c r="Y64" s="2"/>
      <c r="Z64" s="2"/>
      <c r="AA64" s="2"/>
      <c r="AB64" s="242"/>
      <c r="AC64" s="30"/>
      <c r="AD64" s="1"/>
      <c r="AE64" s="1"/>
      <c r="AF64" s="1"/>
      <c r="AG64" s="1"/>
      <c r="AH64" s="1"/>
      <c r="AI64" s="5">
        <f t="shared" si="66"/>
        <v>0</v>
      </c>
      <c r="AJ64" s="70"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78"/>
    </row>
    <row r="65" spans="2:37" ht="26.25" x14ac:dyDescent="0.25">
      <c r="B65" s="475"/>
      <c r="C65" s="62" t="s">
        <v>525</v>
      </c>
      <c r="D65" s="237" t="s">
        <v>530</v>
      </c>
      <c r="E65" s="30"/>
      <c r="F65" s="1"/>
      <c r="G65" s="1"/>
      <c r="H65" s="1"/>
      <c r="I65" s="1"/>
      <c r="J65" s="1"/>
      <c r="K65" s="1"/>
      <c r="L65" s="64"/>
      <c r="M65" s="2"/>
      <c r="N65" s="2"/>
      <c r="O65" s="2"/>
      <c r="P65" s="2"/>
      <c r="Q65" s="2"/>
      <c r="R65" s="2"/>
      <c r="S65" s="2"/>
      <c r="T65" s="2"/>
      <c r="U65" s="2"/>
      <c r="V65" s="2"/>
      <c r="W65" s="2"/>
      <c r="X65" s="2"/>
      <c r="Y65" s="2"/>
      <c r="Z65" s="2"/>
      <c r="AA65" s="2"/>
      <c r="AB65" s="242"/>
      <c r="AC65" s="30"/>
      <c r="AD65" s="1"/>
      <c r="AE65" s="1"/>
      <c r="AF65" s="1"/>
      <c r="AG65" s="1"/>
      <c r="AH65" s="1"/>
      <c r="AI65" s="5">
        <f t="shared" ref="AI65:AI67" si="74">SUM(M65:AB65)</f>
        <v>0</v>
      </c>
      <c r="AJ65" s="70"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78"/>
    </row>
    <row r="66" spans="2:37" ht="26.25" x14ac:dyDescent="0.25">
      <c r="B66" s="475"/>
      <c r="C66" s="62" t="s">
        <v>526</v>
      </c>
      <c r="D66" s="237" t="s">
        <v>531</v>
      </c>
      <c r="E66" s="30"/>
      <c r="F66" s="1"/>
      <c r="G66" s="1"/>
      <c r="H66" s="1"/>
      <c r="I66" s="1"/>
      <c r="J66" s="1"/>
      <c r="K66" s="1"/>
      <c r="L66" s="64"/>
      <c r="M66" s="2"/>
      <c r="N66" s="2"/>
      <c r="O66" s="2"/>
      <c r="P66" s="2"/>
      <c r="Q66" s="2"/>
      <c r="R66" s="2"/>
      <c r="S66" s="2"/>
      <c r="T66" s="2"/>
      <c r="U66" s="2"/>
      <c r="V66" s="2"/>
      <c r="W66" s="2"/>
      <c r="X66" s="2"/>
      <c r="Y66" s="2"/>
      <c r="Z66" s="2"/>
      <c r="AA66" s="2"/>
      <c r="AB66" s="242"/>
      <c r="AC66" s="30"/>
      <c r="AD66" s="1"/>
      <c r="AE66" s="1"/>
      <c r="AF66" s="1"/>
      <c r="AG66" s="1"/>
      <c r="AH66" s="1"/>
      <c r="AI66" s="5">
        <f t="shared" si="74"/>
        <v>0</v>
      </c>
      <c r="AJ66" s="70"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78"/>
    </row>
    <row r="67" spans="2:37" ht="26.25" x14ac:dyDescent="0.25">
      <c r="B67" s="475"/>
      <c r="C67" s="62" t="s">
        <v>527</v>
      </c>
      <c r="D67" s="237" t="s">
        <v>532</v>
      </c>
      <c r="E67" s="30"/>
      <c r="F67" s="1"/>
      <c r="G67" s="1"/>
      <c r="H67" s="1"/>
      <c r="I67" s="1"/>
      <c r="J67" s="1"/>
      <c r="K67" s="1"/>
      <c r="L67" s="64"/>
      <c r="M67" s="2"/>
      <c r="N67" s="2"/>
      <c r="O67" s="2"/>
      <c r="P67" s="2"/>
      <c r="Q67" s="2"/>
      <c r="R67" s="2"/>
      <c r="S67" s="2"/>
      <c r="T67" s="2"/>
      <c r="U67" s="2"/>
      <c r="V67" s="2"/>
      <c r="W67" s="2"/>
      <c r="X67" s="2"/>
      <c r="Y67" s="2"/>
      <c r="Z67" s="2"/>
      <c r="AA67" s="2"/>
      <c r="AB67" s="242"/>
      <c r="AC67" s="30"/>
      <c r="AD67" s="1"/>
      <c r="AE67" s="1"/>
      <c r="AF67" s="1"/>
      <c r="AG67" s="1"/>
      <c r="AH67" s="1"/>
      <c r="AI67" s="5">
        <f t="shared" si="74"/>
        <v>0</v>
      </c>
      <c r="AJ67" s="70"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78"/>
    </row>
    <row r="68" spans="2:37" ht="27" thickBot="1" x14ac:dyDescent="0.3">
      <c r="B68" s="475"/>
      <c r="C68" s="62" t="s">
        <v>511</v>
      </c>
      <c r="D68" s="237" t="s">
        <v>533</v>
      </c>
      <c r="E68" s="30"/>
      <c r="F68" s="1"/>
      <c r="G68" s="1"/>
      <c r="H68" s="1"/>
      <c r="I68" s="1"/>
      <c r="J68" s="1"/>
      <c r="K68" s="1"/>
      <c r="L68" s="64"/>
      <c r="M68" s="2"/>
      <c r="N68" s="2"/>
      <c r="O68" s="2"/>
      <c r="P68" s="2"/>
      <c r="Q68" s="2"/>
      <c r="R68" s="2"/>
      <c r="S68" s="2"/>
      <c r="T68" s="2"/>
      <c r="U68" s="2"/>
      <c r="V68" s="2"/>
      <c r="W68" s="2"/>
      <c r="X68" s="2"/>
      <c r="Y68" s="2"/>
      <c r="Z68" s="2"/>
      <c r="AA68" s="2"/>
      <c r="AB68" s="242"/>
      <c r="AC68" s="30"/>
      <c r="AD68" s="1"/>
      <c r="AE68" s="1"/>
      <c r="AF68" s="1"/>
      <c r="AG68" s="1"/>
      <c r="AH68" s="1"/>
      <c r="AI68" s="5">
        <f t="shared" ref="AI68:AI69" si="75">SUM(M68:AB68)</f>
        <v>0</v>
      </c>
      <c r="AJ68" s="70"/>
      <c r="AK68" s="478"/>
    </row>
    <row r="69" spans="2:37" ht="25.9" hidden="1" customHeight="1" thickBot="1" x14ac:dyDescent="0.3">
      <c r="B69" s="476"/>
      <c r="C69" s="55" t="s">
        <v>548</v>
      </c>
      <c r="D69" s="239" t="s">
        <v>534</v>
      </c>
      <c r="E69" s="31"/>
      <c r="F69" s="6"/>
      <c r="G69" s="6"/>
      <c r="H69" s="6"/>
      <c r="I69" s="6"/>
      <c r="J69" s="6"/>
      <c r="K69" s="6"/>
      <c r="L69" s="66"/>
      <c r="M69" s="7"/>
      <c r="N69" s="7"/>
      <c r="O69" s="7"/>
      <c r="P69" s="7"/>
      <c r="Q69" s="7"/>
      <c r="R69" s="7"/>
      <c r="S69" s="7"/>
      <c r="T69" s="7"/>
      <c r="U69" s="7"/>
      <c r="V69" s="7"/>
      <c r="W69" s="7"/>
      <c r="X69" s="7"/>
      <c r="Y69" s="7"/>
      <c r="Z69" s="7"/>
      <c r="AA69" s="7"/>
      <c r="AB69" s="243"/>
      <c r="AC69" s="31"/>
      <c r="AD69" s="6"/>
      <c r="AE69" s="6"/>
      <c r="AF69" s="6"/>
      <c r="AG69" s="6"/>
      <c r="AH69" s="6"/>
      <c r="AI69" s="8">
        <f t="shared" si="75"/>
        <v>0</v>
      </c>
      <c r="AJ69" s="70"/>
      <c r="AK69" s="478"/>
    </row>
    <row r="70" spans="2:37" ht="26.25" x14ac:dyDescent="0.25">
      <c r="B70" s="480" t="s">
        <v>83</v>
      </c>
      <c r="C70" s="67" t="s">
        <v>516</v>
      </c>
      <c r="D70" s="236" t="s">
        <v>535</v>
      </c>
      <c r="E70" s="56"/>
      <c r="F70" s="20"/>
      <c r="G70" s="20"/>
      <c r="H70" s="20"/>
      <c r="I70" s="20"/>
      <c r="J70" s="20"/>
      <c r="K70" s="20"/>
      <c r="L70" s="63"/>
      <c r="M70" s="21"/>
      <c r="N70" s="21"/>
      <c r="O70" s="21"/>
      <c r="P70" s="21"/>
      <c r="Q70" s="21"/>
      <c r="R70" s="21"/>
      <c r="S70" s="21"/>
      <c r="T70" s="21"/>
      <c r="U70" s="21"/>
      <c r="V70" s="21"/>
      <c r="W70" s="21"/>
      <c r="X70" s="21"/>
      <c r="Y70" s="21"/>
      <c r="Z70" s="21"/>
      <c r="AA70" s="21"/>
      <c r="AB70" s="241"/>
      <c r="AC70" s="57"/>
      <c r="AD70" s="18"/>
      <c r="AE70" s="18"/>
      <c r="AF70" s="18"/>
      <c r="AG70" s="18"/>
      <c r="AH70" s="18"/>
      <c r="AI70" s="19">
        <f t="shared" ref="AI70:AI77" si="76">SUM(M70:AB70)</f>
        <v>0</v>
      </c>
      <c r="AJ70" s="230"/>
      <c r="AK70" s="478"/>
    </row>
    <row r="71" spans="2:37" ht="26.25" x14ac:dyDescent="0.25">
      <c r="B71" s="481"/>
      <c r="C71" s="68" t="s">
        <v>517</v>
      </c>
      <c r="D71" s="237" t="s">
        <v>536</v>
      </c>
      <c r="E71" s="30"/>
      <c r="F71" s="1"/>
      <c r="G71" s="1"/>
      <c r="H71" s="1"/>
      <c r="I71" s="1"/>
      <c r="J71" s="1"/>
      <c r="K71" s="1"/>
      <c r="L71" s="64"/>
      <c r="M71" s="2"/>
      <c r="N71" s="2"/>
      <c r="O71" s="2"/>
      <c r="P71" s="2"/>
      <c r="Q71" s="2"/>
      <c r="R71" s="2"/>
      <c r="S71" s="2"/>
      <c r="T71" s="2"/>
      <c r="U71" s="2"/>
      <c r="V71" s="2"/>
      <c r="W71" s="2"/>
      <c r="X71" s="2"/>
      <c r="Y71" s="2"/>
      <c r="Z71" s="2"/>
      <c r="AA71" s="2"/>
      <c r="AB71" s="242"/>
      <c r="AC71" s="30"/>
      <c r="AD71" s="1"/>
      <c r="AE71" s="1"/>
      <c r="AF71" s="1"/>
      <c r="AG71" s="1"/>
      <c r="AH71" s="1"/>
      <c r="AI71" s="5">
        <f t="shared" si="76"/>
        <v>0</v>
      </c>
      <c r="AJ71" s="230"/>
      <c r="AK71" s="478"/>
    </row>
    <row r="72" spans="2:37" ht="26.25" x14ac:dyDescent="0.25">
      <c r="B72" s="481"/>
      <c r="C72" s="68" t="s">
        <v>518</v>
      </c>
      <c r="D72" s="237" t="s">
        <v>537</v>
      </c>
      <c r="E72" s="30"/>
      <c r="F72" s="1"/>
      <c r="G72" s="1"/>
      <c r="H72" s="1"/>
      <c r="I72" s="1"/>
      <c r="J72" s="1"/>
      <c r="K72" s="1"/>
      <c r="L72" s="64"/>
      <c r="M72" s="2"/>
      <c r="N72" s="2"/>
      <c r="O72" s="2"/>
      <c r="P72" s="2"/>
      <c r="Q72" s="2"/>
      <c r="R72" s="2"/>
      <c r="S72" s="2"/>
      <c r="T72" s="2"/>
      <c r="U72" s="2"/>
      <c r="V72" s="2"/>
      <c r="W72" s="2"/>
      <c r="X72" s="2"/>
      <c r="Y72" s="2"/>
      <c r="Z72" s="2"/>
      <c r="AA72" s="2"/>
      <c r="AB72" s="242"/>
      <c r="AC72" s="30"/>
      <c r="AD72" s="1"/>
      <c r="AE72" s="1"/>
      <c r="AF72" s="1"/>
      <c r="AG72" s="1"/>
      <c r="AH72" s="1"/>
      <c r="AI72" s="5">
        <f t="shared" si="76"/>
        <v>0</v>
      </c>
      <c r="AJ72" s="230"/>
      <c r="AK72" s="478"/>
    </row>
    <row r="73" spans="2:37" ht="26.25" x14ac:dyDescent="0.25">
      <c r="B73" s="481"/>
      <c r="C73" s="68" t="s">
        <v>519</v>
      </c>
      <c r="D73" s="237" t="s">
        <v>538</v>
      </c>
      <c r="E73" s="30"/>
      <c r="F73" s="1"/>
      <c r="G73" s="1"/>
      <c r="H73" s="1"/>
      <c r="I73" s="1"/>
      <c r="J73" s="1"/>
      <c r="K73" s="1"/>
      <c r="L73" s="64"/>
      <c r="M73" s="2"/>
      <c r="N73" s="2"/>
      <c r="O73" s="2"/>
      <c r="P73" s="2"/>
      <c r="Q73" s="2"/>
      <c r="R73" s="2"/>
      <c r="S73" s="2"/>
      <c r="T73" s="2"/>
      <c r="U73" s="2"/>
      <c r="V73" s="2"/>
      <c r="W73" s="2"/>
      <c r="X73" s="2"/>
      <c r="Y73" s="2"/>
      <c r="Z73" s="2"/>
      <c r="AA73" s="2"/>
      <c r="AB73" s="242"/>
      <c r="AC73" s="30"/>
      <c r="AD73" s="1"/>
      <c r="AE73" s="1"/>
      <c r="AF73" s="1"/>
      <c r="AG73" s="1"/>
      <c r="AH73" s="1"/>
      <c r="AI73" s="5">
        <f t="shared" si="76"/>
        <v>0</v>
      </c>
      <c r="AJ73" s="230"/>
      <c r="AK73" s="478"/>
    </row>
    <row r="74" spans="2:37" ht="26.25" x14ac:dyDescent="0.25">
      <c r="B74" s="481"/>
      <c r="C74" s="68" t="s">
        <v>520</v>
      </c>
      <c r="D74" s="237" t="s">
        <v>539</v>
      </c>
      <c r="E74" s="30"/>
      <c r="F74" s="1"/>
      <c r="G74" s="1"/>
      <c r="H74" s="1"/>
      <c r="I74" s="1"/>
      <c r="J74" s="1"/>
      <c r="K74" s="1"/>
      <c r="L74" s="64"/>
      <c r="M74" s="2"/>
      <c r="N74" s="2"/>
      <c r="O74" s="2"/>
      <c r="P74" s="2"/>
      <c r="Q74" s="2"/>
      <c r="R74" s="2"/>
      <c r="S74" s="2"/>
      <c r="T74" s="2"/>
      <c r="U74" s="2"/>
      <c r="V74" s="2"/>
      <c r="W74" s="2"/>
      <c r="X74" s="2"/>
      <c r="Y74" s="2"/>
      <c r="Z74" s="2"/>
      <c r="AA74" s="2"/>
      <c r="AB74" s="242"/>
      <c r="AC74" s="30"/>
      <c r="AD74" s="1"/>
      <c r="AE74" s="1"/>
      <c r="AF74" s="1"/>
      <c r="AG74" s="1"/>
      <c r="AH74" s="1"/>
      <c r="AI74" s="5">
        <f t="shared" si="76"/>
        <v>0</v>
      </c>
      <c r="AJ74" s="230"/>
      <c r="AK74" s="478"/>
    </row>
    <row r="75" spans="2:37" ht="26.25" x14ac:dyDescent="0.25">
      <c r="B75" s="481"/>
      <c r="C75" s="68" t="s">
        <v>521</v>
      </c>
      <c r="D75" s="237" t="s">
        <v>540</v>
      </c>
      <c r="E75" s="30"/>
      <c r="F75" s="1"/>
      <c r="G75" s="1"/>
      <c r="H75" s="1"/>
      <c r="I75" s="1"/>
      <c r="J75" s="1"/>
      <c r="K75" s="1"/>
      <c r="L75" s="64"/>
      <c r="M75" s="2"/>
      <c r="N75" s="2"/>
      <c r="O75" s="2"/>
      <c r="P75" s="2"/>
      <c r="Q75" s="2"/>
      <c r="R75" s="2"/>
      <c r="S75" s="2"/>
      <c r="T75" s="2"/>
      <c r="U75" s="2"/>
      <c r="V75" s="2"/>
      <c r="W75" s="2"/>
      <c r="X75" s="2"/>
      <c r="Y75" s="2"/>
      <c r="Z75" s="2"/>
      <c r="AA75" s="2"/>
      <c r="AB75" s="242"/>
      <c r="AC75" s="30"/>
      <c r="AD75" s="1"/>
      <c r="AE75" s="1"/>
      <c r="AF75" s="1"/>
      <c r="AG75" s="1"/>
      <c r="AH75" s="1"/>
      <c r="AI75" s="5">
        <f t="shared" si="76"/>
        <v>0</v>
      </c>
      <c r="AJ75" s="230"/>
      <c r="AK75" s="478"/>
    </row>
    <row r="76" spans="2:37" ht="26.25" x14ac:dyDescent="0.25">
      <c r="B76" s="481"/>
      <c r="C76" s="68" t="s">
        <v>522</v>
      </c>
      <c r="D76" s="237" t="s">
        <v>541</v>
      </c>
      <c r="E76" s="30"/>
      <c r="F76" s="1"/>
      <c r="G76" s="1"/>
      <c r="H76" s="1"/>
      <c r="I76" s="1"/>
      <c r="J76" s="1"/>
      <c r="K76" s="1"/>
      <c r="L76" s="64"/>
      <c r="M76" s="2"/>
      <c r="N76" s="2"/>
      <c r="O76" s="2"/>
      <c r="P76" s="2"/>
      <c r="Q76" s="2"/>
      <c r="R76" s="2"/>
      <c r="S76" s="2"/>
      <c r="T76" s="2"/>
      <c r="U76" s="2"/>
      <c r="V76" s="2"/>
      <c r="W76" s="2"/>
      <c r="X76" s="2"/>
      <c r="Y76" s="2"/>
      <c r="Z76" s="2"/>
      <c r="AA76" s="2"/>
      <c r="AB76" s="242"/>
      <c r="AC76" s="30"/>
      <c r="AD76" s="1"/>
      <c r="AE76" s="1"/>
      <c r="AF76" s="1"/>
      <c r="AG76" s="1"/>
      <c r="AH76" s="1"/>
      <c r="AI76" s="5">
        <f t="shared" si="76"/>
        <v>0</v>
      </c>
      <c r="AJ76" s="230"/>
      <c r="AK76" s="478"/>
    </row>
    <row r="77" spans="2:37" ht="27" thickBot="1" x14ac:dyDescent="0.3">
      <c r="B77" s="482"/>
      <c r="C77" s="69" t="s">
        <v>523</v>
      </c>
      <c r="D77" s="239" t="s">
        <v>542</v>
      </c>
      <c r="E77" s="31"/>
      <c r="F77" s="6"/>
      <c r="G77" s="6"/>
      <c r="H77" s="6"/>
      <c r="I77" s="6"/>
      <c r="J77" s="6"/>
      <c r="K77" s="6"/>
      <c r="L77" s="66"/>
      <c r="M77" s="170">
        <f>M66-SUM(M70:M76)</f>
        <v>0</v>
      </c>
      <c r="N77" s="170">
        <f t="shared" ref="N77" si="77">N66-SUM(N70:N76)</f>
        <v>0</v>
      </c>
      <c r="O77" s="170">
        <f t="shared" ref="O77" si="78">O66-SUM(O70:O76)</f>
        <v>0</v>
      </c>
      <c r="P77" s="170">
        <f t="shared" ref="P77" si="79">P66-SUM(P70:P76)</f>
        <v>0</v>
      </c>
      <c r="Q77" s="170">
        <f t="shared" ref="Q77" si="80">Q66-SUM(Q70:Q76)</f>
        <v>0</v>
      </c>
      <c r="R77" s="170">
        <f t="shared" ref="R77" si="81">R66-SUM(R70:R76)</f>
        <v>0</v>
      </c>
      <c r="S77" s="170">
        <f t="shared" ref="S77" si="82">S66-SUM(S70:S76)</f>
        <v>0</v>
      </c>
      <c r="T77" s="170">
        <f t="shared" ref="T77" si="83">T66-SUM(T70:T76)</f>
        <v>0</v>
      </c>
      <c r="U77" s="170">
        <f t="shared" ref="U77" si="84">U66-SUM(U70:U76)</f>
        <v>0</v>
      </c>
      <c r="V77" s="170">
        <f t="shared" ref="V77" si="85">V66-SUM(V70:V76)</f>
        <v>0</v>
      </c>
      <c r="W77" s="170">
        <f t="shared" ref="W77" si="86">W66-SUM(W70:W76)</f>
        <v>0</v>
      </c>
      <c r="X77" s="170">
        <f t="shared" ref="X77" si="87">X66-SUM(X70:X76)</f>
        <v>0</v>
      </c>
      <c r="Y77" s="170">
        <f t="shared" ref="Y77" si="88">Y66-SUM(Y70:Y76)</f>
        <v>0</v>
      </c>
      <c r="Z77" s="170">
        <f t="shared" ref="Z77" si="89">Z66-SUM(Z70:Z76)</f>
        <v>0</v>
      </c>
      <c r="AA77" s="170">
        <f t="shared" ref="AA77" si="90">AA66-SUM(AA70:AA76)</f>
        <v>0</v>
      </c>
      <c r="AB77" s="245">
        <f t="shared" ref="AB77" si="91">AB66-SUM(AB70:AB76)</f>
        <v>0</v>
      </c>
      <c r="AC77" s="244">
        <f t="shared" ref="AC77:AH77" si="92">AC64-SUM(AC70:AC76)</f>
        <v>0</v>
      </c>
      <c r="AD77" s="9">
        <f t="shared" si="92"/>
        <v>0</v>
      </c>
      <c r="AE77" s="9">
        <f t="shared" si="92"/>
        <v>0</v>
      </c>
      <c r="AF77" s="9">
        <f t="shared" si="92"/>
        <v>0</v>
      </c>
      <c r="AG77" s="9">
        <f t="shared" si="92"/>
        <v>0</v>
      </c>
      <c r="AH77" s="9">
        <f t="shared" si="92"/>
        <v>0</v>
      </c>
      <c r="AI77" s="8">
        <f t="shared" si="76"/>
        <v>0</v>
      </c>
      <c r="AJ77" s="231" t="str">
        <f>IF(COUNTIF(M77:AB77,"&lt;0")&gt;0,"Ensure that "&amp;C66&amp;" is equal to sum of "&amp;B70&amp;"  "&amp;" "&amp;CHAR(10),"")</f>
        <v/>
      </c>
      <c r="AK77" s="479"/>
    </row>
    <row r="78" spans="2:37" ht="62.65" customHeight="1" thickBot="1" x14ac:dyDescent="0.3">
      <c r="B78" s="462" t="s">
        <v>547</v>
      </c>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3"/>
      <c r="AB78" s="463"/>
      <c r="AC78" s="463"/>
      <c r="AD78" s="463"/>
      <c r="AE78" s="463"/>
      <c r="AF78" s="463"/>
      <c r="AG78" s="463"/>
      <c r="AH78" s="463"/>
      <c r="AI78" s="464"/>
      <c r="AJ78" s="26"/>
      <c r="AK78" s="27"/>
    </row>
    <row r="79" spans="2:37" x14ac:dyDescent="0.25">
      <c r="B79" s="465" t="str">
        <f>CONCATENATE(AK9,AK33,AK57)</f>
        <v/>
      </c>
      <c r="C79" s="466"/>
      <c r="D79" s="466"/>
      <c r="E79" s="466"/>
      <c r="F79" s="466"/>
      <c r="G79" s="466"/>
      <c r="H79" s="466"/>
      <c r="I79" s="466"/>
      <c r="J79" s="466"/>
      <c r="K79" s="466"/>
      <c r="L79" s="466"/>
      <c r="M79" s="466"/>
      <c r="N79" s="466"/>
      <c r="O79" s="466"/>
      <c r="P79" s="466"/>
      <c r="Q79" s="466"/>
      <c r="R79" s="466"/>
      <c r="S79" s="466"/>
      <c r="T79" s="466"/>
      <c r="U79" s="466"/>
      <c r="V79" s="466"/>
      <c r="W79" s="466"/>
      <c r="X79" s="466"/>
      <c r="Y79" s="466"/>
      <c r="Z79" s="466"/>
      <c r="AA79" s="466"/>
      <c r="AB79" s="466"/>
      <c r="AC79" s="466"/>
      <c r="AD79" s="466"/>
      <c r="AE79" s="466"/>
      <c r="AF79" s="466"/>
      <c r="AG79" s="466"/>
      <c r="AH79" s="466"/>
      <c r="AI79" s="467"/>
    </row>
    <row r="80" spans="2:37" x14ac:dyDescent="0.25">
      <c r="B80" s="468"/>
      <c r="C80" s="469"/>
      <c r="D80" s="469"/>
      <c r="E80" s="469"/>
      <c r="F80" s="469"/>
      <c r="G80" s="469"/>
      <c r="H80" s="469"/>
      <c r="I80" s="469"/>
      <c r="J80" s="469"/>
      <c r="K80" s="469"/>
      <c r="L80" s="469"/>
      <c r="M80" s="469"/>
      <c r="N80" s="469"/>
      <c r="O80" s="469"/>
      <c r="P80" s="469"/>
      <c r="Q80" s="469"/>
      <c r="R80" s="469"/>
      <c r="S80" s="469"/>
      <c r="T80" s="469"/>
      <c r="U80" s="469"/>
      <c r="V80" s="469"/>
      <c r="W80" s="469"/>
      <c r="X80" s="469"/>
      <c r="Y80" s="469"/>
      <c r="Z80" s="469"/>
      <c r="AA80" s="469"/>
      <c r="AB80" s="469"/>
      <c r="AC80" s="469"/>
      <c r="AD80" s="469"/>
      <c r="AE80" s="469"/>
      <c r="AF80" s="469"/>
      <c r="AG80" s="469"/>
      <c r="AH80" s="469"/>
      <c r="AI80" s="470"/>
    </row>
    <row r="81" spans="2:35" x14ac:dyDescent="0.25">
      <c r="B81" s="468"/>
      <c r="C81" s="469"/>
      <c r="D81" s="469"/>
      <c r="E81" s="469"/>
      <c r="F81" s="469"/>
      <c r="G81" s="469"/>
      <c r="H81" s="469"/>
      <c r="I81" s="469"/>
      <c r="J81" s="469"/>
      <c r="K81" s="469"/>
      <c r="L81" s="469"/>
      <c r="M81" s="469"/>
      <c r="N81" s="469"/>
      <c r="O81" s="469"/>
      <c r="P81" s="469"/>
      <c r="Q81" s="469"/>
      <c r="R81" s="469"/>
      <c r="S81" s="469"/>
      <c r="T81" s="469"/>
      <c r="U81" s="469"/>
      <c r="V81" s="469"/>
      <c r="W81" s="469"/>
      <c r="X81" s="469"/>
      <c r="Y81" s="469"/>
      <c r="Z81" s="469"/>
      <c r="AA81" s="469"/>
      <c r="AB81" s="469"/>
      <c r="AC81" s="469"/>
      <c r="AD81" s="469"/>
      <c r="AE81" s="469"/>
      <c r="AF81" s="469"/>
      <c r="AG81" s="469"/>
      <c r="AH81" s="469"/>
      <c r="AI81" s="470"/>
    </row>
    <row r="82" spans="2:35" x14ac:dyDescent="0.25">
      <c r="B82" s="468"/>
      <c r="C82" s="469"/>
      <c r="D82" s="469"/>
      <c r="E82" s="469"/>
      <c r="F82" s="469"/>
      <c r="G82" s="469"/>
      <c r="H82" s="469"/>
      <c r="I82" s="469"/>
      <c r="J82" s="469"/>
      <c r="K82" s="469"/>
      <c r="L82" s="469"/>
      <c r="M82" s="469"/>
      <c r="N82" s="469"/>
      <c r="O82" s="469"/>
      <c r="P82" s="469"/>
      <c r="Q82" s="469"/>
      <c r="R82" s="469"/>
      <c r="S82" s="469"/>
      <c r="T82" s="469"/>
      <c r="U82" s="469"/>
      <c r="V82" s="469"/>
      <c r="W82" s="469"/>
      <c r="X82" s="469"/>
      <c r="Y82" s="469"/>
      <c r="Z82" s="469"/>
      <c r="AA82" s="469"/>
      <c r="AB82" s="469"/>
      <c r="AC82" s="469"/>
      <c r="AD82" s="469"/>
      <c r="AE82" s="469"/>
      <c r="AF82" s="469"/>
      <c r="AG82" s="469"/>
      <c r="AH82" s="469"/>
      <c r="AI82" s="470"/>
    </row>
    <row r="83" spans="2:35" x14ac:dyDescent="0.25">
      <c r="B83" s="468"/>
      <c r="C83" s="469"/>
      <c r="D83" s="469"/>
      <c r="E83" s="469"/>
      <c r="F83" s="469"/>
      <c r="G83" s="469"/>
      <c r="H83" s="469"/>
      <c r="I83" s="469"/>
      <c r="J83" s="469"/>
      <c r="K83" s="469"/>
      <c r="L83" s="469"/>
      <c r="M83" s="469"/>
      <c r="N83" s="469"/>
      <c r="O83" s="469"/>
      <c r="P83" s="469"/>
      <c r="Q83" s="469"/>
      <c r="R83" s="469"/>
      <c r="S83" s="469"/>
      <c r="T83" s="469"/>
      <c r="U83" s="469"/>
      <c r="V83" s="469"/>
      <c r="W83" s="469"/>
      <c r="X83" s="469"/>
      <c r="Y83" s="469"/>
      <c r="Z83" s="469"/>
      <c r="AA83" s="469"/>
      <c r="AB83" s="469"/>
      <c r="AC83" s="469"/>
      <c r="AD83" s="469"/>
      <c r="AE83" s="469"/>
      <c r="AF83" s="469"/>
      <c r="AG83" s="469"/>
      <c r="AH83" s="469"/>
      <c r="AI83" s="470"/>
    </row>
    <row r="84" spans="2:35" x14ac:dyDescent="0.25">
      <c r="B84" s="468"/>
      <c r="C84" s="469"/>
      <c r="D84" s="469"/>
      <c r="E84" s="469"/>
      <c r="F84" s="469"/>
      <c r="G84" s="469"/>
      <c r="H84" s="469"/>
      <c r="I84" s="469"/>
      <c r="J84" s="469"/>
      <c r="K84" s="469"/>
      <c r="L84" s="469"/>
      <c r="M84" s="469"/>
      <c r="N84" s="469"/>
      <c r="O84" s="469"/>
      <c r="P84" s="469"/>
      <c r="Q84" s="469"/>
      <c r="R84" s="469"/>
      <c r="S84" s="469"/>
      <c r="T84" s="469"/>
      <c r="U84" s="469"/>
      <c r="V84" s="469"/>
      <c r="W84" s="469"/>
      <c r="X84" s="469"/>
      <c r="Y84" s="469"/>
      <c r="Z84" s="469"/>
      <c r="AA84" s="469"/>
      <c r="AB84" s="469"/>
      <c r="AC84" s="469"/>
      <c r="AD84" s="469"/>
      <c r="AE84" s="469"/>
      <c r="AF84" s="469"/>
      <c r="AG84" s="469"/>
      <c r="AH84" s="469"/>
      <c r="AI84" s="470"/>
    </row>
    <row r="85" spans="2:35" x14ac:dyDescent="0.25">
      <c r="B85" s="468"/>
      <c r="C85" s="469"/>
      <c r="D85" s="469"/>
      <c r="E85" s="469"/>
      <c r="F85" s="469"/>
      <c r="G85" s="469"/>
      <c r="H85" s="469"/>
      <c r="I85" s="469"/>
      <c r="J85" s="469"/>
      <c r="K85" s="469"/>
      <c r="L85" s="469"/>
      <c r="M85" s="469"/>
      <c r="N85" s="469"/>
      <c r="O85" s="469"/>
      <c r="P85" s="469"/>
      <c r="Q85" s="469"/>
      <c r="R85" s="469"/>
      <c r="S85" s="469"/>
      <c r="T85" s="469"/>
      <c r="U85" s="469"/>
      <c r="V85" s="469"/>
      <c r="W85" s="469"/>
      <c r="X85" s="469"/>
      <c r="Y85" s="469"/>
      <c r="Z85" s="469"/>
      <c r="AA85" s="469"/>
      <c r="AB85" s="469"/>
      <c r="AC85" s="469"/>
      <c r="AD85" s="469"/>
      <c r="AE85" s="469"/>
      <c r="AF85" s="469"/>
      <c r="AG85" s="469"/>
      <c r="AH85" s="469"/>
      <c r="AI85" s="470"/>
    </row>
    <row r="86" spans="2:35" x14ac:dyDescent="0.25">
      <c r="B86" s="468"/>
      <c r="C86" s="469"/>
      <c r="D86" s="469"/>
      <c r="E86" s="469"/>
      <c r="F86" s="469"/>
      <c r="G86" s="469"/>
      <c r="H86" s="469"/>
      <c r="I86" s="469"/>
      <c r="J86" s="469"/>
      <c r="K86" s="469"/>
      <c r="L86" s="469"/>
      <c r="M86" s="469"/>
      <c r="N86" s="469"/>
      <c r="O86" s="469"/>
      <c r="P86" s="469"/>
      <c r="Q86" s="469"/>
      <c r="R86" s="469"/>
      <c r="S86" s="469"/>
      <c r="T86" s="469"/>
      <c r="U86" s="469"/>
      <c r="V86" s="469"/>
      <c r="W86" s="469"/>
      <c r="X86" s="469"/>
      <c r="Y86" s="469"/>
      <c r="Z86" s="469"/>
      <c r="AA86" s="469"/>
      <c r="AB86" s="469"/>
      <c r="AC86" s="469"/>
      <c r="AD86" s="469"/>
      <c r="AE86" s="469"/>
      <c r="AF86" s="469"/>
      <c r="AG86" s="469"/>
      <c r="AH86" s="469"/>
      <c r="AI86" s="470"/>
    </row>
    <row r="87" spans="2:35" x14ac:dyDescent="0.25">
      <c r="B87" s="468"/>
      <c r="C87" s="469"/>
      <c r="D87" s="469"/>
      <c r="E87" s="469"/>
      <c r="F87" s="469"/>
      <c r="G87" s="469"/>
      <c r="H87" s="469"/>
      <c r="I87" s="469"/>
      <c r="J87" s="469"/>
      <c r="K87" s="469"/>
      <c r="L87" s="469"/>
      <c r="M87" s="469"/>
      <c r="N87" s="469"/>
      <c r="O87" s="469"/>
      <c r="P87" s="469"/>
      <c r="Q87" s="469"/>
      <c r="R87" s="469"/>
      <c r="S87" s="469"/>
      <c r="T87" s="469"/>
      <c r="U87" s="469"/>
      <c r="V87" s="469"/>
      <c r="W87" s="469"/>
      <c r="X87" s="469"/>
      <c r="Y87" s="469"/>
      <c r="Z87" s="469"/>
      <c r="AA87" s="469"/>
      <c r="AB87" s="469"/>
      <c r="AC87" s="469"/>
      <c r="AD87" s="469"/>
      <c r="AE87" s="469"/>
      <c r="AF87" s="469"/>
      <c r="AG87" s="469"/>
      <c r="AH87" s="469"/>
      <c r="AI87" s="470"/>
    </row>
    <row r="88" spans="2:35" x14ac:dyDescent="0.25">
      <c r="B88" s="468"/>
      <c r="C88" s="469"/>
      <c r="D88" s="469"/>
      <c r="E88" s="469"/>
      <c r="F88" s="469"/>
      <c r="G88" s="469"/>
      <c r="H88" s="469"/>
      <c r="I88" s="469"/>
      <c r="J88" s="469"/>
      <c r="K88" s="469"/>
      <c r="L88" s="469"/>
      <c r="M88" s="469"/>
      <c r="N88" s="469"/>
      <c r="O88" s="469"/>
      <c r="P88" s="469"/>
      <c r="Q88" s="469"/>
      <c r="R88" s="469"/>
      <c r="S88" s="469"/>
      <c r="T88" s="469"/>
      <c r="U88" s="469"/>
      <c r="V88" s="469"/>
      <c r="W88" s="469"/>
      <c r="X88" s="469"/>
      <c r="Y88" s="469"/>
      <c r="Z88" s="469"/>
      <c r="AA88" s="469"/>
      <c r="AB88" s="469"/>
      <c r="AC88" s="469"/>
      <c r="AD88" s="469"/>
      <c r="AE88" s="469"/>
      <c r="AF88" s="469"/>
      <c r="AG88" s="469"/>
      <c r="AH88" s="469"/>
      <c r="AI88" s="470"/>
    </row>
    <row r="89" spans="2:35" x14ac:dyDescent="0.25">
      <c r="B89" s="468"/>
      <c r="C89" s="469"/>
      <c r="D89" s="469"/>
      <c r="E89" s="469"/>
      <c r="F89" s="469"/>
      <c r="G89" s="469"/>
      <c r="H89" s="469"/>
      <c r="I89" s="469"/>
      <c r="J89" s="469"/>
      <c r="K89" s="469"/>
      <c r="L89" s="469"/>
      <c r="M89" s="469"/>
      <c r="N89" s="469"/>
      <c r="O89" s="469"/>
      <c r="P89" s="469"/>
      <c r="Q89" s="469"/>
      <c r="R89" s="469"/>
      <c r="S89" s="469"/>
      <c r="T89" s="469"/>
      <c r="U89" s="469"/>
      <c r="V89" s="469"/>
      <c r="W89" s="469"/>
      <c r="X89" s="469"/>
      <c r="Y89" s="469"/>
      <c r="Z89" s="469"/>
      <c r="AA89" s="469"/>
      <c r="AB89" s="469"/>
      <c r="AC89" s="469"/>
      <c r="AD89" s="469"/>
      <c r="AE89" s="469"/>
      <c r="AF89" s="469"/>
      <c r="AG89" s="469"/>
      <c r="AH89" s="469"/>
      <c r="AI89" s="470"/>
    </row>
    <row r="90" spans="2:35" x14ac:dyDescent="0.25">
      <c r="B90" s="468"/>
      <c r="C90" s="469"/>
      <c r="D90" s="469"/>
      <c r="E90" s="469"/>
      <c r="F90" s="469"/>
      <c r="G90" s="469"/>
      <c r="H90" s="469"/>
      <c r="I90" s="469"/>
      <c r="J90" s="469"/>
      <c r="K90" s="469"/>
      <c r="L90" s="469"/>
      <c r="M90" s="469"/>
      <c r="N90" s="469"/>
      <c r="O90" s="469"/>
      <c r="P90" s="469"/>
      <c r="Q90" s="469"/>
      <c r="R90" s="469"/>
      <c r="S90" s="469"/>
      <c r="T90" s="469"/>
      <c r="U90" s="469"/>
      <c r="V90" s="469"/>
      <c r="W90" s="469"/>
      <c r="X90" s="469"/>
      <c r="Y90" s="469"/>
      <c r="Z90" s="469"/>
      <c r="AA90" s="469"/>
      <c r="AB90" s="469"/>
      <c r="AC90" s="469"/>
      <c r="AD90" s="469"/>
      <c r="AE90" s="469"/>
      <c r="AF90" s="469"/>
      <c r="AG90" s="469"/>
      <c r="AH90" s="469"/>
      <c r="AI90" s="470"/>
    </row>
    <row r="91" spans="2:35" x14ac:dyDescent="0.25">
      <c r="B91" s="468"/>
      <c r="C91" s="469"/>
      <c r="D91" s="469"/>
      <c r="E91" s="469"/>
      <c r="F91" s="469"/>
      <c r="G91" s="469"/>
      <c r="H91" s="469"/>
      <c r="I91" s="469"/>
      <c r="J91" s="469"/>
      <c r="K91" s="469"/>
      <c r="L91" s="469"/>
      <c r="M91" s="469"/>
      <c r="N91" s="469"/>
      <c r="O91" s="469"/>
      <c r="P91" s="469"/>
      <c r="Q91" s="469"/>
      <c r="R91" s="469"/>
      <c r="S91" s="469"/>
      <c r="T91" s="469"/>
      <c r="U91" s="469"/>
      <c r="V91" s="469"/>
      <c r="W91" s="469"/>
      <c r="X91" s="469"/>
      <c r="Y91" s="469"/>
      <c r="Z91" s="469"/>
      <c r="AA91" s="469"/>
      <c r="AB91" s="469"/>
      <c r="AC91" s="469"/>
      <c r="AD91" s="469"/>
      <c r="AE91" s="469"/>
      <c r="AF91" s="469"/>
      <c r="AG91" s="469"/>
      <c r="AH91" s="469"/>
      <c r="AI91" s="470"/>
    </row>
    <row r="92" spans="2:35" x14ac:dyDescent="0.25">
      <c r="B92" s="468"/>
      <c r="C92" s="469"/>
      <c r="D92" s="469"/>
      <c r="E92" s="469"/>
      <c r="F92" s="469"/>
      <c r="G92" s="469"/>
      <c r="H92" s="469"/>
      <c r="I92" s="469"/>
      <c r="J92" s="469"/>
      <c r="K92" s="469"/>
      <c r="L92" s="469"/>
      <c r="M92" s="469"/>
      <c r="N92" s="469"/>
      <c r="O92" s="469"/>
      <c r="P92" s="469"/>
      <c r="Q92" s="469"/>
      <c r="R92" s="469"/>
      <c r="S92" s="469"/>
      <c r="T92" s="469"/>
      <c r="U92" s="469"/>
      <c r="V92" s="469"/>
      <c r="W92" s="469"/>
      <c r="X92" s="469"/>
      <c r="Y92" s="469"/>
      <c r="Z92" s="469"/>
      <c r="AA92" s="469"/>
      <c r="AB92" s="469"/>
      <c r="AC92" s="469"/>
      <c r="AD92" s="469"/>
      <c r="AE92" s="469"/>
      <c r="AF92" s="469"/>
      <c r="AG92" s="469"/>
      <c r="AH92" s="469"/>
      <c r="AI92" s="470"/>
    </row>
    <row r="93" spans="2:35" x14ac:dyDescent="0.25">
      <c r="B93" s="468"/>
      <c r="C93" s="469"/>
      <c r="D93" s="469"/>
      <c r="E93" s="469"/>
      <c r="F93" s="469"/>
      <c r="G93" s="469"/>
      <c r="H93" s="469"/>
      <c r="I93" s="469"/>
      <c r="J93" s="469"/>
      <c r="K93" s="469"/>
      <c r="L93" s="469"/>
      <c r="M93" s="469"/>
      <c r="N93" s="469"/>
      <c r="O93" s="469"/>
      <c r="P93" s="469"/>
      <c r="Q93" s="469"/>
      <c r="R93" s="469"/>
      <c r="S93" s="469"/>
      <c r="T93" s="469"/>
      <c r="U93" s="469"/>
      <c r="V93" s="469"/>
      <c r="W93" s="469"/>
      <c r="X93" s="469"/>
      <c r="Y93" s="469"/>
      <c r="Z93" s="469"/>
      <c r="AA93" s="469"/>
      <c r="AB93" s="469"/>
      <c r="AC93" s="469"/>
      <c r="AD93" s="469"/>
      <c r="AE93" s="469"/>
      <c r="AF93" s="469"/>
      <c r="AG93" s="469"/>
      <c r="AH93" s="469"/>
      <c r="AI93" s="470"/>
    </row>
    <row r="94" spans="2:35" x14ac:dyDescent="0.25">
      <c r="B94" s="468"/>
      <c r="C94" s="469"/>
      <c r="D94" s="469"/>
      <c r="E94" s="469"/>
      <c r="F94" s="469"/>
      <c r="G94" s="469"/>
      <c r="H94" s="469"/>
      <c r="I94" s="469"/>
      <c r="J94" s="469"/>
      <c r="K94" s="469"/>
      <c r="L94" s="469"/>
      <c r="M94" s="469"/>
      <c r="N94" s="469"/>
      <c r="O94" s="469"/>
      <c r="P94" s="469"/>
      <c r="Q94" s="469"/>
      <c r="R94" s="469"/>
      <c r="S94" s="469"/>
      <c r="T94" s="469"/>
      <c r="U94" s="469"/>
      <c r="V94" s="469"/>
      <c r="W94" s="469"/>
      <c r="X94" s="469"/>
      <c r="Y94" s="469"/>
      <c r="Z94" s="469"/>
      <c r="AA94" s="469"/>
      <c r="AB94" s="469"/>
      <c r="AC94" s="469"/>
      <c r="AD94" s="469"/>
      <c r="AE94" s="469"/>
      <c r="AF94" s="469"/>
      <c r="AG94" s="469"/>
      <c r="AH94" s="469"/>
      <c r="AI94" s="470"/>
    </row>
    <row r="95" spans="2:35" x14ac:dyDescent="0.25">
      <c r="B95" s="468"/>
      <c r="C95" s="469"/>
      <c r="D95" s="469"/>
      <c r="E95" s="469"/>
      <c r="F95" s="469"/>
      <c r="G95" s="469"/>
      <c r="H95" s="469"/>
      <c r="I95" s="469"/>
      <c r="J95" s="469"/>
      <c r="K95" s="469"/>
      <c r="L95" s="469"/>
      <c r="M95" s="469"/>
      <c r="N95" s="469"/>
      <c r="O95" s="469"/>
      <c r="P95" s="469"/>
      <c r="Q95" s="469"/>
      <c r="R95" s="469"/>
      <c r="S95" s="469"/>
      <c r="T95" s="469"/>
      <c r="U95" s="469"/>
      <c r="V95" s="469"/>
      <c r="W95" s="469"/>
      <c r="X95" s="469"/>
      <c r="Y95" s="469"/>
      <c r="Z95" s="469"/>
      <c r="AA95" s="469"/>
      <c r="AB95" s="469"/>
      <c r="AC95" s="469"/>
      <c r="AD95" s="469"/>
      <c r="AE95" s="469"/>
      <c r="AF95" s="469"/>
      <c r="AG95" s="469"/>
      <c r="AH95" s="469"/>
      <c r="AI95" s="470"/>
    </row>
    <row r="96" spans="2:35" x14ac:dyDescent="0.25">
      <c r="B96" s="468"/>
      <c r="C96" s="469"/>
      <c r="D96" s="469"/>
      <c r="E96" s="469"/>
      <c r="F96" s="469"/>
      <c r="G96" s="469"/>
      <c r="H96" s="469"/>
      <c r="I96" s="469"/>
      <c r="J96" s="469"/>
      <c r="K96" s="469"/>
      <c r="L96" s="469"/>
      <c r="M96" s="469"/>
      <c r="N96" s="469"/>
      <c r="O96" s="469"/>
      <c r="P96" s="469"/>
      <c r="Q96" s="469"/>
      <c r="R96" s="469"/>
      <c r="S96" s="469"/>
      <c r="T96" s="469"/>
      <c r="U96" s="469"/>
      <c r="V96" s="469"/>
      <c r="W96" s="469"/>
      <c r="X96" s="469"/>
      <c r="Y96" s="469"/>
      <c r="Z96" s="469"/>
      <c r="AA96" s="469"/>
      <c r="AB96" s="469"/>
      <c r="AC96" s="469"/>
      <c r="AD96" s="469"/>
      <c r="AE96" s="469"/>
      <c r="AF96" s="469"/>
      <c r="AG96" s="469"/>
      <c r="AH96" s="469"/>
      <c r="AI96" s="470"/>
    </row>
    <row r="97" spans="2:35" x14ac:dyDescent="0.25">
      <c r="B97" s="468"/>
      <c r="C97" s="469"/>
      <c r="D97" s="469"/>
      <c r="E97" s="469"/>
      <c r="F97" s="469"/>
      <c r="G97" s="469"/>
      <c r="H97" s="469"/>
      <c r="I97" s="469"/>
      <c r="J97" s="469"/>
      <c r="K97" s="469"/>
      <c r="L97" s="469"/>
      <c r="M97" s="469"/>
      <c r="N97" s="469"/>
      <c r="O97" s="469"/>
      <c r="P97" s="469"/>
      <c r="Q97" s="469"/>
      <c r="R97" s="469"/>
      <c r="S97" s="469"/>
      <c r="T97" s="469"/>
      <c r="U97" s="469"/>
      <c r="V97" s="469"/>
      <c r="W97" s="469"/>
      <c r="X97" s="469"/>
      <c r="Y97" s="469"/>
      <c r="Z97" s="469"/>
      <c r="AA97" s="469"/>
      <c r="AB97" s="469"/>
      <c r="AC97" s="469"/>
      <c r="AD97" s="469"/>
      <c r="AE97" s="469"/>
      <c r="AF97" s="469"/>
      <c r="AG97" s="469"/>
      <c r="AH97" s="469"/>
      <c r="AI97" s="470"/>
    </row>
    <row r="98" spans="2:35" x14ac:dyDescent="0.25">
      <c r="B98" s="468"/>
      <c r="C98" s="469"/>
      <c r="D98" s="469"/>
      <c r="E98" s="469"/>
      <c r="F98" s="469"/>
      <c r="G98" s="469"/>
      <c r="H98" s="469"/>
      <c r="I98" s="469"/>
      <c r="J98" s="469"/>
      <c r="K98" s="469"/>
      <c r="L98" s="469"/>
      <c r="M98" s="469"/>
      <c r="N98" s="469"/>
      <c r="O98" s="469"/>
      <c r="P98" s="469"/>
      <c r="Q98" s="469"/>
      <c r="R98" s="469"/>
      <c r="S98" s="469"/>
      <c r="T98" s="469"/>
      <c r="U98" s="469"/>
      <c r="V98" s="469"/>
      <c r="W98" s="469"/>
      <c r="X98" s="469"/>
      <c r="Y98" s="469"/>
      <c r="Z98" s="469"/>
      <c r="AA98" s="469"/>
      <c r="AB98" s="469"/>
      <c r="AC98" s="469"/>
      <c r="AD98" s="469"/>
      <c r="AE98" s="469"/>
      <c r="AF98" s="469"/>
      <c r="AG98" s="469"/>
      <c r="AH98" s="469"/>
      <c r="AI98" s="470"/>
    </row>
    <row r="99" spans="2:35" x14ac:dyDescent="0.25">
      <c r="B99" s="468"/>
      <c r="C99" s="469"/>
      <c r="D99" s="469"/>
      <c r="E99" s="469"/>
      <c r="F99" s="469"/>
      <c r="G99" s="469"/>
      <c r="H99" s="469"/>
      <c r="I99" s="469"/>
      <c r="J99" s="469"/>
      <c r="K99" s="469"/>
      <c r="L99" s="469"/>
      <c r="M99" s="469"/>
      <c r="N99" s="469"/>
      <c r="O99" s="469"/>
      <c r="P99" s="469"/>
      <c r="Q99" s="469"/>
      <c r="R99" s="469"/>
      <c r="S99" s="469"/>
      <c r="T99" s="469"/>
      <c r="U99" s="469"/>
      <c r="V99" s="469"/>
      <c r="W99" s="469"/>
      <c r="X99" s="469"/>
      <c r="Y99" s="469"/>
      <c r="Z99" s="469"/>
      <c r="AA99" s="469"/>
      <c r="AB99" s="469"/>
      <c r="AC99" s="469"/>
      <c r="AD99" s="469"/>
      <c r="AE99" s="469"/>
      <c r="AF99" s="469"/>
      <c r="AG99" s="469"/>
      <c r="AH99" s="469"/>
      <c r="AI99" s="470"/>
    </row>
    <row r="100" spans="2:35" x14ac:dyDescent="0.25">
      <c r="B100" s="468"/>
      <c r="C100" s="469"/>
      <c r="D100" s="469"/>
      <c r="E100" s="469"/>
      <c r="F100" s="469"/>
      <c r="G100" s="469"/>
      <c r="H100" s="469"/>
      <c r="I100" s="469"/>
      <c r="J100" s="469"/>
      <c r="K100" s="469"/>
      <c r="L100" s="469"/>
      <c r="M100" s="469"/>
      <c r="N100" s="469"/>
      <c r="O100" s="469"/>
      <c r="P100" s="469"/>
      <c r="Q100" s="469"/>
      <c r="R100" s="469"/>
      <c r="S100" s="469"/>
      <c r="T100" s="469"/>
      <c r="U100" s="469"/>
      <c r="V100" s="469"/>
      <c r="W100" s="469"/>
      <c r="X100" s="469"/>
      <c r="Y100" s="469"/>
      <c r="Z100" s="469"/>
      <c r="AA100" s="469"/>
      <c r="AB100" s="469"/>
      <c r="AC100" s="469"/>
      <c r="AD100" s="469"/>
      <c r="AE100" s="469"/>
      <c r="AF100" s="469"/>
      <c r="AG100" s="469"/>
      <c r="AH100" s="469"/>
      <c r="AI100" s="470"/>
    </row>
    <row r="101" spans="2:35" x14ac:dyDescent="0.25">
      <c r="B101" s="468"/>
      <c r="C101" s="469"/>
      <c r="D101" s="469"/>
      <c r="E101" s="469"/>
      <c r="F101" s="469"/>
      <c r="G101" s="469"/>
      <c r="H101" s="469"/>
      <c r="I101" s="469"/>
      <c r="J101" s="469"/>
      <c r="K101" s="469"/>
      <c r="L101" s="469"/>
      <c r="M101" s="469"/>
      <c r="N101" s="469"/>
      <c r="O101" s="469"/>
      <c r="P101" s="469"/>
      <c r="Q101" s="469"/>
      <c r="R101" s="469"/>
      <c r="S101" s="469"/>
      <c r="T101" s="469"/>
      <c r="U101" s="469"/>
      <c r="V101" s="469"/>
      <c r="W101" s="469"/>
      <c r="X101" s="469"/>
      <c r="Y101" s="469"/>
      <c r="Z101" s="469"/>
      <c r="AA101" s="469"/>
      <c r="AB101" s="469"/>
      <c r="AC101" s="469"/>
      <c r="AD101" s="469"/>
      <c r="AE101" s="469"/>
      <c r="AF101" s="469"/>
      <c r="AG101" s="469"/>
      <c r="AH101" s="469"/>
      <c r="AI101" s="470"/>
    </row>
    <row r="102" spans="2:35" x14ac:dyDescent="0.25">
      <c r="B102" s="468"/>
      <c r="C102" s="469"/>
      <c r="D102" s="469"/>
      <c r="E102" s="469"/>
      <c r="F102" s="469"/>
      <c r="G102" s="469"/>
      <c r="H102" s="469"/>
      <c r="I102" s="469"/>
      <c r="J102" s="469"/>
      <c r="K102" s="469"/>
      <c r="L102" s="469"/>
      <c r="M102" s="469"/>
      <c r="N102" s="469"/>
      <c r="O102" s="469"/>
      <c r="P102" s="469"/>
      <c r="Q102" s="469"/>
      <c r="R102" s="469"/>
      <c r="S102" s="469"/>
      <c r="T102" s="469"/>
      <c r="U102" s="469"/>
      <c r="V102" s="469"/>
      <c r="W102" s="469"/>
      <c r="X102" s="469"/>
      <c r="Y102" s="469"/>
      <c r="Z102" s="469"/>
      <c r="AA102" s="469"/>
      <c r="AB102" s="469"/>
      <c r="AC102" s="469"/>
      <c r="AD102" s="469"/>
      <c r="AE102" s="469"/>
      <c r="AF102" s="469"/>
      <c r="AG102" s="469"/>
      <c r="AH102" s="469"/>
      <c r="AI102" s="470"/>
    </row>
    <row r="103" spans="2:35" x14ac:dyDescent="0.25">
      <c r="B103" s="468"/>
      <c r="C103" s="469"/>
      <c r="D103" s="469"/>
      <c r="E103" s="469"/>
      <c r="F103" s="469"/>
      <c r="G103" s="469"/>
      <c r="H103" s="469"/>
      <c r="I103" s="469"/>
      <c r="J103" s="469"/>
      <c r="K103" s="469"/>
      <c r="L103" s="469"/>
      <c r="M103" s="469"/>
      <c r="N103" s="469"/>
      <c r="O103" s="469"/>
      <c r="P103" s="469"/>
      <c r="Q103" s="469"/>
      <c r="R103" s="469"/>
      <c r="S103" s="469"/>
      <c r="T103" s="469"/>
      <c r="U103" s="469"/>
      <c r="V103" s="469"/>
      <c r="W103" s="469"/>
      <c r="X103" s="469"/>
      <c r="Y103" s="469"/>
      <c r="Z103" s="469"/>
      <c r="AA103" s="469"/>
      <c r="AB103" s="469"/>
      <c r="AC103" s="469"/>
      <c r="AD103" s="469"/>
      <c r="AE103" s="469"/>
      <c r="AF103" s="469"/>
      <c r="AG103" s="469"/>
      <c r="AH103" s="469"/>
      <c r="AI103" s="470"/>
    </row>
    <row r="104" spans="2:35" x14ac:dyDescent="0.25">
      <c r="B104" s="468"/>
      <c r="C104" s="469"/>
      <c r="D104" s="469"/>
      <c r="E104" s="469"/>
      <c r="F104" s="469"/>
      <c r="G104" s="469"/>
      <c r="H104" s="469"/>
      <c r="I104" s="469"/>
      <c r="J104" s="469"/>
      <c r="K104" s="469"/>
      <c r="L104" s="469"/>
      <c r="M104" s="469"/>
      <c r="N104" s="469"/>
      <c r="O104" s="469"/>
      <c r="P104" s="469"/>
      <c r="Q104" s="469"/>
      <c r="R104" s="469"/>
      <c r="S104" s="469"/>
      <c r="T104" s="469"/>
      <c r="U104" s="469"/>
      <c r="V104" s="469"/>
      <c r="W104" s="469"/>
      <c r="X104" s="469"/>
      <c r="Y104" s="469"/>
      <c r="Z104" s="469"/>
      <c r="AA104" s="469"/>
      <c r="AB104" s="469"/>
      <c r="AC104" s="469"/>
      <c r="AD104" s="469"/>
      <c r="AE104" s="469"/>
      <c r="AF104" s="469"/>
      <c r="AG104" s="469"/>
      <c r="AH104" s="469"/>
      <c r="AI104" s="470"/>
    </row>
    <row r="105" spans="2:35" x14ac:dyDescent="0.25">
      <c r="B105" s="468"/>
      <c r="C105" s="469"/>
      <c r="D105" s="469"/>
      <c r="E105" s="469"/>
      <c r="F105" s="469"/>
      <c r="G105" s="469"/>
      <c r="H105" s="469"/>
      <c r="I105" s="469"/>
      <c r="J105" s="469"/>
      <c r="K105" s="469"/>
      <c r="L105" s="469"/>
      <c r="M105" s="469"/>
      <c r="N105" s="469"/>
      <c r="O105" s="469"/>
      <c r="P105" s="469"/>
      <c r="Q105" s="469"/>
      <c r="R105" s="469"/>
      <c r="S105" s="469"/>
      <c r="T105" s="469"/>
      <c r="U105" s="469"/>
      <c r="V105" s="469"/>
      <c r="W105" s="469"/>
      <c r="X105" s="469"/>
      <c r="Y105" s="469"/>
      <c r="Z105" s="469"/>
      <c r="AA105" s="469"/>
      <c r="AB105" s="469"/>
      <c r="AC105" s="469"/>
      <c r="AD105" s="469"/>
      <c r="AE105" s="469"/>
      <c r="AF105" s="469"/>
      <c r="AG105" s="469"/>
      <c r="AH105" s="469"/>
      <c r="AI105" s="470"/>
    </row>
    <row r="106" spans="2:35" x14ac:dyDescent="0.25">
      <c r="B106" s="468"/>
      <c r="C106" s="469"/>
      <c r="D106" s="469"/>
      <c r="E106" s="469"/>
      <c r="F106" s="469"/>
      <c r="G106" s="469"/>
      <c r="H106" s="469"/>
      <c r="I106" s="469"/>
      <c r="J106" s="469"/>
      <c r="K106" s="469"/>
      <c r="L106" s="469"/>
      <c r="M106" s="469"/>
      <c r="N106" s="469"/>
      <c r="O106" s="469"/>
      <c r="P106" s="469"/>
      <c r="Q106" s="469"/>
      <c r="R106" s="469"/>
      <c r="S106" s="469"/>
      <c r="T106" s="469"/>
      <c r="U106" s="469"/>
      <c r="V106" s="469"/>
      <c r="W106" s="469"/>
      <c r="X106" s="469"/>
      <c r="Y106" s="469"/>
      <c r="Z106" s="469"/>
      <c r="AA106" s="469"/>
      <c r="AB106" s="469"/>
      <c r="AC106" s="469"/>
      <c r="AD106" s="469"/>
      <c r="AE106" s="469"/>
      <c r="AF106" s="469"/>
      <c r="AG106" s="469"/>
      <c r="AH106" s="469"/>
      <c r="AI106" s="470"/>
    </row>
    <row r="107" spans="2:35" x14ac:dyDescent="0.25">
      <c r="B107" s="468"/>
      <c r="C107" s="469"/>
      <c r="D107" s="469"/>
      <c r="E107" s="469"/>
      <c r="F107" s="469"/>
      <c r="G107" s="469"/>
      <c r="H107" s="469"/>
      <c r="I107" s="469"/>
      <c r="J107" s="469"/>
      <c r="K107" s="469"/>
      <c r="L107" s="469"/>
      <c r="M107" s="469"/>
      <c r="N107" s="469"/>
      <c r="O107" s="469"/>
      <c r="P107" s="469"/>
      <c r="Q107" s="469"/>
      <c r="R107" s="469"/>
      <c r="S107" s="469"/>
      <c r="T107" s="469"/>
      <c r="U107" s="469"/>
      <c r="V107" s="469"/>
      <c r="W107" s="469"/>
      <c r="X107" s="469"/>
      <c r="Y107" s="469"/>
      <c r="Z107" s="469"/>
      <c r="AA107" s="469"/>
      <c r="AB107" s="469"/>
      <c r="AC107" s="469"/>
      <c r="AD107" s="469"/>
      <c r="AE107" s="469"/>
      <c r="AF107" s="469"/>
      <c r="AG107" s="469"/>
      <c r="AH107" s="469"/>
      <c r="AI107" s="470"/>
    </row>
    <row r="108" spans="2:35" x14ac:dyDescent="0.25">
      <c r="B108" s="468"/>
      <c r="C108" s="469"/>
      <c r="D108" s="469"/>
      <c r="E108" s="469"/>
      <c r="F108" s="469"/>
      <c r="G108" s="469"/>
      <c r="H108" s="469"/>
      <c r="I108" s="469"/>
      <c r="J108" s="469"/>
      <c r="K108" s="469"/>
      <c r="L108" s="469"/>
      <c r="M108" s="469"/>
      <c r="N108" s="469"/>
      <c r="O108" s="469"/>
      <c r="P108" s="469"/>
      <c r="Q108" s="469"/>
      <c r="R108" s="469"/>
      <c r="S108" s="469"/>
      <c r="T108" s="469"/>
      <c r="U108" s="469"/>
      <c r="V108" s="469"/>
      <c r="W108" s="469"/>
      <c r="X108" s="469"/>
      <c r="Y108" s="469"/>
      <c r="Z108" s="469"/>
      <c r="AA108" s="469"/>
      <c r="AB108" s="469"/>
      <c r="AC108" s="469"/>
      <c r="AD108" s="469"/>
      <c r="AE108" s="469"/>
      <c r="AF108" s="469"/>
      <c r="AG108" s="469"/>
      <c r="AH108" s="469"/>
      <c r="AI108" s="470"/>
    </row>
    <row r="109" spans="2:35" x14ac:dyDescent="0.25">
      <c r="B109" s="468"/>
      <c r="C109" s="469"/>
      <c r="D109" s="469"/>
      <c r="E109" s="469"/>
      <c r="F109" s="469"/>
      <c r="G109" s="469"/>
      <c r="H109" s="469"/>
      <c r="I109" s="469"/>
      <c r="J109" s="469"/>
      <c r="K109" s="469"/>
      <c r="L109" s="469"/>
      <c r="M109" s="469"/>
      <c r="N109" s="469"/>
      <c r="O109" s="469"/>
      <c r="P109" s="469"/>
      <c r="Q109" s="469"/>
      <c r="R109" s="469"/>
      <c r="S109" s="469"/>
      <c r="T109" s="469"/>
      <c r="U109" s="469"/>
      <c r="V109" s="469"/>
      <c r="W109" s="469"/>
      <c r="X109" s="469"/>
      <c r="Y109" s="469"/>
      <c r="Z109" s="469"/>
      <c r="AA109" s="469"/>
      <c r="AB109" s="469"/>
      <c r="AC109" s="469"/>
      <c r="AD109" s="469"/>
      <c r="AE109" s="469"/>
      <c r="AF109" s="469"/>
      <c r="AG109" s="469"/>
      <c r="AH109" s="469"/>
      <c r="AI109" s="470"/>
    </row>
    <row r="110" spans="2:35" x14ac:dyDescent="0.25">
      <c r="B110" s="468"/>
      <c r="C110" s="469"/>
      <c r="D110" s="469"/>
      <c r="E110" s="469"/>
      <c r="F110" s="469"/>
      <c r="G110" s="469"/>
      <c r="H110" s="469"/>
      <c r="I110" s="469"/>
      <c r="J110" s="469"/>
      <c r="K110" s="469"/>
      <c r="L110" s="469"/>
      <c r="M110" s="469"/>
      <c r="N110" s="469"/>
      <c r="O110" s="469"/>
      <c r="P110" s="469"/>
      <c r="Q110" s="469"/>
      <c r="R110" s="469"/>
      <c r="S110" s="469"/>
      <c r="T110" s="469"/>
      <c r="U110" s="469"/>
      <c r="V110" s="469"/>
      <c r="W110" s="469"/>
      <c r="X110" s="469"/>
      <c r="Y110" s="469"/>
      <c r="Z110" s="469"/>
      <c r="AA110" s="469"/>
      <c r="AB110" s="469"/>
      <c r="AC110" s="469"/>
      <c r="AD110" s="469"/>
      <c r="AE110" s="469"/>
      <c r="AF110" s="469"/>
      <c r="AG110" s="469"/>
      <c r="AH110" s="469"/>
      <c r="AI110" s="470"/>
    </row>
    <row r="111" spans="2:35" x14ac:dyDescent="0.25">
      <c r="B111" s="468"/>
      <c r="C111" s="469"/>
      <c r="D111" s="469"/>
      <c r="E111" s="469"/>
      <c r="F111" s="469"/>
      <c r="G111" s="469"/>
      <c r="H111" s="469"/>
      <c r="I111" s="469"/>
      <c r="J111" s="469"/>
      <c r="K111" s="469"/>
      <c r="L111" s="469"/>
      <c r="M111" s="469"/>
      <c r="N111" s="469"/>
      <c r="O111" s="469"/>
      <c r="P111" s="469"/>
      <c r="Q111" s="469"/>
      <c r="R111" s="469"/>
      <c r="S111" s="469"/>
      <c r="T111" s="469"/>
      <c r="U111" s="469"/>
      <c r="V111" s="469"/>
      <c r="W111" s="469"/>
      <c r="X111" s="469"/>
      <c r="Y111" s="469"/>
      <c r="Z111" s="469"/>
      <c r="AA111" s="469"/>
      <c r="AB111" s="469"/>
      <c r="AC111" s="469"/>
      <c r="AD111" s="469"/>
      <c r="AE111" s="469"/>
      <c r="AF111" s="469"/>
      <c r="AG111" s="469"/>
      <c r="AH111" s="469"/>
      <c r="AI111" s="470"/>
    </row>
    <row r="112" spans="2:35" x14ac:dyDescent="0.25">
      <c r="B112" s="468"/>
      <c r="C112" s="469"/>
      <c r="D112" s="469"/>
      <c r="E112" s="469"/>
      <c r="F112" s="469"/>
      <c r="G112" s="469"/>
      <c r="H112" s="469"/>
      <c r="I112" s="469"/>
      <c r="J112" s="469"/>
      <c r="K112" s="469"/>
      <c r="L112" s="469"/>
      <c r="M112" s="469"/>
      <c r="N112" s="469"/>
      <c r="O112" s="469"/>
      <c r="P112" s="469"/>
      <c r="Q112" s="469"/>
      <c r="R112" s="469"/>
      <c r="S112" s="469"/>
      <c r="T112" s="469"/>
      <c r="U112" s="469"/>
      <c r="V112" s="469"/>
      <c r="W112" s="469"/>
      <c r="X112" s="469"/>
      <c r="Y112" s="469"/>
      <c r="Z112" s="469"/>
      <c r="AA112" s="469"/>
      <c r="AB112" s="469"/>
      <c r="AC112" s="469"/>
      <c r="AD112" s="469"/>
      <c r="AE112" s="469"/>
      <c r="AF112" s="469"/>
      <c r="AG112" s="469"/>
      <c r="AH112" s="469"/>
      <c r="AI112" s="470"/>
    </row>
    <row r="113" spans="2:35" x14ac:dyDescent="0.25">
      <c r="B113" s="468"/>
      <c r="C113" s="469"/>
      <c r="D113" s="469"/>
      <c r="E113" s="469"/>
      <c r="F113" s="469"/>
      <c r="G113" s="469"/>
      <c r="H113" s="469"/>
      <c r="I113" s="469"/>
      <c r="J113" s="469"/>
      <c r="K113" s="469"/>
      <c r="L113" s="469"/>
      <c r="M113" s="469"/>
      <c r="N113" s="469"/>
      <c r="O113" s="469"/>
      <c r="P113" s="469"/>
      <c r="Q113" s="469"/>
      <c r="R113" s="469"/>
      <c r="S113" s="469"/>
      <c r="T113" s="469"/>
      <c r="U113" s="469"/>
      <c r="V113" s="469"/>
      <c r="W113" s="469"/>
      <c r="X113" s="469"/>
      <c r="Y113" s="469"/>
      <c r="Z113" s="469"/>
      <c r="AA113" s="469"/>
      <c r="AB113" s="469"/>
      <c r="AC113" s="469"/>
      <c r="AD113" s="469"/>
      <c r="AE113" s="469"/>
      <c r="AF113" s="469"/>
      <c r="AG113" s="469"/>
      <c r="AH113" s="469"/>
      <c r="AI113" s="470"/>
    </row>
    <row r="114" spans="2:35" ht="15.75" thickBot="1" x14ac:dyDescent="0.3">
      <c r="B114" s="471"/>
      <c r="C114" s="472"/>
      <c r="D114" s="472"/>
      <c r="E114" s="472"/>
      <c r="F114" s="472"/>
      <c r="G114" s="472"/>
      <c r="H114" s="472"/>
      <c r="I114" s="472"/>
      <c r="J114" s="472"/>
      <c r="K114" s="472"/>
      <c r="L114" s="472"/>
      <c r="M114" s="472"/>
      <c r="N114" s="472"/>
      <c r="O114" s="472"/>
      <c r="P114" s="472"/>
      <c r="Q114" s="472"/>
      <c r="R114" s="472"/>
      <c r="S114" s="472"/>
      <c r="T114" s="472"/>
      <c r="U114" s="472"/>
      <c r="V114" s="472"/>
      <c r="W114" s="472"/>
      <c r="X114" s="472"/>
      <c r="Y114" s="472"/>
      <c r="Z114" s="472"/>
      <c r="AA114" s="472"/>
      <c r="AB114" s="472"/>
      <c r="AC114" s="472"/>
      <c r="AD114" s="472"/>
      <c r="AE114" s="472"/>
      <c r="AF114" s="472"/>
      <c r="AG114" s="472"/>
      <c r="AH114" s="472"/>
      <c r="AI114" s="473"/>
    </row>
  </sheetData>
  <sheetProtection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224" priority="211">
      <formula>#REF!&gt;M22</formula>
    </cfRule>
  </conditionalFormatting>
  <conditionalFormatting sqref="AC29:AH29">
    <cfRule type="containsText" dxfId="223" priority="202" operator="containsText" text="0">
      <formula>NOT(ISERROR(SEARCH("0",AC29)))</formula>
    </cfRule>
  </conditionalFormatting>
  <conditionalFormatting sqref="AI22:AI29 AI9:AI16">
    <cfRule type="cellIs" dxfId="222" priority="201" operator="equal">
      <formula>0</formula>
    </cfRule>
  </conditionalFormatting>
  <conditionalFormatting sqref="AK9:AK16 AK22:AK29">
    <cfRule type="notContainsBlanks" dxfId="221" priority="194">
      <formula>LEN(TRIM(AK9))&gt;0</formula>
    </cfRule>
  </conditionalFormatting>
  <conditionalFormatting sqref="AJ3:AK5">
    <cfRule type="notContainsBlanks" dxfId="220" priority="191">
      <formula>LEN(TRIM(AJ3))&gt;0</formula>
    </cfRule>
  </conditionalFormatting>
  <conditionalFormatting sqref="M10:AB10">
    <cfRule type="expression" dxfId="219" priority="190">
      <formula>M10&gt;M9</formula>
    </cfRule>
  </conditionalFormatting>
  <conditionalFormatting sqref="M9:AB9">
    <cfRule type="expression" dxfId="218" priority="189">
      <formula>M10&gt;M9</formula>
    </cfRule>
  </conditionalFormatting>
  <conditionalFormatting sqref="M9:AB9">
    <cfRule type="expression" dxfId="217" priority="181">
      <formula>M13&gt;M9</formula>
    </cfRule>
  </conditionalFormatting>
  <conditionalFormatting sqref="AI17:AI19">
    <cfRule type="cellIs" dxfId="216" priority="157" operator="equal">
      <formula>0</formula>
    </cfRule>
  </conditionalFormatting>
  <conditionalFormatting sqref="AK17:AK19">
    <cfRule type="notContainsBlanks" dxfId="215" priority="156">
      <formula>LEN(TRIM(AK17))&gt;0</formula>
    </cfRule>
  </conditionalFormatting>
  <conditionalFormatting sqref="AI20:AI21">
    <cfRule type="cellIs" dxfId="214" priority="153" operator="equal">
      <formula>0</formula>
    </cfRule>
  </conditionalFormatting>
  <conditionalFormatting sqref="AK20:AK21">
    <cfRule type="notContainsBlanks" dxfId="213" priority="152">
      <formula>LEN(TRIM(AK20))&gt;0</formula>
    </cfRule>
  </conditionalFormatting>
  <conditionalFormatting sqref="M11:AB11 M12 AC12:AH12">
    <cfRule type="expression" dxfId="212" priority="150">
      <formula>M11&gt;M9</formula>
    </cfRule>
  </conditionalFormatting>
  <conditionalFormatting sqref="M9:AB9">
    <cfRule type="expression" dxfId="211" priority="149">
      <formula>M11&gt;M9</formula>
    </cfRule>
  </conditionalFormatting>
  <conditionalFormatting sqref="M13:AB13">
    <cfRule type="expression" dxfId="210" priority="148">
      <formula>M13&gt;M9</formula>
    </cfRule>
  </conditionalFormatting>
  <conditionalFormatting sqref="M14:AB14">
    <cfRule type="expression" dxfId="209" priority="147">
      <formula>M14&gt;M13</formula>
    </cfRule>
  </conditionalFormatting>
  <conditionalFormatting sqref="M13:AB13">
    <cfRule type="expression" dxfId="208" priority="146">
      <formula>M14&gt;M13</formula>
    </cfRule>
  </conditionalFormatting>
  <conditionalFormatting sqref="M15:AB15">
    <cfRule type="expression" dxfId="207" priority="145">
      <formula>M15&gt;M14</formula>
    </cfRule>
  </conditionalFormatting>
  <conditionalFormatting sqref="M14:AB14">
    <cfRule type="expression" dxfId="206" priority="144">
      <formula>M15&gt;M14</formula>
    </cfRule>
  </conditionalFormatting>
  <conditionalFormatting sqref="M20:AB20">
    <cfRule type="expression" dxfId="205" priority="143">
      <formula>(M20+M16+M15)&gt;M9</formula>
    </cfRule>
  </conditionalFormatting>
  <conditionalFormatting sqref="M16:AB16">
    <cfRule type="expression" dxfId="204" priority="142">
      <formula>(M20+M16+M15)&gt;M9</formula>
    </cfRule>
  </conditionalFormatting>
  <conditionalFormatting sqref="M15:AB15">
    <cfRule type="expression" dxfId="203" priority="141">
      <formula>(M20+M16+M15)&gt;M9</formula>
    </cfRule>
  </conditionalFormatting>
  <conditionalFormatting sqref="M9:AB9">
    <cfRule type="expression" dxfId="202" priority="140">
      <formula>(M20+M16+M15)&gt;M9</formula>
    </cfRule>
  </conditionalFormatting>
  <conditionalFormatting sqref="M19:AB19">
    <cfRule type="expression" dxfId="201" priority="138">
      <formula>M19&gt;M17</formula>
    </cfRule>
  </conditionalFormatting>
  <conditionalFormatting sqref="M17:AB17">
    <cfRule type="expression" dxfId="200" priority="137">
      <formula>M19&gt;M17</formula>
    </cfRule>
  </conditionalFormatting>
  <conditionalFormatting sqref="M46:AB52 AC53:AH53">
    <cfRule type="expression" dxfId="199" priority="136">
      <formula>#REF!&gt;M46</formula>
    </cfRule>
  </conditionalFormatting>
  <conditionalFormatting sqref="AC53:AH53">
    <cfRule type="containsText" dxfId="198" priority="135" operator="containsText" text="0">
      <formula>NOT(ISERROR(SEARCH("0",AC53)))</formula>
    </cfRule>
  </conditionalFormatting>
  <conditionalFormatting sqref="AI46:AI53 AI33:AI40">
    <cfRule type="cellIs" dxfId="197" priority="134" operator="equal">
      <formula>0</formula>
    </cfRule>
  </conditionalFormatting>
  <conditionalFormatting sqref="M34">
    <cfRule type="expression" dxfId="196" priority="133">
      <formula>M34&gt;M33</formula>
    </cfRule>
  </conditionalFormatting>
  <conditionalFormatting sqref="M33">
    <cfRule type="expression" dxfId="195" priority="132">
      <formula>M34&gt;M33</formula>
    </cfRule>
  </conditionalFormatting>
  <conditionalFormatting sqref="M33">
    <cfRule type="expression" dxfId="194" priority="131">
      <formula>M37&gt;M33</formula>
    </cfRule>
  </conditionalFormatting>
  <conditionalFormatting sqref="AI41:AI43">
    <cfRule type="cellIs" dxfId="193" priority="130" operator="equal">
      <formula>0</formula>
    </cfRule>
  </conditionalFormatting>
  <conditionalFormatting sqref="AI44:AI45">
    <cfRule type="cellIs" dxfId="192" priority="129" operator="equal">
      <formula>0</formula>
    </cfRule>
  </conditionalFormatting>
  <conditionalFormatting sqref="M35">
    <cfRule type="expression" dxfId="191" priority="128">
      <formula>M35&gt;M33</formula>
    </cfRule>
  </conditionalFormatting>
  <conditionalFormatting sqref="M33">
    <cfRule type="expression" dxfId="190" priority="127">
      <formula>M35&gt;M33</formula>
    </cfRule>
  </conditionalFormatting>
  <conditionalFormatting sqref="M37">
    <cfRule type="expression" dxfId="189" priority="126">
      <formula>M37&gt;M33</formula>
    </cfRule>
  </conditionalFormatting>
  <conditionalFormatting sqref="M38">
    <cfRule type="expression" dxfId="188" priority="125">
      <formula>M38&gt;M37</formula>
    </cfRule>
  </conditionalFormatting>
  <conditionalFormatting sqref="M37">
    <cfRule type="expression" dxfId="187" priority="124">
      <formula>M38&gt;M37</formula>
    </cfRule>
  </conditionalFormatting>
  <conditionalFormatting sqref="M39">
    <cfRule type="expression" dxfId="186" priority="123">
      <formula>M39&gt;M38</formula>
    </cfRule>
  </conditionalFormatting>
  <conditionalFormatting sqref="M38">
    <cfRule type="expression" dxfId="185" priority="122">
      <formula>M39&gt;M38</formula>
    </cfRule>
  </conditionalFormatting>
  <conditionalFormatting sqref="M44:AB44">
    <cfRule type="expression" dxfId="184" priority="121">
      <formula>(M44+M40+M39)&gt;M33</formula>
    </cfRule>
  </conditionalFormatting>
  <conditionalFormatting sqref="M40">
    <cfRule type="expression" dxfId="183" priority="120">
      <formula>(M44+M40+M39)&gt;M33</formula>
    </cfRule>
  </conditionalFormatting>
  <conditionalFormatting sqref="M39">
    <cfRule type="expression" dxfId="182" priority="119">
      <formula>(M44+M40+M39)&gt;M33</formula>
    </cfRule>
  </conditionalFormatting>
  <conditionalFormatting sqref="M33">
    <cfRule type="expression" dxfId="181" priority="118">
      <formula>(M44+M40+M39)&gt;M33</formula>
    </cfRule>
  </conditionalFormatting>
  <conditionalFormatting sqref="M43:AB43">
    <cfRule type="expression" dxfId="180" priority="117">
      <formula>M43&gt;M41</formula>
    </cfRule>
  </conditionalFormatting>
  <conditionalFormatting sqref="M41:AB41">
    <cfRule type="expression" dxfId="179" priority="116">
      <formula>M43&gt;M41</formula>
    </cfRule>
  </conditionalFormatting>
  <conditionalFormatting sqref="M70:AB76 AC77:AH77">
    <cfRule type="expression" dxfId="178" priority="115">
      <formula>#REF!&gt;M70</formula>
    </cfRule>
  </conditionalFormatting>
  <conditionalFormatting sqref="AC77:AH77">
    <cfRule type="containsText" dxfId="177" priority="114" operator="containsText" text="0">
      <formula>NOT(ISERROR(SEARCH("0",AC77)))</formula>
    </cfRule>
  </conditionalFormatting>
  <conditionalFormatting sqref="AI70:AI77 AI57:AI64">
    <cfRule type="cellIs" dxfId="176" priority="113" operator="equal">
      <formula>0</formula>
    </cfRule>
  </conditionalFormatting>
  <conditionalFormatting sqref="M58">
    <cfRule type="expression" dxfId="175" priority="112">
      <formula>M58&gt;M57</formula>
    </cfRule>
  </conditionalFormatting>
  <conditionalFormatting sqref="M57">
    <cfRule type="expression" dxfId="174" priority="111">
      <formula>M58&gt;M57</formula>
    </cfRule>
  </conditionalFormatting>
  <conditionalFormatting sqref="M57">
    <cfRule type="expression" dxfId="173" priority="110">
      <formula>M61&gt;M57</formula>
    </cfRule>
  </conditionalFormatting>
  <conditionalFormatting sqref="AI65:AI67">
    <cfRule type="cellIs" dxfId="172" priority="109" operator="equal">
      <formula>0</formula>
    </cfRule>
  </conditionalFormatting>
  <conditionalFormatting sqref="AI68:AI69">
    <cfRule type="cellIs" dxfId="171" priority="108" operator="equal">
      <formula>0</formula>
    </cfRule>
  </conditionalFormatting>
  <conditionalFormatting sqref="M59">
    <cfRule type="expression" dxfId="170" priority="107">
      <formula>M59&gt;M57</formula>
    </cfRule>
  </conditionalFormatting>
  <conditionalFormatting sqref="M57">
    <cfRule type="expression" dxfId="169" priority="106">
      <formula>M59&gt;M57</formula>
    </cfRule>
  </conditionalFormatting>
  <conditionalFormatting sqref="M61">
    <cfRule type="expression" dxfId="168" priority="105">
      <formula>M61&gt;M57</formula>
    </cfRule>
  </conditionalFormatting>
  <conditionalFormatting sqref="M62">
    <cfRule type="expression" dxfId="167" priority="104">
      <formula>M62&gt;M61</formula>
    </cfRule>
  </conditionalFormatting>
  <conditionalFormatting sqref="M61">
    <cfRule type="expression" dxfId="166" priority="103">
      <formula>M62&gt;M61</formula>
    </cfRule>
  </conditionalFormatting>
  <conditionalFormatting sqref="M63">
    <cfRule type="expression" dxfId="165" priority="102">
      <formula>M63&gt;M62</formula>
    </cfRule>
  </conditionalFormatting>
  <conditionalFormatting sqref="M62">
    <cfRule type="expression" dxfId="164" priority="101">
      <formula>M63&gt;M62</formula>
    </cfRule>
  </conditionalFormatting>
  <conditionalFormatting sqref="M68:AB68">
    <cfRule type="expression" dxfId="163" priority="100">
      <formula>(M68+M64+M63)&gt;M57</formula>
    </cfRule>
  </conditionalFormatting>
  <conditionalFormatting sqref="M64">
    <cfRule type="expression" dxfId="162" priority="99">
      <formula>(M68+M64+M63)&gt;M57</formula>
    </cfRule>
  </conditionalFormatting>
  <conditionalFormatting sqref="M63">
    <cfRule type="expression" dxfId="161" priority="98">
      <formula>(M68+M64+M63)&gt;M57</formula>
    </cfRule>
  </conditionalFormatting>
  <conditionalFormatting sqref="M57">
    <cfRule type="expression" dxfId="160" priority="97">
      <formula>(M68+M64+M63)&gt;M57</formula>
    </cfRule>
  </conditionalFormatting>
  <conditionalFormatting sqref="M67:AB67">
    <cfRule type="expression" dxfId="159" priority="96">
      <formula>M67&gt;M65</formula>
    </cfRule>
  </conditionalFormatting>
  <conditionalFormatting sqref="M65:AB65">
    <cfRule type="expression" dxfId="158" priority="95">
      <formula>M67&gt;M65</formula>
    </cfRule>
  </conditionalFormatting>
  <conditionalFormatting sqref="B2">
    <cfRule type="cellIs" dxfId="157" priority="94" operator="equal">
      <formula>0</formula>
    </cfRule>
  </conditionalFormatting>
  <conditionalFormatting sqref="D2">
    <cfRule type="cellIs" dxfId="156" priority="93" operator="equal">
      <formula>0</formula>
    </cfRule>
  </conditionalFormatting>
  <conditionalFormatting sqref="M77:AB77">
    <cfRule type="cellIs" dxfId="155" priority="85" operator="lessThan">
      <formula>0</formula>
    </cfRule>
  </conditionalFormatting>
  <conditionalFormatting sqref="M53:AB53">
    <cfRule type="expression" dxfId="154" priority="90">
      <formula>#REF!&gt;M53</formula>
    </cfRule>
  </conditionalFormatting>
  <conditionalFormatting sqref="M53:AB53">
    <cfRule type="containsText" dxfId="153" priority="89" operator="containsText" text="0">
      <formula>NOT(ISERROR(SEARCH("0",M53)))</formula>
    </cfRule>
  </conditionalFormatting>
  <conditionalFormatting sqref="M53:AB53">
    <cfRule type="cellIs" dxfId="152" priority="88" operator="lessThan">
      <formula>0</formula>
    </cfRule>
  </conditionalFormatting>
  <conditionalFormatting sqref="M77:AB77">
    <cfRule type="expression" dxfId="151" priority="87">
      <formula>#REF!&gt;M77</formula>
    </cfRule>
  </conditionalFormatting>
  <conditionalFormatting sqref="M77:AB77">
    <cfRule type="containsText" dxfId="150" priority="86" operator="containsText" text="0">
      <formula>NOT(ISERROR(SEARCH("0",M77)))</formula>
    </cfRule>
  </conditionalFormatting>
  <conditionalFormatting sqref="M29:AB29">
    <cfRule type="expression" dxfId="149" priority="84">
      <formula>#REF!&gt;M29</formula>
    </cfRule>
  </conditionalFormatting>
  <conditionalFormatting sqref="M29:AB29">
    <cfRule type="containsText" dxfId="148" priority="83" operator="containsText" text="0">
      <formula>NOT(ISERROR(SEARCH("0",M29)))</formula>
    </cfRule>
  </conditionalFormatting>
  <conditionalFormatting sqref="M29:AB29">
    <cfRule type="cellIs" dxfId="147" priority="82" operator="lessThan">
      <formula>0</formula>
    </cfRule>
  </conditionalFormatting>
  <conditionalFormatting sqref="AJ8:AK8">
    <cfRule type="notContainsBlanks" dxfId="146" priority="81">
      <formula>LEN(TRIM(AJ8))&gt;0</formula>
    </cfRule>
  </conditionalFormatting>
  <conditionalFormatting sqref="N11:AB11 AC12:AH12">
    <cfRule type="expression" dxfId="145" priority="79">
      <formula>(N11+N10)&gt;N9</formula>
    </cfRule>
  </conditionalFormatting>
  <conditionalFormatting sqref="N9:AB9">
    <cfRule type="expression" dxfId="144" priority="78">
      <formula>(N11+N10)&gt;N9</formula>
    </cfRule>
  </conditionalFormatting>
  <conditionalFormatting sqref="N10:AB10">
    <cfRule type="expression" dxfId="143" priority="77">
      <formula>(N11+N10)&gt;N9</formula>
    </cfRule>
  </conditionalFormatting>
  <conditionalFormatting sqref="N34:AB34">
    <cfRule type="expression" dxfId="142" priority="76">
      <formula>N34&gt;N33</formula>
    </cfRule>
  </conditionalFormatting>
  <conditionalFormatting sqref="N33:AB33">
    <cfRule type="expression" dxfId="141" priority="75">
      <formula>N34&gt;N33</formula>
    </cfRule>
  </conditionalFormatting>
  <conditionalFormatting sqref="N33:AB33">
    <cfRule type="expression" dxfId="140" priority="74">
      <formula>N37&gt;N33</formula>
    </cfRule>
  </conditionalFormatting>
  <conditionalFormatting sqref="N35:AB35">
    <cfRule type="expression" dxfId="139" priority="73">
      <formula>N35&gt;N33</formula>
    </cfRule>
  </conditionalFormatting>
  <conditionalFormatting sqref="N33:AB33">
    <cfRule type="expression" dxfId="138" priority="72">
      <formula>N35&gt;N33</formula>
    </cfRule>
  </conditionalFormatting>
  <conditionalFormatting sqref="N33:AB33">
    <cfRule type="expression" dxfId="137" priority="71">
      <formula>(N44+N40+N39)&gt;N33</formula>
    </cfRule>
  </conditionalFormatting>
  <conditionalFormatting sqref="N35:AB35">
    <cfRule type="expression" dxfId="136" priority="70">
      <formula>(N35+N34)&gt;N33</formula>
    </cfRule>
  </conditionalFormatting>
  <conditionalFormatting sqref="N33:AB33">
    <cfRule type="expression" dxfId="135" priority="69">
      <formula>(N35+N34)&gt;N33</formula>
    </cfRule>
  </conditionalFormatting>
  <conditionalFormatting sqref="N34:AB34">
    <cfRule type="expression" dxfId="134" priority="68">
      <formula>(N35+N34)&gt;N33</formula>
    </cfRule>
  </conditionalFormatting>
  <conditionalFormatting sqref="N58:AB58">
    <cfRule type="expression" dxfId="133" priority="67">
      <formula>N58&gt;N57</formula>
    </cfRule>
  </conditionalFormatting>
  <conditionalFormatting sqref="N57:AB57">
    <cfRule type="expression" dxfId="132" priority="66">
      <formula>N58&gt;N57</formula>
    </cfRule>
  </conditionalFormatting>
  <conditionalFormatting sqref="N57:AB57">
    <cfRule type="expression" dxfId="131" priority="65">
      <formula>N61&gt;N57</formula>
    </cfRule>
  </conditionalFormatting>
  <conditionalFormatting sqref="N59:AB59">
    <cfRule type="expression" dxfId="130" priority="64">
      <formula>N59&gt;N57</formula>
    </cfRule>
  </conditionalFormatting>
  <conditionalFormatting sqref="N57:AB57">
    <cfRule type="expression" dxfId="129" priority="63">
      <formula>N59&gt;N57</formula>
    </cfRule>
  </conditionalFormatting>
  <conditionalFormatting sqref="N57:AB57">
    <cfRule type="expression" dxfId="128" priority="62">
      <formula>(N68+N64+N63)&gt;N57</formula>
    </cfRule>
  </conditionalFormatting>
  <conditionalFormatting sqref="N59:AB59">
    <cfRule type="expression" dxfId="127" priority="61">
      <formula>(N59+N58)&gt;N57</formula>
    </cfRule>
  </conditionalFormatting>
  <conditionalFormatting sqref="N57:AB57">
    <cfRule type="expression" dxfId="126" priority="60">
      <formula>(N59+N58)&gt;N57</formula>
    </cfRule>
  </conditionalFormatting>
  <conditionalFormatting sqref="N58:AB58">
    <cfRule type="expression" dxfId="125" priority="59">
      <formula>(N59+N58)&gt;N57</formula>
    </cfRule>
  </conditionalFormatting>
  <conditionalFormatting sqref="AK33:AK40 AK46:AK53">
    <cfRule type="notContainsBlanks" dxfId="124" priority="58">
      <formula>LEN(TRIM(AK33))&gt;0</formula>
    </cfRule>
  </conditionalFormatting>
  <conditionalFormatting sqref="AK41:AK43">
    <cfRule type="notContainsBlanks" dxfId="123" priority="57">
      <formula>LEN(TRIM(AK41))&gt;0</formula>
    </cfRule>
  </conditionalFormatting>
  <conditionalFormatting sqref="AK44:AK45">
    <cfRule type="notContainsBlanks" dxfId="122" priority="56">
      <formula>LEN(TRIM(AK44))&gt;0</formula>
    </cfRule>
  </conditionalFormatting>
  <conditionalFormatting sqref="AK57:AK64 AK70:AK77">
    <cfRule type="notContainsBlanks" dxfId="121" priority="55">
      <formula>LEN(TRIM(AK57))&gt;0</formula>
    </cfRule>
  </conditionalFormatting>
  <conditionalFormatting sqref="AK65:AK67">
    <cfRule type="notContainsBlanks" dxfId="120" priority="54">
      <formula>LEN(TRIM(AK65))&gt;0</formula>
    </cfRule>
  </conditionalFormatting>
  <conditionalFormatting sqref="AK68:AK69">
    <cfRule type="notContainsBlanks" dxfId="119" priority="53">
      <formula>LEN(TRIM(AK68))&gt;0</formula>
    </cfRule>
  </conditionalFormatting>
  <conditionalFormatting sqref="N14:AB14">
    <cfRule type="expression" dxfId="118" priority="52">
      <formula>(N15+N16)&lt;&gt;N14</formula>
    </cfRule>
  </conditionalFormatting>
  <conditionalFormatting sqref="N15:AB15">
    <cfRule type="expression" dxfId="117" priority="51">
      <formula>(N15+N16)&lt;&gt;N14</formula>
    </cfRule>
  </conditionalFormatting>
  <conditionalFormatting sqref="N16:AB16">
    <cfRule type="expression" dxfId="116" priority="50">
      <formula>(N15+N16)&lt;&gt;N14</formula>
    </cfRule>
  </conditionalFormatting>
  <conditionalFormatting sqref="N38:AB38">
    <cfRule type="expression" dxfId="115" priority="49">
      <formula>N38&gt;N37</formula>
    </cfRule>
  </conditionalFormatting>
  <conditionalFormatting sqref="N39:AB39">
    <cfRule type="expression" dxfId="114" priority="48">
      <formula>N39&gt;N38</formula>
    </cfRule>
  </conditionalFormatting>
  <conditionalFormatting sqref="N38:AB38">
    <cfRule type="expression" dxfId="113" priority="47">
      <formula>N39&gt;N38</formula>
    </cfRule>
  </conditionalFormatting>
  <conditionalFormatting sqref="N40:AB40">
    <cfRule type="expression" dxfId="112" priority="46">
      <formula>(N44+N40+N39)&gt;N33</formula>
    </cfRule>
  </conditionalFormatting>
  <conditionalFormatting sqref="N39:AB39">
    <cfRule type="expression" dxfId="111" priority="45">
      <formula>(N44+N40+N39)&gt;N33</formula>
    </cfRule>
  </conditionalFormatting>
  <conditionalFormatting sqref="N38:AB38">
    <cfRule type="expression" dxfId="110" priority="44">
      <formula>(N39+N40)&lt;&gt;N38</formula>
    </cfRule>
  </conditionalFormatting>
  <conditionalFormatting sqref="N39:AB39">
    <cfRule type="expression" dxfId="109" priority="43">
      <formula>(N39+N40)&lt;&gt;N38</formula>
    </cfRule>
  </conditionalFormatting>
  <conditionalFormatting sqref="N40:AB40">
    <cfRule type="expression" dxfId="108" priority="42">
      <formula>(N39+N40)&lt;&gt;N38</formula>
    </cfRule>
  </conditionalFormatting>
  <conditionalFormatting sqref="N62:AB62">
    <cfRule type="expression" dxfId="107" priority="41">
      <formula>N62&gt;N61</formula>
    </cfRule>
  </conditionalFormatting>
  <conditionalFormatting sqref="N63:AB63">
    <cfRule type="expression" dxfId="106" priority="40">
      <formula>N63&gt;N62</formula>
    </cfRule>
  </conditionalFormatting>
  <conditionalFormatting sqref="N62:AB62">
    <cfRule type="expression" dxfId="105" priority="39">
      <formula>N63&gt;N62</formula>
    </cfRule>
  </conditionalFormatting>
  <conditionalFormatting sqref="N64:AB64">
    <cfRule type="expression" dxfId="104" priority="38">
      <formula>(N68+N64+N63)&gt;N57</formula>
    </cfRule>
  </conditionalFormatting>
  <conditionalFormatting sqref="N63:AB63">
    <cfRule type="expression" dxfId="103" priority="37">
      <formula>(N68+N64+N63)&gt;N57</formula>
    </cfRule>
  </conditionalFormatting>
  <conditionalFormatting sqref="N62:AB62">
    <cfRule type="expression" dxfId="102" priority="36">
      <formula>(N63+N64)&lt;&gt;N62</formula>
    </cfRule>
  </conditionalFormatting>
  <conditionalFormatting sqref="N63:AB63">
    <cfRule type="expression" dxfId="101" priority="35">
      <formula>(N63+N64)&lt;&gt;N62</formula>
    </cfRule>
  </conditionalFormatting>
  <conditionalFormatting sqref="N64:AB64">
    <cfRule type="expression" dxfId="100" priority="34">
      <formula>(N63+N64)&lt;&gt;N62</formula>
    </cfRule>
  </conditionalFormatting>
  <conditionalFormatting sqref="AC12:AH12">
    <cfRule type="cellIs" dxfId="99" priority="33" operator="equal">
      <formula>0</formula>
    </cfRule>
  </conditionalFormatting>
  <conditionalFormatting sqref="M36 AC36:AH36">
    <cfRule type="expression" dxfId="98" priority="31">
      <formula>M36&gt;M34</formula>
    </cfRule>
  </conditionalFormatting>
  <conditionalFormatting sqref="AC36:AH36">
    <cfRule type="expression" dxfId="97" priority="30">
      <formula>(AC36+AC35)&gt;AC34</formula>
    </cfRule>
  </conditionalFormatting>
  <conditionalFormatting sqref="AC36:AH36">
    <cfRule type="cellIs" dxfId="96" priority="29" operator="equal">
      <formula>0</formula>
    </cfRule>
  </conditionalFormatting>
  <conditionalFormatting sqref="M60 AC60:AH60">
    <cfRule type="expression" dxfId="95" priority="27">
      <formula>M60&gt;M58</formula>
    </cfRule>
  </conditionalFormatting>
  <conditionalFormatting sqref="AC60:AH60">
    <cfRule type="expression" dxfId="94" priority="26">
      <formula>(AC60+AC59)&gt;AC58</formula>
    </cfRule>
  </conditionalFormatting>
  <conditionalFormatting sqref="AC60:AH60">
    <cfRule type="cellIs" dxfId="93" priority="25" operator="equal">
      <formula>0</formula>
    </cfRule>
  </conditionalFormatting>
  <conditionalFormatting sqref="N13:AB13">
    <cfRule type="expression" dxfId="92" priority="24">
      <formula>N13&gt;N12</formula>
    </cfRule>
  </conditionalFormatting>
  <conditionalFormatting sqref="N37:AB37">
    <cfRule type="expression" dxfId="91" priority="21">
      <formula>N37&gt;N33</formula>
    </cfRule>
  </conditionalFormatting>
  <conditionalFormatting sqref="N37:AB37">
    <cfRule type="expression" dxfId="90" priority="20">
      <formula>N38&gt;N37</formula>
    </cfRule>
  </conditionalFormatting>
  <conditionalFormatting sqref="N37:AB37">
    <cfRule type="expression" dxfId="89" priority="17">
      <formula>N37&gt;N36</formula>
    </cfRule>
  </conditionalFormatting>
  <conditionalFormatting sqref="N61:AB61">
    <cfRule type="expression" dxfId="88" priority="14">
      <formula>N61&gt;N57</formula>
    </cfRule>
  </conditionalFormatting>
  <conditionalFormatting sqref="N61:AB61">
    <cfRule type="expression" dxfId="87" priority="13">
      <formula>N62&gt;N61</formula>
    </cfRule>
  </conditionalFormatting>
  <conditionalFormatting sqref="N61:AB61">
    <cfRule type="expression" dxfId="86" priority="10">
      <formula>N61&gt;N60</formula>
    </cfRule>
  </conditionalFormatting>
  <conditionalFormatting sqref="N12:AB12">
    <cfRule type="cellIs" dxfId="85" priority="6" operator="equal">
      <formula>0</formula>
    </cfRule>
  </conditionalFormatting>
  <conditionalFormatting sqref="N12:AB12">
    <cfRule type="expression" dxfId="84" priority="5">
      <formula>N13&gt;N12</formula>
    </cfRule>
  </conditionalFormatting>
  <conditionalFormatting sqref="N36:AB36">
    <cfRule type="cellIs" dxfId="83" priority="4" operator="equal">
      <formula>0</formula>
    </cfRule>
  </conditionalFormatting>
  <conditionalFormatting sqref="N36:AB36">
    <cfRule type="expression" dxfId="82" priority="3">
      <formula>N37&gt;N36</formula>
    </cfRule>
  </conditionalFormatting>
  <conditionalFormatting sqref="N60:AB60">
    <cfRule type="cellIs" dxfId="81" priority="2" operator="equal">
      <formula>0</formula>
    </cfRule>
  </conditionalFormatting>
  <conditionalFormatting sqref="N60:AB60">
    <cfRule type="expression" dxfId="80"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topLeftCell="A4" zoomScale="70" zoomScaleNormal="70" workbookViewId="0">
      <selection activeCell="A13" sqref="A13:K1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36" t="s">
        <v>438</v>
      </c>
    </row>
    <row r="2" spans="1:16" ht="29.25" customHeight="1" x14ac:dyDescent="0.25">
      <c r="A2" s="516" t="s">
        <v>439</v>
      </c>
      <c r="B2" s="516"/>
      <c r="C2" s="516"/>
      <c r="D2" s="516"/>
      <c r="E2" s="516"/>
      <c r="F2" s="516"/>
      <c r="G2" s="516"/>
      <c r="H2" s="516"/>
      <c r="I2" s="516"/>
      <c r="J2" s="516"/>
      <c r="K2" s="516"/>
    </row>
    <row r="3" spans="1:16" x14ac:dyDescent="0.25">
      <c r="A3" t="s">
        <v>440</v>
      </c>
    </row>
    <row r="5" spans="1:16" ht="21" x14ac:dyDescent="0.35">
      <c r="A5" s="37" t="s">
        <v>441</v>
      </c>
    </row>
    <row r="6" spans="1:16" ht="45" x14ac:dyDescent="0.25">
      <c r="A6" s="38" t="s">
        <v>442</v>
      </c>
      <c r="B6" s="38" t="s">
        <v>443</v>
      </c>
      <c r="C6" s="38" t="s">
        <v>444</v>
      </c>
      <c r="D6" s="38" t="s">
        <v>445</v>
      </c>
      <c r="E6" s="38" t="s">
        <v>446</v>
      </c>
    </row>
    <row r="7" spans="1:16" ht="75" x14ac:dyDescent="0.25">
      <c r="A7" s="517">
        <v>44652</v>
      </c>
      <c r="B7" s="39" t="s">
        <v>447</v>
      </c>
      <c r="C7" s="40" t="s">
        <v>448</v>
      </c>
      <c r="D7" s="41">
        <v>44621</v>
      </c>
      <c r="E7" s="520" t="s">
        <v>449</v>
      </c>
    </row>
    <row r="8" spans="1:16" ht="75" x14ac:dyDescent="0.25">
      <c r="A8" s="518"/>
      <c r="B8" s="39" t="s">
        <v>450</v>
      </c>
      <c r="C8" s="42" t="s">
        <v>451</v>
      </c>
      <c r="D8" s="41">
        <v>44562</v>
      </c>
      <c r="E8" s="520"/>
    </row>
    <row r="9" spans="1:16" ht="75" x14ac:dyDescent="0.25">
      <c r="A9" s="518"/>
      <c r="B9" s="39" t="s">
        <v>452</v>
      </c>
      <c r="C9" s="42" t="s">
        <v>453</v>
      </c>
      <c r="D9" s="41">
        <v>44501</v>
      </c>
      <c r="E9" s="520"/>
    </row>
    <row r="10" spans="1:16" ht="75" x14ac:dyDescent="0.25">
      <c r="A10" s="518"/>
      <c r="B10" s="39" t="s">
        <v>454</v>
      </c>
      <c r="C10" s="43" t="s">
        <v>455</v>
      </c>
      <c r="D10" s="41">
        <v>44378</v>
      </c>
      <c r="E10" s="520"/>
    </row>
    <row r="11" spans="1:16" ht="105" x14ac:dyDescent="0.25">
      <c r="A11" s="519"/>
      <c r="B11" s="39" t="s">
        <v>456</v>
      </c>
      <c r="C11" s="43" t="s">
        <v>457</v>
      </c>
      <c r="D11" s="41">
        <v>44287</v>
      </c>
      <c r="E11" s="520"/>
    </row>
    <row r="13" spans="1:16" ht="47.65" customHeight="1" x14ac:dyDescent="0.25">
      <c r="A13" s="514" t="s">
        <v>458</v>
      </c>
      <c r="B13" s="514"/>
      <c r="C13" s="514"/>
      <c r="D13" s="514"/>
      <c r="E13" s="514"/>
      <c r="F13" s="514"/>
      <c r="G13" s="514"/>
      <c r="H13" s="514"/>
      <c r="I13" s="514"/>
      <c r="J13" s="514"/>
      <c r="K13" s="514"/>
      <c r="L13" s="44"/>
      <c r="M13" s="44"/>
      <c r="N13" s="44"/>
      <c r="O13" s="44"/>
      <c r="P13" s="44"/>
    </row>
    <row r="15" spans="1:16" ht="35.25" customHeight="1" x14ac:dyDescent="0.25">
      <c r="A15" s="514" t="s">
        <v>459</v>
      </c>
      <c r="B15" s="514"/>
      <c r="C15" s="514"/>
      <c r="D15" s="514"/>
      <c r="E15" s="514"/>
      <c r="F15" s="514"/>
      <c r="G15" s="514"/>
      <c r="H15" s="514"/>
      <c r="I15" s="514"/>
      <c r="J15" s="514"/>
      <c r="K15" s="514"/>
    </row>
    <row r="17" spans="1:11" ht="28.15" customHeight="1" x14ac:dyDescent="0.25">
      <c r="A17" s="514" t="s">
        <v>460</v>
      </c>
      <c r="B17" s="514"/>
      <c r="C17" s="514"/>
      <c r="D17" s="514"/>
      <c r="E17" s="514"/>
      <c r="F17" s="514"/>
      <c r="G17" s="514"/>
      <c r="H17" s="514"/>
      <c r="I17" s="514"/>
      <c r="J17" s="514"/>
      <c r="K17" s="514"/>
    </row>
    <row r="19" spans="1:11" ht="31.15" customHeight="1" x14ac:dyDescent="0.25">
      <c r="A19" s="514" t="s">
        <v>461</v>
      </c>
      <c r="B19" s="514"/>
      <c r="C19" s="514"/>
      <c r="D19" s="514"/>
      <c r="E19" s="514"/>
      <c r="F19" s="514"/>
      <c r="G19" s="514"/>
      <c r="H19" s="514"/>
      <c r="I19" s="514"/>
      <c r="J19" s="514"/>
      <c r="K19" s="514"/>
    </row>
    <row r="21" spans="1:11" ht="47.25" customHeight="1" x14ac:dyDescent="0.25">
      <c r="A21" s="515" t="s">
        <v>462</v>
      </c>
      <c r="B21" s="515"/>
      <c r="C21" s="515"/>
      <c r="D21" s="515"/>
      <c r="E21" s="515"/>
      <c r="F21" s="515"/>
      <c r="G21" s="515"/>
      <c r="H21" s="515"/>
      <c r="I21" s="515"/>
      <c r="J21" s="515"/>
      <c r="K21" s="515"/>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8"/>
  <sheetViews>
    <sheetView showGridLines="0" tabSelected="1" zoomScale="50" zoomScaleNormal="50" workbookViewId="0">
      <pane xSplit="12" ySplit="8" topLeftCell="M9" activePane="bottomRight" state="frozen"/>
      <selection pane="topRight" activeCell="M1" sqref="M1"/>
      <selection pane="bottomLeft" activeCell="A9" sqref="A9"/>
      <selection pane="bottomRight" activeCell="N13" sqref="N13"/>
    </sheetView>
  </sheetViews>
  <sheetFormatPr defaultRowHeight="15" x14ac:dyDescent="0.25"/>
  <cols>
    <col min="1" max="1" width="3.140625" customWidth="1"/>
    <col min="2" max="2" width="62.28515625" style="149" customWidth="1"/>
    <col min="3" max="3" width="95.85546875" customWidth="1"/>
    <col min="4" max="4" width="17.7109375" customWidth="1"/>
    <col min="5" max="12" width="10.85546875" hidden="1" customWidth="1"/>
    <col min="13" max="14" width="10.85546875" customWidth="1"/>
    <col min="15" max="15" width="12.85546875" customWidth="1"/>
    <col min="16" max="27" width="10.85546875" customWidth="1"/>
    <col min="28" max="28" width="10.42578125" customWidth="1"/>
    <col min="29" max="29" width="5.5703125" hidden="1" customWidth="1"/>
    <col min="30" max="30" width="10.42578125" hidden="1" customWidth="1"/>
    <col min="31" max="31" width="11" hidden="1" customWidth="1"/>
    <col min="32" max="32" width="3.85546875" hidden="1" customWidth="1"/>
    <col min="33" max="33" width="5.5703125" hidden="1" customWidth="1"/>
    <col min="34" max="34" width="3.85546875" hidden="1" customWidth="1"/>
    <col min="35" max="35" width="18.42578125" bestFit="1" customWidth="1"/>
    <col min="36" max="36" width="11.42578125" hidden="1" customWidth="1"/>
    <col min="37" max="37" width="27.5703125" bestFit="1" customWidth="1"/>
    <col min="38" max="38" width="17.28515625" hidden="1" customWidth="1"/>
    <col min="44" max="44" width="21" customWidth="1"/>
  </cols>
  <sheetData>
    <row r="1" spans="1:38" s="15" customFormat="1" ht="41.25" customHeight="1" thickBot="1" x14ac:dyDescent="0.3">
      <c r="B1" s="545" t="str">
        <f>IF(LEN(B217)&lt;1,"","This form Has Data Validation check Errors. Please correct before uploading")</f>
        <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7"/>
    </row>
    <row r="2" spans="1:38" ht="63.75" hidden="1" customHeight="1" thickBot="1" x14ac:dyDescent="0.55000000000000004">
      <c r="B2" s="549" t="s">
        <v>0</v>
      </c>
      <c r="C2" s="168" t="str">
        <f>'Prep Partner Performance'!C2</f>
        <v>Kisima Health Centre</v>
      </c>
      <c r="D2" s="451" t="s">
        <v>1</v>
      </c>
      <c r="E2" s="451"/>
      <c r="F2" s="451"/>
      <c r="G2" s="513">
        <f>'Prep Partner Performance'!G2</f>
        <v>14943</v>
      </c>
      <c r="H2" s="513"/>
      <c r="I2" s="438" t="s">
        <v>2</v>
      </c>
      <c r="J2" s="438"/>
      <c r="K2" s="438"/>
      <c r="L2" s="513" t="str">
        <f>'Prep Partner Performance'!L2</f>
        <v>Samburu Central</v>
      </c>
      <c r="M2" s="513"/>
      <c r="N2" s="513"/>
      <c r="O2" s="513"/>
      <c r="P2" s="513"/>
      <c r="Q2" s="513"/>
      <c r="R2" s="513"/>
      <c r="S2" s="438" t="s">
        <v>3</v>
      </c>
      <c r="T2" s="438"/>
      <c r="U2" s="513" t="str">
        <f>'Prep Partner Performance'!U2</f>
        <v>Samburu</v>
      </c>
      <c r="V2" s="513"/>
      <c r="W2" s="513"/>
      <c r="X2" s="438" t="s">
        <v>4</v>
      </c>
      <c r="Y2" s="438"/>
      <c r="Z2" s="505" t="str">
        <f>'Prep Partner Performance'!Z2</f>
        <v>05</v>
      </c>
      <c r="AA2" s="506"/>
      <c r="AB2" s="506"/>
      <c r="AC2" s="506"/>
      <c r="AD2" s="13" t="s">
        <v>5</v>
      </c>
      <c r="AE2" s="169">
        <f>'Prep Partner Performance'!AE2</f>
        <v>2022</v>
      </c>
      <c r="AF2" s="10"/>
      <c r="AG2" s="10"/>
      <c r="AH2" s="10"/>
      <c r="AI2" s="11"/>
      <c r="AL2" s="74">
        <f>DATEVALUE(AE2&amp;"-"&amp;Z2&amp;"-01")</f>
        <v>44682</v>
      </c>
    </row>
    <row r="3" spans="1:38" ht="92.1" customHeight="1" thickBot="1" x14ac:dyDescent="0.3">
      <c r="B3" s="440" t="s">
        <v>904</v>
      </c>
      <c r="C3" s="441"/>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5" t="str">
        <f>IF(LEN(B217)&lt;1,"","Form Has Data Errors. Please correct them before uploading")</f>
        <v/>
      </c>
      <c r="AK3" s="496"/>
    </row>
    <row r="4" spans="1:38" ht="37.15" customHeight="1" thickBot="1" x14ac:dyDescent="0.3">
      <c r="B4" s="507" t="str">
        <f>"County: "&amp;U2&amp;"             sub-county: "&amp;L2&amp;"             Facility: "&amp;C2&amp;"             Mflcode: "&amp;G2&amp;"             Year: "&amp;AE2&amp;"             Month: "&amp;Z2</f>
        <v>County: Samburu             sub-county: Samburu Central             Facility: Kisima Health Centre             Mflcode: 14943             Year: 2022             Month: 05</v>
      </c>
      <c r="C4" s="508"/>
      <c r="D4" s="508"/>
      <c r="E4" s="508"/>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9"/>
      <c r="AJ4" s="497"/>
      <c r="AK4" s="498"/>
    </row>
    <row r="5" spans="1:38" ht="37.15" hidden="1" customHeight="1" thickBot="1" x14ac:dyDescent="0.3">
      <c r="A5" s="273"/>
      <c r="B5" s="355" t="s">
        <v>546</v>
      </c>
      <c r="C5" s="77"/>
      <c r="D5" s="542" t="s">
        <v>545</v>
      </c>
      <c r="E5" s="542"/>
      <c r="F5" s="542"/>
      <c r="G5" s="542"/>
      <c r="H5" s="542"/>
      <c r="I5" s="542"/>
      <c r="J5" s="542"/>
      <c r="K5" s="542"/>
      <c r="L5" s="542"/>
      <c r="M5" s="542"/>
      <c r="N5" s="542"/>
      <c r="O5" s="542"/>
      <c r="P5" s="543">
        <f>AL5</f>
        <v>44652</v>
      </c>
      <c r="Q5" s="544"/>
      <c r="R5" s="544"/>
      <c r="S5" s="544"/>
      <c r="T5" s="77"/>
      <c r="U5" s="77"/>
      <c r="V5" s="77"/>
      <c r="W5" s="77"/>
      <c r="X5" s="77"/>
      <c r="Y5" s="77"/>
      <c r="Z5" s="77"/>
      <c r="AA5" s="77"/>
      <c r="AB5" s="77"/>
      <c r="AC5" s="77"/>
      <c r="AD5" s="77"/>
      <c r="AE5" s="77"/>
      <c r="AF5" s="77"/>
      <c r="AG5" s="77"/>
      <c r="AH5" s="77"/>
      <c r="AI5" s="78"/>
      <c r="AJ5" s="499"/>
      <c r="AK5" s="500"/>
      <c r="AL5" s="72">
        <f>EDATE(AL2,-1)</f>
        <v>44652</v>
      </c>
    </row>
    <row r="6" spans="1:38" ht="37.15" customHeight="1" x14ac:dyDescent="0.25">
      <c r="A6" s="274"/>
      <c r="B6" s="550" t="s">
        <v>6</v>
      </c>
      <c r="C6" s="511" t="s">
        <v>7</v>
      </c>
      <c r="D6" s="540" t="s">
        <v>8</v>
      </c>
      <c r="E6" s="418" t="s">
        <v>9</v>
      </c>
      <c r="F6" s="418"/>
      <c r="G6" s="418" t="s">
        <v>10</v>
      </c>
      <c r="H6" s="418"/>
      <c r="I6" s="418" t="s">
        <v>11</v>
      </c>
      <c r="J6" s="418"/>
      <c r="K6" s="418" t="s">
        <v>12</v>
      </c>
      <c r="L6" s="418"/>
      <c r="M6" s="427" t="s">
        <v>13</v>
      </c>
      <c r="N6" s="428"/>
      <c r="O6" s="427" t="s">
        <v>14</v>
      </c>
      <c r="P6" s="428"/>
      <c r="Q6" s="427" t="s">
        <v>15</v>
      </c>
      <c r="R6" s="428"/>
      <c r="S6" s="427" t="s">
        <v>16</v>
      </c>
      <c r="T6" s="428"/>
      <c r="U6" s="427" t="s">
        <v>17</v>
      </c>
      <c r="V6" s="428"/>
      <c r="W6" s="427" t="s">
        <v>18</v>
      </c>
      <c r="X6" s="428"/>
      <c r="Y6" s="427" t="s">
        <v>19</v>
      </c>
      <c r="Z6" s="428"/>
      <c r="AA6" s="427" t="s">
        <v>20</v>
      </c>
      <c r="AB6" s="428"/>
      <c r="AC6" s="418" t="s">
        <v>21</v>
      </c>
      <c r="AD6" s="418"/>
      <c r="AE6" s="418" t="s">
        <v>22</v>
      </c>
      <c r="AF6" s="418"/>
      <c r="AG6" s="418" t="s">
        <v>23</v>
      </c>
      <c r="AH6" s="418"/>
      <c r="AI6" s="419" t="s">
        <v>24</v>
      </c>
      <c r="AJ6" s="421" t="s">
        <v>84</v>
      </c>
      <c r="AK6" s="490" t="s">
        <v>85</v>
      </c>
    </row>
    <row r="7" spans="1:38" ht="37.15" customHeight="1" thickBot="1" x14ac:dyDescent="0.3">
      <c r="A7" s="274"/>
      <c r="B7" s="551"/>
      <c r="C7" s="487"/>
      <c r="D7" s="541"/>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0"/>
      <c r="AJ7" s="422"/>
      <c r="AK7" s="539"/>
    </row>
    <row r="8" spans="1:38" ht="37.15" customHeight="1" thickBot="1" x14ac:dyDescent="0.3">
      <c r="A8" s="300"/>
      <c r="B8" s="355"/>
      <c r="C8" s="77"/>
      <c r="D8" s="254"/>
      <c r="E8" s="254"/>
      <c r="F8" s="254"/>
      <c r="G8" s="254"/>
      <c r="H8" s="254"/>
      <c r="I8" s="254"/>
      <c r="J8" s="254"/>
      <c r="K8" s="254"/>
      <c r="L8" s="254"/>
      <c r="M8" s="254"/>
      <c r="N8" s="254"/>
      <c r="O8" s="254"/>
      <c r="P8" s="303"/>
      <c r="Q8" s="304"/>
      <c r="R8" s="304"/>
      <c r="S8" s="304"/>
      <c r="T8" s="77"/>
      <c r="U8" s="77"/>
      <c r="V8" s="77"/>
      <c r="W8" s="77"/>
      <c r="X8" s="77"/>
      <c r="Y8" s="77"/>
      <c r="Z8" s="77"/>
      <c r="AA8" s="77"/>
      <c r="AB8" s="78"/>
      <c r="AC8" s="77"/>
      <c r="AD8" s="77"/>
      <c r="AE8" s="77"/>
      <c r="AF8" s="77"/>
      <c r="AG8" s="77"/>
      <c r="AH8" s="77"/>
      <c r="AI8" s="282"/>
      <c r="AJ8" s="172"/>
      <c r="AK8" s="478" t="str">
        <f>CONCATENATE(AJ9,AJ10,AJ11,AJ15,AJ16,AJ12,AJ17,AJ8,AJ13,AJ14)</f>
        <v/>
      </c>
      <c r="AL8" s="72">
        <f>EDATE(AL2,-1)</f>
        <v>44652</v>
      </c>
    </row>
    <row r="9" spans="1:38" s="4" customFormat="1" ht="37.15" hidden="1" customHeight="1" x14ac:dyDescent="0.25">
      <c r="A9" s="274"/>
      <c r="B9" s="552" t="s">
        <v>864</v>
      </c>
      <c r="C9" s="301" t="s">
        <v>844</v>
      </c>
      <c r="D9" s="302" t="s">
        <v>616</v>
      </c>
      <c r="E9" s="18"/>
      <c r="F9" s="18"/>
      <c r="G9" s="18"/>
      <c r="H9" s="18"/>
      <c r="I9" s="18"/>
      <c r="J9" s="18"/>
      <c r="K9" s="18"/>
      <c r="L9" s="288"/>
      <c r="M9" s="329"/>
      <c r="N9" s="283"/>
      <c r="O9" s="329"/>
      <c r="P9" s="283"/>
      <c r="Q9" s="329"/>
      <c r="R9" s="339"/>
      <c r="S9" s="329"/>
      <c r="T9" s="339"/>
      <c r="U9" s="329"/>
      <c r="V9" s="339"/>
      <c r="W9" s="329"/>
      <c r="X9" s="339"/>
      <c r="Y9" s="329"/>
      <c r="Z9" s="339"/>
      <c r="AA9" s="329"/>
      <c r="AB9" s="342"/>
      <c r="AC9" s="279"/>
      <c r="AD9" s="21"/>
      <c r="AE9" s="21"/>
      <c r="AF9" s="21"/>
      <c r="AG9" s="21"/>
      <c r="AH9" s="306"/>
      <c r="AI9" s="309">
        <f t="shared" ref="AI9" si="0">SUM(M9:AB9)</f>
        <v>0</v>
      </c>
      <c r="AJ9" s="305" t="str">
        <f>CONCATENATE(IF((M18+M27)&gt;M9," *    "&amp;$B$18&amp;" ,  "&amp;$C18&amp;" plus   "&amp;$B$27&amp;" ,  "&amp;$C27&amp;"  For age "&amp;$M$6&amp;" "&amp;$M$7&amp;" Should not be more than    "&amp;$B$9&amp;" ,  "&amp;$C9&amp;""&amp;CHAR(9),""),IF((N18+N27)&gt;N9," *   "&amp;$B$18&amp;" ,  "&amp;$C18&amp;" plus   "&amp;$B$27&amp;" ,  "&amp;$C27&amp;"  For age "&amp;$M$6&amp;" "&amp;$N$7&amp;" Should not be more than    "&amp;$B$9&amp;" ,  "&amp;$C9&amp;""&amp;CHAR(9),""),IF((O18+O27)&gt;O9," *   "&amp;$B$18&amp;" ,  "&amp;$C18&amp;" plus   "&amp;$B$27&amp;" ,  "&amp;$C27&amp;"  For age "&amp;$O$6&amp;" "&amp;$O$7&amp;" Should not be more than    "&amp;$B$9&amp;" ,  "&amp;$C9&amp;""&amp;CHAR(9),""),IF((P18+P27)&gt;P9," *   "&amp;$B$18&amp;" ,  "&amp;$C18&amp;" plus   "&amp;$B$27&amp;" ,  "&amp;$C27&amp;"  For age "&amp;$O$6&amp;" "&amp;$P$7&amp;" Should not be more than    "&amp;$B$9&amp;" ,  "&amp;$C9&amp;""&amp;CHAR(9),""),IF((Q18+Q27)&gt;Q9," *   "&amp;$B$18&amp;" ,  "&amp;$C18&amp;" plus   "&amp;$B$27&amp;" ,  "&amp;$C27&amp;"  For age "&amp;$Q$6&amp;" "&amp;$Q$7&amp;" Should not be more than    "&amp;$B$9&amp;" ,  "&amp;$C9&amp;""&amp;CHAR(9),""),IF((R18+R27)&gt;R9," *   "&amp;$B$18&amp;" ,  "&amp;$C18&amp;" plus   "&amp;$B$27&amp;" ,  "&amp;$C27&amp;"  For age "&amp;$Q$6&amp;" "&amp;$R$7&amp;" Should not be more than    "&amp;$B$9&amp;" ,  "&amp;$C9&amp;""&amp;CHAR(9),""),IF((S18+S27)&gt;S9," *   "&amp;$B$18&amp;" ,  "&amp;$C18&amp;" plus   "&amp;$B$27&amp;" ,  "&amp;$C27&amp;"  For age "&amp;$S$6&amp;" "&amp;$S$7&amp;" Should not be more than    "&amp;$B$9&amp;" ,  "&amp;$C9&amp;""&amp;CHAR(9),""),IF((T18+T27)&gt;T9," *   "&amp;$B$18&amp;" ,  "&amp;$C18&amp;" plus   "&amp;$B$27&amp;" ,  "&amp;$C27&amp;"  For age "&amp;$S$6&amp;" "&amp;$T$7&amp;" Should not be more than    "&amp;$B$9&amp;" ,  "&amp;$C9&amp;""&amp;CHAR(9),""),IF((U18+U27)&gt;U9," *   "&amp;$B$18&amp;" ,  "&amp;$C18&amp;" plus   "&amp;$B$27&amp;" ,  "&amp;$C27&amp;"  For age "&amp;$U$6&amp;" "&amp;$U$7&amp;" Should not be more than    "&amp;$B$9&amp;" ,  "&amp;$C9&amp;""&amp;CHAR(9),""),IF((V18+V27)&gt;V9," *   "&amp;$B$18&amp;" ,  "&amp;$C18&amp;" plus   "&amp;$B$27&amp;" ,  "&amp;$C27&amp;"  For age "&amp;$U$6&amp;" "&amp;$V$7&amp;" Should not be more than    "&amp;$B$9&amp;" ,  "&amp;$C9&amp;""&amp;CHAR(9),""),IF((W18+W27)&gt;W9," *   "&amp;$B$18&amp;" ,  "&amp;$C18&amp;" plus   "&amp;$B$27&amp;" ,  "&amp;$C27&amp;"  For age "&amp;$W$6&amp;" "&amp;$W$7&amp;" Should not be more than    "&amp;$B$9&amp;" ,  "&amp;$C9&amp;""&amp;CHAR(9),""),IF((X18+X27)&gt;X9," *   "&amp;$B$18&amp;" ,  "&amp;$C18&amp;" plus   "&amp;$B$27&amp;" ,  "&amp;$C27&amp;"  For age "&amp;$W$6&amp;" "&amp;$X$7&amp;" Should not be more than    "&amp;$B$9&amp;" ,  "&amp;$C9&amp;""&amp;CHAR(9),""),IF((Y18+Y27)&gt;Y9," *   "&amp;$B$18&amp;" ,  "&amp;$C18&amp;" plus   "&amp;$B$27&amp;" ,  "&amp;$C27&amp;"  For age "&amp;$Y$6&amp;" "&amp;$Y$7&amp;" Should not be more than    "&amp;$B$9&amp;" ,  "&amp;$C9&amp;""&amp;CHAR(9),""),IF((Z18+Z27)&gt;Z9," *   "&amp;$B$18&amp;" ,  "&amp;$C18&amp;" plus   "&amp;$B$27&amp;" ,  "&amp;$C27&amp;"  For age "&amp;$Y$6&amp;" "&amp;$Z$7&amp;" Should not be more than    "&amp;$B$9&amp;" ,  "&amp;$C9&amp;""&amp;CHAR(9),""),IF((AA18+AA27)&gt;AA9," *   "&amp;$B$18&amp;" ,  "&amp;$C18&amp;" plus   "&amp;$B$27&amp;" ,  "&amp;$C27&amp;"  For age "&amp;$AA$6&amp;" "&amp;$AA$7&amp;" Should not be more than    "&amp;$B$9&amp;" ,  "&amp;$C9&amp;""&amp;CHAR(9),""),IF((AB18+AB27)&gt;AB9," *   "&amp;$B$18&amp;" ,  "&amp;$C18&amp;" plus   "&amp;$B$27&amp;" ,  "&amp;$C27&amp;"  For age "&amp;$AA$6&amp;" "&amp;$AB$7&amp;" Should not be more than    "&amp;$B$9&amp;" ,  "&amp;$C9&amp;""&amp;CHAR(9),""))</f>
        <v/>
      </c>
      <c r="AK9" s="478"/>
    </row>
    <row r="10" spans="1:38" s="4" customFormat="1" ht="37.15" hidden="1" customHeight="1" x14ac:dyDescent="0.25">
      <c r="A10" s="274"/>
      <c r="B10" s="552"/>
      <c r="C10" s="255" t="s">
        <v>604</v>
      </c>
      <c r="D10" s="28" t="s">
        <v>617</v>
      </c>
      <c r="E10" s="1"/>
      <c r="F10" s="1"/>
      <c r="G10" s="1"/>
      <c r="H10" s="1"/>
      <c r="I10" s="1"/>
      <c r="J10" s="1"/>
      <c r="K10" s="1"/>
      <c r="L10" s="64"/>
      <c r="M10" s="329"/>
      <c r="N10" s="2"/>
      <c r="O10" s="329"/>
      <c r="P10" s="2"/>
      <c r="Q10" s="329"/>
      <c r="R10" s="2"/>
      <c r="S10" s="329"/>
      <c r="T10" s="2"/>
      <c r="U10" s="329"/>
      <c r="V10" s="2"/>
      <c r="W10" s="329"/>
      <c r="X10" s="2"/>
      <c r="Y10" s="329"/>
      <c r="Z10" s="2"/>
      <c r="AA10" s="329"/>
      <c r="AB10" s="242"/>
      <c r="AC10" s="280"/>
      <c r="AD10" s="2"/>
      <c r="AE10" s="2"/>
      <c r="AF10" s="2"/>
      <c r="AG10" s="2"/>
      <c r="AH10" s="307"/>
      <c r="AI10" s="310">
        <f t="shared" ref="AI10:AI76" si="1">SUM(M10:AB10)</f>
        <v>0</v>
      </c>
      <c r="AJ10" s="305" t="str">
        <f t="shared" ref="AJ10:AJ17" si="2">CONCATENATE(IF((M19+M28)&gt;M10," *    "&amp;$B$18&amp;" ,  "&amp;$C19&amp;" plus   "&amp;$B$27&amp;" ,  "&amp;$C28&amp;"  For age "&amp;$M$6&amp;" "&amp;$M$7&amp;" Should not be more than    "&amp;$B$9&amp;" ,  "&amp;$C10&amp;""&amp;CHAR(9),""),IF((N19+N28)&gt;N10," *   "&amp;$B$18&amp;" ,  "&amp;$C19&amp;" plus   "&amp;$B$27&amp;" ,  "&amp;$C28&amp;"  For age "&amp;$M$6&amp;" "&amp;$N$7&amp;" Should not be more than    "&amp;$B$9&amp;" ,  "&amp;$C10&amp;""&amp;CHAR(9),""),IF((O19+O28)&gt;O10," *   "&amp;$B$18&amp;" ,  "&amp;$C19&amp;" plus   "&amp;$B$27&amp;" ,  "&amp;$C28&amp;"  For age "&amp;$O$6&amp;" "&amp;$O$7&amp;" Should not be more than    "&amp;$B$9&amp;" ,  "&amp;$C10&amp;""&amp;CHAR(9),""),IF((P19+P28)&gt;P10," *   "&amp;$B$18&amp;" ,  "&amp;$C19&amp;" plus   "&amp;$B$27&amp;" ,  "&amp;$C28&amp;"  For age "&amp;$O$6&amp;" "&amp;$P$7&amp;" Should not be more than    "&amp;$B$9&amp;" ,  "&amp;$C10&amp;""&amp;CHAR(9),""),IF((Q19+Q28)&gt;Q10," *   "&amp;$B$18&amp;" ,  "&amp;$C19&amp;" plus   "&amp;$B$27&amp;" ,  "&amp;$C28&amp;"  For age "&amp;$Q$6&amp;" "&amp;$Q$7&amp;" Should not be more than    "&amp;$B$9&amp;" ,  "&amp;$C10&amp;""&amp;CHAR(9),""),IF((R19+R28)&gt;R10," *   "&amp;$B$18&amp;" ,  "&amp;$C19&amp;" plus   "&amp;$B$27&amp;" ,  "&amp;$C28&amp;"  For age "&amp;$Q$6&amp;" "&amp;$R$7&amp;" Should not be more than    "&amp;$B$9&amp;" ,  "&amp;$C10&amp;""&amp;CHAR(9),""),IF((S19+S28)&gt;S10," *   "&amp;$B$18&amp;" ,  "&amp;$C19&amp;" plus   "&amp;$B$27&amp;" ,  "&amp;$C28&amp;"  For age "&amp;$S$6&amp;" "&amp;$S$7&amp;" Should not be more than    "&amp;$B$9&amp;" ,  "&amp;$C10&amp;""&amp;CHAR(9),""),IF((T19+T28)&gt;T10," *   "&amp;$B$18&amp;" ,  "&amp;$C19&amp;" plus   "&amp;$B$27&amp;" ,  "&amp;$C28&amp;"  For age "&amp;$S$6&amp;" "&amp;$T$7&amp;" Should not be more than    "&amp;$B$9&amp;" ,  "&amp;$C10&amp;""&amp;CHAR(9),""),IF((U19+U28)&gt;U10," *   "&amp;$B$18&amp;" ,  "&amp;$C19&amp;" plus   "&amp;$B$27&amp;" ,  "&amp;$C28&amp;"  For age "&amp;$U$6&amp;" "&amp;$U$7&amp;" Should not be more than    "&amp;$B$9&amp;" ,  "&amp;$C10&amp;""&amp;CHAR(9),""),IF((V19+V28)&gt;V10," *   "&amp;$B$18&amp;" ,  "&amp;$C19&amp;" plus   "&amp;$B$27&amp;" ,  "&amp;$C28&amp;"  For age "&amp;$U$6&amp;" "&amp;$V$7&amp;" Should not be more than    "&amp;$B$9&amp;" ,  "&amp;$C10&amp;""&amp;CHAR(9),""),IF((W19+W28)&gt;W10," *   "&amp;$B$18&amp;" ,  "&amp;$C19&amp;" plus   "&amp;$B$27&amp;" ,  "&amp;$C28&amp;"  For age "&amp;$W$6&amp;" "&amp;$W$7&amp;" Should not be more than    "&amp;$B$9&amp;" ,  "&amp;$C10&amp;""&amp;CHAR(9),""),IF((X19+X28)&gt;X10," *   "&amp;$B$18&amp;" ,  "&amp;$C19&amp;" plus   "&amp;$B$27&amp;" ,  "&amp;$C28&amp;"  For age "&amp;$W$6&amp;" "&amp;$X$7&amp;" Should not be more than    "&amp;$B$9&amp;" ,  "&amp;$C10&amp;""&amp;CHAR(9),""),IF((Y19+Y28)&gt;Y10," *   "&amp;$B$18&amp;" ,  "&amp;$C19&amp;" plus   "&amp;$B$27&amp;" ,  "&amp;$C28&amp;"  For age "&amp;$Y$6&amp;" "&amp;$Y$7&amp;" Should not be more than    "&amp;$B$9&amp;" ,  "&amp;$C10&amp;""&amp;CHAR(9),""),IF((Z19+Z28)&gt;Z10," *   "&amp;$B$18&amp;" ,  "&amp;$C19&amp;" plus   "&amp;$B$27&amp;" ,  "&amp;$C28&amp;"  For age "&amp;$Y$6&amp;" "&amp;$Z$7&amp;" Should not be more than    "&amp;$B$9&amp;" ,  "&amp;$C10&amp;""&amp;CHAR(9),""),IF((AA19+AA28)&gt;AA10," *   "&amp;$B$18&amp;" ,  "&amp;$C19&amp;" plus   "&amp;$B$27&amp;" ,  "&amp;$C28&amp;"  For age "&amp;$AA$6&amp;" "&amp;$AA$7&amp;" Should not be more than    "&amp;$B$9&amp;" ,  "&amp;$C10&amp;""&amp;CHAR(9),""),IF((AB19+AB28)&gt;AB10," *   "&amp;$B$18&amp;" ,  "&amp;$C19&amp;" plus   "&amp;$B$27&amp;" ,  "&amp;$C28&amp;"  For age "&amp;$AA$6&amp;" "&amp;$AB$7&amp;" Should not be more than    "&amp;$B$9&amp;" ,  "&amp;$C10&amp;""&amp;CHAR(9),""))</f>
        <v/>
      </c>
      <c r="AK10" s="478"/>
    </row>
    <row r="11" spans="1:38" s="71" customFormat="1" ht="37.15" hidden="1" customHeight="1" x14ac:dyDescent="0.25">
      <c r="A11" s="274"/>
      <c r="B11" s="552"/>
      <c r="C11" s="256" t="s">
        <v>657</v>
      </c>
      <c r="D11" s="28" t="s">
        <v>618</v>
      </c>
      <c r="E11" s="1"/>
      <c r="F11" s="1"/>
      <c r="G11" s="1"/>
      <c r="H11" s="1"/>
      <c r="I11" s="1"/>
      <c r="J11" s="1"/>
      <c r="K11" s="1"/>
      <c r="L11" s="64"/>
      <c r="M11" s="284"/>
      <c r="N11" s="2"/>
      <c r="O11" s="2"/>
      <c r="P11" s="2"/>
      <c r="Q11" s="2"/>
      <c r="R11" s="2"/>
      <c r="S11" s="2"/>
      <c r="T11" s="2"/>
      <c r="U11" s="2"/>
      <c r="V11" s="2"/>
      <c r="W11" s="2"/>
      <c r="X11" s="2"/>
      <c r="Y11" s="2"/>
      <c r="Z11" s="2"/>
      <c r="AA11" s="2"/>
      <c r="AB11" s="242"/>
      <c r="AC11" s="280"/>
      <c r="AD11" s="2"/>
      <c r="AE11" s="2"/>
      <c r="AF11" s="2"/>
      <c r="AG11" s="2"/>
      <c r="AH11" s="307"/>
      <c r="AI11" s="310">
        <f t="shared" si="1"/>
        <v>0</v>
      </c>
      <c r="AJ11" s="305" t="str">
        <f t="shared" si="2"/>
        <v/>
      </c>
      <c r="AK11" s="478"/>
    </row>
    <row r="12" spans="1:38" s="4" customFormat="1" ht="37.15" hidden="1" customHeight="1" thickBot="1" x14ac:dyDescent="0.3">
      <c r="A12" s="274"/>
      <c r="B12" s="553"/>
      <c r="C12" s="256" t="s">
        <v>845</v>
      </c>
      <c r="D12" s="28" t="s">
        <v>619</v>
      </c>
      <c r="E12" s="1"/>
      <c r="F12" s="1"/>
      <c r="G12" s="1"/>
      <c r="H12" s="1"/>
      <c r="I12" s="1"/>
      <c r="J12" s="1"/>
      <c r="K12" s="1"/>
      <c r="L12" s="64"/>
      <c r="M12" s="284"/>
      <c r="N12" s="329"/>
      <c r="O12" s="2"/>
      <c r="P12" s="329"/>
      <c r="Q12" s="2"/>
      <c r="R12" s="329"/>
      <c r="S12" s="2"/>
      <c r="T12" s="329"/>
      <c r="U12" s="2"/>
      <c r="V12" s="329"/>
      <c r="W12" s="2"/>
      <c r="X12" s="329"/>
      <c r="Y12" s="2"/>
      <c r="Z12" s="329"/>
      <c r="AA12" s="2"/>
      <c r="AB12" s="329"/>
      <c r="AC12" s="280"/>
      <c r="AD12" s="2"/>
      <c r="AE12" s="2"/>
      <c r="AF12" s="2"/>
      <c r="AG12" s="2"/>
      <c r="AH12" s="307"/>
      <c r="AI12" s="310">
        <f t="shared" si="1"/>
        <v>0</v>
      </c>
      <c r="AJ12" s="305" t="str">
        <f t="shared" si="2"/>
        <v/>
      </c>
      <c r="AK12" s="478"/>
    </row>
    <row r="13" spans="1:38" s="4" customFormat="1" ht="37.15" customHeight="1" x14ac:dyDescent="0.25">
      <c r="A13" s="274"/>
      <c r="B13" s="554" t="s">
        <v>860</v>
      </c>
      <c r="C13" s="259" t="s">
        <v>659</v>
      </c>
      <c r="D13" s="28" t="s">
        <v>620</v>
      </c>
      <c r="E13" s="1"/>
      <c r="F13" s="1"/>
      <c r="G13" s="1"/>
      <c r="H13" s="1"/>
      <c r="I13" s="1"/>
      <c r="J13" s="1"/>
      <c r="K13" s="1"/>
      <c r="L13" s="64"/>
      <c r="M13" s="329"/>
      <c r="N13" s="2"/>
      <c r="O13" s="329"/>
      <c r="P13" s="2"/>
      <c r="Q13" s="329"/>
      <c r="R13" s="2"/>
      <c r="S13" s="329"/>
      <c r="T13" s="2"/>
      <c r="U13" s="329"/>
      <c r="V13" s="2"/>
      <c r="W13" s="329"/>
      <c r="X13" s="2"/>
      <c r="Y13" s="329"/>
      <c r="Z13" s="2"/>
      <c r="AA13" s="329"/>
      <c r="AB13" s="242"/>
      <c r="AC13" s="279"/>
      <c r="AD13" s="21"/>
      <c r="AE13" s="21"/>
      <c r="AF13" s="21"/>
      <c r="AG13" s="21"/>
      <c r="AH13" s="306"/>
      <c r="AI13" s="310">
        <f>SUM(M13:AB13)</f>
        <v>0</v>
      </c>
      <c r="AJ13" s="305" t="str">
        <f>CONCATENATE(IF((M22+M31)&gt;M13," *    "&amp;$B$18&amp;" ,  "&amp;$C22&amp;" plus   "&amp;$B$27&amp;" ,  "&amp;$C31&amp;"  For age "&amp;$M$6&amp;" "&amp;$M$7&amp;" Should not be more than    "&amp;$B$13&amp;" ,  "&amp;$C13&amp;""&amp;CHAR(9),""),IF((N22+N31)&gt;N13," *   "&amp;$B$18&amp;" ,  "&amp;$C22&amp;" plus   "&amp;$B$27&amp;" ,  "&amp;$C31&amp;"  For age "&amp;$M$6&amp;" "&amp;$N$7&amp;" Should not be more than    "&amp;$B$13&amp;" ,  "&amp;$C13&amp;""&amp;CHAR(9),""),IF((O22+O31)&gt;O13," *   "&amp;$B$18&amp;" ,  "&amp;$C22&amp;" plus   "&amp;$B$27&amp;" ,  "&amp;$C31&amp;"  For age "&amp;$O$6&amp;" "&amp;$O$7&amp;" Should not be more than    "&amp;$B$13&amp;" ,  "&amp;$C13&amp;""&amp;CHAR(9),""),IF((P22+P31)&gt;P13," *   "&amp;$B$18&amp;" ,  "&amp;$C22&amp;" plus   "&amp;$B$27&amp;" ,  "&amp;$C31&amp;"  For age "&amp;$O$6&amp;" "&amp;$P$7&amp;" Should not be more than    "&amp;$B$13&amp;" ,  "&amp;$C13&amp;""&amp;CHAR(9),""),IF((Q22+Q31)&gt;Q13," *   "&amp;$B$18&amp;" ,  "&amp;$C22&amp;" plus   "&amp;$B$27&amp;" ,  "&amp;$C31&amp;"  For age "&amp;$Q$6&amp;" "&amp;$Q$7&amp;" Should not be more than    "&amp;$B$13&amp;" ,  "&amp;$C13&amp;""&amp;CHAR(9),""),IF((R22+R31)&gt;R13," *   "&amp;$B$18&amp;" ,  "&amp;$C22&amp;" plus   "&amp;$B$27&amp;" ,  "&amp;$C31&amp;"  For age "&amp;$Q$6&amp;" "&amp;$R$7&amp;" Should not be more than    "&amp;$B$13&amp;" ,  "&amp;$C13&amp;""&amp;CHAR(9),""),IF((S22+S31)&gt;S13," *   "&amp;$B$18&amp;" ,  "&amp;$C22&amp;" plus   "&amp;$B$27&amp;" ,  "&amp;$C31&amp;"  For age "&amp;$S$6&amp;" "&amp;$S$7&amp;" Should not be more than    "&amp;$B$13&amp;" ,  "&amp;$C13&amp;""&amp;CHAR(9),""),IF((T22+T31)&gt;T13," *   "&amp;$B$18&amp;" ,  "&amp;$C22&amp;" plus   "&amp;$B$27&amp;" ,  "&amp;$C31&amp;"  For age "&amp;$S$6&amp;" "&amp;$T$7&amp;" Should not be more than    "&amp;$B$13&amp;" ,  "&amp;$C13&amp;""&amp;CHAR(9),""),IF((U22+U31)&gt;U13," *   "&amp;$B$18&amp;" ,  "&amp;$C22&amp;" plus   "&amp;$B$27&amp;" ,  "&amp;$C31&amp;"  For age "&amp;$U$6&amp;" "&amp;$U$7&amp;" Should not be more than    "&amp;$B$13&amp;" ,  "&amp;$C13&amp;""&amp;CHAR(9),""),IF((V22+V31)&gt;V13," *   "&amp;$B$18&amp;" ,  "&amp;$C22&amp;" plus   "&amp;$B$27&amp;" ,  "&amp;$C31&amp;"  For age "&amp;$U$6&amp;" "&amp;$V$7&amp;" Should not be more than    "&amp;$B$13&amp;" ,  "&amp;$C13&amp;""&amp;CHAR(9),""),IF((W22+W31)&gt;W13," *   "&amp;$B$18&amp;" ,  "&amp;$C22&amp;" plus   "&amp;$B$27&amp;" ,  "&amp;$C31&amp;"  For age "&amp;$W$6&amp;" "&amp;$W$7&amp;" Should not be more than    "&amp;$B$13&amp;" ,  "&amp;$C13&amp;""&amp;CHAR(9),""),IF((X22+X31)&gt;X13," *   "&amp;$B$18&amp;" ,  "&amp;$C22&amp;" plus   "&amp;$B$27&amp;" ,  "&amp;$C31&amp;"  For age "&amp;$W$6&amp;" "&amp;$X$7&amp;" Should not be more than    "&amp;$B$13&amp;" ,  "&amp;$C13&amp;""&amp;CHAR(9),""),IF((Y22+Y31)&gt;Y13," *   "&amp;$B$18&amp;" ,  "&amp;$C22&amp;" plus   "&amp;$B$27&amp;" ,  "&amp;$C31&amp;"  For age "&amp;$Y$6&amp;" "&amp;$Y$7&amp;" Should not be more than    "&amp;$B$13&amp;" ,  "&amp;$C13&amp;""&amp;CHAR(9),""),IF((Z22+Z31)&gt;Z13," *   "&amp;$B$18&amp;" ,  "&amp;$C22&amp;" plus   "&amp;$B$27&amp;" ,  "&amp;$C31&amp;"  For age "&amp;$Y$6&amp;" "&amp;$Z$7&amp;" Should not be more than    "&amp;$B$13&amp;" ,  "&amp;$C13&amp;""&amp;CHAR(9),""),IF((AA22+AA31)&gt;AA13," *   "&amp;$B$18&amp;" ,  "&amp;$C22&amp;" plus   "&amp;$B$27&amp;" ,  "&amp;$C31&amp;"  For age "&amp;$AA$6&amp;" "&amp;$AA$7&amp;" Should not be more than    "&amp;$B$13&amp;" ,  "&amp;$C13&amp;""&amp;CHAR(9),""),IF((AB22+AB31)&gt;AB13," *   "&amp;$B$18&amp;" ,  "&amp;$C22&amp;" plus   "&amp;$B$27&amp;" ,  "&amp;$C31&amp;"  For age "&amp;$AA$6&amp;" "&amp;$AB$7&amp;" Should not be more than    "&amp;$B$13&amp;" ,  "&amp;$C13&amp;""&amp;CHAR(9),""))</f>
        <v/>
      </c>
      <c r="AK13" s="478"/>
    </row>
    <row r="14" spans="1:38" s="4" customFormat="1" ht="37.15" customHeight="1" thickBot="1" x14ac:dyDescent="0.3">
      <c r="A14" s="274"/>
      <c r="B14" s="555"/>
      <c r="C14" s="261" t="s">
        <v>660</v>
      </c>
      <c r="D14" s="28" t="s">
        <v>621</v>
      </c>
      <c r="E14" s="1"/>
      <c r="F14" s="1"/>
      <c r="G14" s="1"/>
      <c r="H14" s="1"/>
      <c r="I14" s="1"/>
      <c r="J14" s="1"/>
      <c r="K14" s="1"/>
      <c r="L14" s="64"/>
      <c r="M14" s="329"/>
      <c r="N14" s="2"/>
      <c r="O14" s="329"/>
      <c r="P14" s="2"/>
      <c r="Q14" s="329"/>
      <c r="R14" s="2"/>
      <c r="S14" s="329"/>
      <c r="T14" s="2"/>
      <c r="U14" s="329"/>
      <c r="V14" s="2"/>
      <c r="W14" s="329"/>
      <c r="X14" s="2"/>
      <c r="Y14" s="329"/>
      <c r="Z14" s="2"/>
      <c r="AA14" s="329"/>
      <c r="AB14" s="242"/>
      <c r="AC14" s="281"/>
      <c r="AD14" s="7"/>
      <c r="AE14" s="7"/>
      <c r="AF14" s="7"/>
      <c r="AG14" s="7"/>
      <c r="AH14" s="308"/>
      <c r="AI14" s="310">
        <f>SUM(M14:AB14)</f>
        <v>0</v>
      </c>
      <c r="AJ14" s="305" t="str">
        <f>CONCATENATE(IF((M23+M32)&gt;M14," *    "&amp;$B$18&amp;" ,  "&amp;$C23&amp;" plus   "&amp;$B$27&amp;" ,  "&amp;$C32&amp;"  For age "&amp;$M$6&amp;" "&amp;$M$7&amp;" Should not be more than    "&amp;$B$13&amp;" ,  "&amp;$C14&amp;""&amp;CHAR(9),""),IF((N23+N32)&gt;N14," *   "&amp;$B$18&amp;" ,  "&amp;$C23&amp;" plus   "&amp;$B$27&amp;" ,  "&amp;$C32&amp;"  For age "&amp;$M$6&amp;" "&amp;$N$7&amp;" Should not be more than    "&amp;$B$13&amp;" ,  "&amp;$C14&amp;""&amp;CHAR(9),""),IF((O23+O32)&gt;O14," *   "&amp;$B$18&amp;" ,  "&amp;$C23&amp;" plus   "&amp;$B$27&amp;" ,  "&amp;$C32&amp;"  For age "&amp;$O$6&amp;" "&amp;$O$7&amp;" Should not be more than    "&amp;$B$13&amp;" ,  "&amp;$C14&amp;""&amp;CHAR(9),""),IF((P23+P32)&gt;P14," *   "&amp;$B$18&amp;" ,  "&amp;$C23&amp;" plus   "&amp;$B$27&amp;" ,  "&amp;$C32&amp;"  For age "&amp;$O$6&amp;" "&amp;$P$7&amp;" Should not be more than    "&amp;$B$13&amp;" ,  "&amp;$C14&amp;""&amp;CHAR(9),""),IF((Q23+Q32)&gt;Q14," *   "&amp;$B$18&amp;" ,  "&amp;$C23&amp;" plus   "&amp;$B$27&amp;" ,  "&amp;$C32&amp;"  For age "&amp;$Q$6&amp;" "&amp;$Q$7&amp;" Should not be more than    "&amp;$B$13&amp;" ,  "&amp;$C14&amp;""&amp;CHAR(9),""),IF((R23+R32)&gt;R14," *   "&amp;$B$18&amp;" ,  "&amp;$C23&amp;" plus   "&amp;$B$27&amp;" ,  "&amp;$C32&amp;"  For age "&amp;$Q$6&amp;" "&amp;$R$7&amp;" Should not be more than    "&amp;$B$13&amp;" ,  "&amp;$C14&amp;""&amp;CHAR(9),""),IF((S23+S32)&gt;S14," *   "&amp;$B$18&amp;" ,  "&amp;$C23&amp;" plus   "&amp;$B$27&amp;" ,  "&amp;$C32&amp;"  For age "&amp;$S$6&amp;" "&amp;$S$7&amp;" Should not be more than    "&amp;$B$13&amp;" ,  "&amp;$C14&amp;""&amp;CHAR(9),""),IF((T23+T32)&gt;T14," *   "&amp;$B$18&amp;" ,  "&amp;$C23&amp;" plus   "&amp;$B$27&amp;" ,  "&amp;$C32&amp;"  For age "&amp;$S$6&amp;" "&amp;$T$7&amp;" Should not be more than    "&amp;$B$13&amp;" ,  "&amp;$C14&amp;""&amp;CHAR(9),""),IF((U23+U32)&gt;U14," *   "&amp;$B$18&amp;" ,  "&amp;$C23&amp;" plus   "&amp;$B$27&amp;" ,  "&amp;$C32&amp;"  For age "&amp;$U$6&amp;" "&amp;$U$7&amp;" Should not be more than    "&amp;$B$13&amp;" ,  "&amp;$C14&amp;""&amp;CHAR(9),""),IF((V23+V32)&gt;V14," *   "&amp;$B$18&amp;" ,  "&amp;$C23&amp;" plus   "&amp;$B$27&amp;" ,  "&amp;$C32&amp;"  For age "&amp;$U$6&amp;" "&amp;$V$7&amp;" Should not be more than    "&amp;$B$13&amp;" ,  "&amp;$C14&amp;""&amp;CHAR(9),""),IF((W23+W32)&gt;W14," *   "&amp;$B$18&amp;" ,  "&amp;$C23&amp;" plus   "&amp;$B$27&amp;" ,  "&amp;$C32&amp;"  For age "&amp;$W$6&amp;" "&amp;$W$7&amp;" Should not be more than    "&amp;$B$13&amp;" ,  "&amp;$C14&amp;""&amp;CHAR(9),""),IF((X23+X32)&gt;X14," *   "&amp;$B$18&amp;" ,  "&amp;$C23&amp;" plus   "&amp;$B$27&amp;" ,  "&amp;$C32&amp;"  For age "&amp;$W$6&amp;" "&amp;$X$7&amp;" Should not be more than    "&amp;$B$13&amp;" ,  "&amp;$C14&amp;""&amp;CHAR(9),""),IF((Y23+Y32)&gt;Y14," *   "&amp;$B$18&amp;" ,  "&amp;$C23&amp;" plus   "&amp;$B$27&amp;" ,  "&amp;$C32&amp;"  For age "&amp;$Y$6&amp;" "&amp;$Y$7&amp;" Should not be more than    "&amp;$B$13&amp;" ,  "&amp;$C14&amp;""&amp;CHAR(9),""),IF((Z23+Z32)&gt;Z14," *   "&amp;$B$18&amp;" ,  "&amp;$C23&amp;" plus   "&amp;$B$27&amp;" ,  "&amp;$C32&amp;"  For age "&amp;$Y$6&amp;" "&amp;$Z$7&amp;" Should not be more than    "&amp;$B$13&amp;" ,  "&amp;$C14&amp;""&amp;CHAR(9),""),IF((AA23+AA32)&gt;AA14," *   "&amp;$B$18&amp;" ,  "&amp;$C23&amp;" plus   "&amp;$B$27&amp;" ,  "&amp;$C32&amp;"  For age "&amp;$AA$6&amp;" "&amp;$AA$7&amp;" Should not be more than    "&amp;$B$13&amp;" ,  "&amp;$C14&amp;""&amp;CHAR(9),""),IF((AB23+AB32)&gt;AB14," *   "&amp;$B$18&amp;" ,  "&amp;$C23&amp;" plus   "&amp;$B$27&amp;" ,  "&amp;$C32&amp;"  For age "&amp;$AA$6&amp;" "&amp;$AB$7&amp;" Should not be more than    "&amp;$B$13&amp;" ,  "&amp;$C14&amp;""&amp;CHAR(9),""))</f>
        <v/>
      </c>
      <c r="AK14" s="478"/>
    </row>
    <row r="15" spans="1:38" s="4" customFormat="1" ht="37.15" hidden="1" customHeight="1" x14ac:dyDescent="0.25">
      <c r="A15" s="274"/>
      <c r="B15" s="556" t="s">
        <v>867</v>
      </c>
      <c r="C15" s="255" t="s">
        <v>902</v>
      </c>
      <c r="D15" s="28" t="s">
        <v>622</v>
      </c>
      <c r="E15" s="1"/>
      <c r="F15" s="1"/>
      <c r="G15" s="1"/>
      <c r="H15" s="1"/>
      <c r="I15" s="1"/>
      <c r="J15" s="1"/>
      <c r="K15" s="1"/>
      <c r="L15" s="64"/>
      <c r="M15" s="284"/>
      <c r="N15" s="2"/>
      <c r="O15" s="2"/>
      <c r="P15" s="2"/>
      <c r="Q15" s="2"/>
      <c r="R15" s="2"/>
      <c r="S15" s="2"/>
      <c r="T15" s="2"/>
      <c r="U15" s="2"/>
      <c r="V15" s="2"/>
      <c r="W15" s="2"/>
      <c r="X15" s="2"/>
      <c r="Y15" s="2"/>
      <c r="Z15" s="2"/>
      <c r="AA15" s="2"/>
      <c r="AB15" s="242"/>
      <c r="AC15" s="280"/>
      <c r="AD15" s="2"/>
      <c r="AE15" s="2"/>
      <c r="AF15" s="2"/>
      <c r="AG15" s="2"/>
      <c r="AH15" s="307"/>
      <c r="AI15" s="310">
        <f t="shared" si="1"/>
        <v>0</v>
      </c>
      <c r="AJ15" s="305" t="str">
        <f t="shared" si="2"/>
        <v/>
      </c>
      <c r="AK15" s="478"/>
    </row>
    <row r="16" spans="1:38" s="4" customFormat="1" ht="37.15" hidden="1" customHeight="1" x14ac:dyDescent="0.25">
      <c r="A16" s="274"/>
      <c r="B16" s="552"/>
      <c r="C16" s="255" t="s">
        <v>847</v>
      </c>
      <c r="D16" s="28" t="s">
        <v>623</v>
      </c>
      <c r="E16" s="1"/>
      <c r="F16" s="1"/>
      <c r="G16" s="1"/>
      <c r="H16" s="1"/>
      <c r="I16" s="1"/>
      <c r="J16" s="1"/>
      <c r="K16" s="1"/>
      <c r="L16" s="64"/>
      <c r="M16" s="284"/>
      <c r="N16" s="2"/>
      <c r="O16" s="2"/>
      <c r="P16" s="2"/>
      <c r="Q16" s="2"/>
      <c r="R16" s="2"/>
      <c r="S16" s="2"/>
      <c r="T16" s="2"/>
      <c r="U16" s="2"/>
      <c r="V16" s="2"/>
      <c r="W16" s="2"/>
      <c r="X16" s="2"/>
      <c r="Y16" s="2"/>
      <c r="Z16" s="2"/>
      <c r="AA16" s="2"/>
      <c r="AB16" s="242"/>
      <c r="AC16" s="280"/>
      <c r="AD16" s="2"/>
      <c r="AE16" s="2"/>
      <c r="AF16" s="2"/>
      <c r="AG16" s="2"/>
      <c r="AH16" s="307"/>
      <c r="AI16" s="310">
        <f t="shared" si="1"/>
        <v>0</v>
      </c>
      <c r="AJ16" s="305" t="str">
        <f t="shared" si="2"/>
        <v/>
      </c>
      <c r="AK16" s="478"/>
    </row>
    <row r="17" spans="1:37" s="4" customFormat="1" ht="37.15" hidden="1" customHeight="1" thickBot="1" x14ac:dyDescent="0.3">
      <c r="A17" s="274"/>
      <c r="B17" s="553"/>
      <c r="C17" s="260" t="s">
        <v>901</v>
      </c>
      <c r="D17" s="28" t="s">
        <v>624</v>
      </c>
      <c r="E17" s="6"/>
      <c r="F17" s="6"/>
      <c r="G17" s="6"/>
      <c r="H17" s="6"/>
      <c r="I17" s="6"/>
      <c r="J17" s="6"/>
      <c r="K17" s="6"/>
      <c r="L17" s="66"/>
      <c r="M17" s="354"/>
      <c r="N17" s="329"/>
      <c r="O17" s="354"/>
      <c r="P17" s="329"/>
      <c r="Q17" s="354"/>
      <c r="R17" s="329"/>
      <c r="S17" s="354"/>
      <c r="T17" s="329"/>
      <c r="U17" s="354"/>
      <c r="V17" s="329"/>
      <c r="W17" s="354"/>
      <c r="X17" s="329"/>
      <c r="Y17" s="354"/>
      <c r="Z17" s="329"/>
      <c r="AA17" s="354"/>
      <c r="AB17" s="329"/>
      <c r="AC17" s="281"/>
      <c r="AD17" s="7"/>
      <c r="AE17" s="7"/>
      <c r="AF17" s="7"/>
      <c r="AG17" s="7"/>
      <c r="AH17" s="308"/>
      <c r="AI17" s="311">
        <f t="shared" si="1"/>
        <v>0</v>
      </c>
      <c r="AJ17" s="305" t="str">
        <f t="shared" si="2"/>
        <v/>
      </c>
      <c r="AK17" s="479"/>
    </row>
    <row r="18" spans="1:37" s="4" customFormat="1" ht="37.15" hidden="1" customHeight="1" x14ac:dyDescent="0.25">
      <c r="A18" s="274"/>
      <c r="B18" s="557" t="s">
        <v>870</v>
      </c>
      <c r="C18" s="259" t="s">
        <v>844</v>
      </c>
      <c r="D18" s="28" t="s">
        <v>625</v>
      </c>
      <c r="E18" s="258"/>
      <c r="F18" s="258"/>
      <c r="G18" s="258"/>
      <c r="H18" s="258"/>
      <c r="I18" s="258"/>
      <c r="J18" s="258"/>
      <c r="K18" s="258"/>
      <c r="L18" s="286"/>
      <c r="M18" s="330"/>
      <c r="N18" s="21"/>
      <c r="O18" s="331"/>
      <c r="P18" s="21"/>
      <c r="Q18" s="331"/>
      <c r="R18" s="331"/>
      <c r="S18" s="331"/>
      <c r="T18" s="331"/>
      <c r="U18" s="331"/>
      <c r="V18" s="331"/>
      <c r="W18" s="331"/>
      <c r="X18" s="331"/>
      <c r="Y18" s="331"/>
      <c r="Z18" s="331"/>
      <c r="AA18" s="331"/>
      <c r="AB18" s="343"/>
      <c r="AC18" s="279"/>
      <c r="AD18" s="21"/>
      <c r="AE18" s="21"/>
      <c r="AF18" s="21"/>
      <c r="AG18" s="21"/>
      <c r="AH18" s="21"/>
      <c r="AI18" s="19">
        <f t="shared" si="1"/>
        <v>0</v>
      </c>
      <c r="AJ18" s="172" t="str">
        <f>CONCATENATE(IF(G36&gt;G18," * "&amp;$B$36&amp;" ,  "&amp;$C36&amp;" For age "&amp;$E$6&amp;" "&amp;$E$7&amp;" is more than "&amp;$B$18&amp;" ,  "&amp;$C18&amp;""&amp;CHAR(10),""),IF(H36&gt;H18," * "&amp;$B$36&amp;" ,  "&amp;$C36&amp;" For age "&amp;$E$6&amp;" "&amp;$F$7&amp;" is more than "&amp;$B$18&amp;" ,  "&amp;$C18&amp;""&amp;CHAR(10),""),IF(I36&gt;I18," * "&amp;$B$36&amp;" ,  "&amp;$C36&amp;" For age "&amp;$G$6&amp;" "&amp;$G$7&amp;" is more than "&amp;$B$18&amp;" ,  "&amp;$C18&amp;""&amp;CHAR(10),""),IF(J36&gt;J18," * "&amp;$B$36&amp;" ,  "&amp;$C36&amp;" For age "&amp;$G$6&amp;" "&amp;$H$7&amp;" is more than "&amp;$B$18&amp;" ,  "&amp;$C18&amp;""&amp;CHAR(10),""),IF(K36&gt;K18," * "&amp;$B$36&amp;" ,  "&amp;$C36&amp;" For age "&amp;$I$6&amp;" "&amp;$I$7&amp;" is more than "&amp;$B$18&amp;" ,  "&amp;$C18&amp;""&amp;CHAR(10),""),IF(L36&gt;L18," * "&amp;$B$36&amp;" ,  "&amp;$C36&amp;" For age "&amp;$I$6&amp;" "&amp;$J$7&amp;" is more than "&amp;$B$18&amp;" ,  "&amp;$C18&amp;""&amp;CHAR(10),""),IF(M36&gt;M18," * "&amp;$B$36&amp;" ,  "&amp;$C36&amp;" For age "&amp;$K$6&amp;" "&amp;$K$7&amp;" is more than "&amp;$B$18&amp;" ,  "&amp;$C18&amp;""&amp;CHAR(10),""),IF(N36&gt;N18," * "&amp;$B$36&amp;" ,  "&amp;$C36&amp;" For age "&amp;$K$6&amp;" "&amp;$L$7&amp;" is more than "&amp;$B$18&amp;" ,  "&amp;$C18&amp;""&amp;CHAR(10),""),IF(O36&gt;O18," * "&amp;$B$36&amp;" ,  "&amp;$C36&amp;" For age "&amp;$M$6&amp;" "&amp;$M$7&amp;" is more than "&amp;$B$18&amp;" ,  "&amp;$C18&amp;""&amp;CHAR(10),""),IF(P36&gt;P18," * "&amp;$B$36&amp;" ,  "&amp;$C36&amp;" For age "&amp;$M$6&amp;" "&amp;$N$7&amp;" is more than "&amp;$B$18&amp;" ,  "&amp;$C18&amp;""&amp;CHAR(10),""),IF(Q36&gt;Q18," * "&amp;$B$36&amp;" ,  "&amp;$C36&amp;" For age "&amp;$O$6&amp;" "&amp;$O$7&amp;" is more than "&amp;$B$18&amp;" ,  "&amp;$C18&amp;""&amp;CHAR(10),""),IF(R36&gt;R18," * "&amp;$B$36&amp;" ,  "&amp;$C36&amp;" For age "&amp;$O$6&amp;" "&amp;$P$7&amp;" is more than "&amp;$B$18&amp;" ,  "&amp;$C18&amp;""&amp;CHAR(10),""),IF(S36&gt;S18," * "&amp;$B$36&amp;" ,  "&amp;$C36&amp;" For age "&amp;$Q$6&amp;" "&amp;$Q$7&amp;" is more than "&amp;$B$18&amp;" ,  "&amp;$C18&amp;""&amp;CHAR(10),""),IF(T36&gt;T18," * "&amp;$B$36&amp;" ,  "&amp;$C36&amp;" For age "&amp;$Q$6&amp;" "&amp;$R$7&amp;" is more than "&amp;$B$18&amp;" ,  "&amp;$C18&amp;""&amp;CHAR(10),""),IF(U36&gt;U18," * "&amp;$B$36&amp;" ,  "&amp;$C36&amp;" For age "&amp;$S$6&amp;" "&amp;$S$7&amp;" is more than "&amp;$B$18&amp;" ,  "&amp;$C18&amp;""&amp;CHAR(10),""),IF(V36&gt;V18," * "&amp;$B$36&amp;" ,  "&amp;$C36&amp;" For age "&amp;$S$6&amp;" "&amp;$T$7&amp;" is more than "&amp;$B$18&amp;" ,  "&amp;$C18&amp;""&amp;CHAR(10),""),IF(W36&gt;W18," * "&amp;$B$36&amp;" ,  "&amp;$C36&amp;" For age "&amp;$U$6&amp;" "&amp;$U$7&amp;" is more than "&amp;$B$18&amp;" ,  "&amp;$C18&amp;""&amp;CHAR(10),""),IF(X36&gt;X18," * "&amp;$B$36&amp;" ,  "&amp;$C36&amp;" For age "&amp;$U$6&amp;" "&amp;$V$7&amp;" is more than "&amp;$B$18&amp;" ,  "&amp;$C18&amp;""&amp;CHAR(10),""),IF(Y36&gt;Y18," * "&amp;$B$36&amp;" ,  "&amp;$C36&amp;" For age "&amp;$W$6&amp;" "&amp;$W$7&amp;" is more than "&amp;$B$18&amp;" ,  "&amp;$C18&amp;""&amp;CHAR(10),""),IF(Z36&gt;Z18," * "&amp;$B$36&amp;" ,  "&amp;$C36&amp;" For age "&amp;$W$6&amp;" "&amp;$X$7&amp;" is more than "&amp;$B$18&amp;" ,  "&amp;$C18&amp;""&amp;CHAR(10),""),IF(AA36&gt;AA18," * "&amp;$B$36&amp;" ,  "&amp;$C36&amp;" For age "&amp;$Y$6&amp;" "&amp;$Y$7&amp;" is more than "&amp;$B$18&amp;" ,  "&amp;$C18&amp;""&amp;CHAR(10),""),IF(AB36&gt;AB18," * "&amp;$B$36&amp;" ,  "&amp;$C36&amp;" For age "&amp;$Y$6&amp;" "&amp;$Z$7&amp;" is more than "&amp;$B$18&amp;" ,  "&amp;$C18&amp;""&amp;CHAR(10),""),IF(AC36&gt;AC18," * "&amp;$B$36&amp;" ,  "&amp;$C36&amp;" For age "&amp;$AA$6&amp;" "&amp;$AA$7&amp;" is more than "&amp;$B$18&amp;" ,  "&amp;$C18&amp;""&amp;CHAR(10),""),IF(AD36&gt;AD18," * "&amp;$B$36&amp;" ,  "&amp;$C36&amp;" For age "&amp;$AA$6&amp;" "&amp;$AB$7&amp;" is more than "&amp;$B$18&amp;" ,  "&amp;$C18&amp;""&amp;CHAR(10),""))</f>
        <v/>
      </c>
      <c r="AK18" s="477" t="str">
        <f>CONCATENATE(AJ18,AJ19,AJ20,AJ21,AJ22,AJ23,AJ24,AJ25,AJ26)</f>
        <v/>
      </c>
    </row>
    <row r="19" spans="1:37" s="4" customFormat="1" ht="37.15" hidden="1" customHeight="1" x14ac:dyDescent="0.25">
      <c r="A19" s="274"/>
      <c r="B19" s="558"/>
      <c r="C19" s="255" t="s">
        <v>604</v>
      </c>
      <c r="D19" s="28" t="s">
        <v>626</v>
      </c>
      <c r="E19" s="23"/>
      <c r="F19" s="23"/>
      <c r="G19" s="23"/>
      <c r="H19" s="23"/>
      <c r="I19" s="23"/>
      <c r="J19" s="23"/>
      <c r="K19" s="23"/>
      <c r="L19" s="65"/>
      <c r="M19" s="332"/>
      <c r="N19" s="2"/>
      <c r="O19" s="333"/>
      <c r="P19" s="2"/>
      <c r="Q19" s="333"/>
      <c r="R19" s="2"/>
      <c r="S19" s="333"/>
      <c r="T19" s="2"/>
      <c r="U19" s="333"/>
      <c r="V19" s="2"/>
      <c r="W19" s="333"/>
      <c r="X19" s="2"/>
      <c r="Y19" s="333"/>
      <c r="Z19" s="2"/>
      <c r="AA19" s="333"/>
      <c r="AB19" s="242"/>
      <c r="AC19" s="280"/>
      <c r="AD19" s="2"/>
      <c r="AE19" s="2"/>
      <c r="AF19" s="2"/>
      <c r="AG19" s="2"/>
      <c r="AH19" s="2"/>
      <c r="AI19" s="5">
        <f t="shared" si="1"/>
        <v>0</v>
      </c>
      <c r="AJ19" s="172" t="str">
        <f t="shared" ref="AJ19:AJ26" si="3">CONCATENATE(IF(G37&gt;G19," * "&amp;$B$36&amp;" ,  "&amp;$C37&amp;" For age "&amp;$E$6&amp;" "&amp;$E$7&amp;" is more than "&amp;$B$18&amp;" ,  "&amp;$C19&amp;""&amp;CHAR(10),""),IF(H37&gt;H19," * "&amp;$B$36&amp;" ,  "&amp;$C37&amp;" For age "&amp;$E$6&amp;" "&amp;$F$7&amp;" is more than "&amp;$B$18&amp;" ,  "&amp;$C19&amp;""&amp;CHAR(10),""),IF(I37&gt;I19," * "&amp;$B$36&amp;" ,  "&amp;$C37&amp;" For age "&amp;$G$6&amp;" "&amp;$G$7&amp;" is more than "&amp;$B$18&amp;" ,  "&amp;$C19&amp;""&amp;CHAR(10),""),IF(J37&gt;J19," * "&amp;$B$36&amp;" ,  "&amp;$C37&amp;" For age "&amp;$G$6&amp;" "&amp;$H$7&amp;" is more than "&amp;$B$18&amp;" ,  "&amp;$C19&amp;""&amp;CHAR(10),""),IF(K37&gt;K19," * "&amp;$B$36&amp;" ,  "&amp;$C37&amp;" For age "&amp;$I$6&amp;" "&amp;$I$7&amp;" is more than "&amp;$B$18&amp;" ,  "&amp;$C19&amp;""&amp;CHAR(10),""),IF(L37&gt;L19," * "&amp;$B$36&amp;" ,  "&amp;$C37&amp;" For age "&amp;$I$6&amp;" "&amp;$J$7&amp;" is more than "&amp;$B$18&amp;" ,  "&amp;$C19&amp;""&amp;CHAR(10),""),IF(M37&gt;M19," * "&amp;$B$36&amp;" ,  "&amp;$C37&amp;" For age "&amp;$K$6&amp;" "&amp;$K$7&amp;" is more than "&amp;$B$18&amp;" ,  "&amp;$C19&amp;""&amp;CHAR(10),""),IF(N37&gt;N19," * "&amp;$B$36&amp;" ,  "&amp;$C37&amp;" For age "&amp;$K$6&amp;" "&amp;$L$7&amp;" is more than "&amp;$B$18&amp;" ,  "&amp;$C19&amp;""&amp;CHAR(10),""),IF(O37&gt;O19," * "&amp;$B$36&amp;" ,  "&amp;$C37&amp;" For age "&amp;$M$6&amp;" "&amp;$M$7&amp;" is more than "&amp;$B$18&amp;" ,  "&amp;$C19&amp;""&amp;CHAR(10),""),IF(P37&gt;P19," * "&amp;$B$36&amp;" ,  "&amp;$C37&amp;" For age "&amp;$M$6&amp;" "&amp;$N$7&amp;" is more than "&amp;$B$18&amp;" ,  "&amp;$C19&amp;""&amp;CHAR(10),""),IF(Q37&gt;Q19," * "&amp;$B$36&amp;" ,  "&amp;$C37&amp;" For age "&amp;$O$6&amp;" "&amp;$O$7&amp;" is more than "&amp;$B$18&amp;" ,  "&amp;$C19&amp;""&amp;CHAR(10),""),IF(R37&gt;R19," * "&amp;$B$36&amp;" ,  "&amp;$C37&amp;" For age "&amp;$O$6&amp;" "&amp;$P$7&amp;" is more than "&amp;$B$18&amp;" ,  "&amp;$C19&amp;""&amp;CHAR(10),""),IF(S37&gt;S19," * "&amp;$B$36&amp;" ,  "&amp;$C37&amp;" For age "&amp;$Q$6&amp;" "&amp;$Q$7&amp;" is more than "&amp;$B$18&amp;" ,  "&amp;$C19&amp;""&amp;CHAR(10),""),IF(T37&gt;T19," * "&amp;$B$36&amp;" ,  "&amp;$C37&amp;" For age "&amp;$Q$6&amp;" "&amp;$R$7&amp;" is more than "&amp;$B$18&amp;" ,  "&amp;$C19&amp;""&amp;CHAR(10),""),IF(U37&gt;U19," * "&amp;$B$36&amp;" ,  "&amp;$C37&amp;" For age "&amp;$S$6&amp;" "&amp;$S$7&amp;" is more than "&amp;$B$18&amp;" ,  "&amp;$C19&amp;""&amp;CHAR(10),""),IF(V37&gt;V19," * "&amp;$B$36&amp;" ,  "&amp;$C37&amp;" For age "&amp;$S$6&amp;" "&amp;$T$7&amp;" is more than "&amp;$B$18&amp;" ,  "&amp;$C19&amp;""&amp;CHAR(10),""),IF(W37&gt;W19," * "&amp;$B$36&amp;" ,  "&amp;$C37&amp;" For age "&amp;$U$6&amp;" "&amp;$U$7&amp;" is more than "&amp;$B$18&amp;" ,  "&amp;$C19&amp;""&amp;CHAR(10),""),IF(X37&gt;X19," * "&amp;$B$36&amp;" ,  "&amp;$C37&amp;" For age "&amp;$U$6&amp;" "&amp;$V$7&amp;" is more than "&amp;$B$18&amp;" ,  "&amp;$C19&amp;""&amp;CHAR(10),""),IF(Y37&gt;Y19," * "&amp;$B$36&amp;" ,  "&amp;$C37&amp;" For age "&amp;$W$6&amp;" "&amp;$W$7&amp;" is more than "&amp;$B$18&amp;" ,  "&amp;$C19&amp;""&amp;CHAR(10),""),IF(Z37&gt;Z19," * "&amp;$B$36&amp;" ,  "&amp;$C37&amp;" For age "&amp;$W$6&amp;" "&amp;$X$7&amp;" is more than "&amp;$B$18&amp;" ,  "&amp;$C19&amp;""&amp;CHAR(10),""),IF(AA37&gt;AA19," * "&amp;$B$36&amp;" ,  "&amp;$C37&amp;" For age "&amp;$Y$6&amp;" "&amp;$Y$7&amp;" is more than "&amp;$B$18&amp;" ,  "&amp;$C19&amp;""&amp;CHAR(10),""),IF(AB37&gt;AB19," * "&amp;$B$36&amp;" ,  "&amp;$C37&amp;" For age "&amp;$Y$6&amp;" "&amp;$Z$7&amp;" is more than "&amp;$B$18&amp;" ,  "&amp;$C19&amp;""&amp;CHAR(10),""),IF(AC37&gt;AC19," * "&amp;$B$36&amp;" ,  "&amp;$C37&amp;" For age "&amp;$AA$6&amp;" "&amp;$AA$7&amp;" is more than "&amp;$B$18&amp;" ,  "&amp;$C19&amp;""&amp;CHAR(10),""),IF(AD37&gt;AD19," * "&amp;$B$36&amp;" ,  "&amp;$C37&amp;" For age "&amp;$AA$6&amp;" "&amp;$AB$7&amp;" is more than "&amp;$B$18&amp;" ,  "&amp;$C19&amp;""&amp;CHAR(10),""))</f>
        <v/>
      </c>
      <c r="AK19" s="478"/>
    </row>
    <row r="20" spans="1:37" s="4" customFormat="1" ht="37.15" hidden="1" customHeight="1" x14ac:dyDescent="0.25">
      <c r="A20" s="274"/>
      <c r="B20" s="558"/>
      <c r="C20" s="255" t="s">
        <v>657</v>
      </c>
      <c r="D20" s="28" t="s">
        <v>627</v>
      </c>
      <c r="E20" s="23"/>
      <c r="F20" s="23"/>
      <c r="G20" s="23"/>
      <c r="H20" s="23"/>
      <c r="I20" s="23"/>
      <c r="J20" s="23"/>
      <c r="K20" s="23"/>
      <c r="L20" s="65"/>
      <c r="M20" s="284"/>
      <c r="N20" s="2"/>
      <c r="O20" s="2"/>
      <c r="P20" s="2"/>
      <c r="Q20" s="2"/>
      <c r="R20" s="2"/>
      <c r="S20" s="2"/>
      <c r="T20" s="2"/>
      <c r="U20" s="2"/>
      <c r="V20" s="2"/>
      <c r="W20" s="2"/>
      <c r="X20" s="2"/>
      <c r="Y20" s="2"/>
      <c r="Z20" s="2"/>
      <c r="AA20" s="2"/>
      <c r="AB20" s="242"/>
      <c r="AC20" s="280"/>
      <c r="AD20" s="2"/>
      <c r="AE20" s="2"/>
      <c r="AF20" s="2"/>
      <c r="AG20" s="2"/>
      <c r="AH20" s="2"/>
      <c r="AI20" s="5">
        <f t="shared" si="1"/>
        <v>0</v>
      </c>
      <c r="AJ20" s="172" t="str">
        <f t="shared" si="3"/>
        <v/>
      </c>
      <c r="AK20" s="478"/>
    </row>
    <row r="21" spans="1:37" s="4" customFormat="1" ht="37.15" hidden="1" customHeight="1" x14ac:dyDescent="0.25">
      <c r="A21" s="274"/>
      <c r="B21" s="558"/>
      <c r="C21" s="255" t="s">
        <v>845</v>
      </c>
      <c r="D21" s="28" t="s">
        <v>628</v>
      </c>
      <c r="E21" s="23"/>
      <c r="F21" s="23"/>
      <c r="G21" s="23"/>
      <c r="H21" s="23"/>
      <c r="I21" s="23"/>
      <c r="J21" s="23"/>
      <c r="K21" s="23"/>
      <c r="L21" s="65"/>
      <c r="M21" s="284"/>
      <c r="N21" s="333"/>
      <c r="O21" s="2"/>
      <c r="P21" s="333"/>
      <c r="Q21" s="2"/>
      <c r="R21" s="333"/>
      <c r="S21" s="2"/>
      <c r="T21" s="333"/>
      <c r="U21" s="2"/>
      <c r="V21" s="333"/>
      <c r="W21" s="2"/>
      <c r="X21" s="333"/>
      <c r="Y21" s="2"/>
      <c r="Z21" s="333"/>
      <c r="AA21" s="2"/>
      <c r="AB21" s="334"/>
      <c r="AC21" s="280"/>
      <c r="AD21" s="2"/>
      <c r="AE21" s="2"/>
      <c r="AF21" s="2"/>
      <c r="AG21" s="2"/>
      <c r="AH21" s="2"/>
      <c r="AI21" s="5">
        <f t="shared" si="1"/>
        <v>0</v>
      </c>
      <c r="AJ21" s="172" t="str">
        <f t="shared" si="3"/>
        <v/>
      </c>
      <c r="AK21" s="478"/>
    </row>
    <row r="22" spans="1:37" s="4" customFormat="1" ht="37.15" customHeight="1" x14ac:dyDescent="0.25">
      <c r="A22" s="300"/>
      <c r="B22" s="559" t="s">
        <v>870</v>
      </c>
      <c r="C22" s="255" t="s">
        <v>659</v>
      </c>
      <c r="D22" s="28" t="s">
        <v>629</v>
      </c>
      <c r="E22" s="23"/>
      <c r="F22" s="23"/>
      <c r="G22" s="23"/>
      <c r="H22" s="23"/>
      <c r="I22" s="23"/>
      <c r="J22" s="23"/>
      <c r="K22" s="23"/>
      <c r="L22" s="65"/>
      <c r="M22" s="332"/>
      <c r="N22" s="2"/>
      <c r="O22" s="333"/>
      <c r="P22" s="2"/>
      <c r="Q22" s="333"/>
      <c r="R22" s="2"/>
      <c r="S22" s="333"/>
      <c r="T22" s="2"/>
      <c r="U22" s="333"/>
      <c r="V22" s="2"/>
      <c r="W22" s="333"/>
      <c r="X22" s="2"/>
      <c r="Y22" s="333"/>
      <c r="Z22" s="2"/>
      <c r="AA22" s="333"/>
      <c r="AB22" s="242"/>
      <c r="AC22" s="280"/>
      <c r="AD22" s="2"/>
      <c r="AE22" s="2"/>
      <c r="AF22" s="2"/>
      <c r="AG22" s="2"/>
      <c r="AH22" s="2"/>
      <c r="AI22" s="5">
        <f t="shared" si="1"/>
        <v>0</v>
      </c>
      <c r="AJ22" s="172" t="str">
        <f t="shared" si="3"/>
        <v/>
      </c>
      <c r="AK22" s="478"/>
    </row>
    <row r="23" spans="1:37" s="4" customFormat="1" ht="37.15" customHeight="1" x14ac:dyDescent="0.25">
      <c r="A23" s="300"/>
      <c r="B23" s="560"/>
      <c r="C23" s="255" t="s">
        <v>660</v>
      </c>
      <c r="D23" s="28" t="s">
        <v>630</v>
      </c>
      <c r="E23" s="23"/>
      <c r="F23" s="23"/>
      <c r="G23" s="23"/>
      <c r="H23" s="23"/>
      <c r="I23" s="23"/>
      <c r="J23" s="23"/>
      <c r="K23" s="23"/>
      <c r="L23" s="65"/>
      <c r="M23" s="332"/>
      <c r="N23" s="2"/>
      <c r="O23" s="333"/>
      <c r="P23" s="2"/>
      <c r="Q23" s="333"/>
      <c r="R23" s="2"/>
      <c r="S23" s="333"/>
      <c r="T23" s="2"/>
      <c r="U23" s="333"/>
      <c r="V23" s="2"/>
      <c r="W23" s="333"/>
      <c r="X23" s="2"/>
      <c r="Y23" s="333"/>
      <c r="Z23" s="2"/>
      <c r="AA23" s="333"/>
      <c r="AB23" s="242"/>
      <c r="AC23" s="280"/>
      <c r="AD23" s="2"/>
      <c r="AE23" s="2"/>
      <c r="AF23" s="2"/>
      <c r="AG23" s="2"/>
      <c r="AH23" s="2"/>
      <c r="AI23" s="5">
        <f t="shared" si="1"/>
        <v>0</v>
      </c>
      <c r="AJ23" s="172" t="str">
        <f t="shared" si="3"/>
        <v/>
      </c>
      <c r="AK23" s="478"/>
    </row>
    <row r="24" spans="1:37" s="4" customFormat="1" ht="37.15" hidden="1" customHeight="1" x14ac:dyDescent="0.25">
      <c r="A24" s="274"/>
      <c r="B24" s="556" t="s">
        <v>870</v>
      </c>
      <c r="C24" s="255" t="s">
        <v>902</v>
      </c>
      <c r="D24" s="28" t="s">
        <v>631</v>
      </c>
      <c r="E24" s="23"/>
      <c r="F24" s="23"/>
      <c r="G24" s="23"/>
      <c r="H24" s="23"/>
      <c r="I24" s="23"/>
      <c r="J24" s="23"/>
      <c r="K24" s="23"/>
      <c r="L24" s="65"/>
      <c r="M24" s="284"/>
      <c r="N24" s="2"/>
      <c r="O24" s="2"/>
      <c r="P24" s="2"/>
      <c r="Q24" s="2"/>
      <c r="R24" s="2"/>
      <c r="S24" s="2"/>
      <c r="T24" s="2"/>
      <c r="U24" s="2"/>
      <c r="V24" s="2"/>
      <c r="W24" s="2"/>
      <c r="X24" s="2"/>
      <c r="Y24" s="2"/>
      <c r="Z24" s="2"/>
      <c r="AA24" s="2"/>
      <c r="AB24" s="242"/>
      <c r="AC24" s="280"/>
      <c r="AD24" s="2"/>
      <c r="AE24" s="2"/>
      <c r="AF24" s="2"/>
      <c r="AG24" s="2"/>
      <c r="AH24" s="2"/>
      <c r="AI24" s="5">
        <f t="shared" si="1"/>
        <v>0</v>
      </c>
      <c r="AJ24" s="172" t="str">
        <f t="shared" si="3"/>
        <v/>
      </c>
      <c r="AK24" s="478"/>
    </row>
    <row r="25" spans="1:37" ht="37.15" hidden="1" customHeight="1" thickBot="1" x14ac:dyDescent="0.3">
      <c r="A25" s="274"/>
      <c r="B25" s="552"/>
      <c r="C25" s="255" t="s">
        <v>847</v>
      </c>
      <c r="D25" s="28" t="s">
        <v>632</v>
      </c>
      <c r="E25" s="23"/>
      <c r="F25" s="23"/>
      <c r="G25" s="23"/>
      <c r="H25" s="23"/>
      <c r="I25" s="23"/>
      <c r="J25" s="23"/>
      <c r="K25" s="23"/>
      <c r="L25" s="65"/>
      <c r="M25" s="284"/>
      <c r="N25" s="2"/>
      <c r="O25" s="2"/>
      <c r="P25" s="2"/>
      <c r="Q25" s="2"/>
      <c r="R25" s="2"/>
      <c r="S25" s="2"/>
      <c r="T25" s="2"/>
      <c r="U25" s="2"/>
      <c r="V25" s="2"/>
      <c r="W25" s="2"/>
      <c r="X25" s="2"/>
      <c r="Y25" s="2"/>
      <c r="Z25" s="2"/>
      <c r="AA25" s="2"/>
      <c r="AB25" s="242"/>
      <c r="AC25" s="280"/>
      <c r="AD25" s="2"/>
      <c r="AE25" s="2"/>
      <c r="AF25" s="2"/>
      <c r="AG25" s="2"/>
      <c r="AH25" s="2"/>
      <c r="AI25" s="5">
        <f t="shared" si="1"/>
        <v>0</v>
      </c>
      <c r="AJ25" s="172" t="str">
        <f t="shared" si="3"/>
        <v/>
      </c>
      <c r="AK25" s="478"/>
    </row>
    <row r="26" spans="1:37" ht="37.15" hidden="1" customHeight="1" thickBot="1" x14ac:dyDescent="0.3">
      <c r="A26" s="276"/>
      <c r="B26" s="553"/>
      <c r="C26" s="260" t="s">
        <v>901</v>
      </c>
      <c r="D26" s="28" t="s">
        <v>633</v>
      </c>
      <c r="E26" s="34"/>
      <c r="F26" s="34"/>
      <c r="G26" s="34"/>
      <c r="H26" s="34"/>
      <c r="I26" s="34"/>
      <c r="J26" s="34"/>
      <c r="K26" s="34"/>
      <c r="L26" s="287"/>
      <c r="M26" s="289"/>
      <c r="N26" s="344"/>
      <c r="O26" s="290"/>
      <c r="P26" s="344"/>
      <c r="Q26" s="290"/>
      <c r="R26" s="344"/>
      <c r="S26" s="290"/>
      <c r="T26" s="344"/>
      <c r="U26" s="290"/>
      <c r="V26" s="344"/>
      <c r="W26" s="290"/>
      <c r="X26" s="344"/>
      <c r="Y26" s="290"/>
      <c r="Z26" s="344"/>
      <c r="AA26" s="290"/>
      <c r="AB26" s="347"/>
      <c r="AC26" s="281"/>
      <c r="AD26" s="7"/>
      <c r="AE26" s="7"/>
      <c r="AF26" s="7"/>
      <c r="AG26" s="7"/>
      <c r="AH26" s="7"/>
      <c r="AI26" s="8">
        <f t="shared" si="1"/>
        <v>0</v>
      </c>
      <c r="AJ26" s="172" t="str">
        <f t="shared" si="3"/>
        <v/>
      </c>
      <c r="AK26" s="479"/>
    </row>
    <row r="27" spans="1:37" ht="37.15" hidden="1" customHeight="1" x14ac:dyDescent="0.25">
      <c r="A27" s="534"/>
      <c r="B27" s="557" t="s">
        <v>871</v>
      </c>
      <c r="C27" s="259" t="s">
        <v>844</v>
      </c>
      <c r="D27" s="28" t="s">
        <v>634</v>
      </c>
      <c r="E27" s="20"/>
      <c r="F27" s="20"/>
      <c r="G27" s="20"/>
      <c r="H27" s="20"/>
      <c r="I27" s="20"/>
      <c r="J27" s="20"/>
      <c r="K27" s="20"/>
      <c r="L27" s="63"/>
      <c r="M27" s="330"/>
      <c r="N27" s="21"/>
      <c r="O27" s="331"/>
      <c r="P27" s="21"/>
      <c r="Q27" s="331"/>
      <c r="R27" s="331"/>
      <c r="S27" s="331"/>
      <c r="T27" s="331"/>
      <c r="U27" s="331"/>
      <c r="V27" s="331"/>
      <c r="W27" s="331"/>
      <c r="X27" s="331"/>
      <c r="Y27" s="331"/>
      <c r="Z27" s="331"/>
      <c r="AA27" s="331"/>
      <c r="AB27" s="343"/>
      <c r="AC27" s="279"/>
      <c r="AD27" s="21"/>
      <c r="AE27" s="21"/>
      <c r="AF27" s="21"/>
      <c r="AG27" s="21"/>
      <c r="AH27" s="21"/>
      <c r="AI27" s="22">
        <f t="shared" si="1"/>
        <v>0</v>
      </c>
      <c r="AJ27" s="172" t="str">
        <f>CONCATENATE(IF(G45&gt;G27," * "&amp;$B$45&amp;" ,  "&amp;$C45&amp;" For age "&amp;$E$6&amp;" "&amp;$E$7&amp;" is more than "&amp;$B$27&amp;" ,  "&amp;$C27&amp;""&amp;CHAR(10),""),IF(H45&gt;H27," * "&amp;$B$45&amp;" ,  "&amp;$C45&amp;" For age "&amp;$E$6&amp;" "&amp;$F$7&amp;" is more than "&amp;$B$27&amp;" ,  "&amp;$C27&amp;""&amp;CHAR(10),""),IF(I45&gt;I27," * "&amp;$B$45&amp;" ,  "&amp;$C45&amp;" For age "&amp;$G$6&amp;" "&amp;$G$7&amp;" is more than "&amp;$B$27&amp;" ,  "&amp;$C27&amp;""&amp;CHAR(10),""),IF(J45&gt;J27," * "&amp;$B$45&amp;" ,  "&amp;$C45&amp;" For age "&amp;$G$6&amp;" "&amp;$H$7&amp;" is more than "&amp;$B$27&amp;" ,  "&amp;$C27&amp;""&amp;CHAR(10),""),IF(K45&gt;K27," * "&amp;$B$45&amp;" ,  "&amp;$C45&amp;" For age "&amp;$I$6&amp;" "&amp;$I$7&amp;" is more than "&amp;$B$27&amp;" ,  "&amp;$C27&amp;""&amp;CHAR(10),""),IF(L45&gt;L27," * "&amp;$B$45&amp;" ,  "&amp;$C45&amp;" For age "&amp;$I$6&amp;" "&amp;$J$7&amp;" is more than "&amp;$B$27&amp;" ,  "&amp;$C27&amp;""&amp;CHAR(10),""),IF(M45&gt;M27," * "&amp;$B$45&amp;" ,  "&amp;$C45&amp;" For age "&amp;$K$6&amp;" "&amp;$K$7&amp;" is more than "&amp;$B$27&amp;" ,  "&amp;$C27&amp;""&amp;CHAR(10),""),IF(N45&gt;N27," * "&amp;$B$45&amp;" ,  "&amp;$C45&amp;" For age "&amp;$K$6&amp;" "&amp;$L$7&amp;" is more than "&amp;$B$27&amp;" ,  "&amp;$C27&amp;""&amp;CHAR(10),""),IF(O45&gt;O27," * "&amp;$B$45&amp;" ,  "&amp;$C45&amp;" For age "&amp;$M$6&amp;" "&amp;$M$7&amp;" is more than "&amp;$B$27&amp;" ,  "&amp;$C27&amp;""&amp;CHAR(10),""),IF(P45&gt;P27," * "&amp;$B$45&amp;" ,  "&amp;$C45&amp;" For age "&amp;$M$6&amp;" "&amp;$N$7&amp;" is more than "&amp;$B$27&amp;" ,  "&amp;$C27&amp;""&amp;CHAR(10),""),IF(Q45&gt;Q27," * "&amp;$B$45&amp;" ,  "&amp;$C45&amp;" For age "&amp;$O$6&amp;" "&amp;$O$7&amp;" is more than "&amp;$B$27&amp;" ,  "&amp;$C27&amp;""&amp;CHAR(10),""),IF(R45&gt;R27," * "&amp;$B$45&amp;" ,  "&amp;$C45&amp;" For age "&amp;$O$6&amp;" "&amp;$P$7&amp;" is more than "&amp;$B$27&amp;" ,  "&amp;$C27&amp;""&amp;CHAR(10),""),IF(S45&gt;S27," * "&amp;$B$45&amp;" ,  "&amp;$C45&amp;" For age "&amp;$Q$6&amp;" "&amp;$Q$7&amp;" is more than "&amp;$B$27&amp;" ,  "&amp;$C27&amp;""&amp;CHAR(10),""),IF(T45&gt;T27," * "&amp;$B$45&amp;" ,  "&amp;$C45&amp;" For age "&amp;$Q$6&amp;" "&amp;$R$7&amp;" is more than "&amp;$B$27&amp;" ,  "&amp;$C27&amp;""&amp;CHAR(10),""),IF(U45&gt;U27," * "&amp;$B$45&amp;" ,  "&amp;$C45&amp;" For age "&amp;$S$6&amp;" "&amp;$S$7&amp;" is more than "&amp;$B$27&amp;" ,  "&amp;$C27&amp;""&amp;CHAR(10),""),IF(V45&gt;V27," * "&amp;$B$45&amp;" ,  "&amp;$C45&amp;" For age "&amp;$S$6&amp;" "&amp;$T$7&amp;" is more than "&amp;$B$27&amp;" ,  "&amp;$C27&amp;""&amp;CHAR(10),""),IF(W45&gt;W27," * "&amp;$B$45&amp;" ,  "&amp;$C45&amp;" For age "&amp;$U$6&amp;" "&amp;$U$7&amp;" is more than "&amp;$B$27&amp;" ,  "&amp;$C27&amp;""&amp;CHAR(10),""),IF(X45&gt;X27," * "&amp;$B$45&amp;" ,  "&amp;$C45&amp;" For age "&amp;$U$6&amp;" "&amp;$V$7&amp;" is more than "&amp;$B$27&amp;" ,  "&amp;$C27&amp;""&amp;CHAR(10),""),IF(Y45&gt;Y27," * "&amp;$B$45&amp;" ,  "&amp;$C45&amp;" For age "&amp;$W$6&amp;" "&amp;$W$7&amp;" is more than "&amp;$B$27&amp;" ,  "&amp;$C27&amp;""&amp;CHAR(10),""),IF(Z45&gt;Z27," * "&amp;$B$45&amp;" ,  "&amp;$C45&amp;" For age "&amp;$W$6&amp;" "&amp;$X$7&amp;" is more than "&amp;$B$27&amp;" ,  "&amp;$C27&amp;""&amp;CHAR(10),""),IF(AA45&gt;AA27," * "&amp;$B$45&amp;" ,  "&amp;$C45&amp;" For age "&amp;$Y$6&amp;" "&amp;$Y$7&amp;" is more than "&amp;$B$27&amp;" ,  "&amp;$C27&amp;""&amp;CHAR(10),""),IF(AB45&gt;AB27," * "&amp;$B$45&amp;" ,  "&amp;$C45&amp;" For age "&amp;$Y$6&amp;" "&amp;$Z$7&amp;" is more than "&amp;$B$27&amp;" ,  "&amp;$C27&amp;""&amp;CHAR(10),""),IF(AC45&gt;AC27," * "&amp;$B$45&amp;" ,  "&amp;$C45&amp;" For age "&amp;$AA$6&amp;" "&amp;$AA$7&amp;" is more than "&amp;$B$27&amp;" ,  "&amp;$C27&amp;""&amp;CHAR(10),""),IF(AD45&gt;AD27," * "&amp;$B$45&amp;" ,  "&amp;$C45&amp;" For age "&amp;$AA$6&amp;" "&amp;$AB$7&amp;" is more than "&amp;$B$27&amp;" ,  "&amp;$C27&amp;""&amp;CHAR(10),""))</f>
        <v/>
      </c>
      <c r="AK27" s="477" t="str">
        <f>CONCATENATE(AJ27,AJ28,AJ29,AJ30,AJ31,AJ32,AJ33,AJ34,AJ35)</f>
        <v/>
      </c>
    </row>
    <row r="28" spans="1:37" ht="37.15" hidden="1" customHeight="1" thickBot="1" x14ac:dyDescent="0.3">
      <c r="A28" s="532"/>
      <c r="B28" s="558"/>
      <c r="C28" s="255" t="s">
        <v>604</v>
      </c>
      <c r="D28" s="28" t="s">
        <v>635</v>
      </c>
      <c r="E28" s="6"/>
      <c r="F28" s="6"/>
      <c r="G28" s="6"/>
      <c r="H28" s="6"/>
      <c r="I28" s="6"/>
      <c r="J28" s="6"/>
      <c r="K28" s="6"/>
      <c r="L28" s="66"/>
      <c r="M28" s="332"/>
      <c r="N28" s="2"/>
      <c r="O28" s="333"/>
      <c r="P28" s="2"/>
      <c r="Q28" s="333"/>
      <c r="R28" s="2"/>
      <c r="S28" s="333"/>
      <c r="T28" s="2"/>
      <c r="U28" s="333"/>
      <c r="V28" s="2"/>
      <c r="W28" s="333"/>
      <c r="X28" s="2"/>
      <c r="Y28" s="333"/>
      <c r="Z28" s="2"/>
      <c r="AA28" s="333"/>
      <c r="AB28" s="242"/>
      <c r="AC28" s="280"/>
      <c r="AD28" s="2"/>
      <c r="AE28" s="2"/>
      <c r="AF28" s="2"/>
      <c r="AG28" s="2"/>
      <c r="AH28" s="2"/>
      <c r="AI28" s="5">
        <f t="shared" si="1"/>
        <v>0</v>
      </c>
      <c r="AJ28" s="172" t="str">
        <f t="shared" ref="AJ28:AJ35" si="4">CONCATENATE(IF(G46&gt;G28," * "&amp;$B$45&amp;" ,  "&amp;$C46&amp;" For age "&amp;$E$6&amp;" "&amp;$E$7&amp;" is more than "&amp;$B$27&amp;" ,  "&amp;$C28&amp;""&amp;CHAR(10),""),IF(H46&gt;H28," * "&amp;$B$45&amp;" ,  "&amp;$C46&amp;" For age "&amp;$E$6&amp;" "&amp;$F$7&amp;" is more than "&amp;$B$27&amp;" ,  "&amp;$C28&amp;""&amp;CHAR(10),""),IF(I46&gt;I28," * "&amp;$B$45&amp;" ,  "&amp;$C46&amp;" For age "&amp;$G$6&amp;" "&amp;$G$7&amp;" is more than "&amp;$B$27&amp;" ,  "&amp;$C28&amp;""&amp;CHAR(10),""),IF(J46&gt;J28," * "&amp;$B$45&amp;" ,  "&amp;$C46&amp;" For age "&amp;$G$6&amp;" "&amp;$H$7&amp;" is more than "&amp;$B$27&amp;" ,  "&amp;$C28&amp;""&amp;CHAR(10),""),IF(K46&gt;K28," * "&amp;$B$45&amp;" ,  "&amp;$C46&amp;" For age "&amp;$I$6&amp;" "&amp;$I$7&amp;" is more than "&amp;$B$27&amp;" ,  "&amp;$C28&amp;""&amp;CHAR(10),""),IF(L46&gt;L28," * "&amp;$B$45&amp;" ,  "&amp;$C46&amp;" For age "&amp;$I$6&amp;" "&amp;$J$7&amp;" is more than "&amp;$B$27&amp;" ,  "&amp;$C28&amp;""&amp;CHAR(10),""),IF(M46&gt;M28," * "&amp;$B$45&amp;" ,  "&amp;$C46&amp;" For age "&amp;$K$6&amp;" "&amp;$K$7&amp;" is more than "&amp;$B$27&amp;" ,  "&amp;$C28&amp;""&amp;CHAR(10),""),IF(N46&gt;N28," * "&amp;$B$45&amp;" ,  "&amp;$C46&amp;" For age "&amp;$K$6&amp;" "&amp;$L$7&amp;" is more than "&amp;$B$27&amp;" ,  "&amp;$C28&amp;""&amp;CHAR(10),""),IF(O46&gt;O28," * "&amp;$B$45&amp;" ,  "&amp;$C46&amp;" For age "&amp;$M$6&amp;" "&amp;$M$7&amp;" is more than "&amp;$B$27&amp;" ,  "&amp;$C28&amp;""&amp;CHAR(10),""),IF(P46&gt;P28," * "&amp;$B$45&amp;" ,  "&amp;$C46&amp;" For age "&amp;$M$6&amp;" "&amp;$N$7&amp;" is more than "&amp;$B$27&amp;" ,  "&amp;$C28&amp;""&amp;CHAR(10),""),IF(Q46&gt;Q28," * "&amp;$B$45&amp;" ,  "&amp;$C46&amp;" For age "&amp;$O$6&amp;" "&amp;$O$7&amp;" is more than "&amp;$B$27&amp;" ,  "&amp;$C28&amp;""&amp;CHAR(10),""),IF(R46&gt;R28," * "&amp;$B$45&amp;" ,  "&amp;$C46&amp;" For age "&amp;$O$6&amp;" "&amp;$P$7&amp;" is more than "&amp;$B$27&amp;" ,  "&amp;$C28&amp;""&amp;CHAR(10),""),IF(S46&gt;S28," * "&amp;$B$45&amp;" ,  "&amp;$C46&amp;" For age "&amp;$Q$6&amp;" "&amp;$Q$7&amp;" is more than "&amp;$B$27&amp;" ,  "&amp;$C28&amp;""&amp;CHAR(10),""),IF(T46&gt;T28," * "&amp;$B$45&amp;" ,  "&amp;$C46&amp;" For age "&amp;$Q$6&amp;" "&amp;$R$7&amp;" is more than "&amp;$B$27&amp;" ,  "&amp;$C28&amp;""&amp;CHAR(10),""),IF(U46&gt;U28," * "&amp;$B$45&amp;" ,  "&amp;$C46&amp;" For age "&amp;$S$6&amp;" "&amp;$S$7&amp;" is more than "&amp;$B$27&amp;" ,  "&amp;$C28&amp;""&amp;CHAR(10),""),IF(V46&gt;V28," * "&amp;$B$45&amp;" ,  "&amp;$C46&amp;" For age "&amp;$S$6&amp;" "&amp;$T$7&amp;" is more than "&amp;$B$27&amp;" ,  "&amp;$C28&amp;""&amp;CHAR(10),""),IF(W46&gt;W28," * "&amp;$B$45&amp;" ,  "&amp;$C46&amp;" For age "&amp;$U$6&amp;" "&amp;$U$7&amp;" is more than "&amp;$B$27&amp;" ,  "&amp;$C28&amp;""&amp;CHAR(10),""),IF(X46&gt;X28," * "&amp;$B$45&amp;" ,  "&amp;$C46&amp;" For age "&amp;$U$6&amp;" "&amp;$V$7&amp;" is more than "&amp;$B$27&amp;" ,  "&amp;$C28&amp;""&amp;CHAR(10),""),IF(Y46&gt;Y28," * "&amp;$B$45&amp;" ,  "&amp;$C46&amp;" For age "&amp;$W$6&amp;" "&amp;$W$7&amp;" is more than "&amp;$B$27&amp;" ,  "&amp;$C28&amp;""&amp;CHAR(10),""),IF(Z46&gt;Z28," * "&amp;$B$45&amp;" ,  "&amp;$C46&amp;" For age "&amp;$W$6&amp;" "&amp;$X$7&amp;" is more than "&amp;$B$27&amp;" ,  "&amp;$C28&amp;""&amp;CHAR(10),""),IF(AA46&gt;AA28," * "&amp;$B$45&amp;" ,  "&amp;$C46&amp;" For age "&amp;$Y$6&amp;" "&amp;$Y$7&amp;" is more than "&amp;$B$27&amp;" ,  "&amp;$C28&amp;""&amp;CHAR(10),""),IF(AB46&gt;AB28," * "&amp;$B$45&amp;" ,  "&amp;$C46&amp;" For age "&amp;$Y$6&amp;" "&amp;$Z$7&amp;" is more than "&amp;$B$27&amp;" ,  "&amp;$C28&amp;""&amp;CHAR(10),""),IF(AC46&gt;AC28," * "&amp;$B$45&amp;" ,  "&amp;$C46&amp;" For age "&amp;$AA$6&amp;" "&amp;$AA$7&amp;" is more than "&amp;$B$27&amp;" ,  "&amp;$C28&amp;""&amp;CHAR(10),""),IF(AD46&gt;AD28," * "&amp;$B$45&amp;" ,  "&amp;$C46&amp;" For age "&amp;$AA$6&amp;" "&amp;$AB$7&amp;" is more than "&amp;$B$27&amp;" ,  "&amp;$C28&amp;""&amp;CHAR(10),""))</f>
        <v/>
      </c>
      <c r="AK28" s="478"/>
    </row>
    <row r="29" spans="1:37" ht="37.15" hidden="1" customHeight="1" x14ac:dyDescent="0.25">
      <c r="A29" s="532"/>
      <c r="B29" s="558"/>
      <c r="C29" s="255" t="s">
        <v>657</v>
      </c>
      <c r="D29" s="28" t="s">
        <v>636</v>
      </c>
      <c r="E29" s="18"/>
      <c r="F29" s="18"/>
      <c r="G29" s="18"/>
      <c r="H29" s="18"/>
      <c r="I29" s="18"/>
      <c r="J29" s="18"/>
      <c r="K29" s="18"/>
      <c r="L29" s="288"/>
      <c r="M29" s="284"/>
      <c r="N29" s="2"/>
      <c r="O29" s="2"/>
      <c r="P29" s="2"/>
      <c r="Q29" s="2"/>
      <c r="R29" s="2"/>
      <c r="S29" s="2"/>
      <c r="T29" s="2"/>
      <c r="U29" s="2"/>
      <c r="V29" s="2"/>
      <c r="W29" s="2"/>
      <c r="X29" s="2"/>
      <c r="Y29" s="2"/>
      <c r="Z29" s="2"/>
      <c r="AA29" s="2"/>
      <c r="AB29" s="242"/>
      <c r="AC29" s="280"/>
      <c r="AD29" s="2"/>
      <c r="AE29" s="2"/>
      <c r="AF29" s="2"/>
      <c r="AG29" s="2"/>
      <c r="AH29" s="2"/>
      <c r="AI29" s="5">
        <f t="shared" si="1"/>
        <v>0</v>
      </c>
      <c r="AJ29" s="172" t="str">
        <f t="shared" si="4"/>
        <v/>
      </c>
      <c r="AK29" s="478"/>
    </row>
    <row r="30" spans="1:37" ht="37.15" hidden="1" customHeight="1" x14ac:dyDescent="0.25">
      <c r="A30" s="532"/>
      <c r="B30" s="558"/>
      <c r="C30" s="255" t="s">
        <v>845</v>
      </c>
      <c r="D30" s="28" t="s">
        <v>637</v>
      </c>
      <c r="E30" s="1"/>
      <c r="F30" s="1"/>
      <c r="G30" s="1"/>
      <c r="H30" s="1"/>
      <c r="I30" s="1"/>
      <c r="J30" s="1"/>
      <c r="K30" s="1"/>
      <c r="L30" s="64"/>
      <c r="M30" s="284"/>
      <c r="N30" s="333"/>
      <c r="O30" s="2"/>
      <c r="P30" s="333"/>
      <c r="Q30" s="2"/>
      <c r="R30" s="333"/>
      <c r="S30" s="2"/>
      <c r="T30" s="333"/>
      <c r="U30" s="2"/>
      <c r="V30" s="333"/>
      <c r="W30" s="2"/>
      <c r="X30" s="333"/>
      <c r="Y30" s="2"/>
      <c r="Z30" s="333"/>
      <c r="AA30" s="2"/>
      <c r="AB30" s="334"/>
      <c r="AC30" s="280"/>
      <c r="AD30" s="2"/>
      <c r="AE30" s="2"/>
      <c r="AF30" s="2"/>
      <c r="AG30" s="2"/>
      <c r="AH30" s="2"/>
      <c r="AI30" s="5">
        <f t="shared" si="1"/>
        <v>0</v>
      </c>
      <c r="AJ30" s="172" t="str">
        <f t="shared" si="4"/>
        <v/>
      </c>
      <c r="AK30" s="478"/>
    </row>
    <row r="31" spans="1:37" ht="37.15" customHeight="1" x14ac:dyDescent="0.25">
      <c r="A31" s="531"/>
      <c r="B31" s="559" t="s">
        <v>871</v>
      </c>
      <c r="C31" s="255" t="s">
        <v>659</v>
      </c>
      <c r="D31" s="28" t="s">
        <v>638</v>
      </c>
      <c r="E31" s="1"/>
      <c r="F31" s="1"/>
      <c r="G31" s="1"/>
      <c r="H31" s="1"/>
      <c r="I31" s="1"/>
      <c r="J31" s="1"/>
      <c r="K31" s="1"/>
      <c r="L31" s="64"/>
      <c r="M31" s="332"/>
      <c r="N31" s="2"/>
      <c r="O31" s="333"/>
      <c r="P31" s="2"/>
      <c r="Q31" s="333"/>
      <c r="R31" s="2"/>
      <c r="S31" s="333"/>
      <c r="T31" s="2"/>
      <c r="U31" s="333"/>
      <c r="V31" s="2"/>
      <c r="W31" s="333"/>
      <c r="X31" s="2"/>
      <c r="Y31" s="333"/>
      <c r="Z31" s="2"/>
      <c r="AA31" s="333"/>
      <c r="AB31" s="242"/>
      <c r="AC31" s="280"/>
      <c r="AD31" s="2"/>
      <c r="AE31" s="2"/>
      <c r="AF31" s="2"/>
      <c r="AG31" s="2"/>
      <c r="AH31" s="2"/>
      <c r="AI31" s="5">
        <f t="shared" si="1"/>
        <v>0</v>
      </c>
      <c r="AJ31" s="172" t="str">
        <f t="shared" si="4"/>
        <v/>
      </c>
      <c r="AK31" s="478"/>
    </row>
    <row r="32" spans="1:37" ht="37.15" customHeight="1" thickBot="1" x14ac:dyDescent="0.3">
      <c r="A32" s="531"/>
      <c r="B32" s="560"/>
      <c r="C32" s="255" t="s">
        <v>660</v>
      </c>
      <c r="D32" s="28" t="s">
        <v>639</v>
      </c>
      <c r="E32" s="1"/>
      <c r="F32" s="1"/>
      <c r="G32" s="1"/>
      <c r="H32" s="1"/>
      <c r="I32" s="1"/>
      <c r="J32" s="1"/>
      <c r="K32" s="1"/>
      <c r="L32" s="64"/>
      <c r="M32" s="332"/>
      <c r="N32" s="2"/>
      <c r="O32" s="333"/>
      <c r="P32" s="2"/>
      <c r="Q32" s="333"/>
      <c r="R32" s="2"/>
      <c r="S32" s="333"/>
      <c r="T32" s="2"/>
      <c r="U32" s="333"/>
      <c r="V32" s="2"/>
      <c r="W32" s="333"/>
      <c r="X32" s="2"/>
      <c r="Y32" s="333"/>
      <c r="Z32" s="2"/>
      <c r="AA32" s="333"/>
      <c r="AB32" s="242"/>
      <c r="AC32" s="280"/>
      <c r="AD32" s="2"/>
      <c r="AE32" s="2"/>
      <c r="AF32" s="2"/>
      <c r="AG32" s="2"/>
      <c r="AH32" s="2"/>
      <c r="AI32" s="5">
        <f t="shared" si="1"/>
        <v>0</v>
      </c>
      <c r="AJ32" s="172" t="str">
        <f t="shared" si="4"/>
        <v/>
      </c>
      <c r="AK32" s="478"/>
    </row>
    <row r="33" spans="1:37" ht="37.15" hidden="1" customHeight="1" x14ac:dyDescent="0.25">
      <c r="A33" s="532"/>
      <c r="B33" s="558" t="s">
        <v>871</v>
      </c>
      <c r="C33" s="255" t="s">
        <v>902</v>
      </c>
      <c r="D33" s="28" t="s">
        <v>640</v>
      </c>
      <c r="E33" s="1"/>
      <c r="F33" s="1"/>
      <c r="G33" s="1"/>
      <c r="H33" s="1"/>
      <c r="I33" s="1"/>
      <c r="J33" s="1"/>
      <c r="K33" s="1"/>
      <c r="L33" s="64"/>
      <c r="M33" s="284"/>
      <c r="N33" s="2"/>
      <c r="O33" s="2"/>
      <c r="P33" s="2"/>
      <c r="Q33" s="2"/>
      <c r="R33" s="2"/>
      <c r="S33" s="2"/>
      <c r="T33" s="2"/>
      <c r="U33" s="2"/>
      <c r="V33" s="2"/>
      <c r="W33" s="2"/>
      <c r="X33" s="2"/>
      <c r="Y33" s="2"/>
      <c r="Z33" s="2"/>
      <c r="AA33" s="2"/>
      <c r="AB33" s="242"/>
      <c r="AC33" s="280"/>
      <c r="AD33" s="2"/>
      <c r="AE33" s="2"/>
      <c r="AF33" s="2"/>
      <c r="AG33" s="2"/>
      <c r="AH33" s="2"/>
      <c r="AI33" s="5">
        <f t="shared" si="1"/>
        <v>0</v>
      </c>
      <c r="AJ33" s="172" t="str">
        <f t="shared" si="4"/>
        <v/>
      </c>
      <c r="AK33" s="478"/>
    </row>
    <row r="34" spans="1:37" ht="37.15" hidden="1" customHeight="1" thickBot="1" x14ac:dyDescent="0.3">
      <c r="A34" s="532"/>
      <c r="B34" s="558"/>
      <c r="C34" s="255" t="s">
        <v>847</v>
      </c>
      <c r="D34" s="28" t="s">
        <v>641</v>
      </c>
      <c r="E34" s="6"/>
      <c r="F34" s="6"/>
      <c r="G34" s="6"/>
      <c r="H34" s="6"/>
      <c r="I34" s="6"/>
      <c r="J34" s="6"/>
      <c r="K34" s="6"/>
      <c r="L34" s="66"/>
      <c r="M34" s="284"/>
      <c r="N34" s="2"/>
      <c r="O34" s="2"/>
      <c r="P34" s="2"/>
      <c r="Q34" s="2"/>
      <c r="R34" s="2"/>
      <c r="S34" s="2"/>
      <c r="T34" s="2"/>
      <c r="U34" s="2"/>
      <c r="V34" s="2"/>
      <c r="W34" s="2"/>
      <c r="X34" s="2"/>
      <c r="Y34" s="2"/>
      <c r="Z34" s="2"/>
      <c r="AA34" s="2"/>
      <c r="AB34" s="242"/>
      <c r="AC34" s="280"/>
      <c r="AD34" s="2"/>
      <c r="AE34" s="2"/>
      <c r="AF34" s="2"/>
      <c r="AG34" s="2"/>
      <c r="AH34" s="2"/>
      <c r="AI34" s="5">
        <f t="shared" si="1"/>
        <v>0</v>
      </c>
      <c r="AJ34" s="172" t="str">
        <f t="shared" si="4"/>
        <v/>
      </c>
      <c r="AK34" s="478"/>
    </row>
    <row r="35" spans="1:37" ht="37.15" hidden="1" customHeight="1" thickBot="1" x14ac:dyDescent="0.3">
      <c r="A35" s="532"/>
      <c r="B35" s="561"/>
      <c r="C35" s="260" t="s">
        <v>901</v>
      </c>
      <c r="D35" s="28" t="s">
        <v>642</v>
      </c>
      <c r="E35" s="6"/>
      <c r="F35" s="6"/>
      <c r="G35" s="6"/>
      <c r="H35" s="6"/>
      <c r="I35" s="6"/>
      <c r="J35" s="6"/>
      <c r="K35" s="6"/>
      <c r="L35" s="66"/>
      <c r="M35" s="289"/>
      <c r="N35" s="344"/>
      <c r="O35" s="290"/>
      <c r="P35" s="344"/>
      <c r="Q35" s="290"/>
      <c r="R35" s="344"/>
      <c r="S35" s="290"/>
      <c r="T35" s="344"/>
      <c r="U35" s="290"/>
      <c r="V35" s="344"/>
      <c r="W35" s="290"/>
      <c r="X35" s="344"/>
      <c r="Y35" s="290"/>
      <c r="Z35" s="344"/>
      <c r="AA35" s="290"/>
      <c r="AB35" s="347"/>
      <c r="AC35" s="281"/>
      <c r="AD35" s="7"/>
      <c r="AE35" s="7"/>
      <c r="AF35" s="7"/>
      <c r="AG35" s="7"/>
      <c r="AH35" s="7"/>
      <c r="AI35" s="8">
        <f t="shared" si="1"/>
        <v>0</v>
      </c>
      <c r="AJ35" s="172" t="str">
        <f t="shared" si="4"/>
        <v/>
      </c>
      <c r="AK35" s="479"/>
    </row>
    <row r="36" spans="1:37" ht="37.15" hidden="1" customHeight="1" thickBot="1" x14ac:dyDescent="0.3">
      <c r="A36" s="532"/>
      <c r="B36" s="557" t="s">
        <v>865</v>
      </c>
      <c r="C36" s="259" t="s">
        <v>844</v>
      </c>
      <c r="D36" s="28" t="s">
        <v>643</v>
      </c>
      <c r="E36" s="6"/>
      <c r="F36" s="6"/>
      <c r="G36" s="6"/>
      <c r="H36" s="6"/>
      <c r="I36" s="6"/>
      <c r="J36" s="6"/>
      <c r="K36" s="6"/>
      <c r="L36" s="66"/>
      <c r="M36" s="330"/>
      <c r="N36" s="21"/>
      <c r="O36" s="331"/>
      <c r="P36" s="21"/>
      <c r="Q36" s="331"/>
      <c r="R36" s="331"/>
      <c r="S36" s="331"/>
      <c r="T36" s="331"/>
      <c r="U36" s="331"/>
      <c r="V36" s="331"/>
      <c r="W36" s="331"/>
      <c r="X36" s="331"/>
      <c r="Y36" s="331"/>
      <c r="Z36" s="331"/>
      <c r="AA36" s="331"/>
      <c r="AB36" s="343"/>
      <c r="AC36" s="279"/>
      <c r="AD36" s="21"/>
      <c r="AE36" s="21"/>
      <c r="AF36" s="21"/>
      <c r="AG36" s="21"/>
      <c r="AH36" s="21"/>
      <c r="AI36" s="22">
        <f t="shared" si="1"/>
        <v>0</v>
      </c>
      <c r="AJ36" s="172" t="str">
        <f>CONCATENATE(IF(G54&gt;G36," * "&amp;$B$54&amp;" ,  "&amp;$C54&amp;" For age "&amp;$E$6&amp;" "&amp;$E$7&amp;" is more than "&amp;$B$36&amp;" ,  "&amp;$C36&amp;""&amp;CHAR(10),""),IF(H54&gt;H36," * "&amp;$B$54&amp;" ,  "&amp;$C54&amp;" For age "&amp;$E$6&amp;" "&amp;$F$7&amp;" is more than "&amp;$B$36&amp;" ,  "&amp;$C36&amp;""&amp;CHAR(10),""),IF(I54&gt;I36," * "&amp;$B$54&amp;" ,  "&amp;$C54&amp;" For age "&amp;$G$6&amp;" "&amp;$G$7&amp;" is more than "&amp;$B$36&amp;" ,  "&amp;$C36&amp;""&amp;CHAR(10),""),IF(J54&gt;J36," * "&amp;$B$54&amp;" ,  "&amp;$C54&amp;" For age "&amp;$G$6&amp;" "&amp;$H$7&amp;" is more than "&amp;$B$36&amp;" ,  "&amp;$C36&amp;""&amp;CHAR(10),""),IF(K54&gt;K36," * "&amp;$B$54&amp;" ,  "&amp;$C54&amp;" For age "&amp;$I$6&amp;" "&amp;$I$7&amp;" is more than "&amp;$B$36&amp;" ,  "&amp;$C36&amp;""&amp;CHAR(10),""),IF(L54&gt;L36," * "&amp;$B$54&amp;" ,  "&amp;$C54&amp;" For age "&amp;$I$6&amp;" "&amp;$J$7&amp;" is more than "&amp;$B$36&amp;" ,  "&amp;$C36&amp;""&amp;CHAR(10),""),IF(M54&gt;M36," * "&amp;$B$54&amp;" ,  "&amp;$C54&amp;" For age "&amp;$K$6&amp;" "&amp;$K$7&amp;" is more than "&amp;$B$36&amp;" ,  "&amp;$C36&amp;""&amp;CHAR(10),""),IF(N54&gt;N36," * "&amp;$B$54&amp;" ,  "&amp;$C54&amp;" For age "&amp;$K$6&amp;" "&amp;$L$7&amp;" is more than "&amp;$B$36&amp;" ,  "&amp;$C36&amp;""&amp;CHAR(10),""),IF(O54&gt;O36," * "&amp;$B$54&amp;" ,  "&amp;$C54&amp;" For age "&amp;$M$6&amp;" "&amp;$M$7&amp;" is more than "&amp;$B$36&amp;" ,  "&amp;$C36&amp;""&amp;CHAR(10),""),IF(P54&gt;P36," * "&amp;$B$54&amp;" ,  "&amp;$C54&amp;" For age "&amp;$M$6&amp;" "&amp;$N$7&amp;" is more than "&amp;$B$36&amp;" ,  "&amp;$C36&amp;""&amp;CHAR(10),""),IF(Q54&gt;Q36," * "&amp;$B$54&amp;" ,  "&amp;$C54&amp;" For age "&amp;$O$6&amp;" "&amp;$O$7&amp;" is more than "&amp;$B$36&amp;" ,  "&amp;$C36&amp;""&amp;CHAR(10),""),IF(R54&gt;R36," * "&amp;$B$54&amp;" ,  "&amp;$C54&amp;" For age "&amp;$O$6&amp;" "&amp;$P$7&amp;" is more than "&amp;$B$36&amp;" ,  "&amp;$C36&amp;""&amp;CHAR(10),""),IF(S54&gt;S36," * "&amp;$B$54&amp;" ,  "&amp;$C54&amp;" For age "&amp;$Q$6&amp;" "&amp;$Q$7&amp;" is more than "&amp;$B$36&amp;" ,  "&amp;$C36&amp;""&amp;CHAR(10),""),IF(T54&gt;T36," * "&amp;$B$54&amp;" ,  "&amp;$C54&amp;" For age "&amp;$Q$6&amp;" "&amp;$R$7&amp;" is more than "&amp;$B$36&amp;" ,  "&amp;$C36&amp;""&amp;CHAR(10),""),IF(U54&gt;U36," * "&amp;$B$54&amp;" ,  "&amp;$C54&amp;" For age "&amp;$S$6&amp;" "&amp;$S$7&amp;" is more than "&amp;$B$36&amp;" ,  "&amp;$C36&amp;""&amp;CHAR(10),""),IF(V54&gt;V36," * "&amp;$B$54&amp;" ,  "&amp;$C54&amp;" For age "&amp;$S$6&amp;" "&amp;$T$7&amp;" is more than "&amp;$B$36&amp;" ,  "&amp;$C36&amp;""&amp;CHAR(10),""),IF(W54&gt;W36," * "&amp;$B$54&amp;" ,  "&amp;$C54&amp;" For age "&amp;$U$6&amp;" "&amp;$U$7&amp;" is more than "&amp;$B$36&amp;" ,  "&amp;$C36&amp;""&amp;CHAR(10),""),IF(X54&gt;X36," * "&amp;$B$54&amp;" ,  "&amp;$C54&amp;" For age "&amp;$U$6&amp;" "&amp;$V$7&amp;" is more than "&amp;$B$36&amp;" ,  "&amp;$C36&amp;""&amp;CHAR(10),""),IF(Y54&gt;Y36," * "&amp;$B$54&amp;" ,  "&amp;$C54&amp;" For age "&amp;$W$6&amp;" "&amp;$W$7&amp;" is more than "&amp;$B$36&amp;" ,  "&amp;$C36&amp;""&amp;CHAR(10),""),IF(Z54&gt;Z36," * "&amp;$B$54&amp;" ,  "&amp;$C54&amp;" For age "&amp;$W$6&amp;" "&amp;$X$7&amp;" is more than "&amp;$B$36&amp;" ,  "&amp;$C36&amp;""&amp;CHAR(10),""),IF(AA54&gt;AA36," * "&amp;$B$54&amp;" ,  "&amp;$C54&amp;" For age "&amp;$Y$6&amp;" "&amp;$Y$7&amp;" is more than "&amp;$B$36&amp;" ,  "&amp;$C36&amp;""&amp;CHAR(10),""),IF(AB54&gt;AB36," * "&amp;$B$54&amp;" ,  "&amp;$C54&amp;" For age "&amp;$Y$6&amp;" "&amp;$Z$7&amp;" is more than "&amp;$B$36&amp;" ,  "&amp;$C36&amp;""&amp;CHAR(10),""),IF(AC54&gt;AC36," * "&amp;$B$54&amp;" ,  "&amp;$C54&amp;" For age "&amp;$AA$6&amp;" "&amp;$AA$7&amp;" is more than "&amp;$B$36&amp;" ,  "&amp;$C36&amp;""&amp;CHAR(10),""),IF(AD54&gt;AD36," * "&amp;$B$54&amp;" ,  "&amp;$C54&amp;" For age "&amp;$AA$6&amp;" "&amp;$AB$7&amp;" is more than "&amp;$B$36&amp;" ,  "&amp;$C36&amp;""&amp;CHAR(10),""))</f>
        <v/>
      </c>
      <c r="AK36" s="477" t="str">
        <f>CONCATENATE(AJ36,AJ37,AJ38,AJ39,AJ40,AJ41,AJ42,AJ43,AJ44)</f>
        <v/>
      </c>
    </row>
    <row r="37" spans="1:37" ht="37.15" hidden="1" customHeight="1" thickBot="1" x14ac:dyDescent="0.3">
      <c r="A37" s="532"/>
      <c r="B37" s="558"/>
      <c r="C37" s="255" t="s">
        <v>604</v>
      </c>
      <c r="D37" s="28" t="s">
        <v>644</v>
      </c>
      <c r="E37" s="6"/>
      <c r="F37" s="6"/>
      <c r="G37" s="6"/>
      <c r="H37" s="6"/>
      <c r="I37" s="6"/>
      <c r="J37" s="6"/>
      <c r="K37" s="6"/>
      <c r="L37" s="66"/>
      <c r="M37" s="332"/>
      <c r="N37" s="2"/>
      <c r="O37" s="333"/>
      <c r="P37" s="2"/>
      <c r="Q37" s="333"/>
      <c r="R37" s="2"/>
      <c r="S37" s="333"/>
      <c r="T37" s="2"/>
      <c r="U37" s="333"/>
      <c r="V37" s="2"/>
      <c r="W37" s="333"/>
      <c r="X37" s="2"/>
      <c r="Y37" s="333"/>
      <c r="Z37" s="2"/>
      <c r="AA37" s="333"/>
      <c r="AB37" s="242"/>
      <c r="AC37" s="280"/>
      <c r="AD37" s="2"/>
      <c r="AE37" s="2"/>
      <c r="AF37" s="2"/>
      <c r="AG37" s="2"/>
      <c r="AH37" s="2"/>
      <c r="AI37" s="5">
        <f t="shared" si="1"/>
        <v>0</v>
      </c>
      <c r="AJ37" s="172" t="str">
        <f t="shared" ref="AJ37:AJ44" si="5">CONCATENATE(IF(G55&gt;G37," * "&amp;$B$54&amp;" ,  "&amp;$C55&amp;" For age "&amp;$E$6&amp;" "&amp;$E$7&amp;" is more than "&amp;$B$36&amp;" ,  "&amp;$C37&amp;""&amp;CHAR(10),""),IF(H55&gt;H37," * "&amp;$B$54&amp;" ,  "&amp;$C55&amp;" For age "&amp;$E$6&amp;" "&amp;$F$7&amp;" is more than "&amp;$B$36&amp;" ,  "&amp;$C37&amp;""&amp;CHAR(10),""),IF(I55&gt;I37," * "&amp;$B$54&amp;" ,  "&amp;$C55&amp;" For age "&amp;$G$6&amp;" "&amp;$G$7&amp;" is more than "&amp;$B$36&amp;" ,  "&amp;$C37&amp;""&amp;CHAR(10),""),IF(J55&gt;J37," * "&amp;$B$54&amp;" ,  "&amp;$C55&amp;" For age "&amp;$G$6&amp;" "&amp;$H$7&amp;" is more than "&amp;$B$36&amp;" ,  "&amp;$C37&amp;""&amp;CHAR(10),""),IF(K55&gt;K37," * "&amp;$B$54&amp;" ,  "&amp;$C55&amp;" For age "&amp;$I$6&amp;" "&amp;$I$7&amp;" is more than "&amp;$B$36&amp;" ,  "&amp;$C37&amp;""&amp;CHAR(10),""),IF(L55&gt;L37," * "&amp;$B$54&amp;" ,  "&amp;$C55&amp;" For age "&amp;$I$6&amp;" "&amp;$J$7&amp;" is more than "&amp;$B$36&amp;" ,  "&amp;$C37&amp;""&amp;CHAR(10),""),IF(M55&gt;M37," * "&amp;$B$54&amp;" ,  "&amp;$C55&amp;" For age "&amp;$K$6&amp;" "&amp;$K$7&amp;" is more than "&amp;$B$36&amp;" ,  "&amp;$C37&amp;""&amp;CHAR(10),""),IF(N55&gt;N37," * "&amp;$B$54&amp;" ,  "&amp;$C55&amp;" For age "&amp;$K$6&amp;" "&amp;$L$7&amp;" is more than "&amp;$B$36&amp;" ,  "&amp;$C37&amp;""&amp;CHAR(10),""),IF(O55&gt;O37," * "&amp;$B$54&amp;" ,  "&amp;$C55&amp;" For age "&amp;$M$6&amp;" "&amp;$M$7&amp;" is more than "&amp;$B$36&amp;" ,  "&amp;$C37&amp;""&amp;CHAR(10),""),IF(P55&gt;P37," * "&amp;$B$54&amp;" ,  "&amp;$C55&amp;" For age "&amp;$M$6&amp;" "&amp;$N$7&amp;" is more than "&amp;$B$36&amp;" ,  "&amp;$C37&amp;""&amp;CHAR(10),""),IF(Q55&gt;Q37," * "&amp;$B$54&amp;" ,  "&amp;$C55&amp;" For age "&amp;$O$6&amp;" "&amp;$O$7&amp;" is more than "&amp;$B$36&amp;" ,  "&amp;$C37&amp;""&amp;CHAR(10),""),IF(R55&gt;R37," * "&amp;$B$54&amp;" ,  "&amp;$C55&amp;" For age "&amp;$O$6&amp;" "&amp;$P$7&amp;" is more than "&amp;$B$36&amp;" ,  "&amp;$C37&amp;""&amp;CHAR(10),""),IF(S55&gt;S37," * "&amp;$B$54&amp;" ,  "&amp;$C55&amp;" For age "&amp;$Q$6&amp;" "&amp;$Q$7&amp;" is more than "&amp;$B$36&amp;" ,  "&amp;$C37&amp;""&amp;CHAR(10),""),IF(T55&gt;T37," * "&amp;$B$54&amp;" ,  "&amp;$C55&amp;" For age "&amp;$Q$6&amp;" "&amp;$R$7&amp;" is more than "&amp;$B$36&amp;" ,  "&amp;$C37&amp;""&amp;CHAR(10),""),IF(U55&gt;U37," * "&amp;$B$54&amp;" ,  "&amp;$C55&amp;" For age "&amp;$S$6&amp;" "&amp;$S$7&amp;" is more than "&amp;$B$36&amp;" ,  "&amp;$C37&amp;""&amp;CHAR(10),""),IF(V55&gt;V37," * "&amp;$B$54&amp;" ,  "&amp;$C55&amp;" For age "&amp;$S$6&amp;" "&amp;$T$7&amp;" is more than "&amp;$B$36&amp;" ,  "&amp;$C37&amp;""&amp;CHAR(10),""),IF(W55&gt;W37," * "&amp;$B$54&amp;" ,  "&amp;$C55&amp;" For age "&amp;$U$6&amp;" "&amp;$U$7&amp;" is more than "&amp;$B$36&amp;" ,  "&amp;$C37&amp;""&amp;CHAR(10),""),IF(X55&gt;X37," * "&amp;$B$54&amp;" ,  "&amp;$C55&amp;" For age "&amp;$U$6&amp;" "&amp;$V$7&amp;" is more than "&amp;$B$36&amp;" ,  "&amp;$C37&amp;""&amp;CHAR(10),""),IF(Y55&gt;Y37," * "&amp;$B$54&amp;" ,  "&amp;$C55&amp;" For age "&amp;$W$6&amp;" "&amp;$W$7&amp;" is more than "&amp;$B$36&amp;" ,  "&amp;$C37&amp;""&amp;CHAR(10),""),IF(Z55&gt;Z37," * "&amp;$B$54&amp;" ,  "&amp;$C55&amp;" For age "&amp;$W$6&amp;" "&amp;$X$7&amp;" is more than "&amp;$B$36&amp;" ,  "&amp;$C37&amp;""&amp;CHAR(10),""),IF(AA55&gt;AA37," * "&amp;$B$54&amp;" ,  "&amp;$C55&amp;" For age "&amp;$Y$6&amp;" "&amp;$Y$7&amp;" is more than "&amp;$B$36&amp;" ,  "&amp;$C37&amp;""&amp;CHAR(10),""),IF(AB55&gt;AB37," * "&amp;$B$54&amp;" ,  "&amp;$C55&amp;" For age "&amp;$Y$6&amp;" "&amp;$Z$7&amp;" is more than "&amp;$B$36&amp;" ,  "&amp;$C37&amp;""&amp;CHAR(10),""),IF(AC55&gt;AC37," * "&amp;$B$54&amp;" ,  "&amp;$C55&amp;" For age "&amp;$AA$6&amp;" "&amp;$AA$7&amp;" is more than "&amp;$B$36&amp;" ,  "&amp;$C37&amp;""&amp;CHAR(10),""),IF(AD55&gt;AD37," * "&amp;$B$54&amp;" ,  "&amp;$C55&amp;" For age "&amp;$AA$6&amp;" "&amp;$AB$7&amp;" is more than "&amp;$B$36&amp;" ,  "&amp;$C37&amp;""&amp;CHAR(10),""))</f>
        <v/>
      </c>
      <c r="AK37" s="478"/>
    </row>
    <row r="38" spans="1:37" ht="37.15" hidden="1" customHeight="1" thickBot="1" x14ac:dyDescent="0.3">
      <c r="A38" s="532"/>
      <c r="B38" s="558"/>
      <c r="C38" s="255" t="s">
        <v>657</v>
      </c>
      <c r="D38" s="28" t="s">
        <v>645</v>
      </c>
      <c r="E38" s="6"/>
      <c r="F38" s="6"/>
      <c r="G38" s="6"/>
      <c r="H38" s="6"/>
      <c r="I38" s="6"/>
      <c r="J38" s="6"/>
      <c r="K38" s="6"/>
      <c r="L38" s="66"/>
      <c r="M38" s="284"/>
      <c r="N38" s="2"/>
      <c r="O38" s="2"/>
      <c r="P38" s="2"/>
      <c r="Q38" s="2"/>
      <c r="R38" s="2"/>
      <c r="S38" s="2"/>
      <c r="T38" s="2"/>
      <c r="U38" s="2"/>
      <c r="V38" s="2"/>
      <c r="W38" s="2"/>
      <c r="X38" s="2"/>
      <c r="Y38" s="2"/>
      <c r="Z38" s="2"/>
      <c r="AA38" s="2"/>
      <c r="AB38" s="242"/>
      <c r="AC38" s="280"/>
      <c r="AD38" s="2"/>
      <c r="AE38" s="2"/>
      <c r="AF38" s="2"/>
      <c r="AG38" s="2"/>
      <c r="AH38" s="2"/>
      <c r="AI38" s="5">
        <f t="shared" si="1"/>
        <v>0</v>
      </c>
      <c r="AJ38" s="172" t="str">
        <f>CONCATENATE(IF(G56&gt;G38," * "&amp;$B$54&amp;" ,  "&amp;$C56&amp;" For age "&amp;$E$6&amp;" "&amp;$E$7&amp;" is more than "&amp;$B$36&amp;" ,  "&amp;$C38&amp;""&amp;CHAR(10),""),IF(H56&gt;H38," * "&amp;$B$54&amp;" ,  "&amp;$C56&amp;" For age "&amp;$E$6&amp;" "&amp;$F$7&amp;" is more than "&amp;$B$36&amp;" ,  "&amp;$C38&amp;""&amp;CHAR(10),""),IF(I56&gt;I38," * "&amp;$B$54&amp;" ,  "&amp;$C56&amp;" For age "&amp;$G$6&amp;" "&amp;$G$7&amp;" is more than "&amp;$B$36&amp;" ,  "&amp;$C38&amp;""&amp;CHAR(10),""),IF(J56&gt;J38," * "&amp;$B$54&amp;" ,  "&amp;$C56&amp;" For age "&amp;$G$6&amp;" "&amp;$H$7&amp;" is more than "&amp;$B$36&amp;" ,  "&amp;$C38&amp;""&amp;CHAR(10),""),IF(K56&gt;K38," * "&amp;$B$54&amp;" ,  "&amp;$C56&amp;" For age "&amp;$I$6&amp;" "&amp;$I$7&amp;" is more than "&amp;$B$36&amp;" ,  "&amp;$C38&amp;""&amp;CHAR(10),""),IF(L56&gt;L38," * "&amp;$B$54&amp;" ,  "&amp;$C56&amp;" For age "&amp;$I$6&amp;" "&amp;$J$7&amp;" is more than "&amp;$B$36&amp;" ,  "&amp;$C38&amp;""&amp;CHAR(10),""),IF(M56&gt;M38," * "&amp;$B$54&amp;" ,  "&amp;$C56&amp;" For age "&amp;$K$6&amp;" "&amp;$K$7&amp;" is more than "&amp;$B$36&amp;" ,  "&amp;$C38&amp;""&amp;CHAR(10),""),IF(N56&gt;N38," * "&amp;$B$54&amp;" ,  "&amp;$C56&amp;" For age "&amp;$K$6&amp;" "&amp;$L$7&amp;" is more than "&amp;$B$36&amp;" ,  "&amp;$C38&amp;""&amp;CHAR(10),""),IF(O56&gt;O38," * "&amp;$B$54&amp;" ,  "&amp;$C56&amp;" For age "&amp;$M$6&amp;" "&amp;$M$7&amp;" is more than "&amp;$B$36&amp;" ,  "&amp;$C38&amp;""&amp;CHAR(10),""),IF(P56&gt;P38," * "&amp;$B$54&amp;" ,  "&amp;$C56&amp;" For age "&amp;$M$6&amp;" "&amp;$N$7&amp;" is more than "&amp;$B$36&amp;" ,  "&amp;$C38&amp;""&amp;CHAR(10),""),IF(Q56&gt;Q38," * "&amp;$B$54&amp;" ,  "&amp;$C56&amp;" For age "&amp;$O$6&amp;" "&amp;$O$7&amp;" is more than "&amp;$B$36&amp;" ,  "&amp;$C38&amp;""&amp;CHAR(10),""),IF(R56&gt;R38," * "&amp;$B$54&amp;" ,  "&amp;$C56&amp;" For age "&amp;$O$6&amp;" "&amp;$P$7&amp;" is more than "&amp;$B$36&amp;" ,  "&amp;$C38&amp;""&amp;CHAR(10),""),IF(S56&gt;S38," * "&amp;$B$54&amp;" ,  "&amp;$C56&amp;" For age "&amp;$Q$6&amp;" "&amp;$Q$7&amp;" is more than "&amp;$B$36&amp;" ,  "&amp;$C38&amp;""&amp;CHAR(10),""),IF(T56&gt;T38," * "&amp;$B$54&amp;" ,  "&amp;$C56&amp;" For age "&amp;$Q$6&amp;" "&amp;$R$7&amp;" is more than "&amp;$B$36&amp;" ,  "&amp;$C38&amp;""&amp;CHAR(10),""),IF(U56&gt;U38," * "&amp;$B$54&amp;" ,  "&amp;$C56&amp;" For age "&amp;$S$6&amp;" "&amp;$S$7&amp;" is more than "&amp;$B$36&amp;" ,  "&amp;$C38&amp;""&amp;CHAR(10),""),IF(V56&gt;V38," * "&amp;$B$54&amp;" ,  "&amp;$C56&amp;" For age "&amp;$S$6&amp;" "&amp;$T$7&amp;" is more than "&amp;$B$36&amp;" ,  "&amp;$C38&amp;""&amp;CHAR(10),""),IF(W56&gt;W38," * "&amp;$B$54&amp;" ,  "&amp;$C56&amp;" For age "&amp;$U$6&amp;" "&amp;$U$7&amp;" is more than "&amp;$B$36&amp;" ,  "&amp;$C38&amp;""&amp;CHAR(10),""),IF(X56&gt;X38," * "&amp;$B$54&amp;" ,  "&amp;$C56&amp;" For age "&amp;$U$6&amp;" "&amp;$V$7&amp;" is more than "&amp;$B$36&amp;" ,  "&amp;$C38&amp;""&amp;CHAR(10),""),IF(Y56&gt;Y38," * "&amp;$B$54&amp;" ,  "&amp;$C56&amp;" For age "&amp;$W$6&amp;" "&amp;$W$7&amp;" is more than "&amp;$B$36&amp;" ,  "&amp;$C38&amp;""&amp;CHAR(10),""),IF(Z56&gt;Z38," * "&amp;$B$54&amp;" ,  "&amp;$C56&amp;" For age "&amp;$W$6&amp;" "&amp;$X$7&amp;" is more than "&amp;$B$36&amp;" ,  "&amp;$C38&amp;""&amp;CHAR(10),""),IF(AA56&gt;AA38," * "&amp;$B$54&amp;" ,  "&amp;$C56&amp;" For age "&amp;$Y$6&amp;" "&amp;$Y$7&amp;" is more than "&amp;$B$36&amp;" ,  "&amp;$C38&amp;""&amp;CHAR(10),""),IF(AB56&gt;AB38," * "&amp;$B$54&amp;" ,  "&amp;$C56&amp;" For age "&amp;$Y$6&amp;" "&amp;$Z$7&amp;" is more than "&amp;$B$36&amp;" ,  "&amp;$C38&amp;""&amp;CHAR(10),""),IF(AC56&gt;AC38," * "&amp;$B$54&amp;" ,  "&amp;$C56&amp;" For age "&amp;$AA$6&amp;" "&amp;$AA$7&amp;" is more than "&amp;$B$36&amp;" ,  "&amp;$C38&amp;""&amp;CHAR(10),""),IF(AD56&gt;AD38," * "&amp;$B$54&amp;" ,  "&amp;$C56&amp;" For age "&amp;$AA$6&amp;" "&amp;$AB$7&amp;" is more than "&amp;$B$36&amp;" ,  "&amp;$C38&amp;""&amp;CHAR(10),""))</f>
        <v/>
      </c>
      <c r="AK38" s="478"/>
    </row>
    <row r="39" spans="1:37" ht="37.15" hidden="1" customHeight="1" thickBot="1" x14ac:dyDescent="0.3">
      <c r="A39" s="533"/>
      <c r="B39" s="558"/>
      <c r="C39" s="255" t="s">
        <v>845</v>
      </c>
      <c r="D39" s="28" t="s">
        <v>646</v>
      </c>
      <c r="E39" s="6"/>
      <c r="F39" s="6"/>
      <c r="G39" s="6"/>
      <c r="H39" s="6"/>
      <c r="I39" s="6"/>
      <c r="J39" s="6"/>
      <c r="K39" s="6"/>
      <c r="L39" s="66"/>
      <c r="M39" s="284"/>
      <c r="N39" s="333"/>
      <c r="O39" s="2"/>
      <c r="P39" s="333"/>
      <c r="Q39" s="2"/>
      <c r="R39" s="333"/>
      <c r="S39" s="2"/>
      <c r="T39" s="333"/>
      <c r="U39" s="2"/>
      <c r="V39" s="333"/>
      <c r="W39" s="2"/>
      <c r="X39" s="333"/>
      <c r="Y39" s="2"/>
      <c r="Z39" s="333"/>
      <c r="AA39" s="2"/>
      <c r="AB39" s="334"/>
      <c r="AC39" s="280"/>
      <c r="AD39" s="2"/>
      <c r="AE39" s="2"/>
      <c r="AF39" s="2"/>
      <c r="AG39" s="2"/>
      <c r="AH39" s="2"/>
      <c r="AI39" s="5">
        <f t="shared" si="1"/>
        <v>0</v>
      </c>
      <c r="AJ39" s="172" t="str">
        <f t="shared" si="5"/>
        <v/>
      </c>
      <c r="AK39" s="478"/>
    </row>
    <row r="40" spans="1:37" ht="37.15" customHeight="1" thickBot="1" x14ac:dyDescent="0.3">
      <c r="A40" s="530"/>
      <c r="B40" s="559" t="s">
        <v>865</v>
      </c>
      <c r="C40" s="255" t="s">
        <v>659</v>
      </c>
      <c r="D40" s="28" t="s">
        <v>647</v>
      </c>
      <c r="E40" s="6"/>
      <c r="F40" s="6"/>
      <c r="G40" s="6"/>
      <c r="H40" s="6"/>
      <c r="I40" s="6"/>
      <c r="J40" s="6"/>
      <c r="K40" s="6"/>
      <c r="L40" s="66"/>
      <c r="M40" s="332"/>
      <c r="N40" s="2"/>
      <c r="O40" s="333"/>
      <c r="P40" s="2"/>
      <c r="Q40" s="333"/>
      <c r="R40" s="2"/>
      <c r="S40" s="333"/>
      <c r="T40" s="2"/>
      <c r="U40" s="333"/>
      <c r="V40" s="2"/>
      <c r="W40" s="333"/>
      <c r="X40" s="2"/>
      <c r="Y40" s="333"/>
      <c r="Z40" s="2"/>
      <c r="AA40" s="333"/>
      <c r="AB40" s="242"/>
      <c r="AC40" s="280"/>
      <c r="AD40" s="2"/>
      <c r="AE40" s="2"/>
      <c r="AF40" s="2"/>
      <c r="AG40" s="2"/>
      <c r="AH40" s="2"/>
      <c r="AI40" s="5">
        <f t="shared" si="1"/>
        <v>0</v>
      </c>
      <c r="AJ40" s="172" t="str">
        <f t="shared" si="5"/>
        <v/>
      </c>
      <c r="AK40" s="478"/>
    </row>
    <row r="41" spans="1:37" ht="37.15" customHeight="1" thickBot="1" x14ac:dyDescent="0.3">
      <c r="A41" s="531"/>
      <c r="B41" s="560"/>
      <c r="C41" s="255" t="s">
        <v>660</v>
      </c>
      <c r="D41" s="28" t="s">
        <v>648</v>
      </c>
      <c r="E41" s="6"/>
      <c r="F41" s="6"/>
      <c r="G41" s="6"/>
      <c r="H41" s="6"/>
      <c r="I41" s="6"/>
      <c r="J41" s="6"/>
      <c r="K41" s="6"/>
      <c r="L41" s="66"/>
      <c r="M41" s="332"/>
      <c r="N41" s="2"/>
      <c r="O41" s="333"/>
      <c r="P41" s="2"/>
      <c r="Q41" s="333"/>
      <c r="R41" s="2"/>
      <c r="S41" s="333"/>
      <c r="T41" s="2"/>
      <c r="U41" s="333"/>
      <c r="V41" s="2"/>
      <c r="W41" s="333"/>
      <c r="X41" s="2"/>
      <c r="Y41" s="333"/>
      <c r="Z41" s="2"/>
      <c r="AA41" s="333"/>
      <c r="AB41" s="242"/>
      <c r="AC41" s="280"/>
      <c r="AD41" s="2"/>
      <c r="AE41" s="2"/>
      <c r="AF41" s="2"/>
      <c r="AG41" s="2"/>
      <c r="AH41" s="2"/>
      <c r="AI41" s="5">
        <f t="shared" si="1"/>
        <v>0</v>
      </c>
      <c r="AJ41" s="172" t="str">
        <f t="shared" si="5"/>
        <v/>
      </c>
      <c r="AK41" s="478"/>
    </row>
    <row r="42" spans="1:37" ht="37.15" hidden="1" customHeight="1" thickBot="1" x14ac:dyDescent="0.3">
      <c r="A42" s="532"/>
      <c r="B42" s="558"/>
      <c r="C42" s="255" t="s">
        <v>902</v>
      </c>
      <c r="D42" s="28" t="s">
        <v>649</v>
      </c>
      <c r="E42" s="6"/>
      <c r="F42" s="6"/>
      <c r="G42" s="6"/>
      <c r="H42" s="6"/>
      <c r="I42" s="6"/>
      <c r="J42" s="6"/>
      <c r="K42" s="6"/>
      <c r="L42" s="66"/>
      <c r="M42" s="284"/>
      <c r="N42" s="2"/>
      <c r="O42" s="2"/>
      <c r="P42" s="2"/>
      <c r="Q42" s="2"/>
      <c r="R42" s="2"/>
      <c r="S42" s="2"/>
      <c r="T42" s="2"/>
      <c r="U42" s="2"/>
      <c r="V42" s="2"/>
      <c r="W42" s="2"/>
      <c r="X42" s="2"/>
      <c r="Y42" s="2"/>
      <c r="Z42" s="2"/>
      <c r="AA42" s="2"/>
      <c r="AB42" s="242"/>
      <c r="AC42" s="280"/>
      <c r="AD42" s="2"/>
      <c r="AE42" s="2"/>
      <c r="AF42" s="2"/>
      <c r="AG42" s="2"/>
      <c r="AH42" s="2"/>
      <c r="AI42" s="5">
        <f t="shared" si="1"/>
        <v>0</v>
      </c>
      <c r="AJ42" s="172" t="str">
        <f t="shared" si="5"/>
        <v/>
      </c>
      <c r="AK42" s="478"/>
    </row>
    <row r="43" spans="1:37" ht="37.15" hidden="1" customHeight="1" thickBot="1" x14ac:dyDescent="0.3">
      <c r="A43" s="532"/>
      <c r="B43" s="558"/>
      <c r="C43" s="255" t="s">
        <v>847</v>
      </c>
      <c r="D43" s="28" t="s">
        <v>650</v>
      </c>
      <c r="E43" s="6"/>
      <c r="F43" s="6"/>
      <c r="G43" s="6"/>
      <c r="H43" s="6"/>
      <c r="I43" s="6"/>
      <c r="J43" s="6"/>
      <c r="K43" s="6"/>
      <c r="L43" s="66"/>
      <c r="M43" s="284"/>
      <c r="N43" s="2"/>
      <c r="O43" s="2"/>
      <c r="P43" s="2"/>
      <c r="Q43" s="2"/>
      <c r="R43" s="2"/>
      <c r="S43" s="2"/>
      <c r="T43" s="2"/>
      <c r="U43" s="2"/>
      <c r="V43" s="2"/>
      <c r="W43" s="2"/>
      <c r="X43" s="2"/>
      <c r="Y43" s="2"/>
      <c r="Z43" s="2"/>
      <c r="AA43" s="2"/>
      <c r="AB43" s="242"/>
      <c r="AC43" s="280"/>
      <c r="AD43" s="2"/>
      <c r="AE43" s="2"/>
      <c r="AF43" s="2"/>
      <c r="AG43" s="2"/>
      <c r="AH43" s="2"/>
      <c r="AI43" s="5">
        <f t="shared" si="1"/>
        <v>0</v>
      </c>
      <c r="AJ43" s="172" t="str">
        <f t="shared" si="5"/>
        <v/>
      </c>
      <c r="AK43" s="478"/>
    </row>
    <row r="44" spans="1:37" ht="37.15" hidden="1" customHeight="1" thickBot="1" x14ac:dyDescent="0.3">
      <c r="A44" s="532"/>
      <c r="B44" s="561"/>
      <c r="C44" s="260" t="s">
        <v>901</v>
      </c>
      <c r="D44" s="28" t="s">
        <v>651</v>
      </c>
      <c r="E44" s="6"/>
      <c r="F44" s="6"/>
      <c r="G44" s="6"/>
      <c r="H44" s="6"/>
      <c r="I44" s="6"/>
      <c r="J44" s="6"/>
      <c r="K44" s="6"/>
      <c r="L44" s="66"/>
      <c r="M44" s="289"/>
      <c r="N44" s="335"/>
      <c r="O44" s="290"/>
      <c r="P44" s="335"/>
      <c r="Q44" s="290"/>
      <c r="R44" s="335"/>
      <c r="S44" s="290"/>
      <c r="T44" s="335"/>
      <c r="U44" s="290"/>
      <c r="V44" s="335"/>
      <c r="W44" s="290"/>
      <c r="X44" s="335"/>
      <c r="Y44" s="290"/>
      <c r="Z44" s="335"/>
      <c r="AA44" s="290"/>
      <c r="AB44" s="336"/>
      <c r="AC44" s="280"/>
      <c r="AD44" s="2"/>
      <c r="AE44" s="2"/>
      <c r="AF44" s="2"/>
      <c r="AG44" s="2"/>
      <c r="AH44" s="2"/>
      <c r="AI44" s="8">
        <f t="shared" si="1"/>
        <v>0</v>
      </c>
      <c r="AJ44" s="172" t="str">
        <f t="shared" si="5"/>
        <v/>
      </c>
      <c r="AK44" s="479"/>
    </row>
    <row r="45" spans="1:37" ht="37.15" hidden="1" customHeight="1" thickBot="1" x14ac:dyDescent="0.3">
      <c r="A45" s="532"/>
      <c r="B45" s="557" t="s">
        <v>866</v>
      </c>
      <c r="C45" s="259" t="s">
        <v>844</v>
      </c>
      <c r="D45" s="28" t="s">
        <v>652</v>
      </c>
      <c r="E45" s="6"/>
      <c r="F45" s="6"/>
      <c r="G45" s="6"/>
      <c r="H45" s="6"/>
      <c r="I45" s="6"/>
      <c r="J45" s="6"/>
      <c r="K45" s="6"/>
      <c r="L45" s="66"/>
      <c r="M45" s="330"/>
      <c r="N45" s="21"/>
      <c r="O45" s="331"/>
      <c r="P45" s="21"/>
      <c r="Q45" s="331"/>
      <c r="R45" s="331"/>
      <c r="S45" s="331"/>
      <c r="T45" s="331"/>
      <c r="U45" s="331"/>
      <c r="V45" s="331"/>
      <c r="W45" s="331"/>
      <c r="X45" s="331"/>
      <c r="Y45" s="331"/>
      <c r="Z45" s="331"/>
      <c r="AA45" s="331"/>
      <c r="AB45" s="343"/>
      <c r="AC45" s="280"/>
      <c r="AD45" s="2"/>
      <c r="AE45" s="2"/>
      <c r="AF45" s="2"/>
      <c r="AG45" s="2"/>
      <c r="AH45" s="2"/>
      <c r="AI45" s="22">
        <f t="shared" si="1"/>
        <v>0</v>
      </c>
      <c r="AJ45" s="172" t="str">
        <f t="shared" ref="AJ45:AJ53" si="6">CONCATENATE(IF(G64&gt;G45," * "&amp;$B$64&amp;" ,  "&amp;$C64&amp;" For age "&amp;$E$6&amp;" "&amp;$E$7&amp;" is more than "&amp;$B$45&amp;" ,  "&amp;$C45&amp;""&amp;CHAR(10),""),IF(H64&gt;H45," * "&amp;$B$64&amp;" ,  "&amp;$C64&amp;" For age "&amp;$E$6&amp;" "&amp;$F$7&amp;" is more than "&amp;$B$45&amp;" ,  "&amp;$C45&amp;""&amp;CHAR(10),""),IF(I64&gt;I45," * "&amp;$B$64&amp;" ,  "&amp;$C64&amp;" For age "&amp;$G$6&amp;" "&amp;$G$7&amp;" is more than "&amp;$B$45&amp;" ,  "&amp;$C45&amp;""&amp;CHAR(10),""),IF(J64&gt;J45," * "&amp;$B$64&amp;" ,  "&amp;$C64&amp;" For age "&amp;$G$6&amp;" "&amp;$H$7&amp;" is more than "&amp;$B$45&amp;" ,  "&amp;$C45&amp;""&amp;CHAR(10),""),IF(K64&gt;K45," * "&amp;$B$64&amp;" ,  "&amp;$C64&amp;" For age "&amp;$I$6&amp;" "&amp;$I$7&amp;" is more than "&amp;$B$45&amp;" ,  "&amp;$C45&amp;""&amp;CHAR(10),""),IF(L64&gt;L45," * "&amp;$B$64&amp;" ,  "&amp;$C64&amp;" For age "&amp;$I$6&amp;" "&amp;$J$7&amp;" is more than "&amp;$B$45&amp;" ,  "&amp;$C45&amp;""&amp;CHAR(10),""),IF(M64&gt;M45," * "&amp;$B$64&amp;" ,  "&amp;$C64&amp;" For age "&amp;$K$6&amp;" "&amp;$K$7&amp;" is more than "&amp;$B$45&amp;" ,  "&amp;$C45&amp;""&amp;CHAR(10),""),IF(N64&gt;N45," * "&amp;$B$64&amp;" ,  "&amp;$C64&amp;" For age "&amp;$K$6&amp;" "&amp;$L$7&amp;" is more than "&amp;$B$45&amp;" ,  "&amp;$C45&amp;""&amp;CHAR(10),""),IF(O64&gt;O45," * "&amp;$B$64&amp;" ,  "&amp;$C64&amp;" For age "&amp;$M$6&amp;" "&amp;$M$7&amp;" is more than "&amp;$B$45&amp;" ,  "&amp;$C45&amp;""&amp;CHAR(10),""),IF(P64&gt;P45," * "&amp;$B$64&amp;" ,  "&amp;$C64&amp;" For age "&amp;$M$6&amp;" "&amp;$N$7&amp;" is more than "&amp;$B$45&amp;" ,  "&amp;$C45&amp;""&amp;CHAR(10),""),IF(Q64&gt;Q45," * "&amp;$B$64&amp;" ,  "&amp;$C64&amp;" For age "&amp;$O$6&amp;" "&amp;$O$7&amp;" is more than "&amp;$B$45&amp;" ,  "&amp;$C45&amp;""&amp;CHAR(10),""),IF(R64&gt;R45," * "&amp;$B$64&amp;" ,  "&amp;$C64&amp;" For age "&amp;$O$6&amp;" "&amp;$P$7&amp;" is more than "&amp;$B$45&amp;" ,  "&amp;$C45&amp;""&amp;CHAR(10),""),IF(S64&gt;S45," * "&amp;$B$64&amp;" ,  "&amp;$C64&amp;" For age "&amp;$Q$6&amp;" "&amp;$Q$7&amp;" is more than "&amp;$B$45&amp;" ,  "&amp;$C45&amp;""&amp;CHAR(10),""),IF(T64&gt;T45," * "&amp;$B$64&amp;" ,  "&amp;$C64&amp;" For age "&amp;$Q$6&amp;" "&amp;$R$7&amp;" is more than "&amp;$B$45&amp;" ,  "&amp;$C45&amp;""&amp;CHAR(10),""),IF(U64&gt;U45," * "&amp;$B$64&amp;" ,  "&amp;$C64&amp;" For age "&amp;$S$6&amp;" "&amp;$S$7&amp;" is more than "&amp;$B$45&amp;" ,  "&amp;$C45&amp;""&amp;CHAR(10),""),IF(V64&gt;V45," * "&amp;$B$64&amp;" ,  "&amp;$C64&amp;" For age "&amp;$S$6&amp;" "&amp;$T$7&amp;" is more than "&amp;$B$45&amp;" ,  "&amp;$C45&amp;""&amp;CHAR(10),""),IF(W64&gt;W45," * "&amp;$B$64&amp;" ,  "&amp;$C64&amp;" For age "&amp;$U$6&amp;" "&amp;$U$7&amp;" is more than "&amp;$B$45&amp;" ,  "&amp;$C45&amp;""&amp;CHAR(10),""),IF(X64&gt;X45," * "&amp;$B$64&amp;" ,  "&amp;$C64&amp;" For age "&amp;$U$6&amp;" "&amp;$V$7&amp;" is more than "&amp;$B$45&amp;" ,  "&amp;$C45&amp;""&amp;CHAR(10),""),IF(Y64&gt;Y45," * "&amp;$B$64&amp;" ,  "&amp;$C64&amp;" For age "&amp;$W$6&amp;" "&amp;$W$7&amp;" is more than "&amp;$B$45&amp;" ,  "&amp;$C45&amp;""&amp;CHAR(10),""),IF(Z64&gt;Z45," * "&amp;$B$64&amp;" ,  "&amp;$C64&amp;" For age "&amp;$W$6&amp;" "&amp;$X$7&amp;" is more than "&amp;$B$45&amp;" ,  "&amp;$C45&amp;""&amp;CHAR(10),""),IF(AA64&gt;AA45," * "&amp;$B$64&amp;" ,  "&amp;$C64&amp;" For age "&amp;$Y$6&amp;" "&amp;$Y$7&amp;" is more than "&amp;$B$45&amp;" ,  "&amp;$C45&amp;""&amp;CHAR(10),""),IF(AB64&gt;AB45," * "&amp;$B$64&amp;" ,  "&amp;$C64&amp;" For age "&amp;$Y$6&amp;" "&amp;$Z$7&amp;" is more than "&amp;$B$45&amp;" ,  "&amp;$C45&amp;""&amp;CHAR(10),""),IF(AC64&gt;AC45," * "&amp;$B$64&amp;" ,  "&amp;$C64&amp;" For age "&amp;$AA$6&amp;" "&amp;$AA$7&amp;" is more than "&amp;$B$45&amp;" ,  "&amp;$C45&amp;""&amp;CHAR(10),""),IF(AD64&gt;AD45," * "&amp;$B$64&amp;" ,  "&amp;$C64&amp;" For age "&amp;$AA$6&amp;" "&amp;$AB$7&amp;" is more than "&amp;$B$45&amp;" ,  "&amp;$C45&amp;""&amp;CHAR(10),""))</f>
        <v/>
      </c>
      <c r="AK45" s="477" t="str">
        <f>CONCATENATE(AJ45,AJ46,AJ47,AJ48,AJ49,AJ50,AJ51,AJ52,AJ53)</f>
        <v/>
      </c>
    </row>
    <row r="46" spans="1:37" ht="37.15" hidden="1" customHeight="1" thickBot="1" x14ac:dyDescent="0.3">
      <c r="A46" s="532"/>
      <c r="B46" s="558"/>
      <c r="C46" s="255" t="s">
        <v>604</v>
      </c>
      <c r="D46" s="28" t="s">
        <v>653</v>
      </c>
      <c r="E46" s="6"/>
      <c r="F46" s="6"/>
      <c r="G46" s="6"/>
      <c r="H46" s="6"/>
      <c r="I46" s="6"/>
      <c r="J46" s="6"/>
      <c r="K46" s="6"/>
      <c r="L46" s="66"/>
      <c r="M46" s="332"/>
      <c r="N46" s="2"/>
      <c r="O46" s="333"/>
      <c r="P46" s="2"/>
      <c r="Q46" s="333"/>
      <c r="R46" s="2"/>
      <c r="S46" s="333"/>
      <c r="T46" s="2"/>
      <c r="U46" s="333"/>
      <c r="V46" s="2"/>
      <c r="W46" s="333"/>
      <c r="X46" s="2"/>
      <c r="Y46" s="333"/>
      <c r="Z46" s="2"/>
      <c r="AA46" s="333"/>
      <c r="AB46" s="242"/>
      <c r="AC46" s="280"/>
      <c r="AD46" s="2"/>
      <c r="AE46" s="2"/>
      <c r="AF46" s="2"/>
      <c r="AG46" s="2"/>
      <c r="AH46" s="2"/>
      <c r="AI46" s="5">
        <f t="shared" si="1"/>
        <v>0</v>
      </c>
      <c r="AJ46" s="172" t="str">
        <f t="shared" si="6"/>
        <v/>
      </c>
      <c r="AK46" s="478"/>
    </row>
    <row r="47" spans="1:37" ht="37.15" hidden="1" customHeight="1" thickBot="1" x14ac:dyDescent="0.3">
      <c r="A47" s="532"/>
      <c r="B47" s="558"/>
      <c r="C47" s="255" t="s">
        <v>657</v>
      </c>
      <c r="D47" s="28" t="s">
        <v>676</v>
      </c>
      <c r="E47" s="6"/>
      <c r="F47" s="6"/>
      <c r="G47" s="6"/>
      <c r="H47" s="6"/>
      <c r="I47" s="6"/>
      <c r="J47" s="6"/>
      <c r="K47" s="6"/>
      <c r="L47" s="66"/>
      <c r="M47" s="284"/>
      <c r="N47" s="2"/>
      <c r="O47" s="2"/>
      <c r="P47" s="2"/>
      <c r="Q47" s="2"/>
      <c r="R47" s="2"/>
      <c r="S47" s="2"/>
      <c r="T47" s="2"/>
      <c r="U47" s="2"/>
      <c r="V47" s="2"/>
      <c r="W47" s="2"/>
      <c r="X47" s="2"/>
      <c r="Y47" s="2"/>
      <c r="Z47" s="2"/>
      <c r="AA47" s="2"/>
      <c r="AB47" s="242"/>
      <c r="AC47" s="280"/>
      <c r="AD47" s="2"/>
      <c r="AE47" s="2"/>
      <c r="AF47" s="2"/>
      <c r="AG47" s="2"/>
      <c r="AH47" s="2"/>
      <c r="AI47" s="5">
        <f t="shared" si="1"/>
        <v>0</v>
      </c>
      <c r="AJ47" s="172" t="str">
        <f t="shared" si="6"/>
        <v/>
      </c>
      <c r="AK47" s="478"/>
    </row>
    <row r="48" spans="1:37" ht="37.15" hidden="1" customHeight="1" thickBot="1" x14ac:dyDescent="0.3">
      <c r="A48" s="532"/>
      <c r="B48" s="558"/>
      <c r="C48" s="255" t="s">
        <v>845</v>
      </c>
      <c r="D48" s="28" t="s">
        <v>677</v>
      </c>
      <c r="E48" s="6"/>
      <c r="F48" s="6"/>
      <c r="G48" s="6"/>
      <c r="H48" s="6"/>
      <c r="I48" s="6"/>
      <c r="J48" s="6"/>
      <c r="K48" s="6"/>
      <c r="L48" s="66"/>
      <c r="M48" s="284"/>
      <c r="N48" s="333"/>
      <c r="O48" s="2"/>
      <c r="P48" s="333"/>
      <c r="Q48" s="2"/>
      <c r="R48" s="333"/>
      <c r="S48" s="2"/>
      <c r="T48" s="333"/>
      <c r="U48" s="2"/>
      <c r="V48" s="333"/>
      <c r="W48" s="2"/>
      <c r="X48" s="333"/>
      <c r="Y48" s="2"/>
      <c r="Z48" s="333"/>
      <c r="AA48" s="2"/>
      <c r="AB48" s="334"/>
      <c r="AC48" s="280"/>
      <c r="AD48" s="2"/>
      <c r="AE48" s="2"/>
      <c r="AF48" s="2"/>
      <c r="AG48" s="2"/>
      <c r="AH48" s="2"/>
      <c r="AI48" s="5">
        <f t="shared" si="1"/>
        <v>0</v>
      </c>
      <c r="AJ48" s="172" t="str">
        <f t="shared" si="6"/>
        <v/>
      </c>
      <c r="AK48" s="478"/>
    </row>
    <row r="49" spans="1:38" ht="37.15" customHeight="1" thickBot="1" x14ac:dyDescent="0.3">
      <c r="A49" s="531"/>
      <c r="B49" s="559" t="s">
        <v>866</v>
      </c>
      <c r="C49" s="255" t="s">
        <v>659</v>
      </c>
      <c r="D49" s="28" t="s">
        <v>678</v>
      </c>
      <c r="E49" s="6"/>
      <c r="F49" s="6"/>
      <c r="G49" s="6"/>
      <c r="H49" s="6"/>
      <c r="I49" s="6"/>
      <c r="J49" s="6"/>
      <c r="K49" s="6"/>
      <c r="L49" s="66"/>
      <c r="M49" s="332"/>
      <c r="N49" s="2"/>
      <c r="O49" s="333"/>
      <c r="P49" s="2"/>
      <c r="Q49" s="333"/>
      <c r="R49" s="2"/>
      <c r="S49" s="333"/>
      <c r="T49" s="2"/>
      <c r="U49" s="333"/>
      <c r="V49" s="2"/>
      <c r="W49" s="333"/>
      <c r="X49" s="2"/>
      <c r="Y49" s="333"/>
      <c r="Z49" s="2"/>
      <c r="AA49" s="333"/>
      <c r="AB49" s="242"/>
      <c r="AC49" s="280"/>
      <c r="AD49" s="2"/>
      <c r="AE49" s="2"/>
      <c r="AF49" s="2"/>
      <c r="AG49" s="2"/>
      <c r="AH49" s="2"/>
      <c r="AI49" s="5">
        <f t="shared" si="1"/>
        <v>0</v>
      </c>
      <c r="AJ49" s="172" t="str">
        <f t="shared" si="6"/>
        <v/>
      </c>
      <c r="AK49" s="478"/>
    </row>
    <row r="50" spans="1:38" ht="37.15" customHeight="1" thickBot="1" x14ac:dyDescent="0.3">
      <c r="A50" s="531"/>
      <c r="B50" s="560"/>
      <c r="C50" s="255" t="s">
        <v>660</v>
      </c>
      <c r="D50" s="28" t="s">
        <v>679</v>
      </c>
      <c r="E50" s="6"/>
      <c r="F50" s="6"/>
      <c r="G50" s="6"/>
      <c r="H50" s="6"/>
      <c r="I50" s="6"/>
      <c r="J50" s="6"/>
      <c r="K50" s="6"/>
      <c r="L50" s="66"/>
      <c r="M50" s="332"/>
      <c r="N50" s="2"/>
      <c r="O50" s="333"/>
      <c r="P50" s="2"/>
      <c r="Q50" s="333"/>
      <c r="R50" s="2"/>
      <c r="S50" s="333"/>
      <c r="T50" s="2"/>
      <c r="U50" s="333"/>
      <c r="V50" s="2"/>
      <c r="W50" s="333"/>
      <c r="X50" s="2"/>
      <c r="Y50" s="333"/>
      <c r="Z50" s="2"/>
      <c r="AA50" s="333"/>
      <c r="AB50" s="242"/>
      <c r="AC50" s="280"/>
      <c r="AD50" s="2"/>
      <c r="AE50" s="2"/>
      <c r="AF50" s="2"/>
      <c r="AG50" s="2"/>
      <c r="AH50" s="2"/>
      <c r="AI50" s="5">
        <f t="shared" si="1"/>
        <v>0</v>
      </c>
      <c r="AJ50" s="172" t="str">
        <f t="shared" si="6"/>
        <v/>
      </c>
      <c r="AK50" s="478"/>
    </row>
    <row r="51" spans="1:38" ht="37.15" hidden="1" customHeight="1" thickBot="1" x14ac:dyDescent="0.3">
      <c r="A51" s="532"/>
      <c r="B51" s="558"/>
      <c r="C51" s="255" t="s">
        <v>902</v>
      </c>
      <c r="D51" s="28" t="s">
        <v>680</v>
      </c>
      <c r="E51" s="6"/>
      <c r="F51" s="6"/>
      <c r="G51" s="6"/>
      <c r="H51" s="6"/>
      <c r="I51" s="6"/>
      <c r="J51" s="6"/>
      <c r="K51" s="6"/>
      <c r="L51" s="66"/>
      <c r="M51" s="284"/>
      <c r="N51" s="2"/>
      <c r="O51" s="2"/>
      <c r="P51" s="2"/>
      <c r="Q51" s="2"/>
      <c r="R51" s="2"/>
      <c r="S51" s="2"/>
      <c r="T51" s="2"/>
      <c r="U51" s="2"/>
      <c r="V51" s="2"/>
      <c r="W51" s="2"/>
      <c r="X51" s="2"/>
      <c r="Y51" s="2"/>
      <c r="Z51" s="2"/>
      <c r="AA51" s="2"/>
      <c r="AB51" s="242"/>
      <c r="AC51" s="280"/>
      <c r="AD51" s="2"/>
      <c r="AE51" s="2"/>
      <c r="AF51" s="2"/>
      <c r="AG51" s="2"/>
      <c r="AH51" s="2"/>
      <c r="AI51" s="5">
        <f t="shared" si="1"/>
        <v>0</v>
      </c>
      <c r="AJ51" s="172" t="str">
        <f t="shared" si="6"/>
        <v/>
      </c>
      <c r="AK51" s="478"/>
    </row>
    <row r="52" spans="1:38" ht="37.15" hidden="1" customHeight="1" thickBot="1" x14ac:dyDescent="0.3">
      <c r="A52" s="533"/>
      <c r="B52" s="558"/>
      <c r="C52" s="255" t="s">
        <v>847</v>
      </c>
      <c r="D52" s="28" t="s">
        <v>681</v>
      </c>
      <c r="E52" s="6"/>
      <c r="F52" s="6"/>
      <c r="G52" s="6"/>
      <c r="H52" s="6"/>
      <c r="I52" s="6"/>
      <c r="J52" s="6"/>
      <c r="K52" s="6"/>
      <c r="L52" s="66"/>
      <c r="M52" s="284"/>
      <c r="N52" s="2"/>
      <c r="O52" s="2"/>
      <c r="P52" s="2"/>
      <c r="Q52" s="2"/>
      <c r="R52" s="2"/>
      <c r="S52" s="2"/>
      <c r="T52" s="2"/>
      <c r="U52" s="2"/>
      <c r="V52" s="2"/>
      <c r="W52" s="2"/>
      <c r="X52" s="2"/>
      <c r="Y52" s="2"/>
      <c r="Z52" s="2"/>
      <c r="AA52" s="2"/>
      <c r="AB52" s="242"/>
      <c r="AC52" s="280"/>
      <c r="AD52" s="2"/>
      <c r="AE52" s="2"/>
      <c r="AF52" s="2"/>
      <c r="AG52" s="2"/>
      <c r="AH52" s="2"/>
      <c r="AI52" s="5">
        <f t="shared" si="1"/>
        <v>0</v>
      </c>
      <c r="AJ52" s="172" t="str">
        <f t="shared" si="6"/>
        <v/>
      </c>
      <c r="AK52" s="478"/>
    </row>
    <row r="53" spans="1:38" ht="37.15" hidden="1" customHeight="1" thickBot="1" x14ac:dyDescent="0.3">
      <c r="A53" s="534"/>
      <c r="B53" s="561"/>
      <c r="C53" s="260" t="s">
        <v>901</v>
      </c>
      <c r="D53" s="28" t="s">
        <v>682</v>
      </c>
      <c r="E53" s="6"/>
      <c r="F53" s="6"/>
      <c r="G53" s="6"/>
      <c r="H53" s="6"/>
      <c r="I53" s="6"/>
      <c r="J53" s="6"/>
      <c r="K53" s="6"/>
      <c r="L53" s="66"/>
      <c r="M53" s="285"/>
      <c r="N53" s="171"/>
      <c r="O53" s="7"/>
      <c r="P53" s="171"/>
      <c r="Q53" s="7"/>
      <c r="R53" s="171"/>
      <c r="S53" s="7"/>
      <c r="T53" s="171"/>
      <c r="U53" s="7"/>
      <c r="V53" s="171"/>
      <c r="W53" s="7"/>
      <c r="X53" s="171"/>
      <c r="Y53" s="7"/>
      <c r="Z53" s="171"/>
      <c r="AA53" s="7"/>
      <c r="AB53" s="337"/>
      <c r="AC53" s="281"/>
      <c r="AD53" s="7"/>
      <c r="AE53" s="7"/>
      <c r="AF53" s="7"/>
      <c r="AG53" s="7"/>
      <c r="AH53" s="7"/>
      <c r="AI53" s="8">
        <f t="shared" si="1"/>
        <v>0</v>
      </c>
      <c r="AJ53" s="172" t="str">
        <f t="shared" si="6"/>
        <v/>
      </c>
      <c r="AK53" s="479"/>
      <c r="AL53" s="74">
        <f>EDATE(AL2,-3)</f>
        <v>44593</v>
      </c>
    </row>
    <row r="54" spans="1:38" ht="37.15" hidden="1" customHeight="1" thickBot="1" x14ac:dyDescent="0.3">
      <c r="A54" s="532"/>
      <c r="B54" s="562" t="s">
        <v>842</v>
      </c>
      <c r="C54" s="259" t="s">
        <v>844</v>
      </c>
      <c r="D54" s="28" t="s">
        <v>683</v>
      </c>
      <c r="E54" s="20"/>
      <c r="F54" s="20"/>
      <c r="G54" s="20"/>
      <c r="H54" s="20"/>
      <c r="I54" s="20"/>
      <c r="J54" s="20"/>
      <c r="K54" s="20"/>
      <c r="L54" s="63"/>
      <c r="M54" s="345">
        <f>prep_new_f1a!C3</f>
        <v>0</v>
      </c>
      <c r="N54" s="340">
        <f>prep_new_f1a!D3</f>
        <v>0</v>
      </c>
      <c r="O54" s="340">
        <f>prep_new_f1a!E3</f>
        <v>0</v>
      </c>
      <c r="P54" s="340">
        <f>prep_new_f1a!F3</f>
        <v>0</v>
      </c>
      <c r="Q54" s="340">
        <f>prep_new_f1a!G3</f>
        <v>0</v>
      </c>
      <c r="R54" s="340">
        <f>prep_new_f1a!H3</f>
        <v>0</v>
      </c>
      <c r="S54" s="340">
        <f>prep_new_f1a!I3</f>
        <v>0</v>
      </c>
      <c r="T54" s="340">
        <f>prep_new_f1a!J3</f>
        <v>0</v>
      </c>
      <c r="U54" s="340">
        <f>prep_new_f1a!K3</f>
        <v>0</v>
      </c>
      <c r="V54" s="340">
        <f>prep_new_f1a!L3</f>
        <v>0</v>
      </c>
      <c r="W54" s="340">
        <f>prep_new_f1a!M3</f>
        <v>0</v>
      </c>
      <c r="X54" s="340">
        <f>prep_new_f1a!N3</f>
        <v>0</v>
      </c>
      <c r="Y54" s="340">
        <f>prep_new_f1a!O3</f>
        <v>0</v>
      </c>
      <c r="Z54" s="340">
        <f>prep_new_f1a!P3</f>
        <v>0</v>
      </c>
      <c r="AA54" s="340">
        <f>prep_new_f1a!Q3</f>
        <v>0</v>
      </c>
      <c r="AB54" s="341">
        <f>prep_new_f1a!R3</f>
        <v>0</v>
      </c>
      <c r="AC54" s="279"/>
      <c r="AD54" s="21"/>
      <c r="AE54" s="21"/>
      <c r="AF54" s="21"/>
      <c r="AG54" s="21"/>
      <c r="AH54" s="21"/>
      <c r="AI54" s="22">
        <f t="shared" si="1"/>
        <v>0</v>
      </c>
      <c r="AJ54" s="172"/>
      <c r="AK54" s="477" t="str">
        <f>CONCATENATE(AJ54,AJ55,AJ56,AJ57,AJ58,AJ59,AJ60,AJ61,AJ62)</f>
        <v/>
      </c>
    </row>
    <row r="55" spans="1:38" ht="37.15" hidden="1" customHeight="1" thickBot="1" x14ac:dyDescent="0.3">
      <c r="A55" s="532"/>
      <c r="B55" s="563"/>
      <c r="C55" s="257" t="s">
        <v>604</v>
      </c>
      <c r="D55" s="28" t="s">
        <v>684</v>
      </c>
      <c r="E55" s="20"/>
      <c r="F55" s="20"/>
      <c r="G55" s="20"/>
      <c r="H55" s="20"/>
      <c r="I55" s="20"/>
      <c r="J55" s="20"/>
      <c r="K55" s="20"/>
      <c r="L55" s="63"/>
      <c r="M55" s="346">
        <f>prep_new_f1a!C6</f>
        <v>0</v>
      </c>
      <c r="N55" s="348">
        <f>prep_new_f1a!D6</f>
        <v>0</v>
      </c>
      <c r="O55" s="348">
        <f>prep_new_f1a!E6</f>
        <v>0</v>
      </c>
      <c r="P55" s="348">
        <f>prep_new_f1a!F6</f>
        <v>0</v>
      </c>
      <c r="Q55" s="348">
        <f>prep_new_f1a!G6</f>
        <v>0</v>
      </c>
      <c r="R55" s="348">
        <f>prep_new_f1a!H6</f>
        <v>0</v>
      </c>
      <c r="S55" s="348">
        <f>prep_new_f1a!I6</f>
        <v>0</v>
      </c>
      <c r="T55" s="348">
        <f>prep_new_f1a!J6</f>
        <v>0</v>
      </c>
      <c r="U55" s="348">
        <f>prep_new_f1a!K6</f>
        <v>0</v>
      </c>
      <c r="V55" s="348">
        <f>prep_new_f1a!L6</f>
        <v>0</v>
      </c>
      <c r="W55" s="348">
        <f>prep_new_f1a!M6</f>
        <v>0</v>
      </c>
      <c r="X55" s="348">
        <f>prep_new_f1a!N6</f>
        <v>0</v>
      </c>
      <c r="Y55" s="348">
        <f>prep_new_f1a!O6</f>
        <v>0</v>
      </c>
      <c r="Z55" s="348">
        <f>prep_new_f1a!P6</f>
        <v>0</v>
      </c>
      <c r="AA55" s="348">
        <f>prep_new_f1a!Q6</f>
        <v>0</v>
      </c>
      <c r="AB55" s="350">
        <f>prep_new_f1a!R6</f>
        <v>0</v>
      </c>
      <c r="AC55" s="280"/>
      <c r="AD55" s="2"/>
      <c r="AE55" s="2"/>
      <c r="AF55" s="2"/>
      <c r="AG55" s="2"/>
      <c r="AH55" s="2"/>
      <c r="AI55" s="5">
        <f t="shared" si="1"/>
        <v>0</v>
      </c>
      <c r="AJ55" s="172"/>
      <c r="AK55" s="478"/>
    </row>
    <row r="56" spans="1:38" ht="37.15" hidden="1" customHeight="1" thickBot="1" x14ac:dyDescent="0.3">
      <c r="A56" s="532"/>
      <c r="B56" s="563"/>
      <c r="C56" s="255" t="s">
        <v>657</v>
      </c>
      <c r="D56" s="28" t="s">
        <v>685</v>
      </c>
      <c r="E56" s="20"/>
      <c r="F56" s="20"/>
      <c r="G56" s="20"/>
      <c r="H56" s="20"/>
      <c r="I56" s="20"/>
      <c r="J56" s="20"/>
      <c r="K56" s="20"/>
      <c r="L56" s="63"/>
      <c r="M56" s="348">
        <f>prep_new_f1a!C8+prep_new_f1a!C2</f>
        <v>0</v>
      </c>
      <c r="N56" s="348">
        <f>prep_new_f1a!D8+prep_new_f1a!D2</f>
        <v>0</v>
      </c>
      <c r="O56" s="348">
        <f>prep_new_f1a!E8+prep_new_f1a!E2</f>
        <v>0</v>
      </c>
      <c r="P56" s="348">
        <f>prep_new_f1a!F8+prep_new_f1a!F2</f>
        <v>0</v>
      </c>
      <c r="Q56" s="348">
        <f>prep_new_f1a!G8+prep_new_f1a!G2</f>
        <v>0</v>
      </c>
      <c r="R56" s="348">
        <f>prep_new_f1a!H8+prep_new_f1a!H2</f>
        <v>0</v>
      </c>
      <c r="S56" s="348">
        <f>prep_new_f1a!I8+prep_new_f1a!I2</f>
        <v>0</v>
      </c>
      <c r="T56" s="348">
        <f>prep_new_f1a!J8+prep_new_f1a!J2</f>
        <v>0</v>
      </c>
      <c r="U56" s="348">
        <f>prep_new_f1a!K8+prep_new_f1a!K2</f>
        <v>0</v>
      </c>
      <c r="V56" s="348">
        <f>prep_new_f1a!L8+prep_new_f1a!L2</f>
        <v>0</v>
      </c>
      <c r="W56" s="348">
        <f>prep_new_f1a!M8+prep_new_f1a!M2</f>
        <v>0</v>
      </c>
      <c r="X56" s="348">
        <f>prep_new_f1a!N8+prep_new_f1a!N2</f>
        <v>0</v>
      </c>
      <c r="Y56" s="348">
        <f>prep_new_f1a!O8+prep_new_f1a!O2</f>
        <v>0</v>
      </c>
      <c r="Z56" s="348">
        <f>prep_new_f1a!P8+prep_new_f1a!P2</f>
        <v>0</v>
      </c>
      <c r="AA56" s="348">
        <f>prep_new_f1a!Q8+prep_new_f1a!Q2</f>
        <v>0</v>
      </c>
      <c r="AB56" s="348">
        <f>prep_new_f1a!R8+prep_new_f1a!R2</f>
        <v>0</v>
      </c>
      <c r="AC56" s="280"/>
      <c r="AD56" s="2"/>
      <c r="AE56" s="2"/>
      <c r="AF56" s="2"/>
      <c r="AG56" s="2"/>
      <c r="AH56" s="2"/>
      <c r="AI56" s="5">
        <f t="shared" si="1"/>
        <v>0</v>
      </c>
      <c r="AJ56" s="172"/>
      <c r="AK56" s="478"/>
    </row>
    <row r="57" spans="1:38" ht="37.15" hidden="1" customHeight="1" thickBot="1" x14ac:dyDescent="0.3">
      <c r="A57" s="532"/>
      <c r="B57" s="563"/>
      <c r="C57" s="255" t="s">
        <v>845</v>
      </c>
      <c r="D57" s="28" t="s">
        <v>686</v>
      </c>
      <c r="E57" s="20"/>
      <c r="F57" s="20"/>
      <c r="G57" s="20"/>
      <c r="H57" s="20"/>
      <c r="I57" s="20"/>
      <c r="J57" s="20"/>
      <c r="K57" s="20"/>
      <c r="L57" s="63"/>
      <c r="M57" s="346">
        <f>prep_new_f1a!C5</f>
        <v>0</v>
      </c>
      <c r="N57" s="348">
        <f>prep_new_f1a!D5</f>
        <v>0</v>
      </c>
      <c r="O57" s="348">
        <f>prep_new_f1a!E5</f>
        <v>0</v>
      </c>
      <c r="P57" s="348">
        <f>prep_new_f1a!F5</f>
        <v>0</v>
      </c>
      <c r="Q57" s="348">
        <f>prep_new_f1a!G5</f>
        <v>0</v>
      </c>
      <c r="R57" s="348">
        <f>prep_new_f1a!H5</f>
        <v>0</v>
      </c>
      <c r="S57" s="348">
        <f>prep_new_f1a!I5</f>
        <v>0</v>
      </c>
      <c r="T57" s="348">
        <f>prep_new_f1a!J5</f>
        <v>0</v>
      </c>
      <c r="U57" s="348">
        <f>prep_new_f1a!K5</f>
        <v>0</v>
      </c>
      <c r="V57" s="348">
        <f>prep_new_f1a!L5</f>
        <v>0</v>
      </c>
      <c r="W57" s="348">
        <f>prep_new_f1a!M5</f>
        <v>0</v>
      </c>
      <c r="X57" s="348">
        <f>prep_new_f1a!N5</f>
        <v>0</v>
      </c>
      <c r="Y57" s="348">
        <f>prep_new_f1a!O5</f>
        <v>0</v>
      </c>
      <c r="Z57" s="348">
        <f>prep_new_f1a!P5</f>
        <v>0</v>
      </c>
      <c r="AA57" s="348">
        <f>prep_new_f1a!Q5</f>
        <v>0</v>
      </c>
      <c r="AB57" s="350">
        <f>prep_new_f1a!R5</f>
        <v>0</v>
      </c>
      <c r="AC57" s="280"/>
      <c r="AD57" s="2"/>
      <c r="AE57" s="2"/>
      <c r="AF57" s="2"/>
      <c r="AG57" s="2"/>
      <c r="AH57" s="2"/>
      <c r="AI57" s="5">
        <f>SUM(M57:AB57)</f>
        <v>0</v>
      </c>
      <c r="AJ57" s="172"/>
      <c r="AK57" s="478"/>
    </row>
    <row r="58" spans="1:38" ht="37.15" customHeight="1" thickBot="1" x14ac:dyDescent="0.3">
      <c r="A58" s="531"/>
      <c r="B58" s="559" t="s">
        <v>842</v>
      </c>
      <c r="C58" s="255" t="s">
        <v>659</v>
      </c>
      <c r="D58" s="28" t="s">
        <v>687</v>
      </c>
      <c r="E58" s="20"/>
      <c r="F58" s="20"/>
      <c r="G58" s="20"/>
      <c r="H58" s="20"/>
      <c r="I58" s="20"/>
      <c r="J58" s="20"/>
      <c r="K58" s="20"/>
      <c r="L58" s="63"/>
      <c r="M58" s="346">
        <f>prep_new_f1a!C11</f>
        <v>0</v>
      </c>
      <c r="N58" s="348">
        <f>prep_new_f1a!D11</f>
        <v>0</v>
      </c>
      <c r="O58" s="348">
        <f>prep_new_f1a!E11</f>
        <v>0</v>
      </c>
      <c r="P58" s="348">
        <f>prep_new_f1a!F11</f>
        <v>0</v>
      </c>
      <c r="Q58" s="348">
        <f>prep_new_f1a!G11</f>
        <v>0</v>
      </c>
      <c r="R58" s="348">
        <f>prep_new_f1a!H11</f>
        <v>0</v>
      </c>
      <c r="S58" s="348">
        <f>prep_new_f1a!I11</f>
        <v>0</v>
      </c>
      <c r="T58" s="348">
        <f>prep_new_f1a!J11</f>
        <v>0</v>
      </c>
      <c r="U58" s="348">
        <f>prep_new_f1a!K11</f>
        <v>0</v>
      </c>
      <c r="V58" s="348">
        <f>prep_new_f1a!L11</f>
        <v>0</v>
      </c>
      <c r="W58" s="348">
        <f>prep_new_f1a!M11</f>
        <v>0</v>
      </c>
      <c r="X58" s="348">
        <f>prep_new_f1a!N11</f>
        <v>0</v>
      </c>
      <c r="Y58" s="348">
        <f>prep_new_f1a!O11</f>
        <v>0</v>
      </c>
      <c r="Z58" s="348">
        <f>prep_new_f1a!P11</f>
        <v>0</v>
      </c>
      <c r="AA58" s="348">
        <f>prep_new_f1a!Q11</f>
        <v>0</v>
      </c>
      <c r="AB58" s="350">
        <f>prep_new_f1a!R11</f>
        <v>0</v>
      </c>
      <c r="AC58" s="280"/>
      <c r="AD58" s="2"/>
      <c r="AE58" s="2"/>
      <c r="AF58" s="2"/>
      <c r="AG58" s="2"/>
      <c r="AH58" s="2"/>
      <c r="AI58" s="5">
        <f t="shared" si="1"/>
        <v>0</v>
      </c>
      <c r="AJ58" s="172"/>
      <c r="AK58" s="478"/>
    </row>
    <row r="59" spans="1:38" s="4" customFormat="1" ht="37.15" customHeight="1" thickBot="1" x14ac:dyDescent="0.3">
      <c r="A59" s="531"/>
      <c r="B59" s="560"/>
      <c r="C59" s="255" t="s">
        <v>660</v>
      </c>
      <c r="D59" s="28" t="s">
        <v>688</v>
      </c>
      <c r="E59" s="20"/>
      <c r="F59" s="20"/>
      <c r="G59" s="20"/>
      <c r="H59" s="20"/>
      <c r="I59" s="20"/>
      <c r="J59" s="20"/>
      <c r="K59" s="20"/>
      <c r="L59" s="63"/>
      <c r="M59" s="346">
        <f>prep_new_f1a!C10</f>
        <v>0</v>
      </c>
      <c r="N59" s="348">
        <f>prep_new_f1a!D10</f>
        <v>0</v>
      </c>
      <c r="O59" s="348">
        <f>prep_new_f1a!E10</f>
        <v>0</v>
      </c>
      <c r="P59" s="348">
        <f>prep_new_f1a!F10</f>
        <v>0</v>
      </c>
      <c r="Q59" s="348">
        <f>prep_new_f1a!G10</f>
        <v>0</v>
      </c>
      <c r="R59" s="348">
        <f>prep_new_f1a!H10</f>
        <v>0</v>
      </c>
      <c r="S59" s="348">
        <f>prep_new_f1a!I10</f>
        <v>0</v>
      </c>
      <c r="T59" s="348">
        <f>prep_new_f1a!J10</f>
        <v>0</v>
      </c>
      <c r="U59" s="348">
        <f>prep_new_f1a!K10</f>
        <v>0</v>
      </c>
      <c r="V59" s="348">
        <f>prep_new_f1a!L10</f>
        <v>0</v>
      </c>
      <c r="W59" s="348">
        <f>prep_new_f1a!M10</f>
        <v>0</v>
      </c>
      <c r="X59" s="348">
        <f>prep_new_f1a!N10</f>
        <v>0</v>
      </c>
      <c r="Y59" s="348">
        <f>prep_new_f1a!O10</f>
        <v>0</v>
      </c>
      <c r="Z59" s="348">
        <f>prep_new_f1a!P10</f>
        <v>0</v>
      </c>
      <c r="AA59" s="348">
        <f>prep_new_f1a!Q10</f>
        <v>0</v>
      </c>
      <c r="AB59" s="350">
        <f>prep_new_f1a!R10</f>
        <v>0</v>
      </c>
      <c r="AC59" s="280"/>
      <c r="AD59" s="2"/>
      <c r="AE59" s="2"/>
      <c r="AF59" s="2"/>
      <c r="AG59" s="2"/>
      <c r="AH59" s="2"/>
      <c r="AI59" s="5">
        <f t="shared" si="1"/>
        <v>0</v>
      </c>
      <c r="AJ59" s="172"/>
      <c r="AK59" s="478"/>
    </row>
    <row r="60" spans="1:38" ht="37.15" hidden="1" customHeight="1" thickBot="1" x14ac:dyDescent="0.3">
      <c r="A60" s="532"/>
      <c r="B60" s="563" t="s">
        <v>842</v>
      </c>
      <c r="C60" s="255" t="s">
        <v>902</v>
      </c>
      <c r="D60" s="28" t="s">
        <v>689</v>
      </c>
      <c r="E60" s="20"/>
      <c r="F60" s="20"/>
      <c r="G60" s="20"/>
      <c r="H60" s="20"/>
      <c r="I60" s="20"/>
      <c r="J60" s="20"/>
      <c r="K60" s="20"/>
      <c r="L60" s="63"/>
      <c r="M60" s="346">
        <f>prep_new_f1a!C7</f>
        <v>0</v>
      </c>
      <c r="N60" s="348">
        <f>prep_new_f1a!D7</f>
        <v>0</v>
      </c>
      <c r="O60" s="348">
        <f>prep_new_f1a!E7</f>
        <v>0</v>
      </c>
      <c r="P60" s="348">
        <f>prep_new_f1a!F7</f>
        <v>0</v>
      </c>
      <c r="Q60" s="348">
        <f>prep_new_f1a!G7</f>
        <v>0</v>
      </c>
      <c r="R60" s="348">
        <f>prep_new_f1a!H7</f>
        <v>0</v>
      </c>
      <c r="S60" s="348">
        <f>prep_new_f1a!I7</f>
        <v>0</v>
      </c>
      <c r="T60" s="348">
        <f>prep_new_f1a!J7</f>
        <v>0</v>
      </c>
      <c r="U60" s="348">
        <f>prep_new_f1a!K7</f>
        <v>0</v>
      </c>
      <c r="V60" s="348">
        <f>prep_new_f1a!L7</f>
        <v>0</v>
      </c>
      <c r="W60" s="348">
        <f>prep_new_f1a!M7</f>
        <v>0</v>
      </c>
      <c r="X60" s="348">
        <f>prep_new_f1a!N7</f>
        <v>0</v>
      </c>
      <c r="Y60" s="348">
        <f>prep_new_f1a!O7</f>
        <v>0</v>
      </c>
      <c r="Z60" s="348">
        <f>prep_new_f1a!P7</f>
        <v>0</v>
      </c>
      <c r="AA60" s="348">
        <f>prep_new_f1a!Q7</f>
        <v>0</v>
      </c>
      <c r="AB60" s="350">
        <f>prep_new_f1a!R7</f>
        <v>0</v>
      </c>
      <c r="AC60" s="280"/>
      <c r="AD60" s="2"/>
      <c r="AE60" s="2"/>
      <c r="AF60" s="2"/>
      <c r="AG60" s="2"/>
      <c r="AH60" s="2"/>
      <c r="AI60" s="5">
        <f t="shared" si="1"/>
        <v>0</v>
      </c>
      <c r="AJ60" s="172"/>
      <c r="AK60" s="478"/>
    </row>
    <row r="61" spans="1:38" ht="37.15" hidden="1" customHeight="1" thickBot="1" x14ac:dyDescent="0.3">
      <c r="A61" s="532"/>
      <c r="B61" s="563"/>
      <c r="C61" s="256" t="s">
        <v>847</v>
      </c>
      <c r="D61" s="28" t="s">
        <v>690</v>
      </c>
      <c r="E61" s="20"/>
      <c r="F61" s="20"/>
      <c r="G61" s="20"/>
      <c r="H61" s="20"/>
      <c r="I61" s="20"/>
      <c r="J61" s="20"/>
      <c r="K61" s="20"/>
      <c r="L61" s="63"/>
      <c r="M61" s="346">
        <f>prep_new_f1a!C9</f>
        <v>0</v>
      </c>
      <c r="N61" s="348">
        <f>prep_new_f1a!D9</f>
        <v>0</v>
      </c>
      <c r="O61" s="348">
        <f>prep_new_f1a!E9</f>
        <v>0</v>
      </c>
      <c r="P61" s="348">
        <f>prep_new_f1a!F9</f>
        <v>0</v>
      </c>
      <c r="Q61" s="348">
        <f>prep_new_f1a!G9</f>
        <v>0</v>
      </c>
      <c r="R61" s="348">
        <f>prep_new_f1a!H9</f>
        <v>0</v>
      </c>
      <c r="S61" s="348">
        <f>prep_new_f1a!I9</f>
        <v>0</v>
      </c>
      <c r="T61" s="348">
        <f>prep_new_f1a!J9</f>
        <v>0</v>
      </c>
      <c r="U61" s="348">
        <f>prep_new_f1a!K9</f>
        <v>0</v>
      </c>
      <c r="V61" s="348">
        <f>prep_new_f1a!L9</f>
        <v>0</v>
      </c>
      <c r="W61" s="348">
        <f>prep_new_f1a!M9</f>
        <v>0</v>
      </c>
      <c r="X61" s="348">
        <f>prep_new_f1a!N9</f>
        <v>0</v>
      </c>
      <c r="Y61" s="348">
        <f>prep_new_f1a!O9</f>
        <v>0</v>
      </c>
      <c r="Z61" s="348">
        <f>prep_new_f1a!P9</f>
        <v>0</v>
      </c>
      <c r="AA61" s="348">
        <f>prep_new_f1a!Q9</f>
        <v>0</v>
      </c>
      <c r="AB61" s="350">
        <f>prep_new_f1a!R9</f>
        <v>0</v>
      </c>
      <c r="AC61" s="280"/>
      <c r="AD61" s="2"/>
      <c r="AE61" s="2"/>
      <c r="AF61" s="2"/>
      <c r="AG61" s="2"/>
      <c r="AH61" s="2"/>
      <c r="AI61" s="5">
        <f t="shared" si="1"/>
        <v>0</v>
      </c>
      <c r="AJ61" s="172"/>
      <c r="AK61" s="478"/>
    </row>
    <row r="62" spans="1:38" ht="37.15" hidden="1" customHeight="1" thickBot="1" x14ac:dyDescent="0.3">
      <c r="A62" s="532"/>
      <c r="B62" s="563"/>
      <c r="C62" s="260" t="s">
        <v>901</v>
      </c>
      <c r="D62" s="28" t="s">
        <v>691</v>
      </c>
      <c r="E62" s="20"/>
      <c r="F62" s="20"/>
      <c r="G62" s="20"/>
      <c r="H62" s="20"/>
      <c r="I62" s="20"/>
      <c r="J62" s="20"/>
      <c r="K62" s="20"/>
      <c r="L62" s="63"/>
      <c r="M62" s="351">
        <f>prep_new_f1a!C4</f>
        <v>0</v>
      </c>
      <c r="N62" s="352">
        <f>prep_new_f1a!D4</f>
        <v>0</v>
      </c>
      <c r="O62" s="352">
        <f>prep_new_f1a!E4</f>
        <v>0</v>
      </c>
      <c r="P62" s="352">
        <f>prep_new_f1a!F4</f>
        <v>0</v>
      </c>
      <c r="Q62" s="352">
        <f>prep_new_f1a!G4</f>
        <v>0</v>
      </c>
      <c r="R62" s="352">
        <f>prep_new_f1a!H4</f>
        <v>0</v>
      </c>
      <c r="S62" s="352">
        <f>prep_new_f1a!I4</f>
        <v>0</v>
      </c>
      <c r="T62" s="352">
        <f>prep_new_f1a!J4</f>
        <v>0</v>
      </c>
      <c r="U62" s="352">
        <f>prep_new_f1a!K4</f>
        <v>0</v>
      </c>
      <c r="V62" s="352">
        <f>prep_new_f1a!L4</f>
        <v>0</v>
      </c>
      <c r="W62" s="352">
        <f>prep_new_f1a!M4</f>
        <v>0</v>
      </c>
      <c r="X62" s="352">
        <f>prep_new_f1a!N4</f>
        <v>0</v>
      </c>
      <c r="Y62" s="352">
        <f>prep_new_f1a!O4</f>
        <v>0</v>
      </c>
      <c r="Z62" s="352">
        <f>prep_new_f1a!P4</f>
        <v>0</v>
      </c>
      <c r="AA62" s="352">
        <f>prep_new_f1a!Q4</f>
        <v>0</v>
      </c>
      <c r="AB62" s="353">
        <f>prep_new_f1a!R4</f>
        <v>0</v>
      </c>
      <c r="AC62" s="281"/>
      <c r="AD62" s="7"/>
      <c r="AE62" s="7"/>
      <c r="AF62" s="7"/>
      <c r="AG62" s="7"/>
      <c r="AH62" s="7"/>
      <c r="AI62" s="8">
        <f t="shared" si="1"/>
        <v>0</v>
      </c>
      <c r="AJ62" s="172"/>
      <c r="AK62" s="478"/>
    </row>
    <row r="63" spans="1:38" ht="37.15" hidden="1" customHeight="1" thickBot="1" x14ac:dyDescent="0.3">
      <c r="A63" s="532"/>
      <c r="B63" s="564"/>
      <c r="C63" s="277" t="s">
        <v>873</v>
      </c>
      <c r="D63" s="28" t="s">
        <v>692</v>
      </c>
      <c r="E63" s="20"/>
      <c r="F63" s="20"/>
      <c r="G63" s="20"/>
      <c r="H63" s="20"/>
      <c r="I63" s="20"/>
      <c r="J63" s="20"/>
      <c r="K63" s="20"/>
      <c r="L63" s="63"/>
      <c r="M63" s="349">
        <f>SUM(M54:M62)</f>
        <v>0</v>
      </c>
      <c r="N63" s="349">
        <f t="shared" ref="N63:AB63" si="7">SUM(N54:N62)</f>
        <v>0</v>
      </c>
      <c r="O63" s="349">
        <f t="shared" si="7"/>
        <v>0</v>
      </c>
      <c r="P63" s="349">
        <f t="shared" si="7"/>
        <v>0</v>
      </c>
      <c r="Q63" s="349">
        <f t="shared" si="7"/>
        <v>0</v>
      </c>
      <c r="R63" s="349">
        <f t="shared" si="7"/>
        <v>0</v>
      </c>
      <c r="S63" s="349">
        <f t="shared" si="7"/>
        <v>0</v>
      </c>
      <c r="T63" s="349">
        <f t="shared" si="7"/>
        <v>0</v>
      </c>
      <c r="U63" s="349">
        <f t="shared" si="7"/>
        <v>0</v>
      </c>
      <c r="V63" s="349">
        <f t="shared" si="7"/>
        <v>0</v>
      </c>
      <c r="W63" s="349">
        <f t="shared" si="7"/>
        <v>0</v>
      </c>
      <c r="X63" s="349">
        <f t="shared" si="7"/>
        <v>0</v>
      </c>
      <c r="Y63" s="349">
        <f t="shared" si="7"/>
        <v>0</v>
      </c>
      <c r="Z63" s="349">
        <f t="shared" si="7"/>
        <v>0</v>
      </c>
      <c r="AA63" s="349">
        <f t="shared" si="7"/>
        <v>0</v>
      </c>
      <c r="AB63" s="349">
        <f t="shared" si="7"/>
        <v>0</v>
      </c>
      <c r="AC63" s="292"/>
      <c r="AD63" s="278"/>
      <c r="AE63" s="278"/>
      <c r="AF63" s="278"/>
      <c r="AG63" s="278"/>
      <c r="AH63" s="278"/>
      <c r="AI63" s="8">
        <f t="shared" si="1"/>
        <v>0</v>
      </c>
      <c r="AJ63" s="172"/>
      <c r="AK63" s="479"/>
    </row>
    <row r="64" spans="1:38" ht="37.15" hidden="1" customHeight="1" thickBot="1" x14ac:dyDescent="0.3">
      <c r="A64" s="532"/>
      <c r="B64" s="557" t="s">
        <v>848</v>
      </c>
      <c r="C64" s="259" t="s">
        <v>844</v>
      </c>
      <c r="D64" s="28" t="s">
        <v>693</v>
      </c>
      <c r="E64" s="20"/>
      <c r="F64" s="20"/>
      <c r="G64" s="20"/>
      <c r="H64" s="20"/>
      <c r="I64" s="20"/>
      <c r="J64" s="20"/>
      <c r="K64" s="20"/>
      <c r="L64" s="63"/>
      <c r="M64" s="338"/>
      <c r="N64" s="283"/>
      <c r="O64" s="339"/>
      <c r="P64" s="283"/>
      <c r="Q64" s="339"/>
      <c r="R64" s="339"/>
      <c r="S64" s="339"/>
      <c r="T64" s="339"/>
      <c r="U64" s="339"/>
      <c r="V64" s="339"/>
      <c r="W64" s="339"/>
      <c r="X64" s="339"/>
      <c r="Y64" s="339"/>
      <c r="Z64" s="339"/>
      <c r="AA64" s="339"/>
      <c r="AB64" s="342"/>
      <c r="AC64" s="279"/>
      <c r="AD64" s="21"/>
      <c r="AE64" s="21"/>
      <c r="AF64" s="21"/>
      <c r="AG64" s="21"/>
      <c r="AH64" s="21"/>
      <c r="AI64" s="22">
        <f t="shared" si="1"/>
        <v>0</v>
      </c>
      <c r="AJ64" s="172"/>
      <c r="AK64" s="477" t="str">
        <f>CONCATENATE(AJ64,AJ65,AJ66,AJ67,AJ68,AJ69,AJ70,AJ71,AJ72)</f>
        <v/>
      </c>
    </row>
    <row r="65" spans="1:37" ht="37.15" hidden="1" customHeight="1" thickBot="1" x14ac:dyDescent="0.3">
      <c r="A65" s="532"/>
      <c r="B65" s="558"/>
      <c r="C65" s="255" t="s">
        <v>604</v>
      </c>
      <c r="D65" s="28" t="s">
        <v>694</v>
      </c>
      <c r="E65" s="20"/>
      <c r="F65" s="20"/>
      <c r="G65" s="20"/>
      <c r="H65" s="20"/>
      <c r="I65" s="20"/>
      <c r="J65" s="20"/>
      <c r="K65" s="20"/>
      <c r="L65" s="63"/>
      <c r="M65" s="332"/>
      <c r="N65" s="2"/>
      <c r="O65" s="333"/>
      <c r="P65" s="2"/>
      <c r="Q65" s="333"/>
      <c r="R65" s="2"/>
      <c r="S65" s="333"/>
      <c r="T65" s="2"/>
      <c r="U65" s="333"/>
      <c r="V65" s="2"/>
      <c r="W65" s="333"/>
      <c r="X65" s="2"/>
      <c r="Y65" s="333"/>
      <c r="Z65" s="2"/>
      <c r="AA65" s="333"/>
      <c r="AB65" s="242"/>
      <c r="AC65" s="280"/>
      <c r="AD65" s="2"/>
      <c r="AE65" s="2"/>
      <c r="AF65" s="2"/>
      <c r="AG65" s="2"/>
      <c r="AH65" s="2"/>
      <c r="AI65" s="5">
        <f t="shared" si="1"/>
        <v>0</v>
      </c>
      <c r="AJ65" s="172"/>
      <c r="AK65" s="478"/>
    </row>
    <row r="66" spans="1:37" ht="37.15" hidden="1" customHeight="1" thickBot="1" x14ac:dyDescent="0.3">
      <c r="A66" s="533"/>
      <c r="B66" s="558"/>
      <c r="C66" s="255" t="s">
        <v>657</v>
      </c>
      <c r="D66" s="28" t="s">
        <v>695</v>
      </c>
      <c r="E66" s="20"/>
      <c r="F66" s="20"/>
      <c r="G66" s="20"/>
      <c r="H66" s="20"/>
      <c r="I66" s="20"/>
      <c r="J66" s="20"/>
      <c r="K66" s="20"/>
      <c r="L66" s="63"/>
      <c r="M66" s="284"/>
      <c r="N66" s="2"/>
      <c r="O66" s="2"/>
      <c r="P66" s="2"/>
      <c r="Q66" s="2"/>
      <c r="R66" s="2"/>
      <c r="S66" s="2"/>
      <c r="T66" s="2"/>
      <c r="U66" s="2"/>
      <c r="V66" s="2"/>
      <c r="W66" s="2"/>
      <c r="X66" s="2"/>
      <c r="Y66" s="2"/>
      <c r="Z66" s="2"/>
      <c r="AA66" s="2"/>
      <c r="AB66" s="242"/>
      <c r="AC66" s="280"/>
      <c r="AD66" s="2"/>
      <c r="AE66" s="2"/>
      <c r="AF66" s="2"/>
      <c r="AG66" s="2"/>
      <c r="AH66" s="2"/>
      <c r="AI66" s="5">
        <f t="shared" si="1"/>
        <v>0</v>
      </c>
      <c r="AJ66" s="172"/>
      <c r="AK66" s="478"/>
    </row>
    <row r="67" spans="1:37" ht="37.15" hidden="1" customHeight="1" thickBot="1" x14ac:dyDescent="0.3">
      <c r="A67" s="534"/>
      <c r="B67" s="558"/>
      <c r="C67" s="255" t="s">
        <v>845</v>
      </c>
      <c r="D67" s="28" t="s">
        <v>696</v>
      </c>
      <c r="E67" s="20"/>
      <c r="F67" s="20"/>
      <c r="G67" s="20"/>
      <c r="H67" s="20"/>
      <c r="I67" s="20"/>
      <c r="J67" s="20"/>
      <c r="K67" s="20"/>
      <c r="L67" s="63"/>
      <c r="M67" s="284"/>
      <c r="N67" s="333"/>
      <c r="O67" s="2"/>
      <c r="P67" s="333"/>
      <c r="Q67" s="2"/>
      <c r="R67" s="333"/>
      <c r="S67" s="2"/>
      <c r="T67" s="333"/>
      <c r="U67" s="2"/>
      <c r="V67" s="333"/>
      <c r="W67" s="2"/>
      <c r="X67" s="333"/>
      <c r="Y67" s="2"/>
      <c r="Z67" s="333"/>
      <c r="AA67" s="2"/>
      <c r="AB67" s="334"/>
      <c r="AC67" s="280"/>
      <c r="AD67" s="2"/>
      <c r="AE67" s="2"/>
      <c r="AF67" s="2"/>
      <c r="AG67" s="2"/>
      <c r="AH67" s="2"/>
      <c r="AI67" s="5">
        <f t="shared" si="1"/>
        <v>0</v>
      </c>
      <c r="AJ67" s="172"/>
      <c r="AK67" s="478"/>
    </row>
    <row r="68" spans="1:37" ht="37.15" customHeight="1" thickBot="1" x14ac:dyDescent="0.3">
      <c r="A68" s="532"/>
      <c r="B68" s="556" t="s">
        <v>848</v>
      </c>
      <c r="C68" s="255" t="s">
        <v>659</v>
      </c>
      <c r="D68" s="28" t="s">
        <v>697</v>
      </c>
      <c r="E68" s="20"/>
      <c r="F68" s="20"/>
      <c r="G68" s="20"/>
      <c r="H68" s="20"/>
      <c r="I68" s="20"/>
      <c r="J68" s="20"/>
      <c r="K68" s="20"/>
      <c r="L68" s="63"/>
      <c r="M68" s="332"/>
      <c r="N68" s="2"/>
      <c r="O68" s="333"/>
      <c r="P68" s="2"/>
      <c r="Q68" s="333"/>
      <c r="R68" s="2"/>
      <c r="S68" s="333"/>
      <c r="T68" s="2"/>
      <c r="U68" s="333"/>
      <c r="V68" s="2"/>
      <c r="W68" s="333"/>
      <c r="X68" s="2"/>
      <c r="Y68" s="333"/>
      <c r="Z68" s="2"/>
      <c r="AA68" s="333"/>
      <c r="AB68" s="242"/>
      <c r="AC68" s="280"/>
      <c r="AD68" s="2"/>
      <c r="AE68" s="2"/>
      <c r="AF68" s="2"/>
      <c r="AG68" s="2"/>
      <c r="AH68" s="2"/>
      <c r="AI68" s="5">
        <f t="shared" si="1"/>
        <v>0</v>
      </c>
      <c r="AJ68" s="172"/>
      <c r="AK68" s="478"/>
    </row>
    <row r="69" spans="1:37" ht="37.15" customHeight="1" thickBot="1" x14ac:dyDescent="0.3">
      <c r="A69" s="532"/>
      <c r="B69" s="552"/>
      <c r="C69" s="255" t="s">
        <v>660</v>
      </c>
      <c r="D69" s="28" t="s">
        <v>698</v>
      </c>
      <c r="E69" s="20"/>
      <c r="F69" s="20"/>
      <c r="G69" s="20"/>
      <c r="H69" s="20"/>
      <c r="I69" s="20"/>
      <c r="J69" s="20"/>
      <c r="K69" s="20"/>
      <c r="L69" s="63"/>
      <c r="M69" s="332"/>
      <c r="N69" s="2"/>
      <c r="O69" s="333"/>
      <c r="P69" s="2"/>
      <c r="Q69" s="333"/>
      <c r="R69" s="2"/>
      <c r="S69" s="333"/>
      <c r="T69" s="2"/>
      <c r="U69" s="333"/>
      <c r="V69" s="2"/>
      <c r="W69" s="333"/>
      <c r="X69" s="2"/>
      <c r="Y69" s="333"/>
      <c r="Z69" s="2"/>
      <c r="AA69" s="333"/>
      <c r="AB69" s="242"/>
      <c r="AC69" s="280"/>
      <c r="AD69" s="2"/>
      <c r="AE69" s="2"/>
      <c r="AF69" s="2"/>
      <c r="AG69" s="2"/>
      <c r="AH69" s="2"/>
      <c r="AI69" s="5">
        <f t="shared" si="1"/>
        <v>0</v>
      </c>
      <c r="AJ69" s="172"/>
      <c r="AK69" s="478"/>
    </row>
    <row r="70" spans="1:37" ht="37.15" hidden="1" customHeight="1" thickBot="1" x14ac:dyDescent="0.3">
      <c r="A70" s="532"/>
      <c r="B70" s="556" t="s">
        <v>848</v>
      </c>
      <c r="C70" s="255" t="s">
        <v>902</v>
      </c>
      <c r="D70" s="28" t="s">
        <v>699</v>
      </c>
      <c r="E70" s="20"/>
      <c r="F70" s="20"/>
      <c r="G70" s="20"/>
      <c r="H70" s="20"/>
      <c r="I70" s="20"/>
      <c r="J70" s="20"/>
      <c r="K70" s="20"/>
      <c r="L70" s="63"/>
      <c r="M70" s="284"/>
      <c r="N70" s="2"/>
      <c r="O70" s="2"/>
      <c r="P70" s="2"/>
      <c r="Q70" s="2"/>
      <c r="R70" s="2"/>
      <c r="S70" s="2"/>
      <c r="T70" s="2"/>
      <c r="U70" s="2"/>
      <c r="V70" s="2"/>
      <c r="W70" s="2"/>
      <c r="X70" s="2"/>
      <c r="Y70" s="2"/>
      <c r="Z70" s="2"/>
      <c r="AA70" s="2"/>
      <c r="AB70" s="242"/>
      <c r="AC70" s="280"/>
      <c r="AD70" s="2"/>
      <c r="AE70" s="2"/>
      <c r="AF70" s="2"/>
      <c r="AG70" s="2"/>
      <c r="AH70" s="2"/>
      <c r="AI70" s="5">
        <f t="shared" si="1"/>
        <v>0</v>
      </c>
      <c r="AJ70" s="172"/>
      <c r="AK70" s="478"/>
    </row>
    <row r="71" spans="1:37" ht="37.15" hidden="1" customHeight="1" thickBot="1" x14ac:dyDescent="0.3">
      <c r="A71" s="532"/>
      <c r="B71" s="552"/>
      <c r="C71" s="255" t="s">
        <v>847</v>
      </c>
      <c r="D71" s="28" t="s">
        <v>700</v>
      </c>
      <c r="E71" s="20"/>
      <c r="F71" s="20"/>
      <c r="G71" s="20"/>
      <c r="H71" s="20"/>
      <c r="I71" s="20"/>
      <c r="J71" s="20"/>
      <c r="K71" s="20"/>
      <c r="L71" s="63"/>
      <c r="M71" s="284"/>
      <c r="N71" s="2"/>
      <c r="O71" s="2"/>
      <c r="P71" s="2"/>
      <c r="Q71" s="2"/>
      <c r="R71" s="2"/>
      <c r="S71" s="2"/>
      <c r="T71" s="2"/>
      <c r="U71" s="2"/>
      <c r="V71" s="2"/>
      <c r="W71" s="2"/>
      <c r="X71" s="2"/>
      <c r="Y71" s="2"/>
      <c r="Z71" s="2"/>
      <c r="AA71" s="2"/>
      <c r="AB71" s="242"/>
      <c r="AC71" s="280"/>
      <c r="AD71" s="2"/>
      <c r="AE71" s="2"/>
      <c r="AF71" s="2"/>
      <c r="AG71" s="2"/>
      <c r="AH71" s="2"/>
      <c r="AI71" s="5">
        <f t="shared" si="1"/>
        <v>0</v>
      </c>
      <c r="AJ71" s="172"/>
      <c r="AK71" s="478"/>
    </row>
    <row r="72" spans="1:37" ht="37.15" hidden="1" customHeight="1" thickBot="1" x14ac:dyDescent="0.3">
      <c r="A72" s="532"/>
      <c r="B72" s="553"/>
      <c r="C72" s="260" t="s">
        <v>901</v>
      </c>
      <c r="D72" s="28" t="s">
        <v>701</v>
      </c>
      <c r="E72" s="20"/>
      <c r="F72" s="20"/>
      <c r="G72" s="20"/>
      <c r="H72" s="20"/>
      <c r="I72" s="20"/>
      <c r="J72" s="20"/>
      <c r="K72" s="20"/>
      <c r="L72" s="63"/>
      <c r="M72" s="289"/>
      <c r="N72" s="344"/>
      <c r="O72" s="290"/>
      <c r="P72" s="344"/>
      <c r="Q72" s="290"/>
      <c r="R72" s="344"/>
      <c r="S72" s="290"/>
      <c r="T72" s="344"/>
      <c r="U72" s="290"/>
      <c r="V72" s="344"/>
      <c r="W72" s="290"/>
      <c r="X72" s="344"/>
      <c r="Y72" s="290"/>
      <c r="Z72" s="344"/>
      <c r="AA72" s="290"/>
      <c r="AB72" s="347"/>
      <c r="AC72" s="281"/>
      <c r="AD72" s="7"/>
      <c r="AE72" s="7"/>
      <c r="AF72" s="7"/>
      <c r="AG72" s="7"/>
      <c r="AH72" s="7"/>
      <c r="AI72" s="8">
        <f t="shared" si="1"/>
        <v>0</v>
      </c>
      <c r="AJ72" s="172"/>
      <c r="AK72" s="479"/>
    </row>
    <row r="73" spans="1:37" ht="37.15" hidden="1" customHeight="1" thickBot="1" x14ac:dyDescent="0.3">
      <c r="A73" s="532"/>
      <c r="B73" s="557" t="s">
        <v>849</v>
      </c>
      <c r="C73" s="259" t="s">
        <v>844</v>
      </c>
      <c r="D73" s="28" t="s">
        <v>702</v>
      </c>
      <c r="E73" s="20"/>
      <c r="F73" s="20"/>
      <c r="G73" s="20"/>
      <c r="H73" s="20"/>
      <c r="I73" s="20"/>
      <c r="J73" s="20"/>
      <c r="K73" s="20"/>
      <c r="L73" s="63"/>
      <c r="M73" s="330"/>
      <c r="N73" s="21"/>
      <c r="O73" s="331"/>
      <c r="P73" s="21"/>
      <c r="Q73" s="331"/>
      <c r="R73" s="331"/>
      <c r="S73" s="331"/>
      <c r="T73" s="331"/>
      <c r="U73" s="331"/>
      <c r="V73" s="331"/>
      <c r="W73" s="331"/>
      <c r="X73" s="331"/>
      <c r="Y73" s="331"/>
      <c r="Z73" s="331"/>
      <c r="AA73" s="331"/>
      <c r="AB73" s="343"/>
      <c r="AC73" s="279"/>
      <c r="AD73" s="21"/>
      <c r="AE73" s="21"/>
      <c r="AF73" s="21"/>
      <c r="AG73" s="21"/>
      <c r="AH73" s="21"/>
      <c r="AI73" s="22">
        <f t="shared" si="1"/>
        <v>0</v>
      </c>
      <c r="AJ73" s="172" t="str">
        <f t="shared" ref="AJ73:AJ81" si="8">CONCATENATE(IF(G82&gt;G73," * "&amp;$B$82&amp;" ,  "&amp;$C82&amp;" For age "&amp;$E$6&amp;" "&amp;$E$7&amp;" is more than "&amp;$B$73&amp;" ,  "&amp;$C73&amp;""&amp;CHAR(10),""),IF(H82&gt;H73," * "&amp;$B$82&amp;" ,  "&amp;$C82&amp;" For age "&amp;$E$6&amp;" "&amp;$F$7&amp;" is more than "&amp;$B$73&amp;" ,  "&amp;$C73&amp;""&amp;CHAR(10),""),IF(I82&gt;I73," * "&amp;$B$82&amp;" ,  "&amp;$C82&amp;" For age "&amp;$G$6&amp;" "&amp;$G$7&amp;" is more than "&amp;$B$73&amp;" ,  "&amp;$C73&amp;""&amp;CHAR(10),""),IF(J82&gt;J73," * "&amp;$B$82&amp;" ,  "&amp;$C82&amp;" For age "&amp;$G$6&amp;" "&amp;$H$7&amp;" is more than "&amp;$B$73&amp;" ,  "&amp;$C73&amp;""&amp;CHAR(10),""),IF(K82&gt;K73," * "&amp;$B$82&amp;" ,  "&amp;$C82&amp;" For age "&amp;$I$6&amp;" "&amp;$I$7&amp;" is more than "&amp;$B$73&amp;" ,  "&amp;$C73&amp;""&amp;CHAR(10),""),IF(L82&gt;L73," * "&amp;$B$82&amp;" ,  "&amp;$C82&amp;" For age "&amp;$I$6&amp;" "&amp;$J$7&amp;" is more than "&amp;$B$73&amp;" ,  "&amp;$C73&amp;""&amp;CHAR(10),""),IF(M82&gt;M73," * "&amp;$B$82&amp;" ,  "&amp;$C82&amp;" For age "&amp;$K$6&amp;" "&amp;$K$7&amp;" is more than "&amp;$B$73&amp;" ,  "&amp;$C73&amp;""&amp;CHAR(10),""),IF(N82&gt;N73," * "&amp;$B$82&amp;" ,  "&amp;$C82&amp;" For age "&amp;$K$6&amp;" "&amp;$L$7&amp;" is more than "&amp;$B$73&amp;" ,  "&amp;$C73&amp;""&amp;CHAR(10),""),IF(O82&gt;O73," * "&amp;$B$82&amp;" ,  "&amp;$C82&amp;" For age "&amp;$M$6&amp;" "&amp;$M$7&amp;" is more than "&amp;$B$73&amp;" ,  "&amp;$C73&amp;""&amp;CHAR(10),""),IF(P82&gt;P73," * "&amp;$B$82&amp;" ,  "&amp;$C82&amp;" For age "&amp;$M$6&amp;" "&amp;$N$7&amp;" is more than "&amp;$B$73&amp;" ,  "&amp;$C73&amp;""&amp;CHAR(10),""),IF(Q82&gt;Q73," * "&amp;$B$82&amp;" ,  "&amp;$C82&amp;" For age "&amp;$O$6&amp;" "&amp;$O$7&amp;" is more than "&amp;$B$73&amp;" ,  "&amp;$C73&amp;""&amp;CHAR(10),""),IF(R82&gt;R73," * "&amp;$B$82&amp;" ,  "&amp;$C82&amp;" For age "&amp;$O$6&amp;" "&amp;$P$7&amp;" is more than "&amp;$B$73&amp;" ,  "&amp;$C73&amp;""&amp;CHAR(10),""),IF(S82&gt;S73," * "&amp;$B$82&amp;" ,  "&amp;$C82&amp;" For age "&amp;$Q$6&amp;" "&amp;$Q$7&amp;" is more than "&amp;$B$73&amp;" ,  "&amp;$C73&amp;""&amp;CHAR(10),""),IF(T82&gt;T73," * "&amp;$B$82&amp;" ,  "&amp;$C82&amp;" For age "&amp;$Q$6&amp;" "&amp;$R$7&amp;" is more than "&amp;$B$73&amp;" ,  "&amp;$C73&amp;""&amp;CHAR(10),""),IF(U82&gt;U73," * "&amp;$B$82&amp;" ,  "&amp;$C82&amp;" For age "&amp;$S$6&amp;" "&amp;$S$7&amp;" is more than "&amp;$B$73&amp;" ,  "&amp;$C73&amp;""&amp;CHAR(10),""),IF(V82&gt;V73," * "&amp;$B$82&amp;" ,  "&amp;$C82&amp;" For age "&amp;$S$6&amp;" "&amp;$T$7&amp;" is more than "&amp;$B$73&amp;" ,  "&amp;$C73&amp;""&amp;CHAR(10),""),IF(W82&gt;W73," * "&amp;$B$82&amp;" ,  "&amp;$C82&amp;" For age "&amp;$U$6&amp;" "&amp;$U$7&amp;" is more than "&amp;$B$73&amp;" ,  "&amp;$C73&amp;""&amp;CHAR(10),""),IF(X82&gt;X73," * "&amp;$B$82&amp;" ,  "&amp;$C82&amp;" For age "&amp;$U$6&amp;" "&amp;$V$7&amp;" is more than "&amp;$B$73&amp;" ,  "&amp;$C73&amp;""&amp;CHAR(10),""),IF(Y82&gt;Y73," * "&amp;$B$82&amp;" ,  "&amp;$C82&amp;" For age "&amp;$W$6&amp;" "&amp;$W$7&amp;" is more than "&amp;$B$73&amp;" ,  "&amp;$C73&amp;""&amp;CHAR(10),""),IF(Z82&gt;Z73," * "&amp;$B$82&amp;" ,  "&amp;$C82&amp;" For age "&amp;$W$6&amp;" "&amp;$X$7&amp;" is more than "&amp;$B$73&amp;" ,  "&amp;$C73&amp;""&amp;CHAR(10),""),IF(AA82&gt;AA73," * "&amp;$B$82&amp;" ,  "&amp;$C82&amp;" For age "&amp;$Y$6&amp;" "&amp;$Y$7&amp;" is more than "&amp;$B$73&amp;" ,  "&amp;$C73&amp;""&amp;CHAR(10),""),IF(AB82&gt;AB73," * "&amp;$B$82&amp;" ,  "&amp;$C82&amp;" For age "&amp;$Y$6&amp;" "&amp;$Z$7&amp;" is more than "&amp;$B$73&amp;" ,  "&amp;$C73&amp;""&amp;CHAR(10),""),IF(AC82&gt;AC73," * "&amp;$B$82&amp;" ,  "&amp;$C82&amp;" For age "&amp;$AA$6&amp;" "&amp;$AA$7&amp;" is more than "&amp;$B$73&amp;" ,  "&amp;$C73&amp;""&amp;CHAR(10),""),IF(AD82&gt;AD73," * "&amp;$B$82&amp;" ,  "&amp;$C82&amp;" For age "&amp;$AA$6&amp;" "&amp;$AB$7&amp;" is more than "&amp;$B$73&amp;" ,  "&amp;$C73&amp;""&amp;CHAR(10),""))</f>
        <v/>
      </c>
      <c r="AK73" s="477" t="str">
        <f>CONCATENATE(AJ73,AJ74,AJ75,AJ76,AJ77,AJ78,AJ79,AJ80,AJ81)</f>
        <v/>
      </c>
    </row>
    <row r="74" spans="1:37" ht="37.15" hidden="1" customHeight="1" thickBot="1" x14ac:dyDescent="0.3">
      <c r="A74" s="532"/>
      <c r="B74" s="558"/>
      <c r="C74" s="255" t="s">
        <v>604</v>
      </c>
      <c r="D74" s="28" t="s">
        <v>703</v>
      </c>
      <c r="E74" s="20"/>
      <c r="F74" s="20"/>
      <c r="G74" s="20"/>
      <c r="H74" s="20"/>
      <c r="I74" s="20"/>
      <c r="J74" s="20"/>
      <c r="K74" s="20"/>
      <c r="L74" s="63"/>
      <c r="M74" s="332"/>
      <c r="N74" s="2"/>
      <c r="O74" s="333"/>
      <c r="P74" s="2"/>
      <c r="Q74" s="333"/>
      <c r="R74" s="2"/>
      <c r="S74" s="333"/>
      <c r="T74" s="2"/>
      <c r="U74" s="333"/>
      <c r="V74" s="2"/>
      <c r="W74" s="333"/>
      <c r="X74" s="2"/>
      <c r="Y74" s="333"/>
      <c r="Z74" s="2"/>
      <c r="AA74" s="333"/>
      <c r="AB74" s="242"/>
      <c r="AC74" s="280"/>
      <c r="AD74" s="2"/>
      <c r="AE74" s="2"/>
      <c r="AF74" s="2"/>
      <c r="AG74" s="2"/>
      <c r="AH74" s="2"/>
      <c r="AI74" s="5">
        <f t="shared" si="1"/>
        <v>0</v>
      </c>
      <c r="AJ74" s="172" t="str">
        <f t="shared" si="8"/>
        <v/>
      </c>
      <c r="AK74" s="478"/>
    </row>
    <row r="75" spans="1:37" ht="37.15" hidden="1" customHeight="1" thickBot="1" x14ac:dyDescent="0.3">
      <c r="A75" s="532"/>
      <c r="B75" s="558"/>
      <c r="C75" s="255" t="s">
        <v>657</v>
      </c>
      <c r="D75" s="28" t="s">
        <v>704</v>
      </c>
      <c r="E75" s="20"/>
      <c r="F75" s="20"/>
      <c r="G75" s="20"/>
      <c r="H75" s="20"/>
      <c r="I75" s="20"/>
      <c r="J75" s="20"/>
      <c r="K75" s="20"/>
      <c r="L75" s="63"/>
      <c r="M75" s="284"/>
      <c r="N75" s="2"/>
      <c r="O75" s="2"/>
      <c r="P75" s="2"/>
      <c r="Q75" s="2"/>
      <c r="R75" s="2"/>
      <c r="S75" s="2"/>
      <c r="T75" s="2"/>
      <c r="U75" s="2"/>
      <c r="V75" s="2"/>
      <c r="W75" s="2"/>
      <c r="X75" s="2"/>
      <c r="Y75" s="2"/>
      <c r="Z75" s="2"/>
      <c r="AA75" s="2"/>
      <c r="AB75" s="242"/>
      <c r="AC75" s="280"/>
      <c r="AD75" s="2"/>
      <c r="AE75" s="2"/>
      <c r="AF75" s="2"/>
      <c r="AG75" s="2"/>
      <c r="AH75" s="2"/>
      <c r="AI75" s="5">
        <f t="shared" si="1"/>
        <v>0</v>
      </c>
      <c r="AJ75" s="172" t="str">
        <f t="shared" si="8"/>
        <v/>
      </c>
      <c r="AK75" s="478"/>
    </row>
    <row r="76" spans="1:37" ht="37.15" hidden="1" customHeight="1" thickBot="1" x14ac:dyDescent="0.3">
      <c r="A76" s="532"/>
      <c r="B76" s="558"/>
      <c r="C76" s="255" t="s">
        <v>845</v>
      </c>
      <c r="D76" s="28" t="s">
        <v>705</v>
      </c>
      <c r="E76" s="20"/>
      <c r="F76" s="20"/>
      <c r="G76" s="20"/>
      <c r="H76" s="20"/>
      <c r="I76" s="20"/>
      <c r="J76" s="20"/>
      <c r="K76" s="20"/>
      <c r="L76" s="63"/>
      <c r="M76" s="284"/>
      <c r="N76" s="333"/>
      <c r="O76" s="2"/>
      <c r="P76" s="333"/>
      <c r="Q76" s="2"/>
      <c r="R76" s="333"/>
      <c r="S76" s="2"/>
      <c r="T76" s="333"/>
      <c r="U76" s="2"/>
      <c r="V76" s="333"/>
      <c r="W76" s="2"/>
      <c r="X76" s="333"/>
      <c r="Y76" s="2"/>
      <c r="Z76" s="333"/>
      <c r="AA76" s="2"/>
      <c r="AB76" s="334"/>
      <c r="AC76" s="280"/>
      <c r="AD76" s="2"/>
      <c r="AE76" s="2"/>
      <c r="AF76" s="2"/>
      <c r="AG76" s="2"/>
      <c r="AH76" s="2"/>
      <c r="AI76" s="5">
        <f t="shared" si="1"/>
        <v>0</v>
      </c>
      <c r="AJ76" s="172" t="str">
        <f t="shared" si="8"/>
        <v/>
      </c>
      <c r="AK76" s="478"/>
    </row>
    <row r="77" spans="1:37" ht="37.15" customHeight="1" thickBot="1" x14ac:dyDescent="0.3">
      <c r="A77" s="531"/>
      <c r="B77" s="559" t="s">
        <v>849</v>
      </c>
      <c r="C77" s="255" t="s">
        <v>659</v>
      </c>
      <c r="D77" s="28" t="s">
        <v>706</v>
      </c>
      <c r="E77" s="20"/>
      <c r="F77" s="20"/>
      <c r="G77" s="20"/>
      <c r="H77" s="20"/>
      <c r="I77" s="20"/>
      <c r="J77" s="20"/>
      <c r="K77" s="20"/>
      <c r="L77" s="63"/>
      <c r="M77" s="332"/>
      <c r="N77" s="2"/>
      <c r="O77" s="333"/>
      <c r="P77" s="2"/>
      <c r="Q77" s="333"/>
      <c r="R77" s="2"/>
      <c r="S77" s="333"/>
      <c r="T77" s="2"/>
      <c r="U77" s="333"/>
      <c r="V77" s="2"/>
      <c r="W77" s="333"/>
      <c r="X77" s="2"/>
      <c r="Y77" s="333"/>
      <c r="Z77" s="2"/>
      <c r="AA77" s="333"/>
      <c r="AB77" s="242"/>
      <c r="AC77" s="280"/>
      <c r="AD77" s="2"/>
      <c r="AE77" s="2"/>
      <c r="AF77" s="2"/>
      <c r="AG77" s="2"/>
      <c r="AH77" s="2"/>
      <c r="AI77" s="5">
        <f t="shared" ref="AI77:AI140" si="9">SUM(M77:AB77)</f>
        <v>0</v>
      </c>
      <c r="AJ77" s="172" t="str">
        <f t="shared" si="8"/>
        <v/>
      </c>
      <c r="AK77" s="478"/>
    </row>
    <row r="78" spans="1:37" ht="37.15" customHeight="1" thickBot="1" x14ac:dyDescent="0.3">
      <c r="A78" s="531"/>
      <c r="B78" s="560"/>
      <c r="C78" s="255" t="s">
        <v>660</v>
      </c>
      <c r="D78" s="28" t="s">
        <v>707</v>
      </c>
      <c r="E78" s="20"/>
      <c r="F78" s="20"/>
      <c r="G78" s="20"/>
      <c r="H78" s="20"/>
      <c r="I78" s="20"/>
      <c r="J78" s="20"/>
      <c r="K78" s="20"/>
      <c r="L78" s="63"/>
      <c r="M78" s="332"/>
      <c r="N78" s="2"/>
      <c r="O78" s="333"/>
      <c r="P78" s="2"/>
      <c r="Q78" s="333"/>
      <c r="R78" s="2"/>
      <c r="S78" s="333"/>
      <c r="T78" s="2"/>
      <c r="U78" s="333"/>
      <c r="V78" s="2"/>
      <c r="W78" s="333"/>
      <c r="X78" s="2"/>
      <c r="Y78" s="333"/>
      <c r="Z78" s="2"/>
      <c r="AA78" s="333"/>
      <c r="AB78" s="242"/>
      <c r="AC78" s="280"/>
      <c r="AD78" s="2"/>
      <c r="AE78" s="2"/>
      <c r="AF78" s="2"/>
      <c r="AG78" s="2"/>
      <c r="AH78" s="2"/>
      <c r="AI78" s="5">
        <f t="shared" si="9"/>
        <v>0</v>
      </c>
      <c r="AJ78" s="172" t="str">
        <f t="shared" si="8"/>
        <v/>
      </c>
      <c r="AK78" s="478"/>
    </row>
    <row r="79" spans="1:37" ht="37.15" hidden="1" customHeight="1" thickBot="1" x14ac:dyDescent="0.3">
      <c r="A79" s="533"/>
      <c r="B79" s="557" t="s">
        <v>849</v>
      </c>
      <c r="C79" s="255" t="s">
        <v>902</v>
      </c>
      <c r="D79" s="28" t="s">
        <v>708</v>
      </c>
      <c r="E79" s="20"/>
      <c r="F79" s="20"/>
      <c r="G79" s="20"/>
      <c r="H79" s="20"/>
      <c r="I79" s="20"/>
      <c r="J79" s="20"/>
      <c r="K79" s="20"/>
      <c r="L79" s="63"/>
      <c r="M79" s="284"/>
      <c r="N79" s="2"/>
      <c r="O79" s="2"/>
      <c r="P79" s="2"/>
      <c r="Q79" s="2"/>
      <c r="R79" s="2"/>
      <c r="S79" s="2"/>
      <c r="T79" s="2"/>
      <c r="U79" s="2"/>
      <c r="V79" s="2"/>
      <c r="W79" s="2"/>
      <c r="X79" s="2"/>
      <c r="Y79" s="2"/>
      <c r="Z79" s="2"/>
      <c r="AA79" s="2"/>
      <c r="AB79" s="242"/>
      <c r="AC79" s="280"/>
      <c r="AD79" s="2"/>
      <c r="AE79" s="2"/>
      <c r="AF79" s="2"/>
      <c r="AG79" s="2"/>
      <c r="AH79" s="2"/>
      <c r="AI79" s="5">
        <f t="shared" si="9"/>
        <v>0</v>
      </c>
      <c r="AJ79" s="172" t="str">
        <f t="shared" si="8"/>
        <v/>
      </c>
      <c r="AK79" s="478"/>
    </row>
    <row r="80" spans="1:37" ht="37.15" hidden="1" customHeight="1" thickBot="1" x14ac:dyDescent="0.3">
      <c r="A80" s="530"/>
      <c r="B80" s="558"/>
      <c r="C80" s="255" t="s">
        <v>847</v>
      </c>
      <c r="D80" s="28" t="s">
        <v>709</v>
      </c>
      <c r="E80" s="20"/>
      <c r="F80" s="20"/>
      <c r="G80" s="20"/>
      <c r="H80" s="20"/>
      <c r="I80" s="20"/>
      <c r="J80" s="20"/>
      <c r="K80" s="20"/>
      <c r="L80" s="63"/>
      <c r="M80" s="284"/>
      <c r="N80" s="2"/>
      <c r="O80" s="2"/>
      <c r="P80" s="2"/>
      <c r="Q80" s="2"/>
      <c r="R80" s="2"/>
      <c r="S80" s="2"/>
      <c r="T80" s="2"/>
      <c r="U80" s="2"/>
      <c r="V80" s="2"/>
      <c r="W80" s="2"/>
      <c r="X80" s="2"/>
      <c r="Y80" s="2"/>
      <c r="Z80" s="2"/>
      <c r="AA80" s="2"/>
      <c r="AB80" s="242"/>
      <c r="AC80" s="280"/>
      <c r="AD80" s="2"/>
      <c r="AE80" s="2"/>
      <c r="AF80" s="2"/>
      <c r="AG80" s="2"/>
      <c r="AH80" s="2"/>
      <c r="AI80" s="5">
        <f t="shared" si="9"/>
        <v>0</v>
      </c>
      <c r="AJ80" s="172" t="str">
        <f t="shared" si="8"/>
        <v/>
      </c>
      <c r="AK80" s="478"/>
    </row>
    <row r="81" spans="1:38" ht="37.15" hidden="1" customHeight="1" thickBot="1" x14ac:dyDescent="0.3">
      <c r="A81" s="531"/>
      <c r="B81" s="561"/>
      <c r="C81" s="260" t="s">
        <v>901</v>
      </c>
      <c r="D81" s="28" t="s">
        <v>710</v>
      </c>
      <c r="E81" s="20"/>
      <c r="F81" s="20"/>
      <c r="G81" s="20"/>
      <c r="H81" s="20"/>
      <c r="I81" s="20"/>
      <c r="J81" s="20"/>
      <c r="K81" s="20"/>
      <c r="L81" s="63"/>
      <c r="M81" s="289"/>
      <c r="N81" s="344"/>
      <c r="O81" s="290"/>
      <c r="P81" s="344"/>
      <c r="Q81" s="290"/>
      <c r="R81" s="344"/>
      <c r="S81" s="290"/>
      <c r="T81" s="344"/>
      <c r="U81" s="290"/>
      <c r="V81" s="344"/>
      <c r="W81" s="290"/>
      <c r="X81" s="344"/>
      <c r="Y81" s="290"/>
      <c r="Z81" s="344"/>
      <c r="AA81" s="290"/>
      <c r="AB81" s="347"/>
      <c r="AC81" s="281"/>
      <c r="AD81" s="7"/>
      <c r="AE81" s="7"/>
      <c r="AF81" s="7"/>
      <c r="AG81" s="7"/>
      <c r="AH81" s="7"/>
      <c r="AI81" s="8">
        <f t="shared" si="9"/>
        <v>0</v>
      </c>
      <c r="AJ81" s="172" t="str">
        <f t="shared" si="8"/>
        <v/>
      </c>
      <c r="AK81" s="479"/>
    </row>
    <row r="82" spans="1:38" ht="37.15" hidden="1" customHeight="1" thickBot="1" x14ac:dyDescent="0.3">
      <c r="A82" s="531"/>
      <c r="B82" s="565" t="s">
        <v>850</v>
      </c>
      <c r="C82" s="259" t="s">
        <v>844</v>
      </c>
      <c r="D82" s="28" t="s">
        <v>711</v>
      </c>
      <c r="E82" s="20"/>
      <c r="F82" s="20"/>
      <c r="G82" s="20"/>
      <c r="H82" s="20"/>
      <c r="I82" s="20"/>
      <c r="J82" s="20"/>
      <c r="K82" s="20"/>
      <c r="L82" s="63"/>
      <c r="M82" s="330"/>
      <c r="N82" s="21"/>
      <c r="O82" s="331"/>
      <c r="P82" s="21"/>
      <c r="Q82" s="331"/>
      <c r="R82" s="331"/>
      <c r="S82" s="331"/>
      <c r="T82" s="331"/>
      <c r="U82" s="331"/>
      <c r="V82" s="331"/>
      <c r="W82" s="331"/>
      <c r="X82" s="331"/>
      <c r="Y82" s="331"/>
      <c r="Z82" s="331"/>
      <c r="AA82" s="331"/>
      <c r="AB82" s="343"/>
      <c r="AC82" s="279"/>
      <c r="AD82" s="21"/>
      <c r="AE82" s="21"/>
      <c r="AF82" s="21"/>
      <c r="AG82" s="21"/>
      <c r="AH82" s="21"/>
      <c r="AI82" s="22">
        <f t="shared" si="9"/>
        <v>0</v>
      </c>
      <c r="AJ82" s="172" t="str">
        <f t="shared" ref="AJ82:AJ90" si="10">CONCATENATE(IF(G91&gt;G81," * "&amp;$B$91&amp;" ,  "&amp;$C91&amp;" For age "&amp;$E$6&amp;" "&amp;$E$7&amp;" is more than "&amp;$B$81&amp;" ,  "&amp;$C81&amp;""&amp;CHAR(10),""),IF(H91&gt;H81," * "&amp;$B$91&amp;" ,  "&amp;$C91&amp;" For age "&amp;$E$6&amp;" "&amp;$F$7&amp;" is more than "&amp;$B$81&amp;" ,  "&amp;$C81&amp;""&amp;CHAR(10),""),IF(I91&gt;I81," * "&amp;$B$91&amp;" ,  "&amp;$C91&amp;" For age "&amp;$G$6&amp;" "&amp;$G$7&amp;" is more than "&amp;$B$81&amp;" ,  "&amp;$C81&amp;""&amp;CHAR(10),""),IF(J91&gt;J81," * "&amp;$B$91&amp;" ,  "&amp;$C91&amp;" For age "&amp;$G$6&amp;" "&amp;$H$7&amp;" is more than "&amp;$B$81&amp;" ,  "&amp;$C81&amp;""&amp;CHAR(10),""),IF(K91&gt;K81," * "&amp;$B$91&amp;" ,  "&amp;$C91&amp;" For age "&amp;$I$6&amp;" "&amp;$I$7&amp;" is more than "&amp;$B$81&amp;" ,  "&amp;$C81&amp;""&amp;CHAR(10),""),IF(L91&gt;L81," * "&amp;$B$91&amp;" ,  "&amp;$C91&amp;" For age "&amp;$I$6&amp;" "&amp;$J$7&amp;" is more than "&amp;$B$81&amp;" ,  "&amp;$C81&amp;""&amp;CHAR(10),""),IF(M91&gt;M81," * "&amp;$B$91&amp;" ,  "&amp;$C91&amp;" For age "&amp;$K$6&amp;" "&amp;$K$7&amp;" is more than "&amp;$B$81&amp;" ,  "&amp;$C81&amp;""&amp;CHAR(10),""),IF(N91&gt;N81," * "&amp;$B$91&amp;" ,  "&amp;$C91&amp;" For age "&amp;$K$6&amp;" "&amp;$L$7&amp;" is more than "&amp;$B$81&amp;" ,  "&amp;$C81&amp;""&amp;CHAR(10),""),IF(O91&gt;O81," * "&amp;$B$91&amp;" ,  "&amp;$C91&amp;" For age "&amp;$M$6&amp;" "&amp;$M$7&amp;" is more than "&amp;$B$81&amp;" ,  "&amp;$C81&amp;""&amp;CHAR(10),""),IF(P91&gt;P81," * "&amp;$B$91&amp;" ,  "&amp;$C91&amp;" For age "&amp;$M$6&amp;" "&amp;$N$7&amp;" is more than "&amp;$B$81&amp;" ,  "&amp;$C81&amp;""&amp;CHAR(10),""),IF(Q91&gt;Q81," * "&amp;$B$91&amp;" ,  "&amp;$C91&amp;" For age "&amp;$O$6&amp;" "&amp;$O$7&amp;" is more than "&amp;$B$81&amp;" ,  "&amp;$C81&amp;""&amp;CHAR(10),""),IF(R91&gt;R81," * "&amp;$B$91&amp;" ,  "&amp;$C91&amp;" For age "&amp;$O$6&amp;" "&amp;$P$7&amp;" is more than "&amp;$B$81&amp;" ,  "&amp;$C81&amp;""&amp;CHAR(10),""),IF(S91&gt;S81," * "&amp;$B$91&amp;" ,  "&amp;$C91&amp;" For age "&amp;$Q$6&amp;" "&amp;$Q$7&amp;" is more than "&amp;$B$81&amp;" ,  "&amp;$C81&amp;""&amp;CHAR(10),""),IF(T91&gt;T81," * "&amp;$B$91&amp;" ,  "&amp;$C91&amp;" For age "&amp;$Q$6&amp;" "&amp;$R$7&amp;" is more than "&amp;$B$81&amp;" ,  "&amp;$C81&amp;""&amp;CHAR(10),""),IF(U91&gt;U81," * "&amp;$B$91&amp;" ,  "&amp;$C91&amp;" For age "&amp;$S$6&amp;" "&amp;$S$7&amp;" is more than "&amp;$B$81&amp;" ,  "&amp;$C81&amp;""&amp;CHAR(10),""),IF(V91&gt;V81," * "&amp;$B$91&amp;" ,  "&amp;$C91&amp;" For age "&amp;$S$6&amp;" "&amp;$T$7&amp;" is more than "&amp;$B$81&amp;" ,  "&amp;$C81&amp;""&amp;CHAR(10),""),IF(W91&gt;W81," * "&amp;$B$91&amp;" ,  "&amp;$C91&amp;" For age "&amp;$U$6&amp;" "&amp;$U$7&amp;" is more than "&amp;$B$81&amp;" ,  "&amp;$C81&amp;""&amp;CHAR(10),""),IF(X91&gt;X81," * "&amp;$B$91&amp;" ,  "&amp;$C91&amp;" For age "&amp;$U$6&amp;" "&amp;$V$7&amp;" is more than "&amp;$B$81&amp;" ,  "&amp;$C81&amp;""&amp;CHAR(10),""),IF(Y91&gt;Y81," * "&amp;$B$91&amp;" ,  "&amp;$C91&amp;" For age "&amp;$W$6&amp;" "&amp;$W$7&amp;" is more than "&amp;$B$81&amp;" ,  "&amp;$C81&amp;""&amp;CHAR(10),""),IF(Z91&gt;Z81," * "&amp;$B$91&amp;" ,  "&amp;$C91&amp;" For age "&amp;$W$6&amp;" "&amp;$X$7&amp;" is more than "&amp;$B$81&amp;" ,  "&amp;$C81&amp;""&amp;CHAR(10),""),IF(AA91&gt;AA81," * "&amp;$B$91&amp;" ,  "&amp;$C91&amp;" For age "&amp;$Y$6&amp;" "&amp;$Y$7&amp;" is more than "&amp;$B$81&amp;" ,  "&amp;$C81&amp;""&amp;CHAR(10),""),IF(AB91&gt;AB81," * "&amp;$B$91&amp;" ,  "&amp;$C91&amp;" For age "&amp;$Y$6&amp;" "&amp;$Z$7&amp;" is more than "&amp;$B$81&amp;" ,  "&amp;$C81&amp;""&amp;CHAR(10),""),IF(AC91&gt;AC81," * "&amp;$B$91&amp;" ,  "&amp;$C91&amp;" For age "&amp;$AA$6&amp;" "&amp;$AA$7&amp;" is more than "&amp;$B$81&amp;" ,  "&amp;$C81&amp;""&amp;CHAR(10),""),IF(AD91&gt;AD81," * "&amp;$B$91&amp;" ,  "&amp;$C91&amp;" For age "&amp;$AA$6&amp;" "&amp;$AB$7&amp;" is more than "&amp;$B$81&amp;" ,  "&amp;$C81&amp;""&amp;CHAR(10),""))</f>
        <v/>
      </c>
      <c r="AK82" s="477" t="str">
        <f>CONCATENATE(AJ82,AJ83,AJ84,AJ85,AJ86,AJ87,AJ88,AJ89,AJ90)</f>
        <v/>
      </c>
    </row>
    <row r="83" spans="1:38" ht="37.15" hidden="1" customHeight="1" thickBot="1" x14ac:dyDescent="0.3">
      <c r="A83" s="531"/>
      <c r="B83" s="566"/>
      <c r="C83" s="255" t="s">
        <v>604</v>
      </c>
      <c r="D83" s="28" t="s">
        <v>712</v>
      </c>
      <c r="E83" s="20"/>
      <c r="F83" s="20"/>
      <c r="G83" s="20"/>
      <c r="H83" s="20"/>
      <c r="I83" s="20"/>
      <c r="J83" s="20"/>
      <c r="K83" s="20"/>
      <c r="L83" s="63"/>
      <c r="M83" s="332"/>
      <c r="N83" s="2"/>
      <c r="O83" s="333"/>
      <c r="P83" s="2"/>
      <c r="Q83" s="333"/>
      <c r="R83" s="2"/>
      <c r="S83" s="333"/>
      <c r="T83" s="2"/>
      <c r="U83" s="333"/>
      <c r="V83" s="2"/>
      <c r="W83" s="333"/>
      <c r="X83" s="2"/>
      <c r="Y83" s="333"/>
      <c r="Z83" s="2"/>
      <c r="AA83" s="333"/>
      <c r="AB83" s="242"/>
      <c r="AC83" s="280"/>
      <c r="AD83" s="2"/>
      <c r="AE83" s="2"/>
      <c r="AF83" s="2"/>
      <c r="AG83" s="2"/>
      <c r="AH83" s="2"/>
      <c r="AI83" s="5">
        <f t="shared" si="9"/>
        <v>0</v>
      </c>
      <c r="AJ83" s="172" t="str">
        <f t="shared" si="10"/>
        <v/>
      </c>
      <c r="AK83" s="478"/>
    </row>
    <row r="84" spans="1:38" ht="37.15" hidden="1" customHeight="1" thickBot="1" x14ac:dyDescent="0.3">
      <c r="A84" s="531"/>
      <c r="B84" s="566"/>
      <c r="C84" s="255" t="s">
        <v>657</v>
      </c>
      <c r="D84" s="28" t="s">
        <v>713</v>
      </c>
      <c r="E84" s="20"/>
      <c r="F84" s="20"/>
      <c r="G84" s="20"/>
      <c r="H84" s="20"/>
      <c r="I84" s="20"/>
      <c r="J84" s="20"/>
      <c r="K84" s="20"/>
      <c r="L84" s="63"/>
      <c r="M84" s="284"/>
      <c r="N84" s="2"/>
      <c r="O84" s="2"/>
      <c r="P84" s="2"/>
      <c r="Q84" s="2"/>
      <c r="R84" s="2"/>
      <c r="S84" s="2"/>
      <c r="T84" s="2"/>
      <c r="U84" s="2"/>
      <c r="V84" s="2"/>
      <c r="W84" s="2"/>
      <c r="X84" s="2"/>
      <c r="Y84" s="2"/>
      <c r="Z84" s="2"/>
      <c r="AA84" s="2"/>
      <c r="AB84" s="242"/>
      <c r="AC84" s="280"/>
      <c r="AD84" s="2"/>
      <c r="AE84" s="2"/>
      <c r="AF84" s="2"/>
      <c r="AG84" s="2"/>
      <c r="AH84" s="2"/>
      <c r="AI84" s="5">
        <f t="shared" si="9"/>
        <v>0</v>
      </c>
      <c r="AJ84" s="172" t="str">
        <f t="shared" si="10"/>
        <v/>
      </c>
      <c r="AK84" s="478"/>
    </row>
    <row r="85" spans="1:38" ht="37.15" hidden="1" customHeight="1" thickBot="1" x14ac:dyDescent="0.3">
      <c r="A85" s="531"/>
      <c r="B85" s="567"/>
      <c r="C85" s="255" t="s">
        <v>845</v>
      </c>
      <c r="D85" s="28" t="s">
        <v>714</v>
      </c>
      <c r="E85" s="20"/>
      <c r="F85" s="20"/>
      <c r="G85" s="20"/>
      <c r="H85" s="20"/>
      <c r="I85" s="20"/>
      <c r="J85" s="20"/>
      <c r="K85" s="20"/>
      <c r="L85" s="63"/>
      <c r="M85" s="284"/>
      <c r="N85" s="333"/>
      <c r="O85" s="2"/>
      <c r="P85" s="333"/>
      <c r="Q85" s="2"/>
      <c r="R85" s="333"/>
      <c r="S85" s="2"/>
      <c r="T85" s="333"/>
      <c r="U85" s="2"/>
      <c r="V85" s="333"/>
      <c r="W85" s="2"/>
      <c r="X85" s="333"/>
      <c r="Y85" s="2"/>
      <c r="Z85" s="333"/>
      <c r="AA85" s="2"/>
      <c r="AB85" s="334"/>
      <c r="AC85" s="280"/>
      <c r="AD85" s="2"/>
      <c r="AE85" s="2"/>
      <c r="AF85" s="2"/>
      <c r="AG85" s="2"/>
      <c r="AH85" s="2"/>
      <c r="AI85" s="5">
        <f t="shared" si="9"/>
        <v>0</v>
      </c>
      <c r="AJ85" s="172" t="str">
        <f t="shared" si="10"/>
        <v/>
      </c>
      <c r="AK85" s="478"/>
    </row>
    <row r="86" spans="1:38" ht="37.15" customHeight="1" thickBot="1" x14ac:dyDescent="0.3">
      <c r="A86" s="531"/>
      <c r="B86" s="559" t="s">
        <v>850</v>
      </c>
      <c r="C86" s="255" t="s">
        <v>659</v>
      </c>
      <c r="D86" s="28" t="s">
        <v>715</v>
      </c>
      <c r="E86" s="20"/>
      <c r="F86" s="20"/>
      <c r="G86" s="20"/>
      <c r="H86" s="20"/>
      <c r="I86" s="20"/>
      <c r="J86" s="20"/>
      <c r="K86" s="20"/>
      <c r="L86" s="63"/>
      <c r="M86" s="332"/>
      <c r="N86" s="2"/>
      <c r="O86" s="333"/>
      <c r="P86" s="2"/>
      <c r="Q86" s="333"/>
      <c r="R86" s="2"/>
      <c r="S86" s="333"/>
      <c r="T86" s="2"/>
      <c r="U86" s="333"/>
      <c r="V86" s="2"/>
      <c r="W86" s="333"/>
      <c r="X86" s="2"/>
      <c r="Y86" s="333"/>
      <c r="Z86" s="2"/>
      <c r="AA86" s="333"/>
      <c r="AB86" s="242"/>
      <c r="AC86" s="280"/>
      <c r="AD86" s="2"/>
      <c r="AE86" s="2"/>
      <c r="AF86" s="2"/>
      <c r="AG86" s="2"/>
      <c r="AH86" s="2"/>
      <c r="AI86" s="5">
        <f t="shared" si="9"/>
        <v>0</v>
      </c>
      <c r="AJ86" s="172" t="str">
        <f t="shared" si="10"/>
        <v/>
      </c>
      <c r="AK86" s="478"/>
    </row>
    <row r="87" spans="1:38" ht="37.15" customHeight="1" thickBot="1" x14ac:dyDescent="0.3">
      <c r="A87" s="531"/>
      <c r="B87" s="560"/>
      <c r="C87" s="255" t="s">
        <v>660</v>
      </c>
      <c r="D87" s="28" t="s">
        <v>716</v>
      </c>
      <c r="E87" s="20"/>
      <c r="F87" s="20"/>
      <c r="G87" s="20"/>
      <c r="H87" s="20"/>
      <c r="I87" s="20"/>
      <c r="J87" s="20"/>
      <c r="K87" s="20"/>
      <c r="L87" s="63"/>
      <c r="M87" s="332"/>
      <c r="N87" s="2"/>
      <c r="O87" s="333"/>
      <c r="P87" s="2"/>
      <c r="Q87" s="333"/>
      <c r="R87" s="2"/>
      <c r="S87" s="333"/>
      <c r="T87" s="2"/>
      <c r="U87" s="333"/>
      <c r="V87" s="2"/>
      <c r="W87" s="333"/>
      <c r="X87" s="2"/>
      <c r="Y87" s="333"/>
      <c r="Z87" s="2"/>
      <c r="AA87" s="333"/>
      <c r="AB87" s="242"/>
      <c r="AC87" s="280"/>
      <c r="AD87" s="2"/>
      <c r="AE87" s="2"/>
      <c r="AF87" s="2"/>
      <c r="AG87" s="2"/>
      <c r="AH87" s="2"/>
      <c r="AI87" s="5">
        <f t="shared" si="9"/>
        <v>0</v>
      </c>
      <c r="AJ87" s="172" t="str">
        <f t="shared" si="10"/>
        <v/>
      </c>
      <c r="AK87" s="478"/>
    </row>
    <row r="88" spans="1:38" ht="37.15" hidden="1" customHeight="1" thickBot="1" x14ac:dyDescent="0.3">
      <c r="A88" s="531"/>
      <c r="B88" s="568" t="s">
        <v>850</v>
      </c>
      <c r="C88" s="255" t="s">
        <v>902</v>
      </c>
      <c r="D88" s="28" t="s">
        <v>717</v>
      </c>
      <c r="E88" s="20"/>
      <c r="F88" s="20"/>
      <c r="G88" s="20"/>
      <c r="H88" s="20"/>
      <c r="I88" s="20"/>
      <c r="J88" s="20"/>
      <c r="K88" s="20"/>
      <c r="L88" s="63"/>
      <c r="M88" s="284"/>
      <c r="N88" s="2"/>
      <c r="O88" s="2"/>
      <c r="P88" s="2"/>
      <c r="Q88" s="2"/>
      <c r="R88" s="2"/>
      <c r="S88" s="2"/>
      <c r="T88" s="2"/>
      <c r="U88" s="2"/>
      <c r="V88" s="2"/>
      <c r="W88" s="2"/>
      <c r="X88" s="2"/>
      <c r="Y88" s="2"/>
      <c r="Z88" s="2"/>
      <c r="AA88" s="2"/>
      <c r="AB88" s="242"/>
      <c r="AC88" s="280"/>
      <c r="AD88" s="2"/>
      <c r="AE88" s="2"/>
      <c r="AF88" s="2"/>
      <c r="AG88" s="2"/>
      <c r="AH88" s="2"/>
      <c r="AI88" s="5">
        <f t="shared" si="9"/>
        <v>0</v>
      </c>
      <c r="AJ88" s="172" t="str">
        <f t="shared" si="10"/>
        <v/>
      </c>
      <c r="AK88" s="478"/>
    </row>
    <row r="89" spans="1:38" ht="37.15" hidden="1" customHeight="1" thickBot="1" x14ac:dyDescent="0.3">
      <c r="A89" s="532"/>
      <c r="B89" s="566"/>
      <c r="C89" s="255" t="s">
        <v>847</v>
      </c>
      <c r="D89" s="28" t="s">
        <v>718</v>
      </c>
      <c r="E89" s="20"/>
      <c r="F89" s="20"/>
      <c r="G89" s="20"/>
      <c r="H89" s="20"/>
      <c r="I89" s="20"/>
      <c r="J89" s="20"/>
      <c r="K89" s="20"/>
      <c r="L89" s="63"/>
      <c r="M89" s="284"/>
      <c r="N89" s="2"/>
      <c r="O89" s="2"/>
      <c r="P89" s="2"/>
      <c r="Q89" s="2"/>
      <c r="R89" s="2"/>
      <c r="S89" s="2"/>
      <c r="T89" s="2"/>
      <c r="U89" s="2"/>
      <c r="V89" s="2"/>
      <c r="W89" s="2"/>
      <c r="X89" s="2"/>
      <c r="Y89" s="2"/>
      <c r="Z89" s="2"/>
      <c r="AA89" s="2"/>
      <c r="AB89" s="242"/>
      <c r="AC89" s="280"/>
      <c r="AD89" s="2"/>
      <c r="AE89" s="2"/>
      <c r="AF89" s="2"/>
      <c r="AG89" s="2"/>
      <c r="AH89" s="2"/>
      <c r="AI89" s="5">
        <f t="shared" si="9"/>
        <v>0</v>
      </c>
      <c r="AJ89" s="172" t="str">
        <f t="shared" si="10"/>
        <v/>
      </c>
      <c r="AK89" s="478"/>
    </row>
    <row r="90" spans="1:38" ht="37.15" hidden="1" customHeight="1" thickBot="1" x14ac:dyDescent="0.3">
      <c r="A90" s="532"/>
      <c r="B90" s="569"/>
      <c r="C90" s="260" t="s">
        <v>901</v>
      </c>
      <c r="D90" s="28" t="s">
        <v>719</v>
      </c>
      <c r="E90" s="20"/>
      <c r="F90" s="20"/>
      <c r="G90" s="20"/>
      <c r="H90" s="20"/>
      <c r="I90" s="20"/>
      <c r="J90" s="20"/>
      <c r="K90" s="20"/>
      <c r="L90" s="63"/>
      <c r="M90" s="289"/>
      <c r="N90" s="344"/>
      <c r="O90" s="290"/>
      <c r="P90" s="344"/>
      <c r="Q90" s="290"/>
      <c r="R90" s="344"/>
      <c r="S90" s="290"/>
      <c r="T90" s="344"/>
      <c r="U90" s="290"/>
      <c r="V90" s="344"/>
      <c r="W90" s="290"/>
      <c r="X90" s="344"/>
      <c r="Y90" s="290"/>
      <c r="Z90" s="344"/>
      <c r="AA90" s="290"/>
      <c r="AB90" s="347"/>
      <c r="AC90" s="281"/>
      <c r="AD90" s="7"/>
      <c r="AE90" s="7"/>
      <c r="AF90" s="7"/>
      <c r="AG90" s="7"/>
      <c r="AH90" s="7"/>
      <c r="AI90" s="8">
        <f t="shared" si="9"/>
        <v>0</v>
      </c>
      <c r="AJ90" s="172" t="str">
        <f t="shared" si="10"/>
        <v/>
      </c>
      <c r="AK90" s="479"/>
    </row>
    <row r="91" spans="1:38" ht="37.15" hidden="1" customHeight="1" thickBot="1" x14ac:dyDescent="0.3">
      <c r="A91" s="532"/>
      <c r="B91" s="557" t="s">
        <v>851</v>
      </c>
      <c r="C91" s="259" t="s">
        <v>844</v>
      </c>
      <c r="D91" s="28" t="s">
        <v>720</v>
      </c>
      <c r="E91" s="20"/>
      <c r="F91" s="20"/>
      <c r="G91" s="20"/>
      <c r="H91" s="20"/>
      <c r="I91" s="20"/>
      <c r="J91" s="20"/>
      <c r="K91" s="20"/>
      <c r="L91" s="63"/>
      <c r="M91" s="330"/>
      <c r="N91" s="21"/>
      <c r="O91" s="331"/>
      <c r="P91" s="21"/>
      <c r="Q91" s="331"/>
      <c r="R91" s="331"/>
      <c r="S91" s="331"/>
      <c r="T91" s="331"/>
      <c r="U91" s="331"/>
      <c r="V91" s="331"/>
      <c r="W91" s="331"/>
      <c r="X91" s="331"/>
      <c r="Y91" s="331"/>
      <c r="Z91" s="331"/>
      <c r="AA91" s="331"/>
      <c r="AB91" s="343"/>
      <c r="AC91" s="279"/>
      <c r="AD91" s="21"/>
      <c r="AE91" s="21"/>
      <c r="AF91" s="21"/>
      <c r="AG91" s="21"/>
      <c r="AH91" s="21"/>
      <c r="AI91" s="22">
        <f t="shared" si="9"/>
        <v>0</v>
      </c>
      <c r="AJ91" s="172"/>
      <c r="AK91" s="477" t="str">
        <f>CONCATENATE(AJ91,AJ92,AJ93,AJ94,AJ95,AJ96,AJ97,AJ98,AJ99)</f>
        <v/>
      </c>
    </row>
    <row r="92" spans="1:38" ht="37.15" hidden="1" customHeight="1" thickBot="1" x14ac:dyDescent="0.3">
      <c r="A92" s="533"/>
      <c r="B92" s="558"/>
      <c r="C92" s="255" t="s">
        <v>604</v>
      </c>
      <c r="D92" s="28" t="s">
        <v>721</v>
      </c>
      <c r="E92" s="20"/>
      <c r="F92" s="20"/>
      <c r="G92" s="20"/>
      <c r="H92" s="20"/>
      <c r="I92" s="20"/>
      <c r="J92" s="20"/>
      <c r="K92" s="20"/>
      <c r="L92" s="63"/>
      <c r="M92" s="332"/>
      <c r="N92" s="2"/>
      <c r="O92" s="333"/>
      <c r="P92" s="2"/>
      <c r="Q92" s="333"/>
      <c r="R92" s="2"/>
      <c r="S92" s="333"/>
      <c r="T92" s="2"/>
      <c r="U92" s="333"/>
      <c r="V92" s="2"/>
      <c r="W92" s="333"/>
      <c r="X92" s="2"/>
      <c r="Y92" s="333"/>
      <c r="Z92" s="2"/>
      <c r="AA92" s="333"/>
      <c r="AB92" s="242"/>
      <c r="AC92" s="280"/>
      <c r="AD92" s="2"/>
      <c r="AE92" s="2"/>
      <c r="AF92" s="2"/>
      <c r="AG92" s="2"/>
      <c r="AH92" s="2"/>
      <c r="AI92" s="5">
        <f t="shared" si="9"/>
        <v>0</v>
      </c>
      <c r="AJ92" s="172"/>
      <c r="AK92" s="478"/>
    </row>
    <row r="93" spans="1:38" ht="37.15" hidden="1" customHeight="1" thickBot="1" x14ac:dyDescent="0.3">
      <c r="A93" s="534"/>
      <c r="B93" s="558"/>
      <c r="C93" s="255" t="s">
        <v>657</v>
      </c>
      <c r="D93" s="28" t="s">
        <v>722</v>
      </c>
      <c r="E93" s="20"/>
      <c r="F93" s="20"/>
      <c r="G93" s="20"/>
      <c r="H93" s="20"/>
      <c r="I93" s="20"/>
      <c r="J93" s="20"/>
      <c r="K93" s="20"/>
      <c r="L93" s="63"/>
      <c r="M93" s="284"/>
      <c r="N93" s="2"/>
      <c r="O93" s="2"/>
      <c r="P93" s="2"/>
      <c r="Q93" s="2"/>
      <c r="R93" s="2"/>
      <c r="S93" s="2"/>
      <c r="T93" s="2"/>
      <c r="U93" s="2"/>
      <c r="V93" s="2"/>
      <c r="W93" s="2"/>
      <c r="X93" s="2"/>
      <c r="Y93" s="2"/>
      <c r="Z93" s="2"/>
      <c r="AA93" s="2"/>
      <c r="AB93" s="242"/>
      <c r="AC93" s="280"/>
      <c r="AD93" s="2"/>
      <c r="AE93" s="2"/>
      <c r="AF93" s="2"/>
      <c r="AG93" s="2"/>
      <c r="AH93" s="2"/>
      <c r="AI93" s="5">
        <f t="shared" si="9"/>
        <v>0</v>
      </c>
      <c r="AJ93" s="172"/>
      <c r="AK93" s="478"/>
      <c r="AL93" s="75">
        <f>EDATE(AL2,-6)</f>
        <v>44501</v>
      </c>
    </row>
    <row r="94" spans="1:38" ht="37.15" hidden="1" customHeight="1" thickBot="1" x14ac:dyDescent="0.3">
      <c r="A94" s="532"/>
      <c r="B94" s="558"/>
      <c r="C94" s="255" t="s">
        <v>845</v>
      </c>
      <c r="D94" s="28" t="s">
        <v>723</v>
      </c>
      <c r="E94" s="20"/>
      <c r="F94" s="20"/>
      <c r="G94" s="20"/>
      <c r="H94" s="20"/>
      <c r="I94" s="20"/>
      <c r="J94" s="20"/>
      <c r="K94" s="20"/>
      <c r="L94" s="63"/>
      <c r="M94" s="284"/>
      <c r="N94" s="333"/>
      <c r="O94" s="2"/>
      <c r="P94" s="333"/>
      <c r="Q94" s="2"/>
      <c r="R94" s="333"/>
      <c r="S94" s="2"/>
      <c r="T94" s="333"/>
      <c r="U94" s="2"/>
      <c r="V94" s="333"/>
      <c r="W94" s="2"/>
      <c r="X94" s="333"/>
      <c r="Y94" s="2"/>
      <c r="Z94" s="333"/>
      <c r="AA94" s="2"/>
      <c r="AB94" s="334"/>
      <c r="AC94" s="280"/>
      <c r="AD94" s="2"/>
      <c r="AE94" s="2"/>
      <c r="AF94" s="2"/>
      <c r="AG94" s="2"/>
      <c r="AH94" s="2"/>
      <c r="AI94" s="5">
        <f t="shared" si="9"/>
        <v>0</v>
      </c>
      <c r="AJ94" s="172"/>
      <c r="AK94" s="478"/>
    </row>
    <row r="95" spans="1:38" ht="37.15" customHeight="1" thickBot="1" x14ac:dyDescent="0.3">
      <c r="A95" s="531"/>
      <c r="B95" s="559" t="s">
        <v>851</v>
      </c>
      <c r="C95" s="257" t="s">
        <v>659</v>
      </c>
      <c r="D95" s="28" t="s">
        <v>724</v>
      </c>
      <c r="E95" s="20"/>
      <c r="F95" s="20"/>
      <c r="G95" s="20"/>
      <c r="H95" s="20"/>
      <c r="I95" s="20"/>
      <c r="J95" s="20"/>
      <c r="K95" s="20"/>
      <c r="L95" s="63"/>
      <c r="M95" s="332"/>
      <c r="N95" s="2"/>
      <c r="O95" s="333"/>
      <c r="P95" s="2"/>
      <c r="Q95" s="333"/>
      <c r="R95" s="2"/>
      <c r="S95" s="333"/>
      <c r="T95" s="2"/>
      <c r="U95" s="333"/>
      <c r="V95" s="2"/>
      <c r="W95" s="333"/>
      <c r="X95" s="2"/>
      <c r="Y95" s="333"/>
      <c r="Z95" s="2"/>
      <c r="AA95" s="333"/>
      <c r="AB95" s="242"/>
      <c r="AC95" s="280"/>
      <c r="AD95" s="2"/>
      <c r="AE95" s="2"/>
      <c r="AF95" s="2"/>
      <c r="AG95" s="2"/>
      <c r="AH95" s="2"/>
      <c r="AI95" s="5">
        <f t="shared" si="9"/>
        <v>0</v>
      </c>
      <c r="AJ95" s="172"/>
      <c r="AK95" s="478"/>
    </row>
    <row r="96" spans="1:38" ht="37.15" customHeight="1" thickBot="1" x14ac:dyDescent="0.3">
      <c r="A96" s="531"/>
      <c r="B96" s="560"/>
      <c r="C96" s="255" t="s">
        <v>660</v>
      </c>
      <c r="D96" s="28" t="s">
        <v>725</v>
      </c>
      <c r="E96" s="20"/>
      <c r="F96" s="20"/>
      <c r="G96" s="20"/>
      <c r="H96" s="20"/>
      <c r="I96" s="20"/>
      <c r="J96" s="20"/>
      <c r="K96" s="20"/>
      <c r="L96" s="63"/>
      <c r="M96" s="332"/>
      <c r="N96" s="2"/>
      <c r="O96" s="333"/>
      <c r="P96" s="2"/>
      <c r="Q96" s="333"/>
      <c r="R96" s="2"/>
      <c r="S96" s="333"/>
      <c r="T96" s="2"/>
      <c r="U96" s="333"/>
      <c r="V96" s="2"/>
      <c r="W96" s="333"/>
      <c r="X96" s="2"/>
      <c r="Y96" s="333"/>
      <c r="Z96" s="2"/>
      <c r="AA96" s="333"/>
      <c r="AB96" s="242"/>
      <c r="AC96" s="280"/>
      <c r="AD96" s="2"/>
      <c r="AE96" s="2"/>
      <c r="AF96" s="2"/>
      <c r="AG96" s="2"/>
      <c r="AH96" s="2"/>
      <c r="AI96" s="5">
        <f t="shared" si="9"/>
        <v>0</v>
      </c>
      <c r="AJ96" s="172"/>
      <c r="AK96" s="478"/>
    </row>
    <row r="97" spans="1:37" ht="37.15" hidden="1" customHeight="1" thickBot="1" x14ac:dyDescent="0.3">
      <c r="A97" s="532"/>
      <c r="B97" s="557" t="s">
        <v>851</v>
      </c>
      <c r="C97" s="255" t="s">
        <v>902</v>
      </c>
      <c r="D97" s="28" t="s">
        <v>726</v>
      </c>
      <c r="E97" s="20"/>
      <c r="F97" s="20"/>
      <c r="G97" s="20"/>
      <c r="H97" s="20"/>
      <c r="I97" s="20"/>
      <c r="J97" s="20"/>
      <c r="K97" s="20"/>
      <c r="L97" s="63"/>
      <c r="M97" s="284"/>
      <c r="N97" s="2"/>
      <c r="O97" s="2"/>
      <c r="P97" s="2"/>
      <c r="Q97" s="2"/>
      <c r="R97" s="2"/>
      <c r="S97" s="2"/>
      <c r="T97" s="2"/>
      <c r="U97" s="2"/>
      <c r="V97" s="2"/>
      <c r="W97" s="2"/>
      <c r="X97" s="2"/>
      <c r="Y97" s="2"/>
      <c r="Z97" s="2"/>
      <c r="AA97" s="2"/>
      <c r="AB97" s="242"/>
      <c r="AC97" s="280"/>
      <c r="AD97" s="2"/>
      <c r="AE97" s="2"/>
      <c r="AF97" s="2"/>
      <c r="AG97" s="2"/>
      <c r="AH97" s="2"/>
      <c r="AI97" s="5">
        <f t="shared" si="9"/>
        <v>0</v>
      </c>
      <c r="AJ97" s="172"/>
      <c r="AK97" s="478"/>
    </row>
    <row r="98" spans="1:37" ht="37.15" hidden="1" customHeight="1" thickBot="1" x14ac:dyDescent="0.3">
      <c r="A98" s="532"/>
      <c r="B98" s="558"/>
      <c r="C98" s="255" t="s">
        <v>847</v>
      </c>
      <c r="D98" s="28" t="s">
        <v>727</v>
      </c>
      <c r="E98" s="20"/>
      <c r="F98" s="20"/>
      <c r="G98" s="20"/>
      <c r="H98" s="20"/>
      <c r="I98" s="20"/>
      <c r="J98" s="20"/>
      <c r="K98" s="20"/>
      <c r="L98" s="63"/>
      <c r="M98" s="284"/>
      <c r="N98" s="2"/>
      <c r="O98" s="2"/>
      <c r="P98" s="2"/>
      <c r="Q98" s="2"/>
      <c r="R98" s="2"/>
      <c r="S98" s="2"/>
      <c r="T98" s="2"/>
      <c r="U98" s="2"/>
      <c r="V98" s="2"/>
      <c r="W98" s="2"/>
      <c r="X98" s="2"/>
      <c r="Y98" s="2"/>
      <c r="Z98" s="2"/>
      <c r="AA98" s="2"/>
      <c r="AB98" s="242"/>
      <c r="AC98" s="280"/>
      <c r="AD98" s="2"/>
      <c r="AE98" s="2"/>
      <c r="AF98" s="2"/>
      <c r="AG98" s="2"/>
      <c r="AH98" s="2"/>
      <c r="AI98" s="5">
        <f t="shared" si="9"/>
        <v>0</v>
      </c>
      <c r="AJ98" s="172"/>
      <c r="AK98" s="478"/>
    </row>
    <row r="99" spans="1:37" s="4" customFormat="1" ht="37.15" hidden="1" customHeight="1" thickBot="1" x14ac:dyDescent="0.3">
      <c r="A99" s="532"/>
      <c r="B99" s="561"/>
      <c r="C99" s="260" t="s">
        <v>901</v>
      </c>
      <c r="D99" s="28" t="s">
        <v>728</v>
      </c>
      <c r="E99" s="20"/>
      <c r="F99" s="20"/>
      <c r="G99" s="20"/>
      <c r="H99" s="20"/>
      <c r="I99" s="20"/>
      <c r="J99" s="20"/>
      <c r="K99" s="20"/>
      <c r="L99" s="63"/>
      <c r="M99" s="289"/>
      <c r="N99" s="344"/>
      <c r="O99" s="290"/>
      <c r="P99" s="344"/>
      <c r="Q99" s="290"/>
      <c r="R99" s="344"/>
      <c r="S99" s="290"/>
      <c r="T99" s="344"/>
      <c r="U99" s="290"/>
      <c r="V99" s="344"/>
      <c r="W99" s="290"/>
      <c r="X99" s="344"/>
      <c r="Y99" s="290"/>
      <c r="Z99" s="344"/>
      <c r="AA99" s="290"/>
      <c r="AB99" s="347"/>
      <c r="AC99" s="281"/>
      <c r="AD99" s="7"/>
      <c r="AE99" s="7"/>
      <c r="AF99" s="7"/>
      <c r="AG99" s="7"/>
      <c r="AH99" s="7"/>
      <c r="AI99" s="8">
        <f t="shared" si="9"/>
        <v>0</v>
      </c>
      <c r="AJ99" s="172"/>
      <c r="AK99" s="479"/>
    </row>
    <row r="100" spans="1:37" ht="37.15" hidden="1" customHeight="1" thickBot="1" x14ac:dyDescent="0.3">
      <c r="A100" s="532"/>
      <c r="B100" s="557" t="s">
        <v>852</v>
      </c>
      <c r="C100" s="259" t="s">
        <v>844</v>
      </c>
      <c r="D100" s="28" t="s">
        <v>729</v>
      </c>
      <c r="E100" s="20"/>
      <c r="F100" s="20"/>
      <c r="G100" s="20"/>
      <c r="H100" s="20"/>
      <c r="I100" s="20"/>
      <c r="J100" s="20"/>
      <c r="K100" s="20"/>
      <c r="L100" s="63"/>
      <c r="M100" s="330"/>
      <c r="N100" s="21"/>
      <c r="O100" s="331"/>
      <c r="P100" s="21"/>
      <c r="Q100" s="331"/>
      <c r="R100" s="331"/>
      <c r="S100" s="331"/>
      <c r="T100" s="331"/>
      <c r="U100" s="331"/>
      <c r="V100" s="331"/>
      <c r="W100" s="331"/>
      <c r="X100" s="331"/>
      <c r="Y100" s="331"/>
      <c r="Z100" s="331"/>
      <c r="AA100" s="331"/>
      <c r="AB100" s="343"/>
      <c r="AC100" s="279"/>
      <c r="AD100" s="21"/>
      <c r="AE100" s="21"/>
      <c r="AF100" s="21"/>
      <c r="AG100" s="21"/>
      <c r="AH100" s="21"/>
      <c r="AI100" s="22">
        <f t="shared" si="9"/>
        <v>0</v>
      </c>
      <c r="AJ100" s="172" t="str">
        <f t="shared" ref="AJ100:AJ108" si="11">CONCATENATE(IF(G100&gt;G73," * "&amp;$B$100&amp;" ,  "&amp;$C100&amp;" For age "&amp;$E$6&amp;" "&amp;$E$7&amp;" is more than "&amp;$B$73&amp;" ,  "&amp;$C73&amp;""&amp;CHAR(10),""),IF(H100&gt;H73," * "&amp;$B$100&amp;" ,  "&amp;$C100&amp;" For age "&amp;$E$6&amp;" "&amp;$F$7&amp;" is more than "&amp;$B$73&amp;" ,  "&amp;$C73&amp;""&amp;CHAR(10),""),IF(I100&gt;I73," * "&amp;$B$100&amp;" ,  "&amp;$C100&amp;" For age "&amp;$G$6&amp;" "&amp;$G$7&amp;" is more than "&amp;$B$73&amp;" ,  "&amp;$C73&amp;""&amp;CHAR(10),""),IF(J100&gt;J73," * "&amp;$B$100&amp;" ,  "&amp;$C100&amp;" For age "&amp;$G$6&amp;" "&amp;$H$7&amp;" is more than "&amp;$B$73&amp;" ,  "&amp;$C73&amp;""&amp;CHAR(10),""),IF(K100&gt;K73," * "&amp;$B$100&amp;" ,  "&amp;$C100&amp;" For age "&amp;$I$6&amp;" "&amp;$I$7&amp;" is more than "&amp;$B$73&amp;" ,  "&amp;$C73&amp;""&amp;CHAR(10),""),IF(L100&gt;L73," * "&amp;$B$100&amp;" ,  "&amp;$C100&amp;" For age "&amp;$I$6&amp;" "&amp;$J$7&amp;" is more than "&amp;$B$73&amp;" ,  "&amp;$C73&amp;""&amp;CHAR(10),""),IF(M100&gt;M73," * "&amp;$B$100&amp;" ,  "&amp;$C100&amp;" For age "&amp;$K$6&amp;" "&amp;$K$7&amp;" is more than "&amp;$B$73&amp;" ,  "&amp;$C73&amp;""&amp;CHAR(10),""),IF(N100&gt;N73," * "&amp;$B$100&amp;" ,  "&amp;$C100&amp;" For age "&amp;$K$6&amp;" "&amp;$L$7&amp;" is more than "&amp;$B$73&amp;" ,  "&amp;$C73&amp;""&amp;CHAR(10),""),IF(O100&gt;O73," * "&amp;$B$100&amp;" ,  "&amp;$C100&amp;" For age "&amp;$M$6&amp;" "&amp;$M$7&amp;" is more than "&amp;$B$73&amp;" ,  "&amp;$C73&amp;""&amp;CHAR(10),""),IF(P100&gt;P73," * "&amp;$B$100&amp;" ,  "&amp;$C100&amp;" For age "&amp;$M$6&amp;" "&amp;$N$7&amp;" is more than "&amp;$B$73&amp;" ,  "&amp;$C73&amp;""&amp;CHAR(10),""),IF(Q100&gt;Q73," * "&amp;$B$100&amp;" ,  "&amp;$C100&amp;" For age "&amp;$O$6&amp;" "&amp;$O$7&amp;" is more than "&amp;$B$73&amp;" ,  "&amp;$C73&amp;""&amp;CHAR(10),""),IF(R100&gt;R73," * "&amp;$B$100&amp;" ,  "&amp;$C100&amp;" For age "&amp;$O$6&amp;" "&amp;$P$7&amp;" is more than "&amp;$B$73&amp;" ,  "&amp;$C73&amp;""&amp;CHAR(10),""),IF(S100&gt;S73," * "&amp;$B$100&amp;" ,  "&amp;$C100&amp;" For age "&amp;$Q$6&amp;" "&amp;$Q$7&amp;" is more than "&amp;$B$73&amp;" ,  "&amp;$C73&amp;""&amp;CHAR(10),""),IF(T100&gt;T73," * "&amp;$B$100&amp;" ,  "&amp;$C100&amp;" For age "&amp;$Q$6&amp;" "&amp;$R$7&amp;" is more than "&amp;$B$73&amp;" ,  "&amp;$C73&amp;""&amp;CHAR(10),""),IF(U100&gt;U73," * "&amp;$B$100&amp;" ,  "&amp;$C100&amp;" For age "&amp;$S$6&amp;" "&amp;$S$7&amp;" is more than "&amp;$B$73&amp;" ,  "&amp;$C73&amp;""&amp;CHAR(10),""),IF(V100&gt;V73," * "&amp;$B$100&amp;" ,  "&amp;$C100&amp;" For age "&amp;$S$6&amp;" "&amp;$T$7&amp;" is more than "&amp;$B$73&amp;" ,  "&amp;$C73&amp;""&amp;CHAR(10),""),IF(W100&gt;W73," * "&amp;$B$100&amp;" ,  "&amp;$C100&amp;" For age "&amp;$U$6&amp;" "&amp;$U$7&amp;" is more than "&amp;$B$73&amp;" ,  "&amp;$C73&amp;""&amp;CHAR(10),""),IF(X100&gt;X73," * "&amp;$B$100&amp;" ,  "&amp;$C100&amp;" For age "&amp;$U$6&amp;" "&amp;$V$7&amp;" is more than "&amp;$B$73&amp;" ,  "&amp;$C73&amp;""&amp;CHAR(10),""),IF(Y100&gt;Y73," * "&amp;$B$100&amp;" ,  "&amp;$C100&amp;" For age "&amp;$W$6&amp;" "&amp;$W$7&amp;" is more than "&amp;$B$73&amp;" ,  "&amp;$C73&amp;""&amp;CHAR(10),""),IF(Z100&gt;Z73," * "&amp;$B$100&amp;" ,  "&amp;$C100&amp;" For age "&amp;$W$6&amp;" "&amp;$X$7&amp;" is more than "&amp;$B$73&amp;" ,  "&amp;$C73&amp;""&amp;CHAR(10),""),IF(AA100&gt;AA73," * "&amp;$B$100&amp;" ,  "&amp;$C100&amp;" For age "&amp;$Y$6&amp;" "&amp;$Y$7&amp;" is more than "&amp;$B$73&amp;" ,  "&amp;$C73&amp;""&amp;CHAR(10),""),IF(AB100&gt;AB73," * "&amp;$B$100&amp;" ,  "&amp;$C100&amp;" For age "&amp;$Y$6&amp;" "&amp;$Z$7&amp;" is more than "&amp;$B$73&amp;" ,  "&amp;$C73&amp;""&amp;CHAR(10),""),IF(AC100&gt;AC73," * "&amp;$B$100&amp;" ,  "&amp;$C100&amp;" For age "&amp;$AA$6&amp;" "&amp;$AA$7&amp;" is more than "&amp;$B$73&amp;" ,  "&amp;$C73&amp;""&amp;CHAR(10),""),IF(AD100&gt;AD73," * "&amp;$B$100&amp;" ,  "&amp;$C100&amp;" For age "&amp;$AA$6&amp;" "&amp;$AB$7&amp;" is more than "&amp;$B$73&amp;" ,  "&amp;$C73&amp;""&amp;CHAR(10),""))</f>
        <v/>
      </c>
      <c r="AK100" s="477" t="str">
        <f>CONCATENATE(AJ100,AJ101,AJ102,AJ103,AJ104,AJ105,AJ106,AJ107,AJ108)</f>
        <v/>
      </c>
    </row>
    <row r="101" spans="1:37" ht="37.15" hidden="1" customHeight="1" thickBot="1" x14ac:dyDescent="0.3">
      <c r="A101" s="532"/>
      <c r="B101" s="558"/>
      <c r="C101" s="256" t="s">
        <v>604</v>
      </c>
      <c r="D101" s="28" t="s">
        <v>730</v>
      </c>
      <c r="E101" s="20"/>
      <c r="F101" s="20"/>
      <c r="G101" s="20"/>
      <c r="H101" s="20"/>
      <c r="I101" s="20"/>
      <c r="J101" s="20"/>
      <c r="K101" s="20"/>
      <c r="L101" s="63"/>
      <c r="M101" s="332"/>
      <c r="N101" s="2"/>
      <c r="O101" s="333"/>
      <c r="P101" s="2"/>
      <c r="Q101" s="333"/>
      <c r="R101" s="2"/>
      <c r="S101" s="333"/>
      <c r="T101" s="2"/>
      <c r="U101" s="333"/>
      <c r="V101" s="2"/>
      <c r="W101" s="333"/>
      <c r="X101" s="2"/>
      <c r="Y101" s="333"/>
      <c r="Z101" s="2"/>
      <c r="AA101" s="333"/>
      <c r="AB101" s="242"/>
      <c r="AC101" s="280"/>
      <c r="AD101" s="2"/>
      <c r="AE101" s="2"/>
      <c r="AF101" s="2"/>
      <c r="AG101" s="2"/>
      <c r="AH101" s="2"/>
      <c r="AI101" s="5">
        <f t="shared" si="9"/>
        <v>0</v>
      </c>
      <c r="AJ101" s="172" t="str">
        <f t="shared" si="11"/>
        <v/>
      </c>
      <c r="AK101" s="478"/>
    </row>
    <row r="102" spans="1:37" ht="37.15" hidden="1" customHeight="1" thickBot="1" x14ac:dyDescent="0.3">
      <c r="A102" s="532"/>
      <c r="B102" s="558"/>
      <c r="C102" s="255" t="s">
        <v>657</v>
      </c>
      <c r="D102" s="28" t="s">
        <v>731</v>
      </c>
      <c r="E102" s="20"/>
      <c r="F102" s="20"/>
      <c r="G102" s="20"/>
      <c r="H102" s="20"/>
      <c r="I102" s="20"/>
      <c r="J102" s="20"/>
      <c r="K102" s="20"/>
      <c r="L102" s="63"/>
      <c r="M102" s="284"/>
      <c r="N102" s="2"/>
      <c r="O102" s="2"/>
      <c r="P102" s="2"/>
      <c r="Q102" s="2"/>
      <c r="R102" s="2"/>
      <c r="S102" s="2"/>
      <c r="T102" s="2"/>
      <c r="U102" s="2"/>
      <c r="V102" s="2"/>
      <c r="W102" s="2"/>
      <c r="X102" s="2"/>
      <c r="Y102" s="2"/>
      <c r="Z102" s="2"/>
      <c r="AA102" s="2"/>
      <c r="AB102" s="242"/>
      <c r="AC102" s="280"/>
      <c r="AD102" s="2"/>
      <c r="AE102" s="2"/>
      <c r="AF102" s="2"/>
      <c r="AG102" s="2"/>
      <c r="AH102" s="2"/>
      <c r="AI102" s="5">
        <f t="shared" si="9"/>
        <v>0</v>
      </c>
      <c r="AJ102" s="172" t="str">
        <f t="shared" si="11"/>
        <v/>
      </c>
      <c r="AK102" s="478"/>
    </row>
    <row r="103" spans="1:37" ht="37.15" hidden="1" customHeight="1" thickBot="1" x14ac:dyDescent="0.3">
      <c r="A103" s="532"/>
      <c r="B103" s="558"/>
      <c r="C103" s="255" t="s">
        <v>845</v>
      </c>
      <c r="D103" s="28" t="s">
        <v>732</v>
      </c>
      <c r="E103" s="20"/>
      <c r="F103" s="20"/>
      <c r="G103" s="20"/>
      <c r="H103" s="20"/>
      <c r="I103" s="20"/>
      <c r="J103" s="20"/>
      <c r="K103" s="20"/>
      <c r="L103" s="63"/>
      <c r="M103" s="284"/>
      <c r="N103" s="333"/>
      <c r="O103" s="2"/>
      <c r="P103" s="333"/>
      <c r="Q103" s="2"/>
      <c r="R103" s="333"/>
      <c r="S103" s="2"/>
      <c r="T103" s="333"/>
      <c r="U103" s="2"/>
      <c r="V103" s="333"/>
      <c r="W103" s="2"/>
      <c r="X103" s="333"/>
      <c r="Y103" s="2"/>
      <c r="Z103" s="333"/>
      <c r="AA103" s="2"/>
      <c r="AB103" s="334"/>
      <c r="AC103" s="280"/>
      <c r="AD103" s="2"/>
      <c r="AE103" s="2"/>
      <c r="AF103" s="2"/>
      <c r="AG103" s="2"/>
      <c r="AH103" s="2"/>
      <c r="AI103" s="5">
        <f t="shared" si="9"/>
        <v>0</v>
      </c>
      <c r="AJ103" s="172" t="str">
        <f t="shared" si="11"/>
        <v/>
      </c>
      <c r="AK103" s="478"/>
    </row>
    <row r="104" spans="1:37" ht="37.15" customHeight="1" thickBot="1" x14ac:dyDescent="0.3">
      <c r="A104" s="531"/>
      <c r="B104" s="559" t="s">
        <v>852</v>
      </c>
      <c r="C104" s="255" t="s">
        <v>659</v>
      </c>
      <c r="D104" s="28" t="s">
        <v>733</v>
      </c>
      <c r="E104" s="20"/>
      <c r="F104" s="20"/>
      <c r="G104" s="20"/>
      <c r="H104" s="20"/>
      <c r="I104" s="20"/>
      <c r="J104" s="20"/>
      <c r="K104" s="20"/>
      <c r="L104" s="63"/>
      <c r="M104" s="332"/>
      <c r="N104" s="2"/>
      <c r="O104" s="333"/>
      <c r="P104" s="2"/>
      <c r="Q104" s="333"/>
      <c r="R104" s="2"/>
      <c r="S104" s="333"/>
      <c r="T104" s="2"/>
      <c r="U104" s="333"/>
      <c r="V104" s="2"/>
      <c r="W104" s="333"/>
      <c r="X104" s="2"/>
      <c r="Y104" s="333"/>
      <c r="Z104" s="2"/>
      <c r="AA104" s="333"/>
      <c r="AB104" s="242"/>
      <c r="AC104" s="280"/>
      <c r="AD104" s="2"/>
      <c r="AE104" s="2"/>
      <c r="AF104" s="2"/>
      <c r="AG104" s="2"/>
      <c r="AH104" s="2"/>
      <c r="AI104" s="5">
        <f t="shared" si="9"/>
        <v>0</v>
      </c>
      <c r="AJ104" s="172" t="str">
        <f t="shared" si="11"/>
        <v/>
      </c>
      <c r="AK104" s="478"/>
    </row>
    <row r="105" spans="1:37" ht="37.15" customHeight="1" thickBot="1" x14ac:dyDescent="0.3">
      <c r="A105" s="535"/>
      <c r="B105" s="560"/>
      <c r="C105" s="255" t="s">
        <v>660</v>
      </c>
      <c r="D105" s="28" t="s">
        <v>734</v>
      </c>
      <c r="E105" s="20"/>
      <c r="F105" s="20"/>
      <c r="G105" s="20"/>
      <c r="H105" s="20"/>
      <c r="I105" s="20"/>
      <c r="J105" s="20"/>
      <c r="K105" s="20"/>
      <c r="L105" s="63"/>
      <c r="M105" s="332"/>
      <c r="N105" s="2"/>
      <c r="O105" s="333"/>
      <c r="P105" s="2"/>
      <c r="Q105" s="333"/>
      <c r="R105" s="2"/>
      <c r="S105" s="333"/>
      <c r="T105" s="2"/>
      <c r="U105" s="333"/>
      <c r="V105" s="2"/>
      <c r="W105" s="333"/>
      <c r="X105" s="2"/>
      <c r="Y105" s="333"/>
      <c r="Z105" s="2"/>
      <c r="AA105" s="333"/>
      <c r="AB105" s="242"/>
      <c r="AC105" s="280"/>
      <c r="AD105" s="2"/>
      <c r="AE105" s="2"/>
      <c r="AF105" s="2"/>
      <c r="AG105" s="2"/>
      <c r="AH105" s="2"/>
      <c r="AI105" s="5">
        <f t="shared" si="9"/>
        <v>0</v>
      </c>
      <c r="AJ105" s="172" t="str">
        <f t="shared" si="11"/>
        <v/>
      </c>
      <c r="AK105" s="478"/>
    </row>
    <row r="106" spans="1:37" ht="37.15" hidden="1" customHeight="1" thickBot="1" x14ac:dyDescent="0.3">
      <c r="A106" s="534"/>
      <c r="B106" s="558"/>
      <c r="C106" s="255" t="s">
        <v>902</v>
      </c>
      <c r="D106" s="28" t="s">
        <v>735</v>
      </c>
      <c r="E106" s="20"/>
      <c r="F106" s="20"/>
      <c r="G106" s="20"/>
      <c r="H106" s="20"/>
      <c r="I106" s="20"/>
      <c r="J106" s="20"/>
      <c r="K106" s="20"/>
      <c r="L106" s="63"/>
      <c r="M106" s="284"/>
      <c r="N106" s="2"/>
      <c r="O106" s="2"/>
      <c r="P106" s="2"/>
      <c r="Q106" s="2"/>
      <c r="R106" s="2"/>
      <c r="S106" s="2"/>
      <c r="T106" s="2"/>
      <c r="U106" s="2"/>
      <c r="V106" s="2"/>
      <c r="W106" s="2"/>
      <c r="X106" s="2"/>
      <c r="Y106" s="2"/>
      <c r="Z106" s="2"/>
      <c r="AA106" s="2"/>
      <c r="AB106" s="242"/>
      <c r="AC106" s="280"/>
      <c r="AD106" s="2"/>
      <c r="AE106" s="2"/>
      <c r="AF106" s="2"/>
      <c r="AG106" s="2"/>
      <c r="AH106" s="2"/>
      <c r="AI106" s="5">
        <f t="shared" si="9"/>
        <v>0</v>
      </c>
      <c r="AJ106" s="172" t="str">
        <f t="shared" si="11"/>
        <v/>
      </c>
      <c r="AK106" s="478"/>
    </row>
    <row r="107" spans="1:37" ht="37.15" hidden="1" customHeight="1" thickBot="1" x14ac:dyDescent="0.3">
      <c r="A107" s="531"/>
      <c r="B107" s="558"/>
      <c r="C107" s="255" t="s">
        <v>847</v>
      </c>
      <c r="D107" s="28" t="s">
        <v>736</v>
      </c>
      <c r="E107" s="20"/>
      <c r="F107" s="20"/>
      <c r="G107" s="20"/>
      <c r="H107" s="20"/>
      <c r="I107" s="20"/>
      <c r="J107" s="20"/>
      <c r="K107" s="20"/>
      <c r="L107" s="63"/>
      <c r="M107" s="284"/>
      <c r="N107" s="2"/>
      <c r="O107" s="2"/>
      <c r="P107" s="2"/>
      <c r="Q107" s="2"/>
      <c r="R107" s="2"/>
      <c r="S107" s="2"/>
      <c r="T107" s="2"/>
      <c r="U107" s="2"/>
      <c r="V107" s="2"/>
      <c r="W107" s="2"/>
      <c r="X107" s="2"/>
      <c r="Y107" s="2"/>
      <c r="Z107" s="2"/>
      <c r="AA107" s="2"/>
      <c r="AB107" s="242"/>
      <c r="AC107" s="280"/>
      <c r="AD107" s="2"/>
      <c r="AE107" s="2"/>
      <c r="AF107" s="2"/>
      <c r="AG107" s="2"/>
      <c r="AH107" s="2"/>
      <c r="AI107" s="5">
        <f t="shared" si="9"/>
        <v>0</v>
      </c>
      <c r="AJ107" s="172" t="str">
        <f t="shared" si="11"/>
        <v/>
      </c>
      <c r="AK107" s="478"/>
    </row>
    <row r="108" spans="1:37" ht="37.15" hidden="1" customHeight="1" thickBot="1" x14ac:dyDescent="0.3">
      <c r="A108" s="531"/>
      <c r="B108" s="561"/>
      <c r="C108" s="260" t="s">
        <v>901</v>
      </c>
      <c r="D108" s="28" t="s">
        <v>737</v>
      </c>
      <c r="E108" s="20"/>
      <c r="F108" s="20"/>
      <c r="G108" s="20"/>
      <c r="H108" s="20"/>
      <c r="I108" s="20"/>
      <c r="J108" s="20"/>
      <c r="K108" s="20"/>
      <c r="L108" s="63"/>
      <c r="M108" s="289"/>
      <c r="N108" s="344"/>
      <c r="O108" s="290"/>
      <c r="P108" s="344"/>
      <c r="Q108" s="290"/>
      <c r="R108" s="344"/>
      <c r="S108" s="290"/>
      <c r="T108" s="344"/>
      <c r="U108" s="290"/>
      <c r="V108" s="344"/>
      <c r="W108" s="290"/>
      <c r="X108" s="344"/>
      <c r="Y108" s="290"/>
      <c r="Z108" s="344"/>
      <c r="AA108" s="290"/>
      <c r="AB108" s="347"/>
      <c r="AC108" s="281"/>
      <c r="AD108" s="7"/>
      <c r="AE108" s="7"/>
      <c r="AF108" s="7"/>
      <c r="AG108" s="7"/>
      <c r="AH108" s="7"/>
      <c r="AI108" s="8">
        <f t="shared" si="9"/>
        <v>0</v>
      </c>
      <c r="AJ108" s="172" t="str">
        <f t="shared" si="11"/>
        <v/>
      </c>
      <c r="AK108" s="479"/>
    </row>
    <row r="109" spans="1:37" ht="37.15" hidden="1" customHeight="1" thickBot="1" x14ac:dyDescent="0.3">
      <c r="A109" s="531"/>
      <c r="B109" s="570" t="s">
        <v>853</v>
      </c>
      <c r="C109" s="259" t="s">
        <v>844</v>
      </c>
      <c r="D109" s="28" t="s">
        <v>738</v>
      </c>
      <c r="E109" s="20"/>
      <c r="F109" s="20"/>
      <c r="G109" s="20"/>
      <c r="H109" s="20"/>
      <c r="I109" s="20"/>
      <c r="J109" s="20"/>
      <c r="K109" s="20"/>
      <c r="L109" s="63"/>
      <c r="M109" s="330"/>
      <c r="N109" s="21"/>
      <c r="O109" s="331"/>
      <c r="P109" s="21"/>
      <c r="Q109" s="331"/>
      <c r="R109" s="331"/>
      <c r="S109" s="331"/>
      <c r="T109" s="331"/>
      <c r="U109" s="331"/>
      <c r="V109" s="331"/>
      <c r="W109" s="331"/>
      <c r="X109" s="331"/>
      <c r="Y109" s="331"/>
      <c r="Z109" s="331"/>
      <c r="AA109" s="331"/>
      <c r="AB109" s="343"/>
      <c r="AC109" s="279"/>
      <c r="AD109" s="21"/>
      <c r="AE109" s="21"/>
      <c r="AF109" s="21"/>
      <c r="AG109" s="21"/>
      <c r="AH109" s="21"/>
      <c r="AI109" s="22">
        <f t="shared" si="9"/>
        <v>0</v>
      </c>
      <c r="AJ109" s="172" t="str">
        <f t="shared" ref="AJ109:AJ117" si="12">CONCATENATE(IF(G109&gt;G100," * "&amp;$B$109&amp;" ,  "&amp;$C109&amp;" For age "&amp;$E$6&amp;" "&amp;$E$7&amp;" is more than "&amp;$B$100&amp;" ,  "&amp;$C100&amp;""&amp;CHAR(10),""),IF(H109&gt;H100," * "&amp;$B$109&amp;" ,  "&amp;$C109&amp;" For age "&amp;$E$6&amp;" "&amp;$F$7&amp;" is more than "&amp;$B$100&amp;" ,  "&amp;$C100&amp;""&amp;CHAR(10),""),IF(I109&gt;I100," * "&amp;$B$109&amp;" ,  "&amp;$C109&amp;" For age "&amp;$G$6&amp;" "&amp;$G$7&amp;" is more than "&amp;$B$100&amp;" ,  "&amp;$C100&amp;""&amp;CHAR(10),""),IF(J109&gt;J100," * "&amp;$B$109&amp;" ,  "&amp;$C109&amp;" For age "&amp;$G$6&amp;" "&amp;$H$7&amp;" is more than "&amp;$B$100&amp;" ,  "&amp;$C100&amp;""&amp;CHAR(10),""),IF(K109&gt;K100," * "&amp;$B$109&amp;" ,  "&amp;$C109&amp;" For age "&amp;$I$6&amp;" "&amp;$I$7&amp;" is more than "&amp;$B$100&amp;" ,  "&amp;$C100&amp;""&amp;CHAR(10),""),IF(L109&gt;L100," * "&amp;$B$109&amp;" ,  "&amp;$C109&amp;" For age "&amp;$I$6&amp;" "&amp;$J$7&amp;" is more than "&amp;$B$100&amp;" ,  "&amp;$C100&amp;""&amp;CHAR(10),""),IF(M109&gt;M100," * "&amp;$B$109&amp;" ,  "&amp;$C109&amp;" For age "&amp;$K$6&amp;" "&amp;$K$7&amp;" is more than "&amp;$B$100&amp;" ,  "&amp;$C100&amp;""&amp;CHAR(10),""),IF(N109&gt;N100," * "&amp;$B$109&amp;" ,  "&amp;$C109&amp;" For age "&amp;$K$6&amp;" "&amp;$L$7&amp;" is more than "&amp;$B$100&amp;" ,  "&amp;$C100&amp;""&amp;CHAR(10),""),IF(O109&gt;O100," * "&amp;$B$109&amp;" ,  "&amp;$C109&amp;" For age "&amp;$M$6&amp;" "&amp;$M$7&amp;" is more than "&amp;$B$100&amp;" ,  "&amp;$C100&amp;""&amp;CHAR(10),""),IF(P109&gt;P100," * "&amp;$B$109&amp;" ,  "&amp;$C109&amp;" For age "&amp;$M$6&amp;" "&amp;$N$7&amp;" is more than "&amp;$B$100&amp;" ,  "&amp;$C100&amp;""&amp;CHAR(10),""),IF(Q109&gt;Q100," * "&amp;$B$109&amp;" ,  "&amp;$C109&amp;" For age "&amp;$O$6&amp;" "&amp;$O$7&amp;" is more than "&amp;$B$100&amp;" ,  "&amp;$C100&amp;""&amp;CHAR(10),""),IF(R109&gt;R100," * "&amp;$B$109&amp;" ,  "&amp;$C109&amp;" For age "&amp;$O$6&amp;" "&amp;$P$7&amp;" is more than "&amp;$B$100&amp;" ,  "&amp;$C100&amp;""&amp;CHAR(10),""),IF(S109&gt;S100," * "&amp;$B$109&amp;" ,  "&amp;$C109&amp;" For age "&amp;$Q$6&amp;" "&amp;$Q$7&amp;" is more than "&amp;$B$100&amp;" ,  "&amp;$C100&amp;""&amp;CHAR(10),""),IF(T109&gt;T100," * "&amp;$B$109&amp;" ,  "&amp;$C109&amp;" For age "&amp;$Q$6&amp;" "&amp;$R$7&amp;" is more than "&amp;$B$100&amp;" ,  "&amp;$C100&amp;""&amp;CHAR(10),""),IF(U109&gt;U100," * "&amp;$B$109&amp;" ,  "&amp;$C109&amp;" For age "&amp;$S$6&amp;" "&amp;$S$7&amp;" is more than "&amp;$B$100&amp;" ,  "&amp;$C100&amp;""&amp;CHAR(10),""),IF(V109&gt;V100," * "&amp;$B$109&amp;" ,  "&amp;$C109&amp;" For age "&amp;$S$6&amp;" "&amp;$T$7&amp;" is more than "&amp;$B$100&amp;" ,  "&amp;$C100&amp;""&amp;CHAR(10),""),IF(W109&gt;W100," * "&amp;$B$109&amp;" ,  "&amp;$C109&amp;" For age "&amp;$U$6&amp;" "&amp;$U$7&amp;" is more than "&amp;$B$100&amp;" ,  "&amp;$C100&amp;""&amp;CHAR(10),""),IF(X109&gt;X100," * "&amp;$B$109&amp;" ,  "&amp;$C109&amp;" For age "&amp;$U$6&amp;" "&amp;$V$7&amp;" is more than "&amp;$B$100&amp;" ,  "&amp;$C100&amp;""&amp;CHAR(10),""),IF(Y109&gt;Y100," * "&amp;$B$109&amp;" ,  "&amp;$C109&amp;" For age "&amp;$W$6&amp;" "&amp;$W$7&amp;" is more than "&amp;$B$100&amp;" ,  "&amp;$C100&amp;""&amp;CHAR(10),""),IF(Z109&gt;Z100," * "&amp;$B$109&amp;" ,  "&amp;$C109&amp;" For age "&amp;$W$6&amp;" "&amp;$X$7&amp;" is more than "&amp;$B$100&amp;" ,  "&amp;$C100&amp;""&amp;CHAR(10),""),IF(AA109&gt;AA100," * "&amp;$B$109&amp;" ,  "&amp;$C109&amp;" For age "&amp;$Y$6&amp;" "&amp;$Y$7&amp;" is more than "&amp;$B$100&amp;" ,  "&amp;$C100&amp;""&amp;CHAR(10),""),IF(AB109&gt;AB100," * "&amp;$B$109&amp;" ,  "&amp;$C109&amp;" For age "&amp;$Y$6&amp;" "&amp;$Z$7&amp;" is more than "&amp;$B$100&amp;" ,  "&amp;$C100&amp;""&amp;CHAR(10),""),IF(AC109&gt;AC100," * "&amp;$B$109&amp;" ,  "&amp;$C109&amp;" For age "&amp;$AA$6&amp;" "&amp;$AA$7&amp;" is more than "&amp;$B$100&amp;" ,  "&amp;$C100&amp;""&amp;CHAR(10),""),IF(AD109&gt;AD100," * "&amp;$B$109&amp;" ,  "&amp;$C109&amp;" For age "&amp;$AA$6&amp;" "&amp;$AB$7&amp;" is more than "&amp;$B$100&amp;" ,  "&amp;$C100&amp;""&amp;CHAR(10),""))</f>
        <v/>
      </c>
      <c r="AK109" s="477" t="str">
        <f>CONCATENATE(AJ109,AJ110,AJ111,AJ112,AJ113,AJ114,AJ115,AJ116,AJ117)</f>
        <v/>
      </c>
    </row>
    <row r="110" spans="1:37" ht="37.15" hidden="1" customHeight="1" thickBot="1" x14ac:dyDescent="0.3">
      <c r="A110" s="531"/>
      <c r="B110" s="571"/>
      <c r="C110" s="255" t="s">
        <v>604</v>
      </c>
      <c r="D110" s="28" t="s">
        <v>739</v>
      </c>
      <c r="E110" s="20"/>
      <c r="F110" s="20"/>
      <c r="G110" s="20"/>
      <c r="H110" s="20"/>
      <c r="I110" s="20"/>
      <c r="J110" s="20"/>
      <c r="K110" s="20"/>
      <c r="L110" s="63"/>
      <c r="M110" s="332"/>
      <c r="N110" s="2"/>
      <c r="O110" s="333"/>
      <c r="P110" s="2"/>
      <c r="Q110" s="333"/>
      <c r="R110" s="2"/>
      <c r="S110" s="333"/>
      <c r="T110" s="2"/>
      <c r="U110" s="333"/>
      <c r="V110" s="2"/>
      <c r="W110" s="333"/>
      <c r="X110" s="2"/>
      <c r="Y110" s="333"/>
      <c r="Z110" s="2"/>
      <c r="AA110" s="333"/>
      <c r="AB110" s="242"/>
      <c r="AC110" s="280"/>
      <c r="AD110" s="2"/>
      <c r="AE110" s="2"/>
      <c r="AF110" s="2"/>
      <c r="AG110" s="2"/>
      <c r="AH110" s="2"/>
      <c r="AI110" s="5">
        <f t="shared" si="9"/>
        <v>0</v>
      </c>
      <c r="AJ110" s="172" t="str">
        <f t="shared" si="12"/>
        <v/>
      </c>
      <c r="AK110" s="478"/>
    </row>
    <row r="111" spans="1:37" ht="37.15" hidden="1" customHeight="1" thickBot="1" x14ac:dyDescent="0.3">
      <c r="A111" s="531"/>
      <c r="B111" s="571"/>
      <c r="C111" s="255" t="s">
        <v>657</v>
      </c>
      <c r="D111" s="28" t="s">
        <v>740</v>
      </c>
      <c r="E111" s="20"/>
      <c r="F111" s="20"/>
      <c r="G111" s="20"/>
      <c r="H111" s="20"/>
      <c r="I111" s="20"/>
      <c r="J111" s="20"/>
      <c r="K111" s="20"/>
      <c r="L111" s="63"/>
      <c r="M111" s="284"/>
      <c r="N111" s="2"/>
      <c r="O111" s="2"/>
      <c r="P111" s="2"/>
      <c r="Q111" s="2"/>
      <c r="R111" s="2"/>
      <c r="S111" s="2"/>
      <c r="T111" s="2"/>
      <c r="U111" s="2"/>
      <c r="V111" s="2"/>
      <c r="W111" s="2"/>
      <c r="X111" s="2"/>
      <c r="Y111" s="2"/>
      <c r="Z111" s="2"/>
      <c r="AA111" s="2"/>
      <c r="AB111" s="242"/>
      <c r="AC111" s="280"/>
      <c r="AD111" s="2"/>
      <c r="AE111" s="2"/>
      <c r="AF111" s="2"/>
      <c r="AG111" s="2"/>
      <c r="AH111" s="2"/>
      <c r="AI111" s="5">
        <f t="shared" si="9"/>
        <v>0</v>
      </c>
      <c r="AJ111" s="172" t="str">
        <f t="shared" si="12"/>
        <v/>
      </c>
      <c r="AK111" s="478"/>
    </row>
    <row r="112" spans="1:37" ht="37.15" hidden="1" customHeight="1" thickBot="1" x14ac:dyDescent="0.3">
      <c r="A112" s="531"/>
      <c r="B112" s="572"/>
      <c r="C112" s="255" t="s">
        <v>845</v>
      </c>
      <c r="D112" s="28" t="s">
        <v>741</v>
      </c>
      <c r="E112" s="20"/>
      <c r="F112" s="20"/>
      <c r="G112" s="20"/>
      <c r="H112" s="20"/>
      <c r="I112" s="20"/>
      <c r="J112" s="20"/>
      <c r="K112" s="20"/>
      <c r="L112" s="63"/>
      <c r="M112" s="284"/>
      <c r="N112" s="333"/>
      <c r="O112" s="2"/>
      <c r="P112" s="333"/>
      <c r="Q112" s="2"/>
      <c r="R112" s="333"/>
      <c r="S112" s="2"/>
      <c r="T112" s="333"/>
      <c r="U112" s="2"/>
      <c r="V112" s="333"/>
      <c r="W112" s="2"/>
      <c r="X112" s="333"/>
      <c r="Y112" s="2"/>
      <c r="Z112" s="333"/>
      <c r="AA112" s="2"/>
      <c r="AB112" s="334"/>
      <c r="AC112" s="280"/>
      <c r="AD112" s="2"/>
      <c r="AE112" s="2"/>
      <c r="AF112" s="2"/>
      <c r="AG112" s="2"/>
      <c r="AH112" s="2"/>
      <c r="AI112" s="5">
        <f t="shared" si="9"/>
        <v>0</v>
      </c>
      <c r="AJ112" s="172" t="str">
        <f t="shared" si="12"/>
        <v/>
      </c>
      <c r="AK112" s="478"/>
    </row>
    <row r="113" spans="1:37" ht="37.15" customHeight="1" thickBot="1" x14ac:dyDescent="0.3">
      <c r="A113" s="531"/>
      <c r="B113" s="559" t="s">
        <v>853</v>
      </c>
      <c r="C113" s="255" t="s">
        <v>659</v>
      </c>
      <c r="D113" s="28" t="s">
        <v>742</v>
      </c>
      <c r="E113" s="20"/>
      <c r="F113" s="20"/>
      <c r="G113" s="20"/>
      <c r="H113" s="20"/>
      <c r="I113" s="20"/>
      <c r="J113" s="20"/>
      <c r="K113" s="20"/>
      <c r="L113" s="63"/>
      <c r="M113" s="332"/>
      <c r="N113" s="2"/>
      <c r="O113" s="333"/>
      <c r="P113" s="2"/>
      <c r="Q113" s="333"/>
      <c r="R113" s="2"/>
      <c r="S113" s="333"/>
      <c r="T113" s="2"/>
      <c r="U113" s="333"/>
      <c r="V113" s="2"/>
      <c r="W113" s="333"/>
      <c r="X113" s="2"/>
      <c r="Y113" s="333"/>
      <c r="Z113" s="2"/>
      <c r="AA113" s="333"/>
      <c r="AB113" s="242"/>
      <c r="AC113" s="280"/>
      <c r="AD113" s="2"/>
      <c r="AE113" s="2"/>
      <c r="AF113" s="2"/>
      <c r="AG113" s="2"/>
      <c r="AH113" s="2"/>
      <c r="AI113" s="5">
        <f t="shared" si="9"/>
        <v>0</v>
      </c>
      <c r="AJ113" s="172" t="str">
        <f t="shared" si="12"/>
        <v/>
      </c>
      <c r="AK113" s="478"/>
    </row>
    <row r="114" spans="1:37" ht="37.15" customHeight="1" thickBot="1" x14ac:dyDescent="0.3">
      <c r="A114" s="531"/>
      <c r="B114" s="560"/>
      <c r="C114" s="255" t="s">
        <v>660</v>
      </c>
      <c r="D114" s="28" t="s">
        <v>743</v>
      </c>
      <c r="E114" s="20"/>
      <c r="F114" s="20"/>
      <c r="G114" s="20"/>
      <c r="H114" s="20"/>
      <c r="I114" s="20"/>
      <c r="J114" s="20"/>
      <c r="K114" s="20"/>
      <c r="L114" s="63"/>
      <c r="M114" s="332"/>
      <c r="N114" s="2"/>
      <c r="O114" s="333"/>
      <c r="P114" s="2"/>
      <c r="Q114" s="333"/>
      <c r="R114" s="2"/>
      <c r="S114" s="333"/>
      <c r="T114" s="2"/>
      <c r="U114" s="333"/>
      <c r="V114" s="2"/>
      <c r="W114" s="333"/>
      <c r="X114" s="2"/>
      <c r="Y114" s="333"/>
      <c r="Z114" s="2"/>
      <c r="AA114" s="333"/>
      <c r="AB114" s="242"/>
      <c r="AC114" s="280"/>
      <c r="AD114" s="2"/>
      <c r="AE114" s="2"/>
      <c r="AF114" s="2"/>
      <c r="AG114" s="2"/>
      <c r="AH114" s="2"/>
      <c r="AI114" s="5">
        <f t="shared" si="9"/>
        <v>0</v>
      </c>
      <c r="AJ114" s="172" t="str">
        <f t="shared" si="12"/>
        <v/>
      </c>
      <c r="AK114" s="478"/>
    </row>
    <row r="115" spans="1:37" ht="37.15" hidden="1" customHeight="1" thickBot="1" x14ac:dyDescent="0.3">
      <c r="A115" s="531"/>
      <c r="B115" s="573" t="s">
        <v>853</v>
      </c>
      <c r="C115" s="255" t="s">
        <v>902</v>
      </c>
      <c r="D115" s="28" t="s">
        <v>744</v>
      </c>
      <c r="E115" s="20"/>
      <c r="F115" s="20"/>
      <c r="G115" s="20"/>
      <c r="H115" s="20"/>
      <c r="I115" s="20"/>
      <c r="J115" s="20"/>
      <c r="K115" s="20"/>
      <c r="L115" s="63"/>
      <c r="M115" s="284"/>
      <c r="N115" s="2"/>
      <c r="O115" s="2"/>
      <c r="P115" s="2"/>
      <c r="Q115" s="2"/>
      <c r="R115" s="2"/>
      <c r="S115" s="2"/>
      <c r="T115" s="2"/>
      <c r="U115" s="2"/>
      <c r="V115" s="2"/>
      <c r="W115" s="2"/>
      <c r="X115" s="2"/>
      <c r="Y115" s="2"/>
      <c r="Z115" s="2"/>
      <c r="AA115" s="2"/>
      <c r="AB115" s="242"/>
      <c r="AC115" s="280"/>
      <c r="AD115" s="2"/>
      <c r="AE115" s="2"/>
      <c r="AF115" s="2"/>
      <c r="AG115" s="2"/>
      <c r="AH115" s="2"/>
      <c r="AI115" s="5">
        <f t="shared" si="9"/>
        <v>0</v>
      </c>
      <c r="AJ115" s="172" t="str">
        <f t="shared" si="12"/>
        <v/>
      </c>
      <c r="AK115" s="478"/>
    </row>
    <row r="116" spans="1:37" ht="37.15" hidden="1" customHeight="1" thickBot="1" x14ac:dyDescent="0.3">
      <c r="A116" s="532"/>
      <c r="B116" s="571"/>
      <c r="C116" s="255" t="s">
        <v>847</v>
      </c>
      <c r="D116" s="28" t="s">
        <v>745</v>
      </c>
      <c r="E116" s="20"/>
      <c r="F116" s="20"/>
      <c r="G116" s="20"/>
      <c r="H116" s="20"/>
      <c r="I116" s="20"/>
      <c r="J116" s="20"/>
      <c r="K116" s="20"/>
      <c r="L116" s="63"/>
      <c r="M116" s="284"/>
      <c r="N116" s="2"/>
      <c r="O116" s="2"/>
      <c r="P116" s="2"/>
      <c r="Q116" s="2"/>
      <c r="R116" s="2"/>
      <c r="S116" s="2"/>
      <c r="T116" s="2"/>
      <c r="U116" s="2"/>
      <c r="V116" s="2"/>
      <c r="W116" s="2"/>
      <c r="X116" s="2"/>
      <c r="Y116" s="2"/>
      <c r="Z116" s="2"/>
      <c r="AA116" s="2"/>
      <c r="AB116" s="242"/>
      <c r="AC116" s="280"/>
      <c r="AD116" s="2"/>
      <c r="AE116" s="2"/>
      <c r="AF116" s="2"/>
      <c r="AG116" s="2"/>
      <c r="AH116" s="2"/>
      <c r="AI116" s="5">
        <f t="shared" si="9"/>
        <v>0</v>
      </c>
      <c r="AJ116" s="172" t="str">
        <f t="shared" si="12"/>
        <v/>
      </c>
      <c r="AK116" s="478"/>
    </row>
    <row r="117" spans="1:37" ht="37.15" hidden="1" customHeight="1" thickBot="1" x14ac:dyDescent="0.3">
      <c r="A117" s="532"/>
      <c r="B117" s="574"/>
      <c r="C117" s="260" t="s">
        <v>901</v>
      </c>
      <c r="D117" s="28" t="s">
        <v>746</v>
      </c>
      <c r="E117" s="20"/>
      <c r="F117" s="20"/>
      <c r="G117" s="20"/>
      <c r="H117" s="20"/>
      <c r="I117" s="20"/>
      <c r="J117" s="20"/>
      <c r="K117" s="20"/>
      <c r="L117" s="63"/>
      <c r="M117" s="285"/>
      <c r="N117" s="171"/>
      <c r="O117" s="7"/>
      <c r="P117" s="171"/>
      <c r="Q117" s="7"/>
      <c r="R117" s="171"/>
      <c r="S117" s="7"/>
      <c r="T117" s="171"/>
      <c r="U117" s="7"/>
      <c r="V117" s="171"/>
      <c r="W117" s="7"/>
      <c r="X117" s="171"/>
      <c r="Y117" s="7"/>
      <c r="Z117" s="171"/>
      <c r="AA117" s="7"/>
      <c r="AB117" s="337"/>
      <c r="AC117" s="281"/>
      <c r="AD117" s="7"/>
      <c r="AE117" s="7"/>
      <c r="AF117" s="7"/>
      <c r="AG117" s="7"/>
      <c r="AH117" s="7"/>
      <c r="AI117" s="8">
        <f t="shared" si="9"/>
        <v>0</v>
      </c>
      <c r="AJ117" s="172" t="str">
        <f t="shared" si="12"/>
        <v/>
      </c>
      <c r="AK117" s="479"/>
    </row>
    <row r="118" spans="1:37" ht="37.15" hidden="1" customHeight="1" thickBot="1" x14ac:dyDescent="0.3">
      <c r="A118" s="533"/>
      <c r="B118" s="557" t="s">
        <v>854</v>
      </c>
      <c r="C118" s="259" t="s">
        <v>844</v>
      </c>
      <c r="D118" s="28" t="s">
        <v>747</v>
      </c>
      <c r="E118" s="20"/>
      <c r="F118" s="20"/>
      <c r="G118" s="20"/>
      <c r="H118" s="20"/>
      <c r="I118" s="20"/>
      <c r="J118" s="20"/>
      <c r="K118" s="20"/>
      <c r="L118" s="63"/>
      <c r="M118" s="330"/>
      <c r="N118" s="21"/>
      <c r="O118" s="331"/>
      <c r="P118" s="21"/>
      <c r="Q118" s="331"/>
      <c r="R118" s="331"/>
      <c r="S118" s="331"/>
      <c r="T118" s="331"/>
      <c r="U118" s="331"/>
      <c r="V118" s="331"/>
      <c r="W118" s="331"/>
      <c r="X118" s="331"/>
      <c r="Y118" s="331"/>
      <c r="Z118" s="331"/>
      <c r="AA118" s="331"/>
      <c r="AB118" s="343"/>
      <c r="AC118" s="279"/>
      <c r="AD118" s="21"/>
      <c r="AE118" s="21"/>
      <c r="AF118" s="21"/>
      <c r="AG118" s="21"/>
      <c r="AH118" s="21"/>
      <c r="AI118" s="22">
        <f t="shared" si="9"/>
        <v>0</v>
      </c>
      <c r="AJ118" s="172"/>
      <c r="AK118" s="477" t="str">
        <f>CONCATENATE(AJ118,AJ119,AJ120,AJ121,AJ122,AJ123,AJ124,AJ125,AJ126)</f>
        <v/>
      </c>
    </row>
    <row r="119" spans="1:37" ht="37.15" hidden="1" customHeight="1" thickBot="1" x14ac:dyDescent="0.3">
      <c r="A119" s="534"/>
      <c r="B119" s="558"/>
      <c r="C119" s="255" t="s">
        <v>604</v>
      </c>
      <c r="D119" s="28" t="s">
        <v>748</v>
      </c>
      <c r="E119" s="20"/>
      <c r="F119" s="20"/>
      <c r="G119" s="20"/>
      <c r="H119" s="20"/>
      <c r="I119" s="20"/>
      <c r="J119" s="20"/>
      <c r="K119" s="20"/>
      <c r="L119" s="63"/>
      <c r="M119" s="332"/>
      <c r="N119" s="2"/>
      <c r="O119" s="333"/>
      <c r="P119" s="2"/>
      <c r="Q119" s="333"/>
      <c r="R119" s="2"/>
      <c r="S119" s="333"/>
      <c r="T119" s="2"/>
      <c r="U119" s="333"/>
      <c r="V119" s="2"/>
      <c r="W119" s="333"/>
      <c r="X119" s="2"/>
      <c r="Y119" s="333"/>
      <c r="Z119" s="2"/>
      <c r="AA119" s="333"/>
      <c r="AB119" s="242"/>
      <c r="AC119" s="280"/>
      <c r="AD119" s="2"/>
      <c r="AE119" s="2"/>
      <c r="AF119" s="2"/>
      <c r="AG119" s="2"/>
      <c r="AH119" s="2"/>
      <c r="AI119" s="5">
        <f t="shared" si="9"/>
        <v>0</v>
      </c>
      <c r="AJ119" s="172"/>
      <c r="AK119" s="478"/>
    </row>
    <row r="120" spans="1:37" ht="37.15" hidden="1" customHeight="1" thickBot="1" x14ac:dyDescent="0.3">
      <c r="A120" s="532"/>
      <c r="B120" s="558"/>
      <c r="C120" s="255" t="s">
        <v>657</v>
      </c>
      <c r="D120" s="28" t="s">
        <v>749</v>
      </c>
      <c r="E120" s="20"/>
      <c r="F120" s="20"/>
      <c r="G120" s="20"/>
      <c r="H120" s="20"/>
      <c r="I120" s="20"/>
      <c r="J120" s="20"/>
      <c r="K120" s="20"/>
      <c r="L120" s="63"/>
      <c r="M120" s="284"/>
      <c r="N120" s="2"/>
      <c r="O120" s="2"/>
      <c r="P120" s="2"/>
      <c r="Q120" s="2"/>
      <c r="R120" s="2"/>
      <c r="S120" s="2"/>
      <c r="T120" s="2"/>
      <c r="U120" s="2"/>
      <c r="V120" s="2"/>
      <c r="W120" s="2"/>
      <c r="X120" s="2"/>
      <c r="Y120" s="2"/>
      <c r="Z120" s="2"/>
      <c r="AA120" s="2"/>
      <c r="AB120" s="242"/>
      <c r="AC120" s="280"/>
      <c r="AD120" s="2"/>
      <c r="AE120" s="2"/>
      <c r="AF120" s="2"/>
      <c r="AG120" s="2"/>
      <c r="AH120" s="2"/>
      <c r="AI120" s="5">
        <f t="shared" si="9"/>
        <v>0</v>
      </c>
      <c r="AJ120" s="172"/>
      <c r="AK120" s="478"/>
    </row>
    <row r="121" spans="1:37" ht="37.15" hidden="1" customHeight="1" thickBot="1" x14ac:dyDescent="0.3">
      <c r="A121" s="532"/>
      <c r="B121" s="558"/>
      <c r="C121" s="255" t="s">
        <v>845</v>
      </c>
      <c r="D121" s="28" t="s">
        <v>750</v>
      </c>
      <c r="E121" s="20"/>
      <c r="F121" s="20"/>
      <c r="G121" s="20"/>
      <c r="H121" s="20"/>
      <c r="I121" s="20"/>
      <c r="J121" s="20"/>
      <c r="K121" s="20"/>
      <c r="L121" s="63"/>
      <c r="M121" s="284"/>
      <c r="N121" s="333"/>
      <c r="O121" s="2"/>
      <c r="P121" s="333"/>
      <c r="Q121" s="2"/>
      <c r="R121" s="333"/>
      <c r="S121" s="2"/>
      <c r="T121" s="333"/>
      <c r="U121" s="2"/>
      <c r="V121" s="333"/>
      <c r="W121" s="2"/>
      <c r="X121" s="333"/>
      <c r="Y121" s="2"/>
      <c r="Z121" s="333"/>
      <c r="AA121" s="2"/>
      <c r="AB121" s="334"/>
      <c r="AC121" s="280"/>
      <c r="AD121" s="2"/>
      <c r="AE121" s="2"/>
      <c r="AF121" s="2"/>
      <c r="AG121" s="2"/>
      <c r="AH121" s="2"/>
      <c r="AI121" s="5">
        <f t="shared" si="9"/>
        <v>0</v>
      </c>
      <c r="AJ121" s="172"/>
      <c r="AK121" s="478"/>
    </row>
    <row r="122" spans="1:37" ht="37.15" customHeight="1" thickBot="1" x14ac:dyDescent="0.3">
      <c r="A122" s="532"/>
      <c r="B122" s="556" t="s">
        <v>854</v>
      </c>
      <c r="C122" s="255" t="s">
        <v>659</v>
      </c>
      <c r="D122" s="28" t="s">
        <v>751</v>
      </c>
      <c r="E122" s="20"/>
      <c r="F122" s="20"/>
      <c r="G122" s="20"/>
      <c r="H122" s="20"/>
      <c r="I122" s="20"/>
      <c r="J122" s="20"/>
      <c r="K122" s="20"/>
      <c r="L122" s="63"/>
      <c r="M122" s="332"/>
      <c r="N122" s="2"/>
      <c r="O122" s="333"/>
      <c r="P122" s="2"/>
      <c r="Q122" s="333"/>
      <c r="R122" s="2"/>
      <c r="S122" s="333"/>
      <c r="T122" s="2"/>
      <c r="U122" s="333"/>
      <c r="V122" s="2"/>
      <c r="W122" s="333"/>
      <c r="X122" s="2"/>
      <c r="Y122" s="333"/>
      <c r="Z122" s="2"/>
      <c r="AA122" s="333"/>
      <c r="AB122" s="242"/>
      <c r="AC122" s="280"/>
      <c r="AD122" s="2"/>
      <c r="AE122" s="2"/>
      <c r="AF122" s="2"/>
      <c r="AG122" s="2"/>
      <c r="AH122" s="2"/>
      <c r="AI122" s="5">
        <f t="shared" si="9"/>
        <v>0</v>
      </c>
      <c r="AJ122" s="172"/>
      <c r="AK122" s="478"/>
    </row>
    <row r="123" spans="1:37" ht="37.15" customHeight="1" thickBot="1" x14ac:dyDescent="0.3">
      <c r="A123" s="532"/>
      <c r="B123" s="553"/>
      <c r="C123" s="255" t="s">
        <v>660</v>
      </c>
      <c r="D123" s="28" t="s">
        <v>752</v>
      </c>
      <c r="E123" s="20"/>
      <c r="F123" s="20"/>
      <c r="G123" s="20"/>
      <c r="H123" s="20"/>
      <c r="I123" s="20"/>
      <c r="J123" s="20"/>
      <c r="K123" s="20"/>
      <c r="L123" s="63"/>
      <c r="M123" s="332"/>
      <c r="N123" s="2"/>
      <c r="O123" s="333"/>
      <c r="P123" s="2"/>
      <c r="Q123" s="333"/>
      <c r="R123" s="2"/>
      <c r="S123" s="333"/>
      <c r="T123" s="2"/>
      <c r="U123" s="333"/>
      <c r="V123" s="2"/>
      <c r="W123" s="333"/>
      <c r="X123" s="2"/>
      <c r="Y123" s="333"/>
      <c r="Z123" s="2"/>
      <c r="AA123" s="333"/>
      <c r="AB123" s="242"/>
      <c r="AC123" s="280"/>
      <c r="AD123" s="2"/>
      <c r="AE123" s="2"/>
      <c r="AF123" s="2"/>
      <c r="AG123" s="2"/>
      <c r="AH123" s="2"/>
      <c r="AI123" s="5">
        <f t="shared" si="9"/>
        <v>0</v>
      </c>
      <c r="AJ123" s="172"/>
      <c r="AK123" s="478"/>
    </row>
    <row r="124" spans="1:37" ht="37.15" hidden="1" customHeight="1" thickBot="1" x14ac:dyDescent="0.3">
      <c r="A124" s="532"/>
      <c r="B124" s="557" t="s">
        <v>854</v>
      </c>
      <c r="C124" s="255" t="s">
        <v>902</v>
      </c>
      <c r="D124" s="28" t="s">
        <v>753</v>
      </c>
      <c r="E124" s="20"/>
      <c r="F124" s="20"/>
      <c r="G124" s="20"/>
      <c r="H124" s="20"/>
      <c r="I124" s="20"/>
      <c r="J124" s="20"/>
      <c r="K124" s="20"/>
      <c r="L124" s="63"/>
      <c r="M124" s="284"/>
      <c r="N124" s="2"/>
      <c r="O124" s="2"/>
      <c r="P124" s="2"/>
      <c r="Q124" s="2"/>
      <c r="R124" s="2"/>
      <c r="S124" s="2"/>
      <c r="T124" s="2"/>
      <c r="U124" s="2"/>
      <c r="V124" s="2"/>
      <c r="W124" s="2"/>
      <c r="X124" s="2"/>
      <c r="Y124" s="2"/>
      <c r="Z124" s="2"/>
      <c r="AA124" s="2"/>
      <c r="AB124" s="242"/>
      <c r="AC124" s="280"/>
      <c r="AD124" s="2"/>
      <c r="AE124" s="2"/>
      <c r="AF124" s="2"/>
      <c r="AG124" s="2"/>
      <c r="AH124" s="2"/>
      <c r="AI124" s="5">
        <f t="shared" si="9"/>
        <v>0</v>
      </c>
      <c r="AJ124" s="172"/>
      <c r="AK124" s="478"/>
    </row>
    <row r="125" spans="1:37" ht="37.15" hidden="1" customHeight="1" thickBot="1" x14ac:dyDescent="0.3">
      <c r="A125" s="531"/>
      <c r="B125" s="558"/>
      <c r="C125" s="255" t="s">
        <v>847</v>
      </c>
      <c r="D125" s="28" t="s">
        <v>754</v>
      </c>
      <c r="E125" s="20"/>
      <c r="F125" s="20"/>
      <c r="G125" s="20"/>
      <c r="H125" s="20"/>
      <c r="I125" s="20"/>
      <c r="J125" s="20"/>
      <c r="K125" s="20"/>
      <c r="L125" s="63"/>
      <c r="M125" s="284"/>
      <c r="N125" s="2"/>
      <c r="O125" s="2"/>
      <c r="P125" s="2"/>
      <c r="Q125" s="2"/>
      <c r="R125" s="2"/>
      <c r="S125" s="2"/>
      <c r="T125" s="2"/>
      <c r="U125" s="2"/>
      <c r="V125" s="2"/>
      <c r="W125" s="2"/>
      <c r="X125" s="2"/>
      <c r="Y125" s="2"/>
      <c r="Z125" s="2"/>
      <c r="AA125" s="2"/>
      <c r="AB125" s="242"/>
      <c r="AC125" s="280"/>
      <c r="AD125" s="2"/>
      <c r="AE125" s="2"/>
      <c r="AF125" s="2"/>
      <c r="AG125" s="2"/>
      <c r="AH125" s="2"/>
      <c r="AI125" s="5">
        <f t="shared" si="9"/>
        <v>0</v>
      </c>
      <c r="AJ125" s="172"/>
      <c r="AK125" s="478"/>
    </row>
    <row r="126" spans="1:37" ht="37.15" hidden="1" customHeight="1" thickBot="1" x14ac:dyDescent="0.3">
      <c r="A126" s="531"/>
      <c r="B126" s="561"/>
      <c r="C126" s="260" t="s">
        <v>901</v>
      </c>
      <c r="D126" s="28" t="s">
        <v>755</v>
      </c>
      <c r="E126" s="20"/>
      <c r="F126" s="20"/>
      <c r="G126" s="20"/>
      <c r="H126" s="20"/>
      <c r="I126" s="20"/>
      <c r="J126" s="20"/>
      <c r="K126" s="20"/>
      <c r="L126" s="63"/>
      <c r="M126" s="289"/>
      <c r="N126" s="344"/>
      <c r="O126" s="290"/>
      <c r="P126" s="344"/>
      <c r="Q126" s="290"/>
      <c r="R126" s="344"/>
      <c r="S126" s="290"/>
      <c r="T126" s="344"/>
      <c r="U126" s="290"/>
      <c r="V126" s="344"/>
      <c r="W126" s="290"/>
      <c r="X126" s="344"/>
      <c r="Y126" s="290"/>
      <c r="Z126" s="344"/>
      <c r="AA126" s="290"/>
      <c r="AB126" s="347"/>
      <c r="AC126" s="281"/>
      <c r="AD126" s="7"/>
      <c r="AE126" s="7"/>
      <c r="AF126" s="7"/>
      <c r="AG126" s="7"/>
      <c r="AH126" s="7"/>
      <c r="AI126" s="8">
        <f t="shared" si="9"/>
        <v>0</v>
      </c>
      <c r="AJ126" s="172"/>
      <c r="AK126" s="479"/>
    </row>
    <row r="127" spans="1:37" ht="37.15" hidden="1" customHeight="1" thickBot="1" x14ac:dyDescent="0.3">
      <c r="A127" s="531"/>
      <c r="B127" s="557" t="s">
        <v>855</v>
      </c>
      <c r="C127" s="259" t="s">
        <v>844</v>
      </c>
      <c r="D127" s="28" t="s">
        <v>756</v>
      </c>
      <c r="E127" s="20"/>
      <c r="F127" s="20"/>
      <c r="G127" s="20"/>
      <c r="H127" s="20"/>
      <c r="I127" s="20"/>
      <c r="J127" s="20"/>
      <c r="K127" s="20"/>
      <c r="L127" s="63"/>
      <c r="M127" s="330"/>
      <c r="N127" s="21"/>
      <c r="O127" s="331"/>
      <c r="P127" s="21"/>
      <c r="Q127" s="331"/>
      <c r="R127" s="331"/>
      <c r="S127" s="331"/>
      <c r="T127" s="331"/>
      <c r="U127" s="331"/>
      <c r="V127" s="331"/>
      <c r="W127" s="331"/>
      <c r="X127" s="331"/>
      <c r="Y127" s="331"/>
      <c r="Z127" s="331"/>
      <c r="AA127" s="331"/>
      <c r="AB127" s="343"/>
      <c r="AC127" s="279"/>
      <c r="AD127" s="21"/>
      <c r="AE127" s="21"/>
      <c r="AF127" s="21"/>
      <c r="AG127" s="21"/>
      <c r="AH127" s="21"/>
      <c r="AI127" s="22">
        <f t="shared" si="9"/>
        <v>0</v>
      </c>
      <c r="AJ127" s="172" t="str">
        <f t="shared" ref="AJ127:AJ135" si="13">CONCATENATE(IF(G127&gt;G118," * "&amp;$B$127&amp;" ,  "&amp;$C127&amp;" For age "&amp;$E$6&amp;" "&amp;$E$7&amp;" is more than "&amp;$B$118&amp;" ,  "&amp;$C118&amp;""&amp;CHAR(10),""),IF(H127&gt;H118," * "&amp;$B$127&amp;" ,  "&amp;$C127&amp;" For age "&amp;$E$6&amp;" "&amp;$F$7&amp;" is more than "&amp;$B$118&amp;" ,  "&amp;$C118&amp;""&amp;CHAR(10),""),IF(I127&gt;I118," * "&amp;$B$127&amp;" ,  "&amp;$C127&amp;" For age "&amp;$G$6&amp;" "&amp;$G$7&amp;" is more than "&amp;$B$118&amp;" ,  "&amp;$C118&amp;""&amp;CHAR(10),""),IF(J127&gt;J118," * "&amp;$B$127&amp;" ,  "&amp;$C127&amp;" For age "&amp;$G$6&amp;" "&amp;$H$7&amp;" is more than "&amp;$B$118&amp;" ,  "&amp;$C118&amp;""&amp;CHAR(10),""),IF(K127&gt;K118," * "&amp;$B$127&amp;" ,  "&amp;$C127&amp;" For age "&amp;$I$6&amp;" "&amp;$I$7&amp;" is more than "&amp;$B$118&amp;" ,  "&amp;$C118&amp;""&amp;CHAR(10),""),IF(L127&gt;L118," * "&amp;$B$127&amp;" ,  "&amp;$C127&amp;" For age "&amp;$I$6&amp;" "&amp;$J$7&amp;" is more than "&amp;$B$118&amp;" ,  "&amp;$C118&amp;""&amp;CHAR(10),""),IF(M127&gt;M118," * "&amp;$B$127&amp;" ,  "&amp;$C127&amp;" For age "&amp;$K$6&amp;" "&amp;$K$7&amp;" is more than "&amp;$B$118&amp;" ,  "&amp;$C118&amp;""&amp;CHAR(10),""),IF(N127&gt;N118," * "&amp;$B$127&amp;" ,  "&amp;$C127&amp;" For age "&amp;$K$6&amp;" "&amp;$L$7&amp;" is more than "&amp;$B$118&amp;" ,  "&amp;$C118&amp;""&amp;CHAR(10),""),IF(O127&gt;O118," * "&amp;$B$127&amp;" ,  "&amp;$C127&amp;" For age "&amp;$M$6&amp;" "&amp;$M$7&amp;" is more than "&amp;$B$118&amp;" ,  "&amp;$C118&amp;""&amp;CHAR(10),""),IF(P127&gt;P118," * "&amp;$B$127&amp;" ,  "&amp;$C127&amp;" For age "&amp;$M$6&amp;" "&amp;$N$7&amp;" is more than "&amp;$B$118&amp;" ,  "&amp;$C118&amp;""&amp;CHAR(10),""),IF(Q127&gt;Q118," * "&amp;$B$127&amp;" ,  "&amp;$C127&amp;" For age "&amp;$O$6&amp;" "&amp;$O$7&amp;" is more than "&amp;$B$118&amp;" ,  "&amp;$C118&amp;""&amp;CHAR(10),""),IF(R127&gt;R118," * "&amp;$B$127&amp;" ,  "&amp;$C127&amp;" For age "&amp;$O$6&amp;" "&amp;$P$7&amp;" is more than "&amp;$B$118&amp;" ,  "&amp;$C118&amp;""&amp;CHAR(10),""),IF(S127&gt;S118," * "&amp;$B$127&amp;" ,  "&amp;$C127&amp;" For age "&amp;$Q$6&amp;" "&amp;$Q$7&amp;" is more than "&amp;$B$118&amp;" ,  "&amp;$C118&amp;""&amp;CHAR(10),""),IF(T127&gt;T118," * "&amp;$B$127&amp;" ,  "&amp;$C127&amp;" For age "&amp;$Q$6&amp;" "&amp;$R$7&amp;" is more than "&amp;$B$118&amp;" ,  "&amp;$C118&amp;""&amp;CHAR(10),""),IF(U127&gt;U118," * "&amp;$B$127&amp;" ,  "&amp;$C127&amp;" For age "&amp;$S$6&amp;" "&amp;$S$7&amp;" is more than "&amp;$B$118&amp;" ,  "&amp;$C118&amp;""&amp;CHAR(10),""),IF(V127&gt;V118," * "&amp;$B$127&amp;" ,  "&amp;$C127&amp;" For age "&amp;$S$6&amp;" "&amp;$T$7&amp;" is more than "&amp;$B$118&amp;" ,  "&amp;$C118&amp;""&amp;CHAR(10),""),IF(W127&gt;W118," * "&amp;$B$127&amp;" ,  "&amp;$C127&amp;" For age "&amp;$U$6&amp;" "&amp;$U$7&amp;" is more than "&amp;$B$118&amp;" ,  "&amp;$C118&amp;""&amp;CHAR(10),""),IF(X127&gt;X118," * "&amp;$B$127&amp;" ,  "&amp;$C127&amp;" For age "&amp;$U$6&amp;" "&amp;$V$7&amp;" is more than "&amp;$B$118&amp;" ,  "&amp;$C118&amp;""&amp;CHAR(10),""),IF(Y127&gt;Y118," * "&amp;$B$127&amp;" ,  "&amp;$C127&amp;" For age "&amp;$W$6&amp;" "&amp;$W$7&amp;" is more than "&amp;$B$118&amp;" ,  "&amp;$C118&amp;""&amp;CHAR(10),""),IF(Z127&gt;Z118," * "&amp;$B$127&amp;" ,  "&amp;$C127&amp;" For age "&amp;$W$6&amp;" "&amp;$X$7&amp;" is more than "&amp;$B$118&amp;" ,  "&amp;$C118&amp;""&amp;CHAR(10),""),IF(AA127&gt;AA118," * "&amp;$B$127&amp;" ,  "&amp;$C127&amp;" For age "&amp;$Y$6&amp;" "&amp;$Y$7&amp;" is more than "&amp;$B$118&amp;" ,  "&amp;$C118&amp;""&amp;CHAR(10),""),IF(AB127&gt;AB118," * "&amp;$B$127&amp;" ,  "&amp;$C127&amp;" For age "&amp;$Y$6&amp;" "&amp;$Z$7&amp;" is more than "&amp;$B$118&amp;" ,  "&amp;$C118&amp;""&amp;CHAR(10),""),IF(AC127&gt;AC118," * "&amp;$B$127&amp;" ,  "&amp;$C127&amp;" For age "&amp;$AA$6&amp;" "&amp;$AA$7&amp;" is more than "&amp;$B$118&amp;" ,  "&amp;$C118&amp;""&amp;CHAR(10),""),IF(AD127&gt;AD118," * "&amp;$B$127&amp;" ,  "&amp;$C127&amp;" For age "&amp;$AA$6&amp;" "&amp;$AB$7&amp;" is more than "&amp;$B$118&amp;" ,  "&amp;$C118&amp;""&amp;CHAR(10),""))</f>
        <v/>
      </c>
      <c r="AK127" s="477" t="str">
        <f>CONCATENATE(AJ127,AJ128,AJ129,AJ130,AJ131,AJ132,AJ133,AJ134,AJ135)</f>
        <v/>
      </c>
    </row>
    <row r="128" spans="1:37" ht="37.15" hidden="1" customHeight="1" thickBot="1" x14ac:dyDescent="0.3">
      <c r="A128" s="531"/>
      <c r="B128" s="558"/>
      <c r="C128" s="255" t="s">
        <v>604</v>
      </c>
      <c r="D128" s="28" t="s">
        <v>757</v>
      </c>
      <c r="E128" s="20"/>
      <c r="F128" s="20"/>
      <c r="G128" s="20"/>
      <c r="H128" s="20"/>
      <c r="I128" s="20"/>
      <c r="J128" s="20"/>
      <c r="K128" s="20"/>
      <c r="L128" s="63"/>
      <c r="M128" s="332"/>
      <c r="N128" s="2"/>
      <c r="O128" s="333"/>
      <c r="P128" s="2"/>
      <c r="Q128" s="333"/>
      <c r="R128" s="2"/>
      <c r="S128" s="333"/>
      <c r="T128" s="2"/>
      <c r="U128" s="333"/>
      <c r="V128" s="2"/>
      <c r="W128" s="333"/>
      <c r="X128" s="2"/>
      <c r="Y128" s="333"/>
      <c r="Z128" s="2"/>
      <c r="AA128" s="333"/>
      <c r="AB128" s="242"/>
      <c r="AC128" s="280"/>
      <c r="AD128" s="2"/>
      <c r="AE128" s="2"/>
      <c r="AF128" s="2"/>
      <c r="AG128" s="2"/>
      <c r="AH128" s="2"/>
      <c r="AI128" s="5">
        <f t="shared" si="9"/>
        <v>0</v>
      </c>
      <c r="AJ128" s="172" t="str">
        <f t="shared" si="13"/>
        <v/>
      </c>
      <c r="AK128" s="478"/>
    </row>
    <row r="129" spans="1:38" ht="37.15" hidden="1" customHeight="1" thickBot="1" x14ac:dyDescent="0.3">
      <c r="A129" s="531"/>
      <c r="B129" s="558"/>
      <c r="C129" s="255" t="s">
        <v>657</v>
      </c>
      <c r="D129" s="28" t="s">
        <v>758</v>
      </c>
      <c r="E129" s="20"/>
      <c r="F129" s="20"/>
      <c r="G129" s="20"/>
      <c r="H129" s="20"/>
      <c r="I129" s="20"/>
      <c r="J129" s="20"/>
      <c r="K129" s="20"/>
      <c r="L129" s="63"/>
      <c r="M129" s="284"/>
      <c r="N129" s="2"/>
      <c r="O129" s="2"/>
      <c r="P129" s="2"/>
      <c r="Q129" s="2"/>
      <c r="R129" s="2"/>
      <c r="S129" s="2"/>
      <c r="T129" s="2"/>
      <c r="U129" s="2"/>
      <c r="V129" s="2"/>
      <c r="W129" s="2"/>
      <c r="X129" s="2"/>
      <c r="Y129" s="2"/>
      <c r="Z129" s="2"/>
      <c r="AA129" s="2"/>
      <c r="AB129" s="242"/>
      <c r="AC129" s="280"/>
      <c r="AD129" s="2"/>
      <c r="AE129" s="2"/>
      <c r="AF129" s="2"/>
      <c r="AG129" s="2"/>
      <c r="AH129" s="2"/>
      <c r="AI129" s="5">
        <f t="shared" si="9"/>
        <v>0</v>
      </c>
      <c r="AJ129" s="172" t="str">
        <f t="shared" si="13"/>
        <v/>
      </c>
      <c r="AK129" s="478"/>
    </row>
    <row r="130" spans="1:38" ht="37.15" hidden="1" customHeight="1" thickBot="1" x14ac:dyDescent="0.3">
      <c r="A130" s="531"/>
      <c r="B130" s="558"/>
      <c r="C130" s="255" t="s">
        <v>845</v>
      </c>
      <c r="D130" s="28" t="s">
        <v>759</v>
      </c>
      <c r="E130" s="20"/>
      <c r="F130" s="20"/>
      <c r="G130" s="20"/>
      <c r="H130" s="20"/>
      <c r="I130" s="20"/>
      <c r="J130" s="20"/>
      <c r="K130" s="20"/>
      <c r="L130" s="63"/>
      <c r="M130" s="284"/>
      <c r="N130" s="333"/>
      <c r="O130" s="2"/>
      <c r="P130" s="333"/>
      <c r="Q130" s="2"/>
      <c r="R130" s="333"/>
      <c r="S130" s="2"/>
      <c r="T130" s="333"/>
      <c r="U130" s="2"/>
      <c r="V130" s="333"/>
      <c r="W130" s="2"/>
      <c r="X130" s="333"/>
      <c r="Y130" s="2"/>
      <c r="Z130" s="333"/>
      <c r="AA130" s="2"/>
      <c r="AB130" s="334"/>
      <c r="AC130" s="280"/>
      <c r="AD130" s="2"/>
      <c r="AE130" s="2"/>
      <c r="AF130" s="2"/>
      <c r="AG130" s="2"/>
      <c r="AH130" s="2"/>
      <c r="AI130" s="5">
        <f t="shared" si="9"/>
        <v>0</v>
      </c>
      <c r="AJ130" s="172" t="str">
        <f t="shared" si="13"/>
        <v/>
      </c>
      <c r="AK130" s="478"/>
    </row>
    <row r="131" spans="1:38" ht="37.15" customHeight="1" thickBot="1" x14ac:dyDescent="0.3">
      <c r="A131" s="535"/>
      <c r="B131" s="559" t="s">
        <v>855</v>
      </c>
      <c r="C131" s="255" t="s">
        <v>659</v>
      </c>
      <c r="D131" s="28" t="s">
        <v>760</v>
      </c>
      <c r="E131" s="20"/>
      <c r="F131" s="20"/>
      <c r="G131" s="20"/>
      <c r="H131" s="20"/>
      <c r="I131" s="20"/>
      <c r="J131" s="20"/>
      <c r="K131" s="20"/>
      <c r="L131" s="63"/>
      <c r="M131" s="332"/>
      <c r="N131" s="2"/>
      <c r="O131" s="333"/>
      <c r="P131" s="2"/>
      <c r="Q131" s="333"/>
      <c r="R131" s="2"/>
      <c r="S131" s="333"/>
      <c r="T131" s="2"/>
      <c r="U131" s="333"/>
      <c r="V131" s="2"/>
      <c r="W131" s="333"/>
      <c r="X131" s="2"/>
      <c r="Y131" s="333"/>
      <c r="Z131" s="2"/>
      <c r="AA131" s="333"/>
      <c r="AB131" s="242"/>
      <c r="AC131" s="280"/>
      <c r="AD131" s="2"/>
      <c r="AE131" s="2"/>
      <c r="AF131" s="2"/>
      <c r="AG131" s="2"/>
      <c r="AH131" s="2"/>
      <c r="AI131" s="5">
        <f t="shared" si="9"/>
        <v>0</v>
      </c>
      <c r="AJ131" s="172" t="str">
        <f t="shared" si="13"/>
        <v/>
      </c>
      <c r="AK131" s="478"/>
    </row>
    <row r="132" spans="1:38" ht="37.15" customHeight="1" thickBot="1" x14ac:dyDescent="0.3">
      <c r="A132" s="530"/>
      <c r="B132" s="560"/>
      <c r="C132" s="255" t="s">
        <v>660</v>
      </c>
      <c r="D132" s="28" t="s">
        <v>761</v>
      </c>
      <c r="E132" s="20"/>
      <c r="F132" s="20"/>
      <c r="G132" s="20"/>
      <c r="H132" s="20"/>
      <c r="I132" s="20"/>
      <c r="J132" s="20"/>
      <c r="K132" s="20"/>
      <c r="L132" s="63"/>
      <c r="M132" s="332"/>
      <c r="N132" s="2"/>
      <c r="O132" s="333"/>
      <c r="P132" s="2"/>
      <c r="Q132" s="333"/>
      <c r="R132" s="2"/>
      <c r="S132" s="333"/>
      <c r="T132" s="2"/>
      <c r="U132" s="333"/>
      <c r="V132" s="2"/>
      <c r="W132" s="333"/>
      <c r="X132" s="2"/>
      <c r="Y132" s="333"/>
      <c r="Z132" s="2"/>
      <c r="AA132" s="333"/>
      <c r="AB132" s="242"/>
      <c r="AC132" s="280"/>
      <c r="AD132" s="2"/>
      <c r="AE132" s="2"/>
      <c r="AF132" s="2"/>
      <c r="AG132" s="2"/>
      <c r="AH132" s="2"/>
      <c r="AI132" s="5">
        <f t="shared" si="9"/>
        <v>0</v>
      </c>
      <c r="AJ132" s="172" t="str">
        <f t="shared" si="13"/>
        <v/>
      </c>
      <c r="AK132" s="478"/>
      <c r="AL132" s="73">
        <f>EDATE(AL2,-9)</f>
        <v>44409</v>
      </c>
    </row>
    <row r="133" spans="1:38" ht="37.15" hidden="1" customHeight="1" thickBot="1" x14ac:dyDescent="0.3">
      <c r="A133" s="531"/>
      <c r="B133" s="558" t="s">
        <v>855</v>
      </c>
      <c r="C133" s="255" t="s">
        <v>902</v>
      </c>
      <c r="D133" s="28" t="s">
        <v>762</v>
      </c>
      <c r="E133" s="20"/>
      <c r="F133" s="20"/>
      <c r="G133" s="20"/>
      <c r="H133" s="20"/>
      <c r="I133" s="20"/>
      <c r="J133" s="20"/>
      <c r="K133" s="20"/>
      <c r="L133" s="63"/>
      <c r="M133" s="284"/>
      <c r="N133" s="2"/>
      <c r="O133" s="2"/>
      <c r="P133" s="2"/>
      <c r="Q133" s="2"/>
      <c r="R133" s="2"/>
      <c r="S133" s="2"/>
      <c r="T133" s="2"/>
      <c r="U133" s="2"/>
      <c r="V133" s="2"/>
      <c r="W133" s="2"/>
      <c r="X133" s="2"/>
      <c r="Y133" s="2"/>
      <c r="Z133" s="2"/>
      <c r="AA133" s="2"/>
      <c r="AB133" s="242"/>
      <c r="AC133" s="280"/>
      <c r="AD133" s="2"/>
      <c r="AE133" s="2"/>
      <c r="AF133" s="2"/>
      <c r="AG133" s="2"/>
      <c r="AH133" s="2"/>
      <c r="AI133" s="5">
        <f t="shared" si="9"/>
        <v>0</v>
      </c>
      <c r="AJ133" s="172" t="str">
        <f t="shared" si="13"/>
        <v/>
      </c>
      <c r="AK133" s="478"/>
    </row>
    <row r="134" spans="1:38" ht="37.15" hidden="1" customHeight="1" thickBot="1" x14ac:dyDescent="0.3">
      <c r="A134" s="532"/>
      <c r="B134" s="558"/>
      <c r="C134" s="257" t="s">
        <v>847</v>
      </c>
      <c r="D134" s="28" t="s">
        <v>763</v>
      </c>
      <c r="E134" s="20"/>
      <c r="F134" s="20"/>
      <c r="G134" s="20"/>
      <c r="H134" s="20"/>
      <c r="I134" s="20"/>
      <c r="J134" s="20"/>
      <c r="K134" s="20"/>
      <c r="L134" s="63"/>
      <c r="M134" s="284"/>
      <c r="N134" s="2"/>
      <c r="O134" s="2"/>
      <c r="P134" s="2"/>
      <c r="Q134" s="2"/>
      <c r="R134" s="2"/>
      <c r="S134" s="2"/>
      <c r="T134" s="2"/>
      <c r="U134" s="2"/>
      <c r="V134" s="2"/>
      <c r="W134" s="2"/>
      <c r="X134" s="2"/>
      <c r="Y134" s="2"/>
      <c r="Z134" s="2"/>
      <c r="AA134" s="2"/>
      <c r="AB134" s="242"/>
      <c r="AC134" s="280"/>
      <c r="AD134" s="2"/>
      <c r="AE134" s="2"/>
      <c r="AF134" s="2"/>
      <c r="AG134" s="2"/>
      <c r="AH134" s="2"/>
      <c r="AI134" s="5">
        <f t="shared" si="9"/>
        <v>0</v>
      </c>
      <c r="AJ134" s="172" t="str">
        <f t="shared" si="13"/>
        <v/>
      </c>
      <c r="AK134" s="478"/>
    </row>
    <row r="135" spans="1:38" ht="37.15" hidden="1" customHeight="1" thickBot="1" x14ac:dyDescent="0.3">
      <c r="A135" s="532"/>
      <c r="B135" s="561"/>
      <c r="C135" s="260" t="s">
        <v>901</v>
      </c>
      <c r="D135" s="28" t="s">
        <v>764</v>
      </c>
      <c r="E135" s="20"/>
      <c r="F135" s="20"/>
      <c r="G135" s="20"/>
      <c r="H135" s="20"/>
      <c r="I135" s="20"/>
      <c r="J135" s="20"/>
      <c r="K135" s="20"/>
      <c r="L135" s="63"/>
      <c r="M135" s="289"/>
      <c r="N135" s="344"/>
      <c r="O135" s="290"/>
      <c r="P135" s="344"/>
      <c r="Q135" s="290"/>
      <c r="R135" s="344"/>
      <c r="S135" s="290"/>
      <c r="T135" s="344"/>
      <c r="U135" s="290"/>
      <c r="V135" s="344"/>
      <c r="W135" s="290"/>
      <c r="X135" s="344"/>
      <c r="Y135" s="290"/>
      <c r="Z135" s="344"/>
      <c r="AA135" s="290"/>
      <c r="AB135" s="347"/>
      <c r="AC135" s="281"/>
      <c r="AD135" s="7"/>
      <c r="AE135" s="7"/>
      <c r="AF135" s="7"/>
      <c r="AG135" s="7"/>
      <c r="AH135" s="7"/>
      <c r="AI135" s="8">
        <f t="shared" si="9"/>
        <v>0</v>
      </c>
      <c r="AJ135" s="172" t="str">
        <f t="shared" si="13"/>
        <v/>
      </c>
      <c r="AK135" s="479"/>
    </row>
    <row r="136" spans="1:38" ht="37.15" hidden="1" customHeight="1" thickBot="1" x14ac:dyDescent="0.3">
      <c r="A136" s="532"/>
      <c r="B136" s="557" t="s">
        <v>856</v>
      </c>
      <c r="C136" s="259" t="s">
        <v>844</v>
      </c>
      <c r="D136" s="28" t="s">
        <v>765</v>
      </c>
      <c r="E136" s="20"/>
      <c r="F136" s="20"/>
      <c r="G136" s="20"/>
      <c r="H136" s="20"/>
      <c r="I136" s="20"/>
      <c r="J136" s="20"/>
      <c r="K136" s="20"/>
      <c r="L136" s="63"/>
      <c r="M136" s="330"/>
      <c r="N136" s="21"/>
      <c r="O136" s="331"/>
      <c r="P136" s="21"/>
      <c r="Q136" s="331"/>
      <c r="R136" s="331"/>
      <c r="S136" s="331"/>
      <c r="T136" s="331"/>
      <c r="U136" s="331"/>
      <c r="V136" s="331"/>
      <c r="W136" s="331"/>
      <c r="X136" s="331"/>
      <c r="Y136" s="331"/>
      <c r="Z136" s="331"/>
      <c r="AA136" s="331"/>
      <c r="AB136" s="343"/>
      <c r="AC136" s="279"/>
      <c r="AD136" s="21"/>
      <c r="AE136" s="21"/>
      <c r="AF136" s="21"/>
      <c r="AG136" s="21"/>
      <c r="AH136" s="21"/>
      <c r="AI136" s="22">
        <f t="shared" si="9"/>
        <v>0</v>
      </c>
      <c r="AJ136" s="172" t="str">
        <f t="shared" ref="AJ136:AJ144" si="14">CONCATENATE(IF(G136&gt;G127," * "&amp;$B$136&amp;" ,  "&amp;$C136&amp;" For age "&amp;$E$6&amp;" "&amp;$E$7&amp;" is more than "&amp;$B$127&amp;" ,  "&amp;$C127&amp;""&amp;CHAR(10),""),IF(H136&gt;H127," * "&amp;$B$136&amp;" ,  "&amp;$C136&amp;" For age "&amp;$E$6&amp;" "&amp;$F$7&amp;" is more than "&amp;$B$127&amp;" ,  "&amp;$C127&amp;""&amp;CHAR(10),""),IF(I136&gt;I127," * "&amp;$B$136&amp;" ,  "&amp;$C136&amp;" For age "&amp;$G$6&amp;" "&amp;$G$7&amp;" is more than "&amp;$B$127&amp;" ,  "&amp;$C127&amp;""&amp;CHAR(10),""),IF(J136&gt;J127," * "&amp;$B$136&amp;" ,  "&amp;$C136&amp;" For age "&amp;$G$6&amp;" "&amp;$H$7&amp;" is more than "&amp;$B$127&amp;" ,  "&amp;$C127&amp;""&amp;CHAR(10),""),IF(K136&gt;K127," * "&amp;$B$136&amp;" ,  "&amp;$C136&amp;" For age "&amp;$I$6&amp;" "&amp;$I$7&amp;" is more than "&amp;$B$127&amp;" ,  "&amp;$C127&amp;""&amp;CHAR(10),""),IF(L136&gt;L127," * "&amp;$B$136&amp;" ,  "&amp;$C136&amp;" For age "&amp;$I$6&amp;" "&amp;$J$7&amp;" is more than "&amp;$B$127&amp;" ,  "&amp;$C127&amp;""&amp;CHAR(10),""),IF(M136&gt;M127," * "&amp;$B$136&amp;" ,  "&amp;$C136&amp;" For age "&amp;$K$6&amp;" "&amp;$K$7&amp;" is more than "&amp;$B$127&amp;" ,  "&amp;$C127&amp;""&amp;CHAR(10),""),IF(N136&gt;N127," * "&amp;$B$136&amp;" ,  "&amp;$C136&amp;" For age "&amp;$K$6&amp;" "&amp;$L$7&amp;" is more than "&amp;$B$127&amp;" ,  "&amp;$C127&amp;""&amp;CHAR(10),""),IF(O136&gt;O127," * "&amp;$B$136&amp;" ,  "&amp;$C136&amp;" For age "&amp;$M$6&amp;" "&amp;$M$7&amp;" is more than "&amp;$B$127&amp;" ,  "&amp;$C127&amp;""&amp;CHAR(10),""),IF(P136&gt;P127," * "&amp;$B$136&amp;" ,  "&amp;$C136&amp;" For age "&amp;$M$6&amp;" "&amp;$N$7&amp;" is more than "&amp;$B$127&amp;" ,  "&amp;$C127&amp;""&amp;CHAR(10),""),IF(Q136&gt;Q127," * "&amp;$B$136&amp;" ,  "&amp;$C136&amp;" For age "&amp;$O$6&amp;" "&amp;$O$7&amp;" is more than "&amp;$B$127&amp;" ,  "&amp;$C127&amp;""&amp;CHAR(10),""),IF(R136&gt;R127," * "&amp;$B$136&amp;" ,  "&amp;$C136&amp;" For age "&amp;$O$6&amp;" "&amp;$P$7&amp;" is more than "&amp;$B$127&amp;" ,  "&amp;$C127&amp;""&amp;CHAR(10),""),IF(S136&gt;S127," * "&amp;$B$136&amp;" ,  "&amp;$C136&amp;" For age "&amp;$Q$6&amp;" "&amp;$Q$7&amp;" is more than "&amp;$B$127&amp;" ,  "&amp;$C127&amp;""&amp;CHAR(10),""),IF(T136&gt;T127," * "&amp;$B$136&amp;" ,  "&amp;$C136&amp;" For age "&amp;$Q$6&amp;" "&amp;$R$7&amp;" is more than "&amp;$B$127&amp;" ,  "&amp;$C127&amp;""&amp;CHAR(10),""),IF(U136&gt;U127," * "&amp;$B$136&amp;" ,  "&amp;$C136&amp;" For age "&amp;$S$6&amp;" "&amp;$S$7&amp;" is more than "&amp;$B$127&amp;" ,  "&amp;$C127&amp;""&amp;CHAR(10),""),IF(V136&gt;V127," * "&amp;$B$136&amp;" ,  "&amp;$C136&amp;" For age "&amp;$S$6&amp;" "&amp;$T$7&amp;" is more than "&amp;$B$127&amp;" ,  "&amp;$C127&amp;""&amp;CHAR(10),""),IF(W136&gt;W127," * "&amp;$B$136&amp;" ,  "&amp;$C136&amp;" For age "&amp;$U$6&amp;" "&amp;$U$7&amp;" is more than "&amp;$B$127&amp;" ,  "&amp;$C127&amp;""&amp;CHAR(10),""),IF(X136&gt;X127," * "&amp;$B$136&amp;" ,  "&amp;$C136&amp;" For age "&amp;$U$6&amp;" "&amp;$V$7&amp;" is more than "&amp;$B$127&amp;" ,  "&amp;$C127&amp;""&amp;CHAR(10),""),IF(Y136&gt;Y127," * "&amp;$B$136&amp;" ,  "&amp;$C136&amp;" For age "&amp;$W$6&amp;" "&amp;$W$7&amp;" is more than "&amp;$B$127&amp;" ,  "&amp;$C127&amp;""&amp;CHAR(10),""),IF(Z136&gt;Z127," * "&amp;$B$136&amp;" ,  "&amp;$C136&amp;" For age "&amp;$W$6&amp;" "&amp;$X$7&amp;" is more than "&amp;$B$127&amp;" ,  "&amp;$C127&amp;""&amp;CHAR(10),""),IF(AA136&gt;AA127," * "&amp;$B$136&amp;" ,  "&amp;$C136&amp;" For age "&amp;$Y$6&amp;" "&amp;$Y$7&amp;" is more than "&amp;$B$127&amp;" ,  "&amp;$C127&amp;""&amp;CHAR(10),""),IF(AB136&gt;AB127," * "&amp;$B$136&amp;" ,  "&amp;$C136&amp;" For age "&amp;$Y$6&amp;" "&amp;$Z$7&amp;" is more than "&amp;$B$127&amp;" ,  "&amp;$C127&amp;""&amp;CHAR(10),""),IF(AC136&gt;AC127," * "&amp;$B$136&amp;" ,  "&amp;$C136&amp;" For age "&amp;$AA$6&amp;" "&amp;$AA$7&amp;" is more than "&amp;$B$127&amp;" ,  "&amp;$C127&amp;""&amp;CHAR(10),""),IF(AD136&gt;AD127," * "&amp;$B$136&amp;" ,  "&amp;$C136&amp;" For age "&amp;$AA$6&amp;" "&amp;$AB$7&amp;" is more than "&amp;$B$127&amp;" ,  "&amp;$C127&amp;""&amp;CHAR(10),""))</f>
        <v/>
      </c>
      <c r="AK136" s="477" t="str">
        <f>CONCATENATE(AJ136,AJ137,AJ138,AJ139,AJ140,AJ141,AJ142,AJ143,AJ144)</f>
        <v/>
      </c>
    </row>
    <row r="137" spans="1:38" ht="37.15" hidden="1" customHeight="1" thickBot="1" x14ac:dyDescent="0.3">
      <c r="A137" s="532"/>
      <c r="B137" s="558"/>
      <c r="C137" s="255" t="s">
        <v>604</v>
      </c>
      <c r="D137" s="28" t="s">
        <v>766</v>
      </c>
      <c r="E137" s="20"/>
      <c r="F137" s="20"/>
      <c r="G137" s="20"/>
      <c r="H137" s="20"/>
      <c r="I137" s="20"/>
      <c r="J137" s="20"/>
      <c r="K137" s="20"/>
      <c r="L137" s="63"/>
      <c r="M137" s="332"/>
      <c r="N137" s="2"/>
      <c r="O137" s="333"/>
      <c r="P137" s="2"/>
      <c r="Q137" s="333"/>
      <c r="R137" s="2"/>
      <c r="S137" s="333"/>
      <c r="T137" s="2"/>
      <c r="U137" s="333"/>
      <c r="V137" s="2"/>
      <c r="W137" s="333"/>
      <c r="X137" s="2"/>
      <c r="Y137" s="333"/>
      <c r="Z137" s="2"/>
      <c r="AA137" s="333"/>
      <c r="AB137" s="242"/>
      <c r="AC137" s="280"/>
      <c r="AD137" s="2"/>
      <c r="AE137" s="2"/>
      <c r="AF137" s="2"/>
      <c r="AG137" s="2"/>
      <c r="AH137" s="2"/>
      <c r="AI137" s="5">
        <f t="shared" si="9"/>
        <v>0</v>
      </c>
      <c r="AJ137" s="172" t="str">
        <f t="shared" si="14"/>
        <v/>
      </c>
      <c r="AK137" s="478"/>
    </row>
    <row r="138" spans="1:38" s="4" customFormat="1" ht="37.15" hidden="1" customHeight="1" thickBot="1" x14ac:dyDescent="0.3">
      <c r="A138" s="532"/>
      <c r="B138" s="558"/>
      <c r="C138" s="255" t="s">
        <v>657</v>
      </c>
      <c r="D138" s="28" t="s">
        <v>767</v>
      </c>
      <c r="E138" s="20"/>
      <c r="F138" s="20"/>
      <c r="G138" s="20"/>
      <c r="H138" s="20"/>
      <c r="I138" s="20"/>
      <c r="J138" s="20"/>
      <c r="K138" s="20"/>
      <c r="L138" s="63"/>
      <c r="M138" s="284"/>
      <c r="N138" s="2"/>
      <c r="O138" s="2"/>
      <c r="P138" s="2"/>
      <c r="Q138" s="2"/>
      <c r="R138" s="2"/>
      <c r="S138" s="2"/>
      <c r="T138" s="2"/>
      <c r="U138" s="2"/>
      <c r="V138" s="2"/>
      <c r="W138" s="2"/>
      <c r="X138" s="2"/>
      <c r="Y138" s="2"/>
      <c r="Z138" s="2"/>
      <c r="AA138" s="2"/>
      <c r="AB138" s="242"/>
      <c r="AC138" s="280"/>
      <c r="AD138" s="2"/>
      <c r="AE138" s="2"/>
      <c r="AF138" s="2"/>
      <c r="AG138" s="2"/>
      <c r="AH138" s="2"/>
      <c r="AI138" s="5">
        <f t="shared" si="9"/>
        <v>0</v>
      </c>
      <c r="AJ138" s="172" t="str">
        <f t="shared" si="14"/>
        <v/>
      </c>
      <c r="AK138" s="478"/>
    </row>
    <row r="139" spans="1:38" ht="37.15" hidden="1" customHeight="1" thickBot="1" x14ac:dyDescent="0.3">
      <c r="A139" s="532"/>
      <c r="B139" s="558"/>
      <c r="C139" s="255" t="s">
        <v>845</v>
      </c>
      <c r="D139" s="28" t="s">
        <v>768</v>
      </c>
      <c r="E139" s="20"/>
      <c r="F139" s="20"/>
      <c r="G139" s="20"/>
      <c r="H139" s="20"/>
      <c r="I139" s="20"/>
      <c r="J139" s="20"/>
      <c r="K139" s="20"/>
      <c r="L139" s="63"/>
      <c r="M139" s="284"/>
      <c r="N139" s="333"/>
      <c r="O139" s="2"/>
      <c r="P139" s="333"/>
      <c r="Q139" s="2"/>
      <c r="R139" s="333"/>
      <c r="S139" s="2"/>
      <c r="T139" s="333"/>
      <c r="U139" s="2"/>
      <c r="V139" s="333"/>
      <c r="W139" s="2"/>
      <c r="X139" s="333"/>
      <c r="Y139" s="2"/>
      <c r="Z139" s="333"/>
      <c r="AA139" s="2"/>
      <c r="AB139" s="334"/>
      <c r="AC139" s="280"/>
      <c r="AD139" s="2"/>
      <c r="AE139" s="2"/>
      <c r="AF139" s="2"/>
      <c r="AG139" s="2"/>
      <c r="AH139" s="2"/>
      <c r="AI139" s="5">
        <f t="shared" si="9"/>
        <v>0</v>
      </c>
      <c r="AJ139" s="172" t="str">
        <f t="shared" si="14"/>
        <v/>
      </c>
      <c r="AK139" s="478"/>
    </row>
    <row r="140" spans="1:38" ht="37.15" customHeight="1" thickBot="1" x14ac:dyDescent="0.3">
      <c r="A140" s="531"/>
      <c r="B140" s="559" t="s">
        <v>856</v>
      </c>
      <c r="C140" s="256" t="s">
        <v>659</v>
      </c>
      <c r="D140" s="28" t="s">
        <v>769</v>
      </c>
      <c r="E140" s="20"/>
      <c r="F140" s="20"/>
      <c r="G140" s="20"/>
      <c r="H140" s="20"/>
      <c r="I140" s="20"/>
      <c r="J140" s="20"/>
      <c r="K140" s="20"/>
      <c r="L140" s="63"/>
      <c r="M140" s="332"/>
      <c r="N140" s="2"/>
      <c r="O140" s="333"/>
      <c r="P140" s="2"/>
      <c r="Q140" s="333"/>
      <c r="R140" s="2"/>
      <c r="S140" s="333"/>
      <c r="T140" s="2"/>
      <c r="U140" s="333"/>
      <c r="V140" s="2"/>
      <c r="W140" s="333"/>
      <c r="X140" s="2"/>
      <c r="Y140" s="333"/>
      <c r="Z140" s="2"/>
      <c r="AA140" s="333"/>
      <c r="AB140" s="242"/>
      <c r="AC140" s="280"/>
      <c r="AD140" s="2"/>
      <c r="AE140" s="2"/>
      <c r="AF140" s="2"/>
      <c r="AG140" s="2"/>
      <c r="AH140" s="2"/>
      <c r="AI140" s="5">
        <f t="shared" si="9"/>
        <v>0</v>
      </c>
      <c r="AJ140" s="172" t="str">
        <f t="shared" si="14"/>
        <v/>
      </c>
      <c r="AK140" s="478"/>
    </row>
    <row r="141" spans="1:38" ht="37.15" customHeight="1" thickBot="1" x14ac:dyDescent="0.3">
      <c r="A141" s="531"/>
      <c r="B141" s="560"/>
      <c r="C141" s="255" t="s">
        <v>660</v>
      </c>
      <c r="D141" s="28" t="s">
        <v>770</v>
      </c>
      <c r="E141" s="20"/>
      <c r="F141" s="20"/>
      <c r="G141" s="20"/>
      <c r="H141" s="20"/>
      <c r="I141" s="20"/>
      <c r="J141" s="20"/>
      <c r="K141" s="20"/>
      <c r="L141" s="63"/>
      <c r="M141" s="332"/>
      <c r="N141" s="2"/>
      <c r="O141" s="333"/>
      <c r="P141" s="2"/>
      <c r="Q141" s="333"/>
      <c r="R141" s="2"/>
      <c r="S141" s="333"/>
      <c r="T141" s="2"/>
      <c r="U141" s="333"/>
      <c r="V141" s="2"/>
      <c r="W141" s="333"/>
      <c r="X141" s="2"/>
      <c r="Y141" s="333"/>
      <c r="Z141" s="2"/>
      <c r="AA141" s="333"/>
      <c r="AB141" s="242"/>
      <c r="AC141" s="280"/>
      <c r="AD141" s="2"/>
      <c r="AE141" s="2"/>
      <c r="AF141" s="2"/>
      <c r="AG141" s="2"/>
      <c r="AH141" s="2"/>
      <c r="AI141" s="5">
        <f t="shared" ref="AI141:AI204" si="15">SUM(M141:AB141)</f>
        <v>0</v>
      </c>
      <c r="AJ141" s="172" t="str">
        <f t="shared" si="14"/>
        <v/>
      </c>
      <c r="AK141" s="478"/>
    </row>
    <row r="142" spans="1:38" ht="37.15" hidden="1" customHeight="1" thickBot="1" x14ac:dyDescent="0.3">
      <c r="A142" s="532"/>
      <c r="B142" s="557" t="s">
        <v>856</v>
      </c>
      <c r="C142" s="255" t="s">
        <v>902</v>
      </c>
      <c r="D142" s="28" t="s">
        <v>771</v>
      </c>
      <c r="E142" s="20"/>
      <c r="F142" s="20"/>
      <c r="G142" s="20"/>
      <c r="H142" s="20"/>
      <c r="I142" s="20"/>
      <c r="J142" s="20"/>
      <c r="K142" s="20"/>
      <c r="L142" s="63"/>
      <c r="M142" s="284"/>
      <c r="N142" s="2"/>
      <c r="O142" s="2"/>
      <c r="P142" s="2"/>
      <c r="Q142" s="2"/>
      <c r="R142" s="2"/>
      <c r="S142" s="2"/>
      <c r="T142" s="2"/>
      <c r="U142" s="2"/>
      <c r="V142" s="2"/>
      <c r="W142" s="2"/>
      <c r="X142" s="2"/>
      <c r="Y142" s="2"/>
      <c r="Z142" s="2"/>
      <c r="AA142" s="2"/>
      <c r="AB142" s="242"/>
      <c r="AC142" s="280"/>
      <c r="AD142" s="2"/>
      <c r="AE142" s="2"/>
      <c r="AF142" s="2"/>
      <c r="AG142" s="2"/>
      <c r="AH142" s="2"/>
      <c r="AI142" s="5">
        <f t="shared" si="15"/>
        <v>0</v>
      </c>
      <c r="AJ142" s="172" t="str">
        <f t="shared" si="14"/>
        <v/>
      </c>
      <c r="AK142" s="478"/>
    </row>
    <row r="143" spans="1:38" ht="37.15" hidden="1" customHeight="1" thickBot="1" x14ac:dyDescent="0.3">
      <c r="A143" s="532"/>
      <c r="B143" s="558"/>
      <c r="C143" s="255" t="s">
        <v>847</v>
      </c>
      <c r="D143" s="28" t="s">
        <v>772</v>
      </c>
      <c r="E143" s="20"/>
      <c r="F143" s="20"/>
      <c r="G143" s="20"/>
      <c r="H143" s="20"/>
      <c r="I143" s="20"/>
      <c r="J143" s="20"/>
      <c r="K143" s="20"/>
      <c r="L143" s="63"/>
      <c r="M143" s="284"/>
      <c r="N143" s="2"/>
      <c r="O143" s="2"/>
      <c r="P143" s="2"/>
      <c r="Q143" s="2"/>
      <c r="R143" s="2"/>
      <c r="S143" s="2"/>
      <c r="T143" s="2"/>
      <c r="U143" s="2"/>
      <c r="V143" s="2"/>
      <c r="W143" s="2"/>
      <c r="X143" s="2"/>
      <c r="Y143" s="2"/>
      <c r="Z143" s="2"/>
      <c r="AA143" s="2"/>
      <c r="AB143" s="242"/>
      <c r="AC143" s="280"/>
      <c r="AD143" s="2"/>
      <c r="AE143" s="2"/>
      <c r="AF143" s="2"/>
      <c r="AG143" s="2"/>
      <c r="AH143" s="2"/>
      <c r="AI143" s="5">
        <f t="shared" si="15"/>
        <v>0</v>
      </c>
      <c r="AJ143" s="172" t="str">
        <f t="shared" si="14"/>
        <v/>
      </c>
      <c r="AK143" s="478"/>
    </row>
    <row r="144" spans="1:38" ht="37.15" hidden="1" customHeight="1" thickBot="1" x14ac:dyDescent="0.3">
      <c r="A144" s="533"/>
      <c r="B144" s="561"/>
      <c r="C144" s="260" t="s">
        <v>901</v>
      </c>
      <c r="D144" s="28" t="s">
        <v>773</v>
      </c>
      <c r="E144" s="20"/>
      <c r="F144" s="20"/>
      <c r="G144" s="20"/>
      <c r="H144" s="20"/>
      <c r="I144" s="20"/>
      <c r="J144" s="20"/>
      <c r="K144" s="20"/>
      <c r="L144" s="63"/>
      <c r="M144" s="289"/>
      <c r="N144" s="344"/>
      <c r="O144" s="290"/>
      <c r="P144" s="344"/>
      <c r="Q144" s="290"/>
      <c r="R144" s="344"/>
      <c r="S144" s="290"/>
      <c r="T144" s="344"/>
      <c r="U144" s="290"/>
      <c r="V144" s="344"/>
      <c r="W144" s="290"/>
      <c r="X144" s="344"/>
      <c r="Y144" s="290"/>
      <c r="Z144" s="344"/>
      <c r="AA144" s="290"/>
      <c r="AB144" s="347"/>
      <c r="AC144" s="281"/>
      <c r="AD144" s="7"/>
      <c r="AE144" s="7"/>
      <c r="AF144" s="7"/>
      <c r="AG144" s="7"/>
      <c r="AH144" s="7"/>
      <c r="AI144" s="8">
        <f t="shared" si="15"/>
        <v>0</v>
      </c>
      <c r="AJ144" s="172" t="str">
        <f t="shared" si="14"/>
        <v/>
      </c>
      <c r="AK144" s="479"/>
    </row>
    <row r="145" spans="1:37" ht="37.15" hidden="1" customHeight="1" thickBot="1" x14ac:dyDescent="0.3">
      <c r="A145" s="534"/>
      <c r="B145" s="557" t="s">
        <v>857</v>
      </c>
      <c r="C145" s="259" t="s">
        <v>844</v>
      </c>
      <c r="D145" s="28" t="s">
        <v>774</v>
      </c>
      <c r="E145" s="20"/>
      <c r="F145" s="20"/>
      <c r="G145" s="20"/>
      <c r="H145" s="20"/>
      <c r="I145" s="20"/>
      <c r="J145" s="20"/>
      <c r="K145" s="20"/>
      <c r="L145" s="63"/>
      <c r="M145" s="330"/>
      <c r="N145" s="21"/>
      <c r="O145" s="331"/>
      <c r="P145" s="21"/>
      <c r="Q145" s="331"/>
      <c r="R145" s="331"/>
      <c r="S145" s="331"/>
      <c r="T145" s="331"/>
      <c r="U145" s="331"/>
      <c r="V145" s="331"/>
      <c r="W145" s="331"/>
      <c r="X145" s="331"/>
      <c r="Y145" s="331"/>
      <c r="Z145" s="331"/>
      <c r="AA145" s="331"/>
      <c r="AB145" s="343"/>
      <c r="AC145" s="279"/>
      <c r="AD145" s="21"/>
      <c r="AE145" s="21"/>
      <c r="AF145" s="21"/>
      <c r="AG145" s="21"/>
      <c r="AH145" s="21"/>
      <c r="AI145" s="22">
        <f t="shared" si="15"/>
        <v>0</v>
      </c>
      <c r="AJ145" s="172" t="str">
        <f t="shared" ref="AJ145:AJ153" si="16">CONCATENATE(IF(G145&gt;G118," * "&amp;$B$145&amp;" ,  "&amp;$C145&amp;" For age "&amp;$E$6&amp;" "&amp;$E$7&amp;" is more than "&amp;$B$118&amp;" ,  "&amp;$C118&amp;""&amp;CHAR(10),""),IF(H145&gt;H118," * "&amp;$B$145&amp;" ,  "&amp;$C145&amp;" For age "&amp;$E$6&amp;" "&amp;$F$7&amp;" is more than "&amp;$B$118&amp;" ,  "&amp;$C118&amp;""&amp;CHAR(10),""),IF(I145&gt;I118," * "&amp;$B$145&amp;" ,  "&amp;$C145&amp;" For age "&amp;$G$6&amp;" "&amp;$G$7&amp;" is more than "&amp;$B$118&amp;" ,  "&amp;$C118&amp;""&amp;CHAR(10),""),IF(J145&gt;J118," * "&amp;$B$145&amp;" ,  "&amp;$C145&amp;" For age "&amp;$G$6&amp;" "&amp;$H$7&amp;" is more than "&amp;$B$118&amp;" ,  "&amp;$C118&amp;""&amp;CHAR(10),""),IF(K145&gt;K118," * "&amp;$B$145&amp;" ,  "&amp;$C145&amp;" For age "&amp;$I$6&amp;" "&amp;$I$7&amp;" is more than "&amp;$B$118&amp;" ,  "&amp;$C118&amp;""&amp;CHAR(10),""),IF(L145&gt;L118," * "&amp;$B$145&amp;" ,  "&amp;$C145&amp;" For age "&amp;$I$6&amp;" "&amp;$J$7&amp;" is more than "&amp;$B$118&amp;" ,  "&amp;$C118&amp;""&amp;CHAR(10),""),IF(M145&gt;M118," * "&amp;$B$145&amp;" ,  "&amp;$C145&amp;" For age "&amp;$K$6&amp;" "&amp;$K$7&amp;" is more than "&amp;$B$118&amp;" ,  "&amp;$C118&amp;""&amp;CHAR(10),""),IF(N145&gt;N118," * "&amp;$B$145&amp;" ,  "&amp;$C145&amp;" For age "&amp;$K$6&amp;" "&amp;$L$7&amp;" is more than "&amp;$B$118&amp;" ,  "&amp;$C118&amp;""&amp;CHAR(10),""),IF(O145&gt;O118," * "&amp;$B$145&amp;" ,  "&amp;$C145&amp;" For age "&amp;$M$6&amp;" "&amp;$M$7&amp;" is more than "&amp;$B$118&amp;" ,  "&amp;$C118&amp;""&amp;CHAR(10),""),IF(P145&gt;P118," * "&amp;$B$145&amp;" ,  "&amp;$C145&amp;" For age "&amp;$M$6&amp;" "&amp;$N$7&amp;" is more than "&amp;$B$118&amp;" ,  "&amp;$C118&amp;""&amp;CHAR(10),""),IF(Q145&gt;Q118," * "&amp;$B$145&amp;" ,  "&amp;$C145&amp;" For age "&amp;$O$6&amp;" "&amp;$O$7&amp;" is more than "&amp;$B$118&amp;" ,  "&amp;$C118&amp;""&amp;CHAR(10),""),IF(R145&gt;R118," * "&amp;$B$145&amp;" ,  "&amp;$C145&amp;" For age "&amp;$O$6&amp;" "&amp;$P$7&amp;" is more than "&amp;$B$118&amp;" ,  "&amp;$C118&amp;""&amp;CHAR(10),""),IF(S145&gt;S118," * "&amp;$B$145&amp;" ,  "&amp;$C145&amp;" For age "&amp;$Q$6&amp;" "&amp;$Q$7&amp;" is more than "&amp;$B$118&amp;" ,  "&amp;$C118&amp;""&amp;CHAR(10),""),IF(T145&gt;T118," * "&amp;$B$145&amp;" ,  "&amp;$C145&amp;" For age "&amp;$Q$6&amp;" "&amp;$R$7&amp;" is more than "&amp;$B$118&amp;" ,  "&amp;$C118&amp;""&amp;CHAR(10),""),IF(U145&gt;U118," * "&amp;$B$145&amp;" ,  "&amp;$C145&amp;" For age "&amp;$S$6&amp;" "&amp;$S$7&amp;" is more than "&amp;$B$118&amp;" ,  "&amp;$C118&amp;""&amp;CHAR(10),""),IF(V145&gt;V118," * "&amp;$B$145&amp;" ,  "&amp;$C145&amp;" For age "&amp;$S$6&amp;" "&amp;$T$7&amp;" is more than "&amp;$B$118&amp;" ,  "&amp;$C118&amp;""&amp;CHAR(10),""),IF(W145&gt;W118," * "&amp;$B$145&amp;" ,  "&amp;$C145&amp;" For age "&amp;$U$6&amp;" "&amp;$U$7&amp;" is more than "&amp;$B$118&amp;" ,  "&amp;$C118&amp;""&amp;CHAR(10),""),IF(X145&gt;X118," * "&amp;$B$145&amp;" ,  "&amp;$C145&amp;" For age "&amp;$U$6&amp;" "&amp;$V$7&amp;" is more than "&amp;$B$118&amp;" ,  "&amp;$C118&amp;""&amp;CHAR(10),""),IF(Y145&gt;Y118," * "&amp;$B$145&amp;" ,  "&amp;$C145&amp;" For age "&amp;$W$6&amp;" "&amp;$W$7&amp;" is more than "&amp;$B$118&amp;" ,  "&amp;$C118&amp;""&amp;CHAR(10),""),IF(Z145&gt;Z118," * "&amp;$B$145&amp;" ,  "&amp;$C145&amp;" For age "&amp;$W$6&amp;" "&amp;$X$7&amp;" is more than "&amp;$B$118&amp;" ,  "&amp;$C118&amp;""&amp;CHAR(10),""),IF(AA145&gt;AA118," * "&amp;$B$145&amp;" ,  "&amp;$C145&amp;" For age "&amp;$Y$6&amp;" "&amp;$Y$7&amp;" is more than "&amp;$B$118&amp;" ,  "&amp;$C118&amp;""&amp;CHAR(10),""),IF(AB145&gt;AB118," * "&amp;$B$145&amp;" ,  "&amp;$C145&amp;" For age "&amp;$Y$6&amp;" "&amp;$Z$7&amp;" is more than "&amp;$B$118&amp;" ,  "&amp;$C118&amp;""&amp;CHAR(10),""),IF(AC145&gt;AC118," * "&amp;$B$145&amp;" ,  "&amp;$C145&amp;" For age "&amp;$AA$6&amp;" "&amp;$AA$7&amp;" is more than "&amp;$B$118&amp;" ,  "&amp;$C118&amp;""&amp;CHAR(10),""),IF(AD145&gt;AD118," * "&amp;$B$145&amp;" ,  "&amp;$C145&amp;" For age "&amp;$AA$6&amp;" "&amp;$AB$7&amp;" is more than "&amp;$B$118&amp;" ,  "&amp;$C118&amp;""&amp;CHAR(10),""))</f>
        <v/>
      </c>
      <c r="AK145" s="477" t="str">
        <f>CONCATENATE(AJ145,AJ146,AJ147,AJ148,AJ149,AJ150,AJ151,AJ152,AJ153)</f>
        <v/>
      </c>
    </row>
    <row r="146" spans="1:37" ht="37.15" hidden="1" customHeight="1" thickBot="1" x14ac:dyDescent="0.3">
      <c r="A146" s="532"/>
      <c r="B146" s="558"/>
      <c r="C146" s="255" t="s">
        <v>604</v>
      </c>
      <c r="D146" s="28" t="s">
        <v>775</v>
      </c>
      <c r="E146" s="20"/>
      <c r="F146" s="20"/>
      <c r="G146" s="20"/>
      <c r="H146" s="20"/>
      <c r="I146" s="20"/>
      <c r="J146" s="20"/>
      <c r="K146" s="20"/>
      <c r="L146" s="63"/>
      <c r="M146" s="332"/>
      <c r="N146" s="2"/>
      <c r="O146" s="333"/>
      <c r="P146" s="2"/>
      <c r="Q146" s="333"/>
      <c r="R146" s="2"/>
      <c r="S146" s="333"/>
      <c r="T146" s="2"/>
      <c r="U146" s="333"/>
      <c r="V146" s="2"/>
      <c r="W146" s="333"/>
      <c r="X146" s="2"/>
      <c r="Y146" s="333"/>
      <c r="Z146" s="2"/>
      <c r="AA146" s="333"/>
      <c r="AB146" s="242"/>
      <c r="AC146" s="280"/>
      <c r="AD146" s="2"/>
      <c r="AE146" s="2"/>
      <c r="AF146" s="2"/>
      <c r="AG146" s="2"/>
      <c r="AH146" s="2"/>
      <c r="AI146" s="5">
        <f t="shared" si="15"/>
        <v>0</v>
      </c>
      <c r="AJ146" s="172" t="str">
        <f t="shared" si="16"/>
        <v/>
      </c>
      <c r="AK146" s="478"/>
    </row>
    <row r="147" spans="1:37" ht="37.15" hidden="1" customHeight="1" thickBot="1" x14ac:dyDescent="0.3">
      <c r="A147" s="532"/>
      <c r="B147" s="558"/>
      <c r="C147" s="255" t="s">
        <v>657</v>
      </c>
      <c r="D147" s="28" t="s">
        <v>776</v>
      </c>
      <c r="E147" s="20"/>
      <c r="F147" s="20"/>
      <c r="G147" s="20"/>
      <c r="H147" s="20"/>
      <c r="I147" s="20"/>
      <c r="J147" s="20"/>
      <c r="K147" s="20"/>
      <c r="L147" s="63"/>
      <c r="M147" s="284"/>
      <c r="N147" s="2"/>
      <c r="O147" s="2"/>
      <c r="P147" s="2"/>
      <c r="Q147" s="2"/>
      <c r="R147" s="2"/>
      <c r="S147" s="2"/>
      <c r="T147" s="2"/>
      <c r="U147" s="2"/>
      <c r="V147" s="2"/>
      <c r="W147" s="2"/>
      <c r="X147" s="2"/>
      <c r="Y147" s="2"/>
      <c r="Z147" s="2"/>
      <c r="AA147" s="2"/>
      <c r="AB147" s="242"/>
      <c r="AC147" s="280"/>
      <c r="AD147" s="2"/>
      <c r="AE147" s="2"/>
      <c r="AF147" s="2"/>
      <c r="AG147" s="2"/>
      <c r="AH147" s="2"/>
      <c r="AI147" s="5">
        <f t="shared" si="15"/>
        <v>0</v>
      </c>
      <c r="AJ147" s="172" t="str">
        <f t="shared" si="16"/>
        <v/>
      </c>
      <c r="AK147" s="478"/>
    </row>
    <row r="148" spans="1:37" ht="37.15" hidden="1" customHeight="1" thickBot="1" x14ac:dyDescent="0.3">
      <c r="A148" s="532"/>
      <c r="B148" s="558"/>
      <c r="C148" s="255" t="s">
        <v>845</v>
      </c>
      <c r="D148" s="28" t="s">
        <v>777</v>
      </c>
      <c r="E148" s="20"/>
      <c r="F148" s="20"/>
      <c r="G148" s="20"/>
      <c r="H148" s="20"/>
      <c r="I148" s="20"/>
      <c r="J148" s="20"/>
      <c r="K148" s="20"/>
      <c r="L148" s="63"/>
      <c r="M148" s="284"/>
      <c r="N148" s="333"/>
      <c r="O148" s="2"/>
      <c r="P148" s="333"/>
      <c r="Q148" s="2"/>
      <c r="R148" s="333"/>
      <c r="S148" s="2"/>
      <c r="T148" s="333"/>
      <c r="U148" s="2"/>
      <c r="V148" s="333"/>
      <c r="W148" s="2"/>
      <c r="X148" s="333"/>
      <c r="Y148" s="2"/>
      <c r="Z148" s="333"/>
      <c r="AA148" s="2"/>
      <c r="AB148" s="334"/>
      <c r="AC148" s="280"/>
      <c r="AD148" s="2"/>
      <c r="AE148" s="2"/>
      <c r="AF148" s="2"/>
      <c r="AG148" s="2"/>
      <c r="AH148" s="2"/>
      <c r="AI148" s="5">
        <f t="shared" si="15"/>
        <v>0</v>
      </c>
      <c r="AJ148" s="172" t="str">
        <f t="shared" si="16"/>
        <v/>
      </c>
      <c r="AK148" s="478"/>
    </row>
    <row r="149" spans="1:37" ht="37.15" customHeight="1" thickBot="1" x14ac:dyDescent="0.3">
      <c r="A149" s="531"/>
      <c r="B149" s="559" t="s">
        <v>857</v>
      </c>
      <c r="C149" s="255" t="s">
        <v>659</v>
      </c>
      <c r="D149" s="28" t="s">
        <v>778</v>
      </c>
      <c r="E149" s="20"/>
      <c r="F149" s="20"/>
      <c r="G149" s="20"/>
      <c r="H149" s="20"/>
      <c r="I149" s="20"/>
      <c r="J149" s="20"/>
      <c r="K149" s="20"/>
      <c r="L149" s="63"/>
      <c r="M149" s="332"/>
      <c r="N149" s="2"/>
      <c r="O149" s="333"/>
      <c r="P149" s="2"/>
      <c r="Q149" s="333"/>
      <c r="R149" s="2"/>
      <c r="S149" s="333"/>
      <c r="T149" s="2"/>
      <c r="U149" s="333"/>
      <c r="V149" s="2"/>
      <c r="W149" s="333"/>
      <c r="X149" s="2"/>
      <c r="Y149" s="333"/>
      <c r="Z149" s="2"/>
      <c r="AA149" s="333"/>
      <c r="AB149" s="242"/>
      <c r="AC149" s="280"/>
      <c r="AD149" s="2"/>
      <c r="AE149" s="2"/>
      <c r="AF149" s="2"/>
      <c r="AG149" s="2"/>
      <c r="AH149" s="2"/>
      <c r="AI149" s="5">
        <f t="shared" si="15"/>
        <v>0</v>
      </c>
      <c r="AJ149" s="172" t="str">
        <f t="shared" si="16"/>
        <v/>
      </c>
      <c r="AK149" s="478"/>
    </row>
    <row r="150" spans="1:37" ht="37.15" customHeight="1" thickBot="1" x14ac:dyDescent="0.3">
      <c r="A150" s="531"/>
      <c r="B150" s="560"/>
      <c r="C150" s="255" t="s">
        <v>660</v>
      </c>
      <c r="D150" s="28" t="s">
        <v>779</v>
      </c>
      <c r="E150" s="20"/>
      <c r="F150" s="20"/>
      <c r="G150" s="20"/>
      <c r="H150" s="20"/>
      <c r="I150" s="20"/>
      <c r="J150" s="20"/>
      <c r="K150" s="20"/>
      <c r="L150" s="63"/>
      <c r="M150" s="332"/>
      <c r="N150" s="2"/>
      <c r="O150" s="333"/>
      <c r="P150" s="2"/>
      <c r="Q150" s="333"/>
      <c r="R150" s="2"/>
      <c r="S150" s="333"/>
      <c r="T150" s="2"/>
      <c r="U150" s="333"/>
      <c r="V150" s="2"/>
      <c r="W150" s="333"/>
      <c r="X150" s="2"/>
      <c r="Y150" s="333"/>
      <c r="Z150" s="2"/>
      <c r="AA150" s="333"/>
      <c r="AB150" s="242"/>
      <c r="AC150" s="280"/>
      <c r="AD150" s="2"/>
      <c r="AE150" s="2"/>
      <c r="AF150" s="2"/>
      <c r="AG150" s="2"/>
      <c r="AH150" s="2"/>
      <c r="AI150" s="5">
        <f t="shared" si="15"/>
        <v>0</v>
      </c>
      <c r="AJ150" s="172" t="str">
        <f t="shared" si="16"/>
        <v/>
      </c>
      <c r="AK150" s="478"/>
    </row>
    <row r="151" spans="1:37" ht="37.15" hidden="1" customHeight="1" thickBot="1" x14ac:dyDescent="0.3">
      <c r="A151" s="532"/>
      <c r="B151" s="558" t="s">
        <v>857</v>
      </c>
      <c r="C151" s="255" t="s">
        <v>902</v>
      </c>
      <c r="D151" s="28" t="s">
        <v>780</v>
      </c>
      <c r="E151" s="20"/>
      <c r="F151" s="20"/>
      <c r="G151" s="20"/>
      <c r="H151" s="20"/>
      <c r="I151" s="20"/>
      <c r="J151" s="20"/>
      <c r="K151" s="20"/>
      <c r="L151" s="63"/>
      <c r="M151" s="284"/>
      <c r="N151" s="2"/>
      <c r="O151" s="2"/>
      <c r="P151" s="2"/>
      <c r="Q151" s="2"/>
      <c r="R151" s="2"/>
      <c r="S151" s="2"/>
      <c r="T151" s="2"/>
      <c r="U151" s="2"/>
      <c r="V151" s="2"/>
      <c r="W151" s="2"/>
      <c r="X151" s="2"/>
      <c r="Y151" s="2"/>
      <c r="Z151" s="2"/>
      <c r="AA151" s="2"/>
      <c r="AB151" s="242"/>
      <c r="AC151" s="280"/>
      <c r="AD151" s="2"/>
      <c r="AE151" s="2"/>
      <c r="AF151" s="2"/>
      <c r="AG151" s="2"/>
      <c r="AH151" s="2"/>
      <c r="AI151" s="5">
        <f t="shared" si="15"/>
        <v>0</v>
      </c>
      <c r="AJ151" s="172" t="str">
        <f t="shared" si="16"/>
        <v/>
      </c>
      <c r="AK151" s="478"/>
    </row>
    <row r="152" spans="1:37" ht="37.15" hidden="1" customHeight="1" thickBot="1" x14ac:dyDescent="0.3">
      <c r="A152" s="532"/>
      <c r="B152" s="558"/>
      <c r="C152" s="255" t="s">
        <v>847</v>
      </c>
      <c r="D152" s="28" t="s">
        <v>781</v>
      </c>
      <c r="E152" s="20"/>
      <c r="F152" s="20"/>
      <c r="G152" s="20"/>
      <c r="H152" s="20"/>
      <c r="I152" s="20"/>
      <c r="J152" s="20"/>
      <c r="K152" s="20"/>
      <c r="L152" s="63"/>
      <c r="M152" s="284"/>
      <c r="N152" s="2"/>
      <c r="O152" s="2"/>
      <c r="P152" s="2"/>
      <c r="Q152" s="2"/>
      <c r="R152" s="2"/>
      <c r="S152" s="2"/>
      <c r="T152" s="2"/>
      <c r="U152" s="2"/>
      <c r="V152" s="2"/>
      <c r="W152" s="2"/>
      <c r="X152" s="2"/>
      <c r="Y152" s="2"/>
      <c r="Z152" s="2"/>
      <c r="AA152" s="2"/>
      <c r="AB152" s="242"/>
      <c r="AC152" s="280"/>
      <c r="AD152" s="2"/>
      <c r="AE152" s="2"/>
      <c r="AF152" s="2"/>
      <c r="AG152" s="2"/>
      <c r="AH152" s="2"/>
      <c r="AI152" s="5">
        <f t="shared" si="15"/>
        <v>0</v>
      </c>
      <c r="AJ152" s="172" t="str">
        <f t="shared" si="16"/>
        <v/>
      </c>
      <c r="AK152" s="478"/>
    </row>
    <row r="153" spans="1:37" ht="37.15" hidden="1" customHeight="1" thickBot="1" x14ac:dyDescent="0.3">
      <c r="A153" s="532"/>
      <c r="B153" s="561"/>
      <c r="C153" s="260" t="s">
        <v>901</v>
      </c>
      <c r="D153" s="28" t="s">
        <v>782</v>
      </c>
      <c r="E153" s="20"/>
      <c r="F153" s="20"/>
      <c r="G153" s="20"/>
      <c r="H153" s="20"/>
      <c r="I153" s="20"/>
      <c r="J153" s="20"/>
      <c r="K153" s="20"/>
      <c r="L153" s="63"/>
      <c r="M153" s="289"/>
      <c r="N153" s="344"/>
      <c r="O153" s="290"/>
      <c r="P153" s="344"/>
      <c r="Q153" s="290"/>
      <c r="R153" s="344"/>
      <c r="S153" s="290"/>
      <c r="T153" s="344"/>
      <c r="U153" s="290"/>
      <c r="V153" s="344"/>
      <c r="W153" s="290"/>
      <c r="X153" s="344"/>
      <c r="Y153" s="290"/>
      <c r="Z153" s="344"/>
      <c r="AA153" s="290"/>
      <c r="AB153" s="347"/>
      <c r="AC153" s="281"/>
      <c r="AD153" s="7"/>
      <c r="AE153" s="7"/>
      <c r="AF153" s="7"/>
      <c r="AG153" s="7"/>
      <c r="AH153" s="7"/>
      <c r="AI153" s="8">
        <f t="shared" si="15"/>
        <v>0</v>
      </c>
      <c r="AJ153" s="172" t="str">
        <f t="shared" si="16"/>
        <v/>
      </c>
      <c r="AK153" s="479"/>
    </row>
    <row r="154" spans="1:37" ht="37.15" hidden="1" customHeight="1" thickBot="1" x14ac:dyDescent="0.3">
      <c r="A154" s="532"/>
      <c r="B154" s="557" t="s">
        <v>858</v>
      </c>
      <c r="C154" s="259" t="s">
        <v>844</v>
      </c>
      <c r="D154" s="28" t="s">
        <v>783</v>
      </c>
      <c r="E154" s="20"/>
      <c r="F154" s="20"/>
      <c r="G154" s="20"/>
      <c r="H154" s="20"/>
      <c r="I154" s="20"/>
      <c r="J154" s="20"/>
      <c r="K154" s="20"/>
      <c r="L154" s="63"/>
      <c r="M154" s="330"/>
      <c r="N154" s="21"/>
      <c r="O154" s="331"/>
      <c r="P154" s="21"/>
      <c r="Q154" s="331"/>
      <c r="R154" s="331"/>
      <c r="S154" s="331"/>
      <c r="T154" s="331"/>
      <c r="U154" s="331"/>
      <c r="V154" s="331"/>
      <c r="W154" s="331"/>
      <c r="X154" s="331"/>
      <c r="Y154" s="331"/>
      <c r="Z154" s="331"/>
      <c r="AA154" s="331"/>
      <c r="AB154" s="343"/>
      <c r="AC154" s="279"/>
      <c r="AD154" s="21"/>
      <c r="AE154" s="21"/>
      <c r="AF154" s="21"/>
      <c r="AG154" s="21"/>
      <c r="AH154" s="21"/>
      <c r="AI154" s="22">
        <f t="shared" si="15"/>
        <v>0</v>
      </c>
      <c r="AJ154" s="172" t="str">
        <f t="shared" ref="AJ154:AJ162" si="17">CONCATENATE(IF(G154&gt;G145," * "&amp;$B$154&amp;" ,  "&amp;$C154&amp;" For age "&amp;$E$6&amp;" "&amp;$E$7&amp;" is more than "&amp;$B$145&amp;" ,  "&amp;$C145&amp;""&amp;CHAR(10),""),IF(H154&gt;H145," * "&amp;$B$154&amp;" ,  "&amp;$C154&amp;" For age "&amp;$E$6&amp;" "&amp;$F$7&amp;" is more than "&amp;$B$145&amp;" ,  "&amp;$C145&amp;""&amp;CHAR(10),""),IF(I154&gt;I145," * "&amp;$B$154&amp;" ,  "&amp;$C154&amp;" For age "&amp;$G$6&amp;" "&amp;$G$7&amp;" is more than "&amp;$B$145&amp;" ,  "&amp;$C145&amp;""&amp;CHAR(10),""),IF(J154&gt;J145," * "&amp;$B$154&amp;" ,  "&amp;$C154&amp;" For age "&amp;$G$6&amp;" "&amp;$H$7&amp;" is more than "&amp;$B$145&amp;" ,  "&amp;$C145&amp;""&amp;CHAR(10),""),IF(K154&gt;K145," * "&amp;$B$154&amp;" ,  "&amp;$C154&amp;" For age "&amp;$I$6&amp;" "&amp;$I$7&amp;" is more than "&amp;$B$145&amp;" ,  "&amp;$C145&amp;""&amp;CHAR(10),""),IF(L154&gt;L145," * "&amp;$B$154&amp;" ,  "&amp;$C154&amp;" For age "&amp;$I$6&amp;" "&amp;$J$7&amp;" is more than "&amp;$B$145&amp;" ,  "&amp;$C145&amp;""&amp;CHAR(10),""),IF(M154&gt;M145," * "&amp;$B$154&amp;" ,  "&amp;$C154&amp;" For age "&amp;$K$6&amp;" "&amp;$K$7&amp;" is more than "&amp;$B$145&amp;" ,  "&amp;$C145&amp;""&amp;CHAR(10),""),IF(N154&gt;N145," * "&amp;$B$154&amp;" ,  "&amp;$C154&amp;" For age "&amp;$K$6&amp;" "&amp;$L$7&amp;" is more than "&amp;$B$145&amp;" ,  "&amp;$C145&amp;""&amp;CHAR(10),""),IF(O154&gt;O145," * "&amp;$B$154&amp;" ,  "&amp;$C154&amp;" For age "&amp;$M$6&amp;" "&amp;$M$7&amp;" is more than "&amp;$B$145&amp;" ,  "&amp;$C145&amp;""&amp;CHAR(10),""),IF(P154&gt;P145," * "&amp;$B$154&amp;" ,  "&amp;$C154&amp;" For age "&amp;$M$6&amp;" "&amp;$N$7&amp;" is more than "&amp;$B$145&amp;" ,  "&amp;$C145&amp;""&amp;CHAR(10),""),IF(Q154&gt;Q145," * "&amp;$B$154&amp;" ,  "&amp;$C154&amp;" For age "&amp;$O$6&amp;" "&amp;$O$7&amp;" is more than "&amp;$B$145&amp;" ,  "&amp;$C145&amp;""&amp;CHAR(10),""),IF(R154&gt;R145," * "&amp;$B$154&amp;" ,  "&amp;$C154&amp;" For age "&amp;$O$6&amp;" "&amp;$P$7&amp;" is more than "&amp;$B$145&amp;" ,  "&amp;$C145&amp;""&amp;CHAR(10),""),IF(S154&gt;S145," * "&amp;$B$154&amp;" ,  "&amp;$C154&amp;" For age "&amp;$Q$6&amp;" "&amp;$Q$7&amp;" is more than "&amp;$B$145&amp;" ,  "&amp;$C145&amp;""&amp;CHAR(10),""),IF(T154&gt;T145," * "&amp;$B$154&amp;" ,  "&amp;$C154&amp;" For age "&amp;$Q$6&amp;" "&amp;$R$7&amp;" is more than "&amp;$B$145&amp;" ,  "&amp;$C145&amp;""&amp;CHAR(10),""),IF(U154&gt;U145," * "&amp;$B$154&amp;" ,  "&amp;$C154&amp;" For age "&amp;$S$6&amp;" "&amp;$S$7&amp;" is more than "&amp;$B$145&amp;" ,  "&amp;$C145&amp;""&amp;CHAR(10),""),IF(V154&gt;V145," * "&amp;$B$154&amp;" ,  "&amp;$C154&amp;" For age "&amp;$S$6&amp;" "&amp;$T$7&amp;" is more than "&amp;$B$145&amp;" ,  "&amp;$C145&amp;""&amp;CHAR(10),""),IF(W154&gt;W145," * "&amp;$B$154&amp;" ,  "&amp;$C154&amp;" For age "&amp;$U$6&amp;" "&amp;$U$7&amp;" is more than "&amp;$B$145&amp;" ,  "&amp;$C145&amp;""&amp;CHAR(10),""),IF(X154&gt;X145," * "&amp;$B$154&amp;" ,  "&amp;$C154&amp;" For age "&amp;$U$6&amp;" "&amp;$V$7&amp;" is more than "&amp;$B$145&amp;" ,  "&amp;$C145&amp;""&amp;CHAR(10),""),IF(Y154&gt;Y145," * "&amp;$B$154&amp;" ,  "&amp;$C154&amp;" For age "&amp;$W$6&amp;" "&amp;$W$7&amp;" is more than "&amp;$B$145&amp;" ,  "&amp;$C145&amp;""&amp;CHAR(10),""),IF(Z154&gt;Z145," * "&amp;$B$154&amp;" ,  "&amp;$C154&amp;" For age "&amp;$W$6&amp;" "&amp;$X$7&amp;" is more than "&amp;$B$145&amp;" ,  "&amp;$C145&amp;""&amp;CHAR(10),""),IF(AA154&gt;AA145," * "&amp;$B$154&amp;" ,  "&amp;$C154&amp;" For age "&amp;$Y$6&amp;" "&amp;$Y$7&amp;" is more than "&amp;$B$145&amp;" ,  "&amp;$C145&amp;""&amp;CHAR(10),""),IF(AB154&gt;AB145," * "&amp;$B$154&amp;" ,  "&amp;$C154&amp;" For age "&amp;$Y$6&amp;" "&amp;$Z$7&amp;" is more than "&amp;$B$145&amp;" ,  "&amp;$C145&amp;""&amp;CHAR(10),""),IF(AC154&gt;AC145," * "&amp;$B$154&amp;" ,  "&amp;$C154&amp;" For age "&amp;$AA$6&amp;" "&amp;$AA$7&amp;" is more than "&amp;$B$145&amp;" ,  "&amp;$C145&amp;""&amp;CHAR(10),""),IF(AD154&gt;AD145," * "&amp;$B$154&amp;" ,  "&amp;$C154&amp;" For age "&amp;$AA$6&amp;" "&amp;$AB$7&amp;" is more than "&amp;$B$145&amp;" ,  "&amp;$C145&amp;""&amp;CHAR(10),""))</f>
        <v/>
      </c>
      <c r="AK154" s="477" t="str">
        <f>CONCATENATE(AJ154,AJ155,AJ156,AJ157,AJ158,AJ159,AJ160,AJ161,AJ162)</f>
        <v/>
      </c>
    </row>
    <row r="155" spans="1:37" ht="37.15" hidden="1" customHeight="1" thickBot="1" x14ac:dyDescent="0.3">
      <c r="A155" s="532"/>
      <c r="B155" s="558"/>
      <c r="C155" s="255" t="s">
        <v>604</v>
      </c>
      <c r="D155" s="28" t="s">
        <v>784</v>
      </c>
      <c r="E155" s="20"/>
      <c r="F155" s="20"/>
      <c r="G155" s="20"/>
      <c r="H155" s="20"/>
      <c r="I155" s="20"/>
      <c r="J155" s="20"/>
      <c r="K155" s="20"/>
      <c r="L155" s="63"/>
      <c r="M155" s="332"/>
      <c r="N155" s="2"/>
      <c r="O155" s="333"/>
      <c r="P155" s="2"/>
      <c r="Q155" s="333"/>
      <c r="R155" s="2"/>
      <c r="S155" s="333"/>
      <c r="T155" s="2"/>
      <c r="U155" s="333"/>
      <c r="V155" s="2"/>
      <c r="W155" s="333"/>
      <c r="X155" s="2"/>
      <c r="Y155" s="333"/>
      <c r="Z155" s="2"/>
      <c r="AA155" s="333"/>
      <c r="AB155" s="242"/>
      <c r="AC155" s="280"/>
      <c r="AD155" s="2"/>
      <c r="AE155" s="2"/>
      <c r="AF155" s="2"/>
      <c r="AG155" s="2"/>
      <c r="AH155" s="2"/>
      <c r="AI155" s="5">
        <f t="shared" si="15"/>
        <v>0</v>
      </c>
      <c r="AJ155" s="172" t="str">
        <f t="shared" si="17"/>
        <v/>
      </c>
      <c r="AK155" s="478"/>
    </row>
    <row r="156" spans="1:37" ht="37.15" hidden="1" customHeight="1" thickBot="1" x14ac:dyDescent="0.3">
      <c r="A156" s="532"/>
      <c r="B156" s="558"/>
      <c r="C156" s="255" t="s">
        <v>657</v>
      </c>
      <c r="D156" s="28" t="s">
        <v>785</v>
      </c>
      <c r="E156" s="20"/>
      <c r="F156" s="20"/>
      <c r="G156" s="20"/>
      <c r="H156" s="20"/>
      <c r="I156" s="20"/>
      <c r="J156" s="20"/>
      <c r="K156" s="20"/>
      <c r="L156" s="63"/>
      <c r="M156" s="284"/>
      <c r="N156" s="2"/>
      <c r="O156" s="2"/>
      <c r="P156" s="2"/>
      <c r="Q156" s="2"/>
      <c r="R156" s="2"/>
      <c r="S156" s="2"/>
      <c r="T156" s="2"/>
      <c r="U156" s="2"/>
      <c r="V156" s="2"/>
      <c r="W156" s="2"/>
      <c r="X156" s="2"/>
      <c r="Y156" s="2"/>
      <c r="Z156" s="2"/>
      <c r="AA156" s="2"/>
      <c r="AB156" s="242"/>
      <c r="AC156" s="280"/>
      <c r="AD156" s="2"/>
      <c r="AE156" s="2"/>
      <c r="AF156" s="2"/>
      <c r="AG156" s="2"/>
      <c r="AH156" s="2"/>
      <c r="AI156" s="5">
        <f t="shared" si="15"/>
        <v>0</v>
      </c>
      <c r="AJ156" s="172" t="str">
        <f t="shared" si="17"/>
        <v/>
      </c>
      <c r="AK156" s="478"/>
    </row>
    <row r="157" spans="1:37" ht="37.15" hidden="1" customHeight="1" thickBot="1" x14ac:dyDescent="0.3">
      <c r="A157" s="533"/>
      <c r="B157" s="558"/>
      <c r="C157" s="255" t="s">
        <v>845</v>
      </c>
      <c r="D157" s="28" t="s">
        <v>786</v>
      </c>
      <c r="E157" s="20"/>
      <c r="F157" s="20"/>
      <c r="G157" s="20"/>
      <c r="H157" s="20"/>
      <c r="I157" s="20"/>
      <c r="J157" s="20"/>
      <c r="K157" s="20"/>
      <c r="L157" s="63"/>
      <c r="M157" s="284"/>
      <c r="N157" s="333"/>
      <c r="O157" s="2"/>
      <c r="P157" s="333"/>
      <c r="Q157" s="2"/>
      <c r="R157" s="333"/>
      <c r="S157" s="2"/>
      <c r="T157" s="333"/>
      <c r="U157" s="2"/>
      <c r="V157" s="333"/>
      <c r="W157" s="2"/>
      <c r="X157" s="333"/>
      <c r="Y157" s="2"/>
      <c r="Z157" s="333"/>
      <c r="AA157" s="2"/>
      <c r="AB157" s="334"/>
      <c r="AC157" s="280"/>
      <c r="AD157" s="2"/>
      <c r="AE157" s="2"/>
      <c r="AF157" s="2"/>
      <c r="AG157" s="2"/>
      <c r="AH157" s="2"/>
      <c r="AI157" s="5">
        <f t="shared" si="15"/>
        <v>0</v>
      </c>
      <c r="AJ157" s="172" t="str">
        <f t="shared" si="17"/>
        <v/>
      </c>
      <c r="AK157" s="478"/>
    </row>
    <row r="158" spans="1:37" ht="37.15" customHeight="1" thickBot="1" x14ac:dyDescent="0.3">
      <c r="A158" s="548"/>
      <c r="B158" s="559" t="s">
        <v>858</v>
      </c>
      <c r="C158" s="255" t="s">
        <v>659</v>
      </c>
      <c r="D158" s="28" t="s">
        <v>787</v>
      </c>
      <c r="E158" s="20"/>
      <c r="F158" s="20"/>
      <c r="G158" s="20"/>
      <c r="H158" s="20"/>
      <c r="I158" s="20"/>
      <c r="J158" s="20"/>
      <c r="K158" s="20"/>
      <c r="L158" s="63"/>
      <c r="M158" s="332"/>
      <c r="N158" s="2"/>
      <c r="O158" s="333"/>
      <c r="P158" s="2"/>
      <c r="Q158" s="333"/>
      <c r="R158" s="2"/>
      <c r="S158" s="333"/>
      <c r="T158" s="2"/>
      <c r="U158" s="333"/>
      <c r="V158" s="2"/>
      <c r="W158" s="333"/>
      <c r="X158" s="2"/>
      <c r="Y158" s="333"/>
      <c r="Z158" s="2"/>
      <c r="AA158" s="333"/>
      <c r="AB158" s="242"/>
      <c r="AC158" s="280"/>
      <c r="AD158" s="2"/>
      <c r="AE158" s="2"/>
      <c r="AF158" s="2"/>
      <c r="AG158" s="2"/>
      <c r="AH158" s="2"/>
      <c r="AI158" s="5">
        <f t="shared" si="15"/>
        <v>0</v>
      </c>
      <c r="AJ158" s="172" t="str">
        <f t="shared" si="17"/>
        <v/>
      </c>
      <c r="AK158" s="478"/>
    </row>
    <row r="159" spans="1:37" ht="37.15" customHeight="1" thickBot="1" x14ac:dyDescent="0.3">
      <c r="A159" s="300"/>
      <c r="B159" s="560"/>
      <c r="C159" s="255" t="s">
        <v>660</v>
      </c>
      <c r="D159" s="28" t="s">
        <v>788</v>
      </c>
      <c r="E159" s="20"/>
      <c r="F159" s="20"/>
      <c r="G159" s="20"/>
      <c r="H159" s="20"/>
      <c r="I159" s="20"/>
      <c r="J159" s="20"/>
      <c r="K159" s="20"/>
      <c r="L159" s="63"/>
      <c r="M159" s="332"/>
      <c r="N159" s="2"/>
      <c r="O159" s="333"/>
      <c r="P159" s="2"/>
      <c r="Q159" s="333"/>
      <c r="R159" s="2"/>
      <c r="S159" s="333"/>
      <c r="T159" s="2"/>
      <c r="U159" s="333"/>
      <c r="V159" s="2"/>
      <c r="W159" s="333"/>
      <c r="X159" s="2"/>
      <c r="Y159" s="333"/>
      <c r="Z159" s="2"/>
      <c r="AA159" s="333"/>
      <c r="AB159" s="242"/>
      <c r="AC159" s="280"/>
      <c r="AD159" s="2"/>
      <c r="AE159" s="2"/>
      <c r="AF159" s="2"/>
      <c r="AG159" s="2"/>
      <c r="AH159" s="2"/>
      <c r="AI159" s="5">
        <f t="shared" si="15"/>
        <v>0</v>
      </c>
      <c r="AJ159" s="172" t="str">
        <f t="shared" si="17"/>
        <v/>
      </c>
      <c r="AK159" s="478"/>
    </row>
    <row r="160" spans="1:37" ht="37.15" hidden="1" customHeight="1" thickBot="1" x14ac:dyDescent="0.3">
      <c r="A160" s="274"/>
      <c r="B160" s="558"/>
      <c r="C160" s="255" t="s">
        <v>902</v>
      </c>
      <c r="D160" s="28" t="s">
        <v>789</v>
      </c>
      <c r="E160" s="20"/>
      <c r="F160" s="20"/>
      <c r="G160" s="20"/>
      <c r="H160" s="20"/>
      <c r="I160" s="20"/>
      <c r="J160" s="20"/>
      <c r="K160" s="20"/>
      <c r="L160" s="63"/>
      <c r="M160" s="284"/>
      <c r="N160" s="2"/>
      <c r="O160" s="2"/>
      <c r="P160" s="2"/>
      <c r="Q160" s="2"/>
      <c r="R160" s="2"/>
      <c r="S160" s="2"/>
      <c r="T160" s="2"/>
      <c r="U160" s="2"/>
      <c r="V160" s="2"/>
      <c r="W160" s="2"/>
      <c r="X160" s="2"/>
      <c r="Y160" s="2"/>
      <c r="Z160" s="2"/>
      <c r="AA160" s="2"/>
      <c r="AB160" s="242"/>
      <c r="AC160" s="280"/>
      <c r="AD160" s="2"/>
      <c r="AE160" s="2"/>
      <c r="AF160" s="2"/>
      <c r="AG160" s="2"/>
      <c r="AH160" s="2"/>
      <c r="AI160" s="5">
        <f t="shared" si="15"/>
        <v>0</v>
      </c>
      <c r="AJ160" s="172" t="str">
        <f t="shared" si="17"/>
        <v/>
      </c>
      <c r="AK160" s="478"/>
    </row>
    <row r="161" spans="1:38" ht="37.15" hidden="1" customHeight="1" thickBot="1" x14ac:dyDescent="0.3">
      <c r="A161" s="274"/>
      <c r="B161" s="558"/>
      <c r="C161" s="255" t="s">
        <v>847</v>
      </c>
      <c r="D161" s="28" t="s">
        <v>790</v>
      </c>
      <c r="E161" s="20"/>
      <c r="F161" s="20"/>
      <c r="G161" s="20"/>
      <c r="H161" s="20"/>
      <c r="I161" s="20"/>
      <c r="J161" s="20"/>
      <c r="K161" s="20"/>
      <c r="L161" s="63"/>
      <c r="M161" s="284"/>
      <c r="N161" s="2"/>
      <c r="O161" s="2"/>
      <c r="P161" s="2"/>
      <c r="Q161" s="2"/>
      <c r="R161" s="2"/>
      <c r="S161" s="2"/>
      <c r="T161" s="2"/>
      <c r="U161" s="2"/>
      <c r="V161" s="2"/>
      <c r="W161" s="2"/>
      <c r="X161" s="2"/>
      <c r="Y161" s="2"/>
      <c r="Z161" s="2"/>
      <c r="AA161" s="2"/>
      <c r="AB161" s="242"/>
      <c r="AC161" s="280"/>
      <c r="AD161" s="2"/>
      <c r="AE161" s="2"/>
      <c r="AF161" s="2"/>
      <c r="AG161" s="2"/>
      <c r="AH161" s="2"/>
      <c r="AI161" s="5">
        <f t="shared" si="15"/>
        <v>0</v>
      </c>
      <c r="AJ161" s="172" t="str">
        <f t="shared" si="17"/>
        <v/>
      </c>
      <c r="AK161" s="478"/>
    </row>
    <row r="162" spans="1:38" ht="37.15" hidden="1" customHeight="1" thickBot="1" x14ac:dyDescent="0.3">
      <c r="A162" s="274"/>
      <c r="B162" s="561"/>
      <c r="C162" s="260" t="s">
        <v>901</v>
      </c>
      <c r="D162" s="28" t="s">
        <v>791</v>
      </c>
      <c r="E162" s="20"/>
      <c r="F162" s="20"/>
      <c r="G162" s="20"/>
      <c r="H162" s="20"/>
      <c r="I162" s="20"/>
      <c r="J162" s="20"/>
      <c r="K162" s="20"/>
      <c r="L162" s="63"/>
      <c r="M162" s="285"/>
      <c r="N162" s="171"/>
      <c r="O162" s="7"/>
      <c r="P162" s="171"/>
      <c r="Q162" s="7"/>
      <c r="R162" s="171"/>
      <c r="S162" s="7"/>
      <c r="T162" s="171"/>
      <c r="U162" s="7"/>
      <c r="V162" s="171"/>
      <c r="W162" s="7"/>
      <c r="X162" s="171"/>
      <c r="Y162" s="7"/>
      <c r="Z162" s="171"/>
      <c r="AA162" s="7"/>
      <c r="AB162" s="337"/>
      <c r="AC162" s="281"/>
      <c r="AD162" s="7"/>
      <c r="AE162" s="7"/>
      <c r="AF162" s="7"/>
      <c r="AG162" s="7"/>
      <c r="AH162" s="7"/>
      <c r="AI162" s="8">
        <f t="shared" si="15"/>
        <v>0</v>
      </c>
      <c r="AJ162" s="172" t="str">
        <f t="shared" si="17"/>
        <v/>
      </c>
      <c r="AK162" s="479"/>
    </row>
    <row r="163" spans="1:38" ht="37.15" hidden="1" customHeight="1" thickBot="1" x14ac:dyDescent="0.3">
      <c r="A163" s="274"/>
      <c r="B163" s="562" t="s">
        <v>859</v>
      </c>
      <c r="C163" s="259" t="s">
        <v>844</v>
      </c>
      <c r="D163" s="28" t="s">
        <v>792</v>
      </c>
      <c r="E163" s="20"/>
      <c r="F163" s="20"/>
      <c r="G163" s="20"/>
      <c r="H163" s="20"/>
      <c r="I163" s="20"/>
      <c r="J163" s="20"/>
      <c r="K163" s="20"/>
      <c r="L163" s="63"/>
      <c r="M163" s="339"/>
      <c r="N163" s="283"/>
      <c r="O163" s="339"/>
      <c r="P163" s="283"/>
      <c r="Q163" s="339"/>
      <c r="R163" s="339"/>
      <c r="S163" s="339"/>
      <c r="T163" s="339"/>
      <c r="U163" s="339"/>
      <c r="V163" s="339"/>
      <c r="W163" s="339"/>
      <c r="X163" s="339"/>
      <c r="Y163" s="339"/>
      <c r="Z163" s="339"/>
      <c r="AA163" s="339"/>
      <c r="AB163" s="339"/>
      <c r="AC163" s="21"/>
      <c r="AD163" s="21"/>
      <c r="AE163" s="21"/>
      <c r="AF163" s="21"/>
      <c r="AG163" s="21"/>
      <c r="AH163" s="21"/>
      <c r="AI163" s="22">
        <f t="shared" si="15"/>
        <v>0</v>
      </c>
      <c r="AJ163" s="172"/>
      <c r="AK163" s="477" t="str">
        <f>CONCATENATE(AJ163,AJ164,AJ165,AJ166,AJ167,AJ168,AJ169,AJ170,AJ171,AJ13,AJ14,AJ172)</f>
        <v/>
      </c>
    </row>
    <row r="164" spans="1:38" ht="37.15" hidden="1" customHeight="1" thickBot="1" x14ac:dyDescent="0.3">
      <c r="A164" s="274"/>
      <c r="B164" s="563"/>
      <c r="C164" s="255" t="s">
        <v>604</v>
      </c>
      <c r="D164" s="28" t="s">
        <v>793</v>
      </c>
      <c r="E164" s="20"/>
      <c r="F164" s="20"/>
      <c r="G164" s="20"/>
      <c r="H164" s="20"/>
      <c r="I164" s="20"/>
      <c r="J164" s="20"/>
      <c r="K164" s="20"/>
      <c r="L164" s="63"/>
      <c r="M164" s="333"/>
      <c r="N164" s="2"/>
      <c r="O164" s="333"/>
      <c r="P164" s="2"/>
      <c r="Q164" s="333"/>
      <c r="R164" s="2"/>
      <c r="S164" s="333"/>
      <c r="T164" s="2"/>
      <c r="U164" s="333"/>
      <c r="V164" s="2"/>
      <c r="W164" s="333"/>
      <c r="X164" s="2"/>
      <c r="Y164" s="333"/>
      <c r="Z164" s="2"/>
      <c r="AA164" s="333"/>
      <c r="AB164" s="2"/>
      <c r="AC164" s="2"/>
      <c r="AD164" s="2"/>
      <c r="AE164" s="2"/>
      <c r="AF164" s="2"/>
      <c r="AG164" s="2"/>
      <c r="AH164" s="2"/>
      <c r="AI164" s="5">
        <f t="shared" si="15"/>
        <v>0</v>
      </c>
      <c r="AJ164" s="172"/>
      <c r="AK164" s="478"/>
    </row>
    <row r="165" spans="1:38" ht="37.15" hidden="1" customHeight="1" thickBot="1" x14ac:dyDescent="0.3">
      <c r="A165" s="274"/>
      <c r="B165" s="563"/>
      <c r="C165" s="255" t="s">
        <v>657</v>
      </c>
      <c r="D165" s="28" t="s">
        <v>794</v>
      </c>
      <c r="E165" s="20"/>
      <c r="F165" s="20"/>
      <c r="G165" s="20"/>
      <c r="H165" s="20"/>
      <c r="I165" s="20"/>
      <c r="J165" s="20"/>
      <c r="K165" s="20"/>
      <c r="L165" s="63"/>
      <c r="M165" s="2"/>
      <c r="N165" s="2"/>
      <c r="O165" s="2"/>
      <c r="P165" s="2"/>
      <c r="Q165" s="2"/>
      <c r="R165" s="2"/>
      <c r="S165" s="2"/>
      <c r="T165" s="2"/>
      <c r="U165" s="2"/>
      <c r="V165" s="2"/>
      <c r="W165" s="2"/>
      <c r="X165" s="2"/>
      <c r="Y165" s="2"/>
      <c r="Z165" s="2"/>
      <c r="AA165" s="2"/>
      <c r="AB165" s="2"/>
      <c r="AC165" s="2"/>
      <c r="AD165" s="2"/>
      <c r="AE165" s="2"/>
      <c r="AF165" s="2"/>
      <c r="AG165" s="2"/>
      <c r="AH165" s="2"/>
      <c r="AI165" s="5">
        <f t="shared" si="15"/>
        <v>0</v>
      </c>
      <c r="AJ165" s="172"/>
      <c r="AK165" s="478"/>
    </row>
    <row r="166" spans="1:38" ht="37.15" hidden="1" customHeight="1" thickBot="1" x14ac:dyDescent="0.3">
      <c r="A166" s="274"/>
      <c r="B166" s="563"/>
      <c r="C166" s="255" t="s">
        <v>845</v>
      </c>
      <c r="D166" s="28" t="s">
        <v>795</v>
      </c>
      <c r="E166" s="20"/>
      <c r="F166" s="20"/>
      <c r="G166" s="20"/>
      <c r="H166" s="20"/>
      <c r="I166" s="20"/>
      <c r="J166" s="20"/>
      <c r="K166" s="20"/>
      <c r="L166" s="63"/>
      <c r="M166" s="2"/>
      <c r="N166" s="333"/>
      <c r="O166" s="2"/>
      <c r="P166" s="333"/>
      <c r="Q166" s="2"/>
      <c r="R166" s="333"/>
      <c r="S166" s="2"/>
      <c r="T166" s="333"/>
      <c r="U166" s="2"/>
      <c r="V166" s="333"/>
      <c r="W166" s="2"/>
      <c r="X166" s="333"/>
      <c r="Y166" s="2"/>
      <c r="Z166" s="333"/>
      <c r="AA166" s="2"/>
      <c r="AB166" s="333"/>
      <c r="AC166" s="2"/>
      <c r="AD166" s="2"/>
      <c r="AE166" s="2"/>
      <c r="AF166" s="2"/>
      <c r="AG166" s="2"/>
      <c r="AH166" s="2"/>
      <c r="AI166" s="5">
        <f t="shared" si="15"/>
        <v>0</v>
      </c>
      <c r="AJ166" s="172"/>
      <c r="AK166" s="478"/>
    </row>
    <row r="167" spans="1:38" ht="37.15" customHeight="1" thickBot="1" x14ac:dyDescent="0.3">
      <c r="A167" s="300"/>
      <c r="B167" s="559" t="s">
        <v>859</v>
      </c>
      <c r="C167" s="255" t="s">
        <v>659</v>
      </c>
      <c r="D167" s="28" t="s">
        <v>796</v>
      </c>
      <c r="E167" s="20"/>
      <c r="F167" s="20"/>
      <c r="G167" s="20"/>
      <c r="H167" s="20"/>
      <c r="I167" s="20"/>
      <c r="J167" s="20"/>
      <c r="K167" s="20"/>
      <c r="L167" s="63"/>
      <c r="M167" s="333"/>
      <c r="N167" s="2"/>
      <c r="O167" s="333"/>
      <c r="P167" s="2"/>
      <c r="Q167" s="333"/>
      <c r="R167" s="2"/>
      <c r="S167" s="333"/>
      <c r="T167" s="2"/>
      <c r="U167" s="333"/>
      <c r="V167" s="2"/>
      <c r="W167" s="333"/>
      <c r="X167" s="2"/>
      <c r="Y167" s="333"/>
      <c r="Z167" s="2"/>
      <c r="AA167" s="333"/>
      <c r="AB167" s="2"/>
      <c r="AC167" s="2"/>
      <c r="AD167" s="2"/>
      <c r="AE167" s="2"/>
      <c r="AF167" s="2"/>
      <c r="AG167" s="2"/>
      <c r="AH167" s="2"/>
      <c r="AI167" s="5">
        <f t="shared" si="15"/>
        <v>0</v>
      </c>
      <c r="AJ167" s="172"/>
      <c r="AK167" s="478"/>
    </row>
    <row r="168" spans="1:38" ht="37.15" customHeight="1" thickBot="1" x14ac:dyDescent="0.3">
      <c r="A168" s="300"/>
      <c r="B168" s="560"/>
      <c r="C168" s="255" t="s">
        <v>660</v>
      </c>
      <c r="D168" s="28" t="s">
        <v>797</v>
      </c>
      <c r="E168" s="20"/>
      <c r="F168" s="20"/>
      <c r="G168" s="20"/>
      <c r="H168" s="20"/>
      <c r="I168" s="20"/>
      <c r="J168" s="20"/>
      <c r="K168" s="20"/>
      <c r="L168" s="63"/>
      <c r="M168" s="333"/>
      <c r="N168" s="2"/>
      <c r="O168" s="333"/>
      <c r="P168" s="2"/>
      <c r="Q168" s="333"/>
      <c r="R168" s="2"/>
      <c r="S168" s="333"/>
      <c r="T168" s="2"/>
      <c r="U168" s="333"/>
      <c r="V168" s="2"/>
      <c r="W168" s="333"/>
      <c r="X168" s="2"/>
      <c r="Y168" s="333"/>
      <c r="Z168" s="2"/>
      <c r="AA168" s="333"/>
      <c r="AB168" s="2"/>
      <c r="AC168" s="2"/>
      <c r="AD168" s="2"/>
      <c r="AE168" s="2"/>
      <c r="AF168" s="2"/>
      <c r="AG168" s="2"/>
      <c r="AH168" s="2"/>
      <c r="AI168" s="5">
        <f t="shared" si="15"/>
        <v>0</v>
      </c>
      <c r="AJ168" s="172"/>
      <c r="AK168" s="478"/>
    </row>
    <row r="169" spans="1:38" ht="37.15" hidden="1" customHeight="1" thickBot="1" x14ac:dyDescent="0.3">
      <c r="A169" s="274"/>
      <c r="B169" s="562" t="s">
        <v>859</v>
      </c>
      <c r="C169" s="255" t="s">
        <v>902</v>
      </c>
      <c r="D169" s="28" t="s">
        <v>798</v>
      </c>
      <c r="E169" s="20"/>
      <c r="F169" s="20"/>
      <c r="G169" s="20"/>
      <c r="H169" s="20"/>
      <c r="I169" s="20"/>
      <c r="J169" s="20"/>
      <c r="K169" s="20"/>
      <c r="L169" s="63"/>
      <c r="M169" s="2"/>
      <c r="N169" s="2"/>
      <c r="O169" s="2"/>
      <c r="P169" s="2"/>
      <c r="Q169" s="2"/>
      <c r="R169" s="2"/>
      <c r="S169" s="2"/>
      <c r="T169" s="2"/>
      <c r="U169" s="2"/>
      <c r="V169" s="2"/>
      <c r="W169" s="2"/>
      <c r="X169" s="2"/>
      <c r="Y169" s="2"/>
      <c r="Z169" s="2"/>
      <c r="AA169" s="2"/>
      <c r="AB169" s="2"/>
      <c r="AC169" s="2"/>
      <c r="AD169" s="2"/>
      <c r="AE169" s="2"/>
      <c r="AF169" s="2"/>
      <c r="AG169" s="2"/>
      <c r="AH169" s="2"/>
      <c r="AI169" s="5">
        <f t="shared" si="15"/>
        <v>0</v>
      </c>
      <c r="AJ169" s="172"/>
      <c r="AK169" s="478"/>
    </row>
    <row r="170" spans="1:38" ht="37.15" hidden="1" customHeight="1" thickBot="1" x14ac:dyDescent="0.3">
      <c r="A170" s="275"/>
      <c r="B170" s="563"/>
      <c r="C170" s="255" t="s">
        <v>847</v>
      </c>
      <c r="D170" s="28" t="s">
        <v>799</v>
      </c>
      <c r="E170" s="20"/>
      <c r="F170" s="20"/>
      <c r="G170" s="20"/>
      <c r="H170" s="20"/>
      <c r="I170" s="20"/>
      <c r="J170" s="20"/>
      <c r="K170" s="20"/>
      <c r="L170" s="63"/>
      <c r="M170" s="2"/>
      <c r="N170" s="2"/>
      <c r="O170" s="2"/>
      <c r="P170" s="2"/>
      <c r="Q170" s="2"/>
      <c r="R170" s="2"/>
      <c r="S170" s="2"/>
      <c r="T170" s="2"/>
      <c r="U170" s="2"/>
      <c r="V170" s="2"/>
      <c r="W170" s="2"/>
      <c r="X170" s="2"/>
      <c r="Y170" s="2"/>
      <c r="Z170" s="2"/>
      <c r="AA170" s="2"/>
      <c r="AB170" s="2"/>
      <c r="AC170" s="2"/>
      <c r="AD170" s="2"/>
      <c r="AE170" s="2"/>
      <c r="AF170" s="2"/>
      <c r="AG170" s="2"/>
      <c r="AH170" s="2"/>
      <c r="AI170" s="5">
        <f t="shared" si="15"/>
        <v>0</v>
      </c>
      <c r="AJ170" s="172"/>
      <c r="AK170" s="478"/>
    </row>
    <row r="171" spans="1:38" ht="37.15" hidden="1" customHeight="1" thickBot="1" x14ac:dyDescent="0.3">
      <c r="A171" s="530"/>
      <c r="B171" s="563"/>
      <c r="C171" s="260" t="s">
        <v>901</v>
      </c>
      <c r="D171" s="28" t="s">
        <v>800</v>
      </c>
      <c r="E171" s="20"/>
      <c r="F171" s="20"/>
      <c r="G171" s="20"/>
      <c r="H171" s="20"/>
      <c r="I171" s="20"/>
      <c r="J171" s="20"/>
      <c r="K171" s="20"/>
      <c r="L171" s="63"/>
      <c r="M171" s="7"/>
      <c r="N171" s="171"/>
      <c r="O171" s="7"/>
      <c r="P171" s="171"/>
      <c r="Q171" s="7"/>
      <c r="R171" s="171"/>
      <c r="S171" s="7"/>
      <c r="T171" s="171"/>
      <c r="U171" s="7"/>
      <c r="V171" s="171"/>
      <c r="W171" s="7"/>
      <c r="X171" s="171"/>
      <c r="Y171" s="7"/>
      <c r="Z171" s="171"/>
      <c r="AA171" s="7"/>
      <c r="AB171" s="171"/>
      <c r="AC171" s="7"/>
      <c r="AD171" s="7"/>
      <c r="AE171" s="7"/>
      <c r="AF171" s="7"/>
      <c r="AG171" s="7"/>
      <c r="AH171" s="7"/>
      <c r="AI171" s="8">
        <f t="shared" si="15"/>
        <v>0</v>
      </c>
      <c r="AJ171" s="172"/>
      <c r="AK171" s="478"/>
      <c r="AL171" s="73">
        <f>EDATE(AL2,-12)</f>
        <v>44317</v>
      </c>
    </row>
    <row r="172" spans="1:38" ht="37.15" hidden="1" customHeight="1" thickBot="1" x14ac:dyDescent="0.3">
      <c r="A172" s="531"/>
      <c r="B172" s="564"/>
      <c r="C172" s="298" t="s">
        <v>876</v>
      </c>
      <c r="D172" s="28" t="s">
        <v>801</v>
      </c>
      <c r="E172" s="20"/>
      <c r="F172" s="20"/>
      <c r="G172" s="20"/>
      <c r="H172" s="20"/>
      <c r="I172" s="20"/>
      <c r="J172" s="20"/>
      <c r="K172" s="20"/>
      <c r="L172" s="63"/>
      <c r="M172" s="171">
        <f>SUM(M163:M171)</f>
        <v>0</v>
      </c>
      <c r="N172" s="171">
        <f t="shared" ref="N172:AB172" si="18">SUM(N163:N171)</f>
        <v>0</v>
      </c>
      <c r="O172" s="171">
        <f t="shared" si="18"/>
        <v>0</v>
      </c>
      <c r="P172" s="171">
        <f t="shared" si="18"/>
        <v>0</v>
      </c>
      <c r="Q172" s="171">
        <f t="shared" si="18"/>
        <v>0</v>
      </c>
      <c r="R172" s="171">
        <f t="shared" si="18"/>
        <v>0</v>
      </c>
      <c r="S172" s="171">
        <f t="shared" si="18"/>
        <v>0</v>
      </c>
      <c r="T172" s="171">
        <f t="shared" si="18"/>
        <v>0</v>
      </c>
      <c r="U172" s="171">
        <f t="shared" si="18"/>
        <v>0</v>
      </c>
      <c r="V172" s="171">
        <f t="shared" si="18"/>
        <v>0</v>
      </c>
      <c r="W172" s="171">
        <f t="shared" si="18"/>
        <v>0</v>
      </c>
      <c r="X172" s="171">
        <f t="shared" si="18"/>
        <v>0</v>
      </c>
      <c r="Y172" s="171">
        <f t="shared" si="18"/>
        <v>0</v>
      </c>
      <c r="Z172" s="171">
        <f t="shared" si="18"/>
        <v>0</v>
      </c>
      <c r="AA172" s="171">
        <f t="shared" si="18"/>
        <v>0</v>
      </c>
      <c r="AB172" s="171">
        <f t="shared" si="18"/>
        <v>0</v>
      </c>
      <c r="AC172" s="278"/>
      <c r="AD172" s="278"/>
      <c r="AE172" s="278"/>
      <c r="AF172" s="278"/>
      <c r="AG172" s="278"/>
      <c r="AH172" s="278"/>
      <c r="AI172" s="8">
        <f t="shared" si="15"/>
        <v>0</v>
      </c>
      <c r="AJ172" s="172" t="str">
        <f>CONCATENATE(IF(G197&lt;&gt;G172," * "&amp;$B$197&amp;" ,  "&amp;$C197&amp;" For age "&amp;$E$6&amp;" "&amp;$E$7&amp;" should be equal to "&amp;$B$172&amp;" ,  "&amp;$C172&amp;""&amp;CHAR(10),""),IF(H197&lt;&gt;H172," * "&amp;$B$197&amp;" ,  "&amp;$C197&amp;" For age "&amp;$E$6&amp;" "&amp;$F$7&amp;" should be equal to "&amp;$B$172&amp;" ,  "&amp;$C172&amp;""&amp;CHAR(10),""),IF(I197&lt;&gt;I172," * "&amp;$B$197&amp;" ,  "&amp;$C197&amp;" For age "&amp;$G$6&amp;" "&amp;$G$7&amp;" should be equal to "&amp;$B$172&amp;" ,  "&amp;$C172&amp;""&amp;CHAR(10),""),IF(J197&lt;&gt;J172," * "&amp;$B$197&amp;" ,  "&amp;$C197&amp;" For age "&amp;$G$6&amp;" "&amp;$H$7&amp;" should be equal to "&amp;$B$172&amp;" ,  "&amp;$C172&amp;""&amp;CHAR(10),""),IF(K197&lt;&gt;K172," * "&amp;$B$197&amp;" ,  "&amp;$C197&amp;" For age "&amp;$I$6&amp;" "&amp;$I$7&amp;" should be equal to "&amp;$B$172&amp;" ,  "&amp;$C172&amp;""&amp;CHAR(10),""),IF(L197&lt;&gt;L172," * "&amp;$B$197&amp;" ,  "&amp;$C197&amp;" For age "&amp;$I$6&amp;" "&amp;$J$7&amp;" should be equal to "&amp;$B$172&amp;" ,  "&amp;$C172&amp;""&amp;CHAR(10),""),IF(M197&lt;&gt;M172," * "&amp;$B$197&amp;" ,  "&amp;$C197&amp;" For age "&amp;$K$6&amp;" "&amp;$K$7&amp;" should be equal to "&amp;$B$172&amp;" ,  "&amp;$C172&amp;""&amp;CHAR(10),""),IF(N197&lt;&gt;N172," * "&amp;$B$197&amp;" ,  "&amp;$C197&amp;" For age "&amp;$K$6&amp;" "&amp;$L$7&amp;" should be equal to "&amp;$B$172&amp;" ,  "&amp;$C172&amp;""&amp;CHAR(10),""),IF(O197&lt;&gt;O172," * "&amp;$B$197&amp;" ,  "&amp;$C197&amp;" For age "&amp;$M$6&amp;" "&amp;$M$7&amp;" should be equal to "&amp;$B$172&amp;" ,  "&amp;$C172&amp;""&amp;CHAR(10),""),IF(P197&lt;&gt;P172," * "&amp;$B$197&amp;" ,  "&amp;$C197&amp;" For age "&amp;$M$6&amp;" "&amp;$N$7&amp;" should be equal to "&amp;$B$172&amp;" ,  "&amp;$C172&amp;""&amp;CHAR(10),""),IF(Q197&lt;&gt;Q172," * "&amp;$B$197&amp;" ,  "&amp;$C197&amp;" For age "&amp;$O$6&amp;" "&amp;$O$7&amp;" should be equal to "&amp;$B$172&amp;" ,  "&amp;$C172&amp;""&amp;CHAR(10),""),IF(R197&lt;&gt;R172," * "&amp;$B$197&amp;" ,  "&amp;$C197&amp;" For age "&amp;$O$6&amp;" "&amp;$P$7&amp;" should be equal to "&amp;$B$172&amp;" ,  "&amp;$C172&amp;""&amp;CHAR(10),""),IF(S197&lt;&gt;S172," * "&amp;$B$197&amp;" ,  "&amp;$C197&amp;" For age "&amp;$Q$6&amp;" "&amp;$Q$7&amp;" should be equal to "&amp;$B$172&amp;" ,  "&amp;$C172&amp;""&amp;CHAR(10),""),IF(T197&lt;&gt;T172," * "&amp;$B$197&amp;" ,  "&amp;$C197&amp;" For age "&amp;$Q$6&amp;" "&amp;$R$7&amp;" should be equal to "&amp;$B$172&amp;" ,  "&amp;$C172&amp;""&amp;CHAR(10),""),IF(U197&lt;&gt;U172," * "&amp;$B$197&amp;" ,  "&amp;$C197&amp;" For age "&amp;$S$6&amp;" "&amp;$S$7&amp;" should be equal to "&amp;$B$172&amp;" ,  "&amp;$C172&amp;""&amp;CHAR(10),""),IF(V197&lt;&gt;V172," * "&amp;$B$197&amp;" ,  "&amp;$C197&amp;" For age "&amp;$S$6&amp;" "&amp;$T$7&amp;" should be equal to "&amp;$B$172&amp;" ,  "&amp;$C172&amp;""&amp;CHAR(10),""),IF(W197&lt;&gt;W172," * "&amp;$B$197&amp;" ,  "&amp;$C197&amp;" For age "&amp;$U$6&amp;" "&amp;$U$7&amp;" should be equal to "&amp;$B$172&amp;" ,  "&amp;$C172&amp;""&amp;CHAR(10),""),IF(X197&lt;&gt;X172," * "&amp;$B$197&amp;" ,  "&amp;$C197&amp;" For age "&amp;$U$6&amp;" "&amp;$V$7&amp;" should be equal to "&amp;$B$172&amp;" ,  "&amp;$C172&amp;""&amp;CHAR(10),""),IF(Y197&lt;&gt;Y172," * "&amp;$B$197&amp;" ,  "&amp;$C197&amp;" For age "&amp;$W$6&amp;" "&amp;$W$7&amp;" should be equal to "&amp;$B$172&amp;" ,  "&amp;$C172&amp;""&amp;CHAR(10),""),IF(Z197&lt;&gt;Z172," * "&amp;$B$197&amp;" ,  "&amp;$C197&amp;" For age "&amp;$W$6&amp;" "&amp;$X$7&amp;" should be equal to "&amp;$B$172&amp;" ,  "&amp;$C172&amp;""&amp;CHAR(10),""),IF(AA197&lt;&gt;AA172," * "&amp;$B$197&amp;" ,  "&amp;$C197&amp;" For age "&amp;$Y$6&amp;" "&amp;$Y$7&amp;" should be equal to "&amp;$B$172&amp;" ,  "&amp;$C172&amp;""&amp;CHAR(10),""),IF(AB197&lt;&gt;AB172," * "&amp;$B$197&amp;" ,  "&amp;$C197&amp;" For age "&amp;$Y$6&amp;" "&amp;$Z$7&amp;" should be equal to "&amp;$B$172&amp;" ,  "&amp;$C172&amp;""&amp;CHAR(10),""),IF(AC197&lt;&gt;AC172," * "&amp;$B$197&amp;" ,  "&amp;$C197&amp;" For age "&amp;$AA$6&amp;" "&amp;$AA$7&amp;" should be equal to "&amp;$B$172&amp;" ,  "&amp;$C172&amp;""&amp;CHAR(10),""),IF(AD197&lt;&gt;AD172," * "&amp;$B$197&amp;" ,  "&amp;$C197&amp;" For age "&amp;$AA$6&amp;" "&amp;$AB$7&amp;" should be equal to "&amp;$B$172&amp;" ,  "&amp;$C172&amp;""&amp;CHAR(10),""))</f>
        <v/>
      </c>
      <c r="AK172" s="479"/>
      <c r="AL172" s="73"/>
    </row>
    <row r="173" spans="1:38" ht="37.15" customHeight="1" thickBot="1" x14ac:dyDescent="0.3">
      <c r="A173" s="532"/>
      <c r="B173" s="575" t="s">
        <v>654</v>
      </c>
      <c r="C173" s="259" t="s">
        <v>104</v>
      </c>
      <c r="D173" s="28" t="s">
        <v>802</v>
      </c>
      <c r="E173" s="20"/>
      <c r="F173" s="20"/>
      <c r="G173" s="20"/>
      <c r="H173" s="20"/>
      <c r="I173" s="20"/>
      <c r="J173" s="20"/>
      <c r="K173" s="20"/>
      <c r="L173" s="63"/>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2">
        <f t="shared" si="15"/>
        <v>0</v>
      </c>
      <c r="AJ173" s="172"/>
      <c r="AK173" s="477" t="str">
        <f>CONCATENATE(AJ175,AJ176,AJ177,AJ179,AJ180,AJ181,AJ182,AJ183,AJ185,AJ186,AJ187,AJ188,AJ189,AJ190,AJ191,AJ192,AJ193,AJ194,AJ195,AJ196,AJ200,AJ203,AJ204,AJ205,AJ206,AJ207,AJ208,AJ209,AJ210,AJ211,AJ212,AJ213,AJ214,AJ178,AJ215,AJ199,AJ202,AJ201,AJ197,AJ184,AJ174,AJ173)</f>
        <v/>
      </c>
    </row>
    <row r="174" spans="1:38" ht="37.15" customHeight="1" thickBot="1" x14ac:dyDescent="0.3">
      <c r="A174" s="532"/>
      <c r="B174" s="576"/>
      <c r="C174" s="255" t="s">
        <v>105</v>
      </c>
      <c r="D174" s="28" t="s">
        <v>803</v>
      </c>
      <c r="E174" s="20"/>
      <c r="F174" s="20"/>
      <c r="G174" s="20"/>
      <c r="H174" s="20"/>
      <c r="I174" s="20"/>
      <c r="J174" s="20"/>
      <c r="K174" s="20"/>
      <c r="L174" s="63"/>
      <c r="M174" s="2"/>
      <c r="N174" s="2"/>
      <c r="O174" s="2"/>
      <c r="P174" s="2"/>
      <c r="Q174" s="2"/>
      <c r="R174" s="2"/>
      <c r="S174" s="2"/>
      <c r="T174" s="2"/>
      <c r="U174" s="2"/>
      <c r="V174" s="2"/>
      <c r="W174" s="2"/>
      <c r="X174" s="2"/>
      <c r="Y174" s="2"/>
      <c r="Z174" s="2"/>
      <c r="AA174" s="2"/>
      <c r="AB174" s="2"/>
      <c r="AC174" s="2"/>
      <c r="AD174" s="2"/>
      <c r="AE174" s="2"/>
      <c r="AF174" s="2"/>
      <c r="AG174" s="2"/>
      <c r="AH174" s="2"/>
      <c r="AI174" s="5">
        <f t="shared" si="15"/>
        <v>0</v>
      </c>
      <c r="AJ174" s="172"/>
      <c r="AK174" s="478"/>
    </row>
    <row r="175" spans="1:38" ht="44.25" customHeight="1" thickBot="1" x14ac:dyDescent="0.3">
      <c r="A175" s="532"/>
      <c r="B175" s="576"/>
      <c r="C175" s="255" t="s">
        <v>106</v>
      </c>
      <c r="D175" s="28" t="s">
        <v>804</v>
      </c>
      <c r="E175" s="20"/>
      <c r="F175" s="20"/>
      <c r="G175" s="20"/>
      <c r="H175" s="20"/>
      <c r="I175" s="20"/>
      <c r="J175" s="20"/>
      <c r="K175" s="20"/>
      <c r="L175" s="63"/>
      <c r="M175" s="2"/>
      <c r="N175" s="2"/>
      <c r="O175" s="2"/>
      <c r="P175" s="2"/>
      <c r="Q175" s="2"/>
      <c r="R175" s="2"/>
      <c r="S175" s="2"/>
      <c r="T175" s="2"/>
      <c r="U175" s="2"/>
      <c r="V175" s="2"/>
      <c r="W175" s="2"/>
      <c r="X175" s="2"/>
      <c r="Y175" s="2"/>
      <c r="Z175" s="2"/>
      <c r="AA175" s="2"/>
      <c r="AB175" s="2"/>
      <c r="AC175" s="2"/>
      <c r="AD175" s="2"/>
      <c r="AE175" s="2"/>
      <c r="AF175" s="2"/>
      <c r="AG175" s="2"/>
      <c r="AH175" s="2"/>
      <c r="AI175" s="5">
        <f t="shared" si="15"/>
        <v>0</v>
      </c>
      <c r="AJ175" s="172"/>
      <c r="AK175" s="478"/>
    </row>
    <row r="176" spans="1:38" ht="37.15" customHeight="1" thickBot="1" x14ac:dyDescent="0.3">
      <c r="A176" s="532"/>
      <c r="B176" s="576"/>
      <c r="C176" s="255" t="s">
        <v>108</v>
      </c>
      <c r="D176" s="28" t="s">
        <v>805</v>
      </c>
      <c r="E176" s="20"/>
      <c r="F176" s="20"/>
      <c r="G176" s="20"/>
      <c r="H176" s="20"/>
      <c r="I176" s="20"/>
      <c r="J176" s="20"/>
      <c r="K176" s="20"/>
      <c r="L176" s="63"/>
      <c r="M176" s="2"/>
      <c r="N176" s="2"/>
      <c r="O176" s="2"/>
      <c r="P176" s="2"/>
      <c r="Q176" s="2"/>
      <c r="R176" s="2"/>
      <c r="S176" s="2"/>
      <c r="T176" s="2"/>
      <c r="U176" s="2"/>
      <c r="V176" s="2"/>
      <c r="W176" s="2"/>
      <c r="X176" s="2"/>
      <c r="Y176" s="2"/>
      <c r="Z176" s="2"/>
      <c r="AA176" s="2"/>
      <c r="AB176" s="2"/>
      <c r="AC176" s="2"/>
      <c r="AD176" s="2"/>
      <c r="AE176" s="2"/>
      <c r="AF176" s="2"/>
      <c r="AG176" s="2"/>
      <c r="AH176" s="2"/>
      <c r="AI176" s="5">
        <f t="shared" si="15"/>
        <v>0</v>
      </c>
      <c r="AJ176" s="172"/>
      <c r="AK176" s="478"/>
    </row>
    <row r="177" spans="1:37" ht="37.15" customHeight="1" thickBot="1" x14ac:dyDescent="0.3">
      <c r="A177" s="532"/>
      <c r="B177" s="576"/>
      <c r="C177" s="255" t="s">
        <v>109</v>
      </c>
      <c r="D177" s="28" t="s">
        <v>806</v>
      </c>
      <c r="E177" s="20"/>
      <c r="F177" s="20"/>
      <c r="G177" s="20"/>
      <c r="H177" s="20"/>
      <c r="I177" s="20"/>
      <c r="J177" s="20"/>
      <c r="K177" s="20"/>
      <c r="L177" s="63"/>
      <c r="M177" s="2"/>
      <c r="N177" s="2"/>
      <c r="O177" s="2"/>
      <c r="P177" s="2"/>
      <c r="Q177" s="2"/>
      <c r="R177" s="2"/>
      <c r="S177" s="2"/>
      <c r="T177" s="2"/>
      <c r="U177" s="2"/>
      <c r="V177" s="2"/>
      <c r="W177" s="2"/>
      <c r="X177" s="2"/>
      <c r="Y177" s="2"/>
      <c r="Z177" s="2"/>
      <c r="AA177" s="2"/>
      <c r="AB177" s="2"/>
      <c r="AC177" s="2"/>
      <c r="AD177" s="2"/>
      <c r="AE177" s="2"/>
      <c r="AF177" s="2"/>
      <c r="AG177" s="2"/>
      <c r="AH177" s="2"/>
      <c r="AI177" s="5">
        <f t="shared" si="15"/>
        <v>0</v>
      </c>
      <c r="AJ177" s="172"/>
      <c r="AK177" s="478"/>
    </row>
    <row r="178" spans="1:37" s="4" customFormat="1" ht="37.15" customHeight="1" thickBot="1" x14ac:dyDescent="0.3">
      <c r="A178" s="532"/>
      <c r="B178" s="576"/>
      <c r="C178" s="256" t="s">
        <v>110</v>
      </c>
      <c r="D178" s="28" t="s">
        <v>807</v>
      </c>
      <c r="E178" s="20"/>
      <c r="F178" s="20"/>
      <c r="G178" s="20"/>
      <c r="H178" s="20"/>
      <c r="I178" s="20"/>
      <c r="J178" s="20"/>
      <c r="K178" s="20"/>
      <c r="L178" s="63"/>
      <c r="M178" s="2"/>
      <c r="N178" s="2"/>
      <c r="O178" s="2"/>
      <c r="P178" s="2"/>
      <c r="Q178" s="2"/>
      <c r="R178" s="2"/>
      <c r="S178" s="2"/>
      <c r="T178" s="2"/>
      <c r="U178" s="2"/>
      <c r="V178" s="2"/>
      <c r="W178" s="2"/>
      <c r="X178" s="2"/>
      <c r="Y178" s="2"/>
      <c r="Z178" s="2"/>
      <c r="AA178" s="2"/>
      <c r="AB178" s="2"/>
      <c r="AC178" s="2"/>
      <c r="AD178" s="2"/>
      <c r="AE178" s="2"/>
      <c r="AF178" s="2"/>
      <c r="AG178" s="2"/>
      <c r="AH178" s="2"/>
      <c r="AI178" s="5">
        <f t="shared" si="15"/>
        <v>0</v>
      </c>
      <c r="AJ178" s="172"/>
      <c r="AK178" s="478"/>
    </row>
    <row r="179" spans="1:37" ht="37.15" customHeight="1" thickBot="1" x14ac:dyDescent="0.3">
      <c r="A179" s="532"/>
      <c r="B179" s="576"/>
      <c r="C179" s="255" t="s">
        <v>111</v>
      </c>
      <c r="D179" s="28" t="s">
        <v>808</v>
      </c>
      <c r="E179" s="20"/>
      <c r="F179" s="20"/>
      <c r="G179" s="20"/>
      <c r="H179" s="20"/>
      <c r="I179" s="20"/>
      <c r="J179" s="20"/>
      <c r="K179" s="20"/>
      <c r="L179" s="63"/>
      <c r="M179" s="2"/>
      <c r="N179" s="2"/>
      <c r="O179" s="2"/>
      <c r="P179" s="2"/>
      <c r="Q179" s="2"/>
      <c r="R179" s="2"/>
      <c r="S179" s="2"/>
      <c r="T179" s="2"/>
      <c r="U179" s="2"/>
      <c r="V179" s="2"/>
      <c r="W179" s="2"/>
      <c r="X179" s="2"/>
      <c r="Y179" s="2"/>
      <c r="Z179" s="2"/>
      <c r="AA179" s="2"/>
      <c r="AB179" s="2"/>
      <c r="AC179" s="2"/>
      <c r="AD179" s="2"/>
      <c r="AE179" s="2"/>
      <c r="AF179" s="2"/>
      <c r="AG179" s="2"/>
      <c r="AH179" s="2"/>
      <c r="AI179" s="5">
        <f t="shared" si="15"/>
        <v>0</v>
      </c>
      <c r="AJ179" s="172"/>
      <c r="AK179" s="478"/>
    </row>
    <row r="180" spans="1:37" ht="37.15" customHeight="1" thickBot="1" x14ac:dyDescent="0.3">
      <c r="A180" s="532"/>
      <c r="B180" s="576"/>
      <c r="C180" s="255" t="s">
        <v>112</v>
      </c>
      <c r="D180" s="28" t="s">
        <v>809</v>
      </c>
      <c r="E180" s="20"/>
      <c r="F180" s="20"/>
      <c r="G180" s="20"/>
      <c r="H180" s="20"/>
      <c r="I180" s="20"/>
      <c r="J180" s="20"/>
      <c r="K180" s="20"/>
      <c r="L180" s="63"/>
      <c r="M180" s="2"/>
      <c r="N180" s="2"/>
      <c r="O180" s="2"/>
      <c r="P180" s="2"/>
      <c r="Q180" s="2"/>
      <c r="R180" s="2"/>
      <c r="S180" s="2"/>
      <c r="T180" s="2"/>
      <c r="U180" s="2"/>
      <c r="V180" s="2"/>
      <c r="W180" s="2"/>
      <c r="X180" s="2"/>
      <c r="Y180" s="2"/>
      <c r="Z180" s="2"/>
      <c r="AA180" s="2"/>
      <c r="AB180" s="2"/>
      <c r="AC180" s="2"/>
      <c r="AD180" s="2"/>
      <c r="AE180" s="2"/>
      <c r="AF180" s="2"/>
      <c r="AG180" s="2"/>
      <c r="AH180" s="2"/>
      <c r="AI180" s="5">
        <f t="shared" si="15"/>
        <v>0</v>
      </c>
      <c r="AJ180" s="172"/>
      <c r="AK180" s="478"/>
    </row>
    <row r="181" spans="1:37" ht="37.15" customHeight="1" thickBot="1" x14ac:dyDescent="0.3">
      <c r="A181" s="532"/>
      <c r="B181" s="576"/>
      <c r="C181" s="255" t="s">
        <v>113</v>
      </c>
      <c r="D181" s="28" t="s">
        <v>810</v>
      </c>
      <c r="E181" s="20"/>
      <c r="F181" s="20"/>
      <c r="G181" s="20"/>
      <c r="H181" s="20"/>
      <c r="I181" s="20"/>
      <c r="J181" s="20"/>
      <c r="K181" s="20"/>
      <c r="L181" s="63"/>
      <c r="M181" s="2"/>
      <c r="N181" s="2"/>
      <c r="O181" s="2"/>
      <c r="P181" s="2"/>
      <c r="Q181" s="2"/>
      <c r="R181" s="2"/>
      <c r="S181" s="2"/>
      <c r="T181" s="2"/>
      <c r="U181" s="2"/>
      <c r="V181" s="2"/>
      <c r="W181" s="2"/>
      <c r="X181" s="2"/>
      <c r="Y181" s="2"/>
      <c r="Z181" s="2"/>
      <c r="AA181" s="2"/>
      <c r="AB181" s="2"/>
      <c r="AC181" s="2"/>
      <c r="AD181" s="2"/>
      <c r="AE181" s="2"/>
      <c r="AF181" s="2"/>
      <c r="AG181" s="2"/>
      <c r="AH181" s="2"/>
      <c r="AI181" s="5">
        <f t="shared" si="15"/>
        <v>0</v>
      </c>
      <c r="AJ181" s="172"/>
      <c r="AK181" s="478"/>
    </row>
    <row r="182" spans="1:37" ht="37.15" customHeight="1" thickBot="1" x14ac:dyDescent="0.3">
      <c r="A182" s="532"/>
      <c r="B182" s="576"/>
      <c r="C182" s="255" t="s">
        <v>114</v>
      </c>
      <c r="D182" s="28" t="s">
        <v>811</v>
      </c>
      <c r="E182" s="20"/>
      <c r="F182" s="20"/>
      <c r="G182" s="20"/>
      <c r="H182" s="20"/>
      <c r="I182" s="20"/>
      <c r="J182" s="20"/>
      <c r="K182" s="20"/>
      <c r="L182" s="63"/>
      <c r="M182" s="2"/>
      <c r="N182" s="2"/>
      <c r="O182" s="2"/>
      <c r="P182" s="2"/>
      <c r="Q182" s="2"/>
      <c r="R182" s="2"/>
      <c r="S182" s="2"/>
      <c r="T182" s="2"/>
      <c r="U182" s="2"/>
      <c r="V182" s="2"/>
      <c r="W182" s="2"/>
      <c r="X182" s="2"/>
      <c r="Y182" s="2"/>
      <c r="Z182" s="2"/>
      <c r="AA182" s="2"/>
      <c r="AB182" s="2"/>
      <c r="AC182" s="2"/>
      <c r="AD182" s="2"/>
      <c r="AE182" s="2"/>
      <c r="AF182" s="2"/>
      <c r="AG182" s="2"/>
      <c r="AH182" s="2"/>
      <c r="AI182" s="5">
        <f t="shared" si="15"/>
        <v>0</v>
      </c>
      <c r="AJ182" s="172"/>
      <c r="AK182" s="478"/>
    </row>
    <row r="183" spans="1:37" ht="37.15" customHeight="1" thickBot="1" x14ac:dyDescent="0.3">
      <c r="A183" s="532"/>
      <c r="B183" s="576"/>
      <c r="C183" s="255" t="s">
        <v>115</v>
      </c>
      <c r="D183" s="28" t="s">
        <v>812</v>
      </c>
      <c r="E183" s="20"/>
      <c r="F183" s="20"/>
      <c r="G183" s="20"/>
      <c r="H183" s="20"/>
      <c r="I183" s="20"/>
      <c r="J183" s="20"/>
      <c r="K183" s="20"/>
      <c r="L183" s="63"/>
      <c r="M183" s="2"/>
      <c r="N183" s="2"/>
      <c r="O183" s="2"/>
      <c r="P183" s="2"/>
      <c r="Q183" s="2"/>
      <c r="R183" s="2"/>
      <c r="S183" s="2"/>
      <c r="T183" s="2"/>
      <c r="U183" s="2"/>
      <c r="V183" s="2"/>
      <c r="W183" s="2"/>
      <c r="X183" s="2"/>
      <c r="Y183" s="2"/>
      <c r="Z183" s="2"/>
      <c r="AA183" s="2"/>
      <c r="AB183" s="2"/>
      <c r="AC183" s="2"/>
      <c r="AD183" s="2"/>
      <c r="AE183" s="2"/>
      <c r="AF183" s="2"/>
      <c r="AG183" s="2"/>
      <c r="AH183" s="2"/>
      <c r="AI183" s="5">
        <f t="shared" si="15"/>
        <v>0</v>
      </c>
      <c r="AJ183" s="172"/>
      <c r="AK183" s="478"/>
    </row>
    <row r="184" spans="1:37" ht="37.15" customHeight="1" thickBot="1" x14ac:dyDescent="0.3">
      <c r="A184" s="532"/>
      <c r="B184" s="577"/>
      <c r="C184" s="291" t="s">
        <v>861</v>
      </c>
      <c r="D184" s="28" t="s">
        <v>813</v>
      </c>
      <c r="E184" s="20"/>
      <c r="F184" s="20"/>
      <c r="G184" s="20"/>
      <c r="H184" s="20"/>
      <c r="I184" s="20"/>
      <c r="J184" s="20"/>
      <c r="K184" s="20"/>
      <c r="L184" s="63"/>
      <c r="M184" s="171">
        <f>SUM(M173:M183)</f>
        <v>0</v>
      </c>
      <c r="N184" s="171">
        <f t="shared" ref="N184:AB184" si="19">SUM(N173:N183)</f>
        <v>0</v>
      </c>
      <c r="O184" s="171">
        <f t="shared" si="19"/>
        <v>0</v>
      </c>
      <c r="P184" s="171">
        <f t="shared" si="19"/>
        <v>0</v>
      </c>
      <c r="Q184" s="171">
        <f t="shared" si="19"/>
        <v>0</v>
      </c>
      <c r="R184" s="171">
        <f t="shared" si="19"/>
        <v>0</v>
      </c>
      <c r="S184" s="171">
        <f t="shared" si="19"/>
        <v>0</v>
      </c>
      <c r="T184" s="171">
        <f t="shared" si="19"/>
        <v>0</v>
      </c>
      <c r="U184" s="171">
        <f t="shared" si="19"/>
        <v>0</v>
      </c>
      <c r="V184" s="171">
        <f t="shared" si="19"/>
        <v>0</v>
      </c>
      <c r="W184" s="171">
        <f t="shared" si="19"/>
        <v>0</v>
      </c>
      <c r="X184" s="171">
        <f t="shared" si="19"/>
        <v>0</v>
      </c>
      <c r="Y184" s="171">
        <f t="shared" si="19"/>
        <v>0</v>
      </c>
      <c r="Z184" s="171">
        <f t="shared" si="19"/>
        <v>0</v>
      </c>
      <c r="AA184" s="171">
        <f t="shared" si="19"/>
        <v>0</v>
      </c>
      <c r="AB184" s="171">
        <f t="shared" si="19"/>
        <v>0</v>
      </c>
      <c r="AC184" s="7"/>
      <c r="AD184" s="7"/>
      <c r="AE184" s="7"/>
      <c r="AF184" s="7"/>
      <c r="AG184" s="7"/>
      <c r="AH184" s="7"/>
      <c r="AI184" s="8">
        <f t="shared" si="15"/>
        <v>0</v>
      </c>
      <c r="AJ184" s="172" t="str">
        <f>CONCATENATE(IF(G184&lt;&gt;G63," * "&amp;$B$184&amp;" ,  "&amp;$C184&amp;" For age "&amp;$E$6&amp;" "&amp;$E$7&amp;" should be equal to "&amp;$B$63&amp;" ,  "&amp;$C63&amp;""&amp;CHAR(10),""),IF(H184&lt;&gt;H63," * "&amp;$B$184&amp;" ,  "&amp;$C184&amp;" For age "&amp;$E$6&amp;" "&amp;$F$7&amp;" should be equal to "&amp;$B$63&amp;" ,  "&amp;$C63&amp;""&amp;CHAR(10),""),IF(I184&lt;&gt;I63," * "&amp;$B$184&amp;" ,  "&amp;$C184&amp;" For age "&amp;$G$6&amp;" "&amp;$G$7&amp;" should be equal to "&amp;$B$63&amp;" ,  "&amp;$C63&amp;""&amp;CHAR(10),""),IF(J184&lt;&gt;J63," * "&amp;$B$184&amp;" ,  "&amp;$C184&amp;" For age "&amp;$G$6&amp;" "&amp;$H$7&amp;" should be equal to "&amp;$B$63&amp;" ,  "&amp;$C63&amp;""&amp;CHAR(10),""),IF(K184&lt;&gt;K63," * "&amp;$B$184&amp;" ,  "&amp;$C184&amp;" For age "&amp;$I$6&amp;" "&amp;$I$7&amp;" should be equal to "&amp;$B$63&amp;" ,  "&amp;$C63&amp;""&amp;CHAR(10),""),IF(L184&lt;&gt;L63," * "&amp;$B$184&amp;" ,  "&amp;$C184&amp;" For age "&amp;$I$6&amp;" "&amp;$J$7&amp;" should be equal to "&amp;$B$63&amp;" ,  "&amp;$C63&amp;""&amp;CHAR(10),""),IF(M184&lt;&gt;M63," * "&amp;$B$184&amp;" ,  "&amp;$C184&amp;" For age "&amp;$K$6&amp;" "&amp;$K$7&amp;" should be equal to "&amp;$B$63&amp;" ,  "&amp;$C63&amp;""&amp;CHAR(10),""),IF(N184&lt;&gt;N63," * "&amp;$B$184&amp;" ,  "&amp;$C184&amp;" For age "&amp;$K$6&amp;" "&amp;$L$7&amp;" should be equal to "&amp;$B$63&amp;" ,  "&amp;$C63&amp;""&amp;CHAR(10),""),IF(O184&lt;&gt;O63," * "&amp;$B$184&amp;" ,  "&amp;$C184&amp;" For age "&amp;$M$6&amp;" "&amp;$M$7&amp;" should be equal to "&amp;$B$63&amp;" ,  "&amp;$C63&amp;""&amp;CHAR(10),""),IF(P184&lt;&gt;P63," * "&amp;$B$184&amp;" ,  "&amp;$C184&amp;" For age "&amp;$M$6&amp;" "&amp;$N$7&amp;" should be equal to "&amp;$B$63&amp;" ,  "&amp;$C63&amp;""&amp;CHAR(10),""),IF(Q184&lt;&gt;Q63," * "&amp;$B$184&amp;" ,  "&amp;$C184&amp;" For age "&amp;$O$6&amp;" "&amp;$O$7&amp;" should be equal to "&amp;$B$63&amp;" ,  "&amp;$C63&amp;""&amp;CHAR(10),""),IF(R184&lt;&gt;R63," * "&amp;$B$184&amp;" ,  "&amp;$C184&amp;" For age "&amp;$O$6&amp;" "&amp;$P$7&amp;" should be equal to "&amp;$B$63&amp;" ,  "&amp;$C63&amp;""&amp;CHAR(10),""),IF(S184&lt;&gt;S63," * "&amp;$B$184&amp;" ,  "&amp;$C184&amp;" For age "&amp;$Q$6&amp;" "&amp;$Q$7&amp;" should be equal to "&amp;$B$63&amp;" ,  "&amp;$C63&amp;""&amp;CHAR(10),""),IF(T184&lt;&gt;T63," * "&amp;$B$184&amp;" ,  "&amp;$C184&amp;" For age "&amp;$Q$6&amp;" "&amp;$R$7&amp;" should be equal to "&amp;$B$63&amp;" ,  "&amp;$C63&amp;""&amp;CHAR(10),""),IF(U184&lt;&gt;U63," * "&amp;$B$184&amp;" ,  "&amp;$C184&amp;" For age "&amp;$S$6&amp;" "&amp;$S$7&amp;" should be equal to "&amp;$B$63&amp;" ,  "&amp;$C63&amp;""&amp;CHAR(10),""),IF(V184&lt;&gt;V63," * "&amp;$B$184&amp;" ,  "&amp;$C184&amp;" For age "&amp;$S$6&amp;" "&amp;$T$7&amp;" should be equal to "&amp;$B$63&amp;" ,  "&amp;$C63&amp;""&amp;CHAR(10),""),IF(W184&lt;&gt;W63," * "&amp;$B$184&amp;" ,  "&amp;$C184&amp;" For age "&amp;$U$6&amp;" "&amp;$U$7&amp;" should be equal to "&amp;$B$63&amp;" ,  "&amp;$C63&amp;""&amp;CHAR(10),""),IF(X184&lt;&gt;X63," * "&amp;$B$184&amp;" ,  "&amp;$C184&amp;" For age "&amp;$U$6&amp;" "&amp;$V$7&amp;" should be equal to "&amp;$B$63&amp;" ,  "&amp;$C63&amp;""&amp;CHAR(10),""),IF(Y184&lt;&gt;Y63," * "&amp;$B$184&amp;" ,  "&amp;$C184&amp;" For age "&amp;$W$6&amp;" "&amp;$W$7&amp;" should be equal to "&amp;$B$63&amp;" ,  "&amp;$C63&amp;""&amp;CHAR(10),""),IF(Z184&lt;&gt;Z63," * "&amp;$B$184&amp;" ,  "&amp;$C184&amp;" For age "&amp;$W$6&amp;" "&amp;$X$7&amp;" should be equal to "&amp;$B$63&amp;" ,  "&amp;$C63&amp;""&amp;CHAR(10),""),IF(AA184&lt;&gt;AA63," * "&amp;$B$184&amp;" ,  "&amp;$C184&amp;" For age "&amp;$Y$6&amp;" "&amp;$Y$7&amp;" should be equal to "&amp;$B$63&amp;" ,  "&amp;$C63&amp;""&amp;CHAR(10),""),IF(AB184&lt;&gt;AB63," * "&amp;$B$184&amp;" ,  "&amp;$C184&amp;" For age "&amp;$Y$6&amp;" "&amp;$Z$7&amp;" should be equal to "&amp;$B$63&amp;" ,  "&amp;$C63&amp;""&amp;CHAR(10),""),IF(AC184&lt;&gt;AC63," * "&amp;$B$184&amp;" ,  "&amp;$C184&amp;" For age "&amp;$AA$6&amp;" "&amp;$AA$7&amp;" should be equal to "&amp;$B$63&amp;" ,  "&amp;$C63&amp;""&amp;CHAR(10),""),IF(AD184&lt;&gt;AD63," * "&amp;$B$184&amp;" ,  "&amp;$C184&amp;" For age "&amp;$AA$6&amp;" "&amp;$AB$7&amp;" should be equal to "&amp;$B$63&amp;" ,  "&amp;$C63&amp;""&amp;CHAR(10),""))</f>
        <v/>
      </c>
      <c r="AK184" s="478"/>
    </row>
    <row r="185" spans="1:37" ht="37.15" customHeight="1" thickBot="1" x14ac:dyDescent="0.3">
      <c r="A185" s="535"/>
      <c r="B185" s="578" t="s">
        <v>655</v>
      </c>
      <c r="C185" s="259" t="s">
        <v>117</v>
      </c>
      <c r="D185" s="28" t="s">
        <v>814</v>
      </c>
      <c r="E185" s="20"/>
      <c r="F185" s="20"/>
      <c r="G185" s="20"/>
      <c r="H185" s="20"/>
      <c r="I185" s="20"/>
      <c r="J185" s="20"/>
      <c r="K185" s="20"/>
      <c r="L185" s="63"/>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2">
        <f t="shared" si="15"/>
        <v>0</v>
      </c>
      <c r="AJ185" s="172"/>
      <c r="AK185" s="478"/>
    </row>
    <row r="186" spans="1:37" ht="37.15" customHeight="1" thickBot="1" x14ac:dyDescent="0.3">
      <c r="A186" s="530"/>
      <c r="B186" s="579"/>
      <c r="C186" s="255" t="s">
        <v>27</v>
      </c>
      <c r="D186" s="28" t="s">
        <v>815</v>
      </c>
      <c r="E186" s="20"/>
      <c r="F186" s="20"/>
      <c r="G186" s="20"/>
      <c r="H186" s="20"/>
      <c r="I186" s="20"/>
      <c r="J186" s="20"/>
      <c r="K186" s="20"/>
      <c r="L186" s="63"/>
      <c r="M186" s="2"/>
      <c r="N186" s="2"/>
      <c r="O186" s="2"/>
      <c r="P186" s="2"/>
      <c r="Q186" s="2"/>
      <c r="R186" s="2"/>
      <c r="S186" s="2"/>
      <c r="T186" s="2"/>
      <c r="U186" s="2"/>
      <c r="V186" s="2"/>
      <c r="W186" s="2"/>
      <c r="X186" s="2"/>
      <c r="Y186" s="2"/>
      <c r="Z186" s="2"/>
      <c r="AA186" s="2"/>
      <c r="AB186" s="2"/>
      <c r="AC186" s="2"/>
      <c r="AD186" s="2"/>
      <c r="AE186" s="2"/>
      <c r="AF186" s="2"/>
      <c r="AG186" s="2"/>
      <c r="AH186" s="2"/>
      <c r="AI186" s="5">
        <f t="shared" si="15"/>
        <v>0</v>
      </c>
      <c r="AJ186" s="172"/>
      <c r="AK186" s="478"/>
    </row>
    <row r="187" spans="1:37" ht="37.15" customHeight="1" thickBot="1" x14ac:dyDescent="0.3">
      <c r="A187" s="531"/>
      <c r="B187" s="579"/>
      <c r="C187" s="255" t="s">
        <v>118</v>
      </c>
      <c r="D187" s="28" t="s">
        <v>816</v>
      </c>
      <c r="E187" s="20"/>
      <c r="F187" s="20"/>
      <c r="G187" s="20"/>
      <c r="H187" s="20"/>
      <c r="I187" s="20"/>
      <c r="J187" s="20"/>
      <c r="K187" s="20"/>
      <c r="L187" s="63"/>
      <c r="M187" s="2"/>
      <c r="N187" s="2"/>
      <c r="O187" s="2"/>
      <c r="P187" s="2"/>
      <c r="Q187" s="2"/>
      <c r="R187" s="2"/>
      <c r="S187" s="2"/>
      <c r="T187" s="2"/>
      <c r="U187" s="2"/>
      <c r="V187" s="2"/>
      <c r="W187" s="2"/>
      <c r="X187" s="2"/>
      <c r="Y187" s="2"/>
      <c r="Z187" s="2"/>
      <c r="AA187" s="2"/>
      <c r="AB187" s="2"/>
      <c r="AC187" s="2"/>
      <c r="AD187" s="2"/>
      <c r="AE187" s="2"/>
      <c r="AF187" s="2"/>
      <c r="AG187" s="2"/>
      <c r="AH187" s="2"/>
      <c r="AI187" s="5">
        <f t="shared" si="15"/>
        <v>0</v>
      </c>
      <c r="AJ187" s="172"/>
      <c r="AK187" s="478"/>
    </row>
    <row r="188" spans="1:37" ht="37.15" customHeight="1" thickBot="1" x14ac:dyDescent="0.3">
      <c r="A188" s="531"/>
      <c r="B188" s="579"/>
      <c r="C188" s="255" t="s">
        <v>119</v>
      </c>
      <c r="D188" s="28" t="s">
        <v>817</v>
      </c>
      <c r="E188" s="20"/>
      <c r="F188" s="20"/>
      <c r="G188" s="20"/>
      <c r="H188" s="20"/>
      <c r="I188" s="20"/>
      <c r="J188" s="20"/>
      <c r="K188" s="20"/>
      <c r="L188" s="63"/>
      <c r="M188" s="2"/>
      <c r="N188" s="2"/>
      <c r="O188" s="2"/>
      <c r="P188" s="2"/>
      <c r="Q188" s="2"/>
      <c r="R188" s="2"/>
      <c r="S188" s="2"/>
      <c r="T188" s="2"/>
      <c r="U188" s="2"/>
      <c r="V188" s="2"/>
      <c r="W188" s="2"/>
      <c r="X188" s="2"/>
      <c r="Y188" s="2"/>
      <c r="Z188" s="2"/>
      <c r="AA188" s="2"/>
      <c r="AB188" s="2"/>
      <c r="AC188" s="2"/>
      <c r="AD188" s="2"/>
      <c r="AE188" s="2"/>
      <c r="AF188" s="2"/>
      <c r="AG188" s="2"/>
      <c r="AH188" s="2"/>
      <c r="AI188" s="5">
        <f t="shared" si="15"/>
        <v>0</v>
      </c>
      <c r="AJ188" s="172"/>
      <c r="AK188" s="478"/>
    </row>
    <row r="189" spans="1:37" ht="37.15" customHeight="1" thickBot="1" x14ac:dyDescent="0.3">
      <c r="A189" s="531"/>
      <c r="B189" s="579"/>
      <c r="C189" s="255" t="s">
        <v>120</v>
      </c>
      <c r="D189" s="28" t="s">
        <v>818</v>
      </c>
      <c r="E189" s="20"/>
      <c r="F189" s="20"/>
      <c r="G189" s="20"/>
      <c r="H189" s="20"/>
      <c r="I189" s="20"/>
      <c r="J189" s="20"/>
      <c r="K189" s="20"/>
      <c r="L189" s="63"/>
      <c r="M189" s="2"/>
      <c r="N189" s="2"/>
      <c r="O189" s="2"/>
      <c r="P189" s="2"/>
      <c r="Q189" s="2"/>
      <c r="R189" s="2"/>
      <c r="S189" s="2"/>
      <c r="T189" s="2"/>
      <c r="U189" s="2"/>
      <c r="V189" s="2"/>
      <c r="W189" s="2"/>
      <c r="X189" s="2"/>
      <c r="Y189" s="2"/>
      <c r="Z189" s="2"/>
      <c r="AA189" s="2"/>
      <c r="AB189" s="2"/>
      <c r="AC189" s="2"/>
      <c r="AD189" s="2"/>
      <c r="AE189" s="2"/>
      <c r="AF189" s="2"/>
      <c r="AG189" s="2"/>
      <c r="AH189" s="2"/>
      <c r="AI189" s="5">
        <f t="shared" si="15"/>
        <v>0</v>
      </c>
      <c r="AJ189" s="172"/>
      <c r="AK189" s="478"/>
    </row>
    <row r="190" spans="1:37" ht="37.15" customHeight="1" thickBot="1" x14ac:dyDescent="0.3">
      <c r="A190" s="531"/>
      <c r="B190" s="579"/>
      <c r="C190" s="255" t="s">
        <v>121</v>
      </c>
      <c r="D190" s="28" t="s">
        <v>819</v>
      </c>
      <c r="E190" s="20"/>
      <c r="F190" s="20"/>
      <c r="G190" s="20"/>
      <c r="H190" s="20"/>
      <c r="I190" s="20"/>
      <c r="J190" s="20"/>
      <c r="K190" s="20"/>
      <c r="L190" s="63"/>
      <c r="M190" s="2"/>
      <c r="N190" s="2"/>
      <c r="O190" s="2"/>
      <c r="P190" s="2"/>
      <c r="Q190" s="2"/>
      <c r="R190" s="2"/>
      <c r="S190" s="2"/>
      <c r="T190" s="2"/>
      <c r="U190" s="2"/>
      <c r="V190" s="2"/>
      <c r="W190" s="2"/>
      <c r="X190" s="2"/>
      <c r="Y190" s="2"/>
      <c r="Z190" s="2"/>
      <c r="AA190" s="2"/>
      <c r="AB190" s="2"/>
      <c r="AC190" s="2"/>
      <c r="AD190" s="2"/>
      <c r="AE190" s="2"/>
      <c r="AF190" s="2"/>
      <c r="AG190" s="2"/>
      <c r="AH190" s="2"/>
      <c r="AI190" s="5">
        <f t="shared" si="15"/>
        <v>0</v>
      </c>
      <c r="AJ190" s="172"/>
      <c r="AK190" s="478"/>
    </row>
    <row r="191" spans="1:37" ht="37.15" customHeight="1" thickBot="1" x14ac:dyDescent="0.3">
      <c r="A191" s="531"/>
      <c r="B191" s="579"/>
      <c r="C191" s="255" t="s">
        <v>122</v>
      </c>
      <c r="D191" s="28" t="s">
        <v>820</v>
      </c>
      <c r="E191" s="20"/>
      <c r="F191" s="20"/>
      <c r="G191" s="20"/>
      <c r="H191" s="20"/>
      <c r="I191" s="20"/>
      <c r="J191" s="20"/>
      <c r="K191" s="20"/>
      <c r="L191" s="63"/>
      <c r="M191" s="2"/>
      <c r="N191" s="2"/>
      <c r="O191" s="2"/>
      <c r="P191" s="2"/>
      <c r="Q191" s="2"/>
      <c r="R191" s="2"/>
      <c r="S191" s="2"/>
      <c r="T191" s="2"/>
      <c r="U191" s="2"/>
      <c r="V191" s="2"/>
      <c r="W191" s="2"/>
      <c r="X191" s="2"/>
      <c r="Y191" s="2"/>
      <c r="Z191" s="2"/>
      <c r="AA191" s="2"/>
      <c r="AB191" s="2"/>
      <c r="AC191" s="2"/>
      <c r="AD191" s="2"/>
      <c r="AE191" s="2"/>
      <c r="AF191" s="2"/>
      <c r="AG191" s="2"/>
      <c r="AH191" s="2"/>
      <c r="AI191" s="5">
        <f>SUM(M191:AB191)</f>
        <v>0</v>
      </c>
      <c r="AJ191" s="172"/>
      <c r="AK191" s="478"/>
    </row>
    <row r="192" spans="1:37" ht="37.15" customHeight="1" thickBot="1" x14ac:dyDescent="0.3">
      <c r="A192" s="531"/>
      <c r="B192" s="579"/>
      <c r="C192" s="255" t="s">
        <v>123</v>
      </c>
      <c r="D192" s="28" t="s">
        <v>821</v>
      </c>
      <c r="E192" s="20"/>
      <c r="F192" s="20"/>
      <c r="G192" s="20"/>
      <c r="H192" s="20"/>
      <c r="I192" s="20"/>
      <c r="J192" s="20"/>
      <c r="K192" s="20"/>
      <c r="L192" s="63"/>
      <c r="M192" s="2"/>
      <c r="N192" s="2"/>
      <c r="O192" s="2"/>
      <c r="P192" s="2"/>
      <c r="Q192" s="2"/>
      <c r="R192" s="2"/>
      <c r="S192" s="2"/>
      <c r="T192" s="2"/>
      <c r="U192" s="2"/>
      <c r="V192" s="2"/>
      <c r="W192" s="2"/>
      <c r="X192" s="2"/>
      <c r="Y192" s="2"/>
      <c r="Z192" s="2"/>
      <c r="AA192" s="2"/>
      <c r="AB192" s="2"/>
      <c r="AC192" s="2"/>
      <c r="AD192" s="2"/>
      <c r="AE192" s="2"/>
      <c r="AF192" s="2"/>
      <c r="AG192" s="2"/>
      <c r="AH192" s="2"/>
      <c r="AI192" s="5">
        <f t="shared" si="15"/>
        <v>0</v>
      </c>
      <c r="AJ192" s="172"/>
      <c r="AK192" s="478"/>
    </row>
    <row r="193" spans="1:37" ht="37.15" customHeight="1" thickBot="1" x14ac:dyDescent="0.3">
      <c r="A193" s="531"/>
      <c r="B193" s="579"/>
      <c r="C193" s="255" t="s">
        <v>124</v>
      </c>
      <c r="D193" s="28" t="s">
        <v>822</v>
      </c>
      <c r="E193" s="20"/>
      <c r="F193" s="20"/>
      <c r="G193" s="20"/>
      <c r="H193" s="20"/>
      <c r="I193" s="20"/>
      <c r="J193" s="20"/>
      <c r="K193" s="20"/>
      <c r="L193" s="63"/>
      <c r="M193" s="2"/>
      <c r="N193" s="2"/>
      <c r="O193" s="2"/>
      <c r="P193" s="2"/>
      <c r="Q193" s="2"/>
      <c r="R193" s="2"/>
      <c r="S193" s="2"/>
      <c r="T193" s="2"/>
      <c r="U193" s="2"/>
      <c r="V193" s="2"/>
      <c r="W193" s="2"/>
      <c r="X193" s="2"/>
      <c r="Y193" s="2"/>
      <c r="Z193" s="2"/>
      <c r="AA193" s="2"/>
      <c r="AB193" s="2"/>
      <c r="AC193" s="2"/>
      <c r="AD193" s="2"/>
      <c r="AE193" s="2"/>
      <c r="AF193" s="2"/>
      <c r="AG193" s="2"/>
      <c r="AH193" s="2"/>
      <c r="AI193" s="5">
        <f t="shared" si="15"/>
        <v>0</v>
      </c>
      <c r="AJ193" s="172"/>
      <c r="AK193" s="478"/>
    </row>
    <row r="194" spans="1:37" ht="37.15" customHeight="1" thickBot="1" x14ac:dyDescent="0.3">
      <c r="A194" s="531"/>
      <c r="B194" s="579"/>
      <c r="C194" s="255" t="s">
        <v>125</v>
      </c>
      <c r="D194" s="28" t="s">
        <v>823</v>
      </c>
      <c r="E194" s="20"/>
      <c r="F194" s="20"/>
      <c r="G194" s="20"/>
      <c r="H194" s="20"/>
      <c r="I194" s="20"/>
      <c r="J194" s="20"/>
      <c r="K194" s="20"/>
      <c r="L194" s="63"/>
      <c r="M194" s="2"/>
      <c r="N194" s="2"/>
      <c r="O194" s="2"/>
      <c r="P194" s="2"/>
      <c r="Q194" s="2"/>
      <c r="R194" s="2"/>
      <c r="S194" s="2"/>
      <c r="T194" s="2"/>
      <c r="U194" s="2"/>
      <c r="V194" s="2"/>
      <c r="W194" s="2"/>
      <c r="X194" s="2"/>
      <c r="Y194" s="2"/>
      <c r="Z194" s="2"/>
      <c r="AA194" s="2"/>
      <c r="AB194" s="2"/>
      <c r="AC194" s="2"/>
      <c r="AD194" s="2"/>
      <c r="AE194" s="2"/>
      <c r="AF194" s="2"/>
      <c r="AG194" s="2"/>
      <c r="AH194" s="2"/>
      <c r="AI194" s="5">
        <f t="shared" si="15"/>
        <v>0</v>
      </c>
      <c r="AJ194" s="172"/>
      <c r="AK194" s="478"/>
    </row>
    <row r="195" spans="1:37" ht="37.15" customHeight="1" thickBot="1" x14ac:dyDescent="0.3">
      <c r="A195" s="531"/>
      <c r="B195" s="579"/>
      <c r="C195" s="255" t="s">
        <v>126</v>
      </c>
      <c r="D195" s="28" t="s">
        <v>824</v>
      </c>
      <c r="E195" s="20"/>
      <c r="F195" s="20"/>
      <c r="G195" s="20"/>
      <c r="H195" s="20"/>
      <c r="I195" s="20"/>
      <c r="J195" s="20"/>
      <c r="K195" s="20"/>
      <c r="L195" s="63"/>
      <c r="M195" s="2"/>
      <c r="N195" s="2"/>
      <c r="O195" s="2"/>
      <c r="P195" s="2"/>
      <c r="Q195" s="2"/>
      <c r="R195" s="2"/>
      <c r="S195" s="2"/>
      <c r="T195" s="2"/>
      <c r="U195" s="2"/>
      <c r="V195" s="2"/>
      <c r="W195" s="2"/>
      <c r="X195" s="2"/>
      <c r="Y195" s="2"/>
      <c r="Z195" s="2"/>
      <c r="AA195" s="2"/>
      <c r="AB195" s="2"/>
      <c r="AC195" s="2"/>
      <c r="AD195" s="2"/>
      <c r="AE195" s="2"/>
      <c r="AF195" s="2"/>
      <c r="AG195" s="2"/>
      <c r="AH195" s="2"/>
      <c r="AI195" s="5">
        <f t="shared" si="15"/>
        <v>0</v>
      </c>
      <c r="AJ195" s="172"/>
      <c r="AK195" s="478"/>
    </row>
    <row r="196" spans="1:37" ht="37.15" customHeight="1" thickBot="1" x14ac:dyDescent="0.3">
      <c r="A196" s="531"/>
      <c r="B196" s="579"/>
      <c r="C196" s="255" t="s">
        <v>127</v>
      </c>
      <c r="D196" s="28" t="s">
        <v>825</v>
      </c>
      <c r="E196" s="20"/>
      <c r="F196" s="20"/>
      <c r="G196" s="20"/>
      <c r="H196" s="20"/>
      <c r="I196" s="20"/>
      <c r="J196" s="20"/>
      <c r="K196" s="20"/>
      <c r="L196" s="63"/>
      <c r="M196" s="2"/>
      <c r="N196" s="2"/>
      <c r="O196" s="2"/>
      <c r="P196" s="2"/>
      <c r="Q196" s="2"/>
      <c r="R196" s="2"/>
      <c r="S196" s="2"/>
      <c r="T196" s="2"/>
      <c r="U196" s="2"/>
      <c r="V196" s="2"/>
      <c r="W196" s="2"/>
      <c r="X196" s="2"/>
      <c r="Y196" s="2"/>
      <c r="Z196" s="2"/>
      <c r="AA196" s="2"/>
      <c r="AB196" s="2"/>
      <c r="AC196" s="2"/>
      <c r="AD196" s="2"/>
      <c r="AE196" s="2"/>
      <c r="AF196" s="2"/>
      <c r="AG196" s="2"/>
      <c r="AH196" s="2"/>
      <c r="AI196" s="5">
        <f t="shared" si="15"/>
        <v>0</v>
      </c>
      <c r="AJ196" s="172"/>
      <c r="AK196" s="478"/>
    </row>
    <row r="197" spans="1:37" ht="36.75" customHeight="1" thickBot="1" x14ac:dyDescent="0.3">
      <c r="A197" s="531"/>
      <c r="B197" s="580"/>
      <c r="C197" s="291" t="s">
        <v>872</v>
      </c>
      <c r="D197" s="28" t="s">
        <v>826</v>
      </c>
      <c r="E197" s="20"/>
      <c r="F197" s="20"/>
      <c r="G197" s="20"/>
      <c r="H197" s="20"/>
      <c r="I197" s="20"/>
      <c r="J197" s="20"/>
      <c r="K197" s="20"/>
      <c r="L197" s="63"/>
      <c r="M197" s="171">
        <f>SUM(M185:M196)</f>
        <v>0</v>
      </c>
      <c r="N197" s="171">
        <f t="shared" ref="N197:AB197" si="20">SUM(N185:N196)</f>
        <v>0</v>
      </c>
      <c r="O197" s="171">
        <f t="shared" si="20"/>
        <v>0</v>
      </c>
      <c r="P197" s="171">
        <f t="shared" si="20"/>
        <v>0</v>
      </c>
      <c r="Q197" s="171">
        <f t="shared" si="20"/>
        <v>0</v>
      </c>
      <c r="R197" s="171">
        <f t="shared" si="20"/>
        <v>0</v>
      </c>
      <c r="S197" s="171">
        <f t="shared" si="20"/>
        <v>0</v>
      </c>
      <c r="T197" s="171">
        <f t="shared" si="20"/>
        <v>0</v>
      </c>
      <c r="U197" s="171">
        <f t="shared" si="20"/>
        <v>0</v>
      </c>
      <c r="V197" s="171">
        <f t="shared" si="20"/>
        <v>0</v>
      </c>
      <c r="W197" s="171">
        <f t="shared" si="20"/>
        <v>0</v>
      </c>
      <c r="X197" s="171">
        <f t="shared" si="20"/>
        <v>0</v>
      </c>
      <c r="Y197" s="171">
        <f t="shared" si="20"/>
        <v>0</v>
      </c>
      <c r="Z197" s="171">
        <f t="shared" si="20"/>
        <v>0</v>
      </c>
      <c r="AA197" s="171">
        <f t="shared" si="20"/>
        <v>0</v>
      </c>
      <c r="AB197" s="171">
        <f t="shared" si="20"/>
        <v>0</v>
      </c>
      <c r="AC197" s="7"/>
      <c r="AD197" s="7"/>
      <c r="AE197" s="7"/>
      <c r="AF197" s="7"/>
      <c r="AG197" s="7"/>
      <c r="AH197" s="7"/>
      <c r="AI197" s="8">
        <f>SUM(M197:AB197)</f>
        <v>0</v>
      </c>
      <c r="AJ197" s="172"/>
      <c r="AK197" s="478"/>
    </row>
    <row r="198" spans="1:37" ht="36.75" customHeight="1" thickBot="1" x14ac:dyDescent="0.3">
      <c r="A198" s="531"/>
      <c r="B198" s="563" t="s">
        <v>877</v>
      </c>
      <c r="C198" s="298" t="s">
        <v>878</v>
      </c>
      <c r="D198" s="28" t="s">
        <v>827</v>
      </c>
      <c r="E198" s="20"/>
      <c r="F198" s="20"/>
      <c r="G198" s="20"/>
      <c r="H198" s="20"/>
      <c r="I198" s="20"/>
      <c r="J198" s="20"/>
      <c r="K198" s="20"/>
      <c r="L198" s="63"/>
      <c r="M198" s="299">
        <f>SUM(M36:M53)-SUM(M63,M64:M72)</f>
        <v>0</v>
      </c>
      <c r="N198" s="299">
        <f t="shared" ref="N198:AB198" si="21">SUM(N36:N53)-SUM(N63,N64:N72)</f>
        <v>0</v>
      </c>
      <c r="O198" s="299">
        <f t="shared" si="21"/>
        <v>0</v>
      </c>
      <c r="P198" s="299">
        <f t="shared" si="21"/>
        <v>0</v>
      </c>
      <c r="Q198" s="299">
        <f t="shared" si="21"/>
        <v>0</v>
      </c>
      <c r="R198" s="299">
        <f t="shared" si="21"/>
        <v>0</v>
      </c>
      <c r="S198" s="299">
        <f t="shared" si="21"/>
        <v>0</v>
      </c>
      <c r="T198" s="299">
        <f t="shared" si="21"/>
        <v>0</v>
      </c>
      <c r="U198" s="299">
        <f t="shared" si="21"/>
        <v>0</v>
      </c>
      <c r="V198" s="299">
        <f t="shared" si="21"/>
        <v>0</v>
      </c>
      <c r="W198" s="299">
        <f t="shared" si="21"/>
        <v>0</v>
      </c>
      <c r="X198" s="299">
        <f t="shared" si="21"/>
        <v>0</v>
      </c>
      <c r="Y198" s="299">
        <f t="shared" si="21"/>
        <v>0</v>
      </c>
      <c r="Z198" s="299">
        <f t="shared" si="21"/>
        <v>0</v>
      </c>
      <c r="AA198" s="299">
        <f t="shared" si="21"/>
        <v>0</v>
      </c>
      <c r="AB198" s="299">
        <f t="shared" si="21"/>
        <v>0</v>
      </c>
      <c r="AC198" s="278"/>
      <c r="AD198" s="278"/>
      <c r="AE198" s="278"/>
      <c r="AF198" s="278"/>
      <c r="AG198" s="278"/>
      <c r="AH198" s="278"/>
      <c r="AI198" s="8">
        <f>SUM(M198:AB198)</f>
        <v>0</v>
      </c>
      <c r="AJ198" s="172"/>
      <c r="AK198" s="477" t="str">
        <f>CONCATENATE(AJ198,AJ199,AJ200,AJ201,AJ202,AJ203,AJ204,AJ205,AJ206,AJ208,AJ207,AJ209,AJ210,AJ211,AJ212,AJ213,AJ214,AJ215)</f>
        <v/>
      </c>
    </row>
    <row r="199" spans="1:37" ht="37.15" customHeight="1" thickBot="1" x14ac:dyDescent="0.3">
      <c r="A199" s="532"/>
      <c r="B199" s="556" t="s">
        <v>656</v>
      </c>
      <c r="C199" s="259" t="s">
        <v>661</v>
      </c>
      <c r="D199" s="28" t="s">
        <v>827</v>
      </c>
      <c r="E199" s="20"/>
      <c r="F199" s="20"/>
      <c r="G199" s="20"/>
      <c r="H199" s="20"/>
      <c r="I199" s="20"/>
      <c r="J199" s="20"/>
      <c r="K199" s="20"/>
      <c r="L199" s="63"/>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2">
        <f t="shared" si="15"/>
        <v>0</v>
      </c>
      <c r="AJ199" s="172"/>
      <c r="AK199" s="478"/>
    </row>
    <row r="200" spans="1:37" ht="37.15" customHeight="1" thickBot="1" x14ac:dyDescent="0.3">
      <c r="A200" s="533"/>
      <c r="B200" s="552"/>
      <c r="C200" s="255" t="s">
        <v>28</v>
      </c>
      <c r="D200" s="28" t="s">
        <v>828</v>
      </c>
      <c r="E200" s="20"/>
      <c r="F200" s="20"/>
      <c r="G200" s="20"/>
      <c r="H200" s="20"/>
      <c r="I200" s="20"/>
      <c r="J200" s="20"/>
      <c r="K200" s="20"/>
      <c r="L200" s="63"/>
      <c r="M200" s="2"/>
      <c r="N200" s="2"/>
      <c r="O200" s="2"/>
      <c r="P200" s="2"/>
      <c r="Q200" s="2"/>
      <c r="R200" s="2"/>
      <c r="S200" s="2"/>
      <c r="T200" s="2"/>
      <c r="U200" s="2"/>
      <c r="V200" s="2"/>
      <c r="W200" s="2"/>
      <c r="X200" s="2"/>
      <c r="Y200" s="2"/>
      <c r="Z200" s="2"/>
      <c r="AA200" s="2"/>
      <c r="AB200" s="2"/>
      <c r="AC200" s="2"/>
      <c r="AD200" s="2"/>
      <c r="AE200" s="2"/>
      <c r="AF200" s="2"/>
      <c r="AG200" s="2"/>
      <c r="AH200" s="2"/>
      <c r="AI200" s="5">
        <f t="shared" si="15"/>
        <v>0</v>
      </c>
      <c r="AJ200" s="172"/>
      <c r="AK200" s="478"/>
    </row>
    <row r="201" spans="1:37" ht="37.15" customHeight="1" thickBot="1" x14ac:dyDescent="0.3">
      <c r="A201" s="253"/>
      <c r="B201" s="552"/>
      <c r="C201" s="255" t="s">
        <v>662</v>
      </c>
      <c r="D201" s="28" t="s">
        <v>829</v>
      </c>
      <c r="E201" s="20"/>
      <c r="F201" s="20"/>
      <c r="G201" s="20"/>
      <c r="H201" s="20"/>
      <c r="I201" s="20"/>
      <c r="J201" s="20"/>
      <c r="K201" s="20"/>
      <c r="L201" s="63"/>
      <c r="M201" s="2"/>
      <c r="N201" s="2"/>
      <c r="O201" s="2"/>
      <c r="P201" s="2"/>
      <c r="Q201" s="2"/>
      <c r="R201" s="2"/>
      <c r="S201" s="2"/>
      <c r="T201" s="2"/>
      <c r="U201" s="2"/>
      <c r="V201" s="2"/>
      <c r="W201" s="2"/>
      <c r="X201" s="2"/>
      <c r="Y201" s="2"/>
      <c r="Z201" s="2"/>
      <c r="AA201" s="2"/>
      <c r="AB201" s="2"/>
      <c r="AC201" s="2"/>
      <c r="AD201" s="2"/>
      <c r="AE201" s="2"/>
      <c r="AF201" s="2"/>
      <c r="AG201" s="2"/>
      <c r="AH201" s="2"/>
      <c r="AI201" s="5">
        <f t="shared" si="15"/>
        <v>0</v>
      </c>
      <c r="AJ201" s="172"/>
      <c r="AK201" s="478"/>
    </row>
    <row r="202" spans="1:37" ht="37.15" customHeight="1" thickBot="1" x14ac:dyDescent="0.3">
      <c r="A202" s="253"/>
      <c r="B202" s="552"/>
      <c r="C202" s="255" t="s">
        <v>663</v>
      </c>
      <c r="D202" s="28" t="s">
        <v>830</v>
      </c>
      <c r="E202" s="20"/>
      <c r="F202" s="20"/>
      <c r="G202" s="20"/>
      <c r="H202" s="20"/>
      <c r="I202" s="20"/>
      <c r="J202" s="20"/>
      <c r="K202" s="20"/>
      <c r="L202" s="63"/>
      <c r="M202" s="2"/>
      <c r="N202" s="2"/>
      <c r="O202" s="2"/>
      <c r="P202" s="2"/>
      <c r="Q202" s="2"/>
      <c r="R202" s="2"/>
      <c r="S202" s="2"/>
      <c r="T202" s="2"/>
      <c r="U202" s="2"/>
      <c r="V202" s="2"/>
      <c r="W202" s="2"/>
      <c r="X202" s="2"/>
      <c r="Y202" s="2"/>
      <c r="Z202" s="2"/>
      <c r="AA202" s="2"/>
      <c r="AB202" s="2"/>
      <c r="AC202" s="2"/>
      <c r="AD202" s="2"/>
      <c r="AE202" s="2"/>
      <c r="AF202" s="2"/>
      <c r="AG202" s="2"/>
      <c r="AH202" s="2"/>
      <c r="AI202" s="5">
        <f t="shared" si="15"/>
        <v>0</v>
      </c>
      <c r="AJ202" s="172"/>
      <c r="AK202" s="478"/>
    </row>
    <row r="203" spans="1:37" ht="37.15" customHeight="1" thickBot="1" x14ac:dyDescent="0.3">
      <c r="A203" s="534"/>
      <c r="B203" s="552"/>
      <c r="C203" s="255" t="s">
        <v>664</v>
      </c>
      <c r="D203" s="28" t="s">
        <v>831</v>
      </c>
      <c r="E203" s="20"/>
      <c r="F203" s="20"/>
      <c r="G203" s="20"/>
      <c r="H203" s="20"/>
      <c r="I203" s="20"/>
      <c r="J203" s="20"/>
      <c r="K203" s="20"/>
      <c r="L203" s="63"/>
      <c r="M203" s="2"/>
      <c r="N203" s="2"/>
      <c r="O203" s="2"/>
      <c r="P203" s="2"/>
      <c r="Q203" s="2"/>
      <c r="R203" s="2"/>
      <c r="S203" s="2"/>
      <c r="T203" s="2"/>
      <c r="U203" s="2"/>
      <c r="V203" s="2"/>
      <c r="W203" s="2"/>
      <c r="X203" s="2"/>
      <c r="Y203" s="2"/>
      <c r="Z203" s="2"/>
      <c r="AA203" s="2"/>
      <c r="AB203" s="2"/>
      <c r="AC203" s="2"/>
      <c r="AD203" s="2"/>
      <c r="AE203" s="2"/>
      <c r="AF203" s="2"/>
      <c r="AG203" s="2"/>
      <c r="AH203" s="2"/>
      <c r="AI203" s="5">
        <f t="shared" si="15"/>
        <v>0</v>
      </c>
      <c r="AJ203" s="172"/>
      <c r="AK203" s="478"/>
    </row>
    <row r="204" spans="1:37" ht="37.15" customHeight="1" thickBot="1" x14ac:dyDescent="0.3">
      <c r="A204" s="532"/>
      <c r="B204" s="552"/>
      <c r="C204" s="255" t="s">
        <v>665</v>
      </c>
      <c r="D204" s="28" t="s">
        <v>832</v>
      </c>
      <c r="E204" s="20"/>
      <c r="F204" s="20"/>
      <c r="G204" s="20"/>
      <c r="H204" s="20"/>
      <c r="I204" s="20"/>
      <c r="J204" s="20"/>
      <c r="K204" s="20"/>
      <c r="L204" s="63"/>
      <c r="M204" s="2"/>
      <c r="N204" s="2"/>
      <c r="O204" s="2"/>
      <c r="P204" s="2"/>
      <c r="Q204" s="2"/>
      <c r="R204" s="2"/>
      <c r="S204" s="2"/>
      <c r="T204" s="2"/>
      <c r="U204" s="2"/>
      <c r="V204" s="2"/>
      <c r="W204" s="2"/>
      <c r="X204" s="2"/>
      <c r="Y204" s="2"/>
      <c r="Z204" s="2"/>
      <c r="AA204" s="2"/>
      <c r="AB204" s="2"/>
      <c r="AC204" s="2"/>
      <c r="AD204" s="2"/>
      <c r="AE204" s="2"/>
      <c r="AF204" s="2"/>
      <c r="AG204" s="2"/>
      <c r="AH204" s="2"/>
      <c r="AI204" s="5">
        <f t="shared" si="15"/>
        <v>0</v>
      </c>
      <c r="AJ204" s="172"/>
      <c r="AK204" s="478"/>
    </row>
    <row r="205" spans="1:37" ht="37.15" customHeight="1" thickBot="1" x14ac:dyDescent="0.3">
      <c r="A205" s="532"/>
      <c r="B205" s="552"/>
      <c r="C205" s="255" t="s">
        <v>666</v>
      </c>
      <c r="D205" s="28" t="s">
        <v>833</v>
      </c>
      <c r="E205" s="20"/>
      <c r="F205" s="20"/>
      <c r="G205" s="20"/>
      <c r="H205" s="20"/>
      <c r="I205" s="20"/>
      <c r="J205" s="20"/>
      <c r="K205" s="20"/>
      <c r="L205" s="63"/>
      <c r="M205" s="2"/>
      <c r="N205" s="2"/>
      <c r="O205" s="2"/>
      <c r="P205" s="2"/>
      <c r="Q205" s="2"/>
      <c r="R205" s="2"/>
      <c r="S205" s="2"/>
      <c r="T205" s="2"/>
      <c r="U205" s="2"/>
      <c r="V205" s="2"/>
      <c r="W205" s="2"/>
      <c r="X205" s="2"/>
      <c r="Y205" s="2"/>
      <c r="Z205" s="2"/>
      <c r="AA205" s="2"/>
      <c r="AB205" s="2"/>
      <c r="AC205" s="2"/>
      <c r="AD205" s="2"/>
      <c r="AE205" s="2"/>
      <c r="AF205" s="2"/>
      <c r="AG205" s="2"/>
      <c r="AH205" s="2"/>
      <c r="AI205" s="5">
        <f t="shared" ref="AI205:AI214" si="22">SUM(M205:AB205)</f>
        <v>0</v>
      </c>
      <c r="AJ205" s="172"/>
      <c r="AK205" s="478"/>
    </row>
    <row r="206" spans="1:37" ht="37.15" customHeight="1" thickBot="1" x14ac:dyDescent="0.3">
      <c r="A206" s="532"/>
      <c r="B206" s="552"/>
      <c r="C206" s="255" t="s">
        <v>667</v>
      </c>
      <c r="D206" s="28" t="s">
        <v>834</v>
      </c>
      <c r="E206" s="20"/>
      <c r="F206" s="20"/>
      <c r="G206" s="20"/>
      <c r="H206" s="20"/>
      <c r="I206" s="20"/>
      <c r="J206" s="20"/>
      <c r="K206" s="20"/>
      <c r="L206" s="63"/>
      <c r="M206" s="2"/>
      <c r="N206" s="2"/>
      <c r="O206" s="2"/>
      <c r="P206" s="2"/>
      <c r="Q206" s="2"/>
      <c r="R206" s="2"/>
      <c r="S206" s="2"/>
      <c r="T206" s="2"/>
      <c r="U206" s="2"/>
      <c r="V206" s="2"/>
      <c r="W206" s="2"/>
      <c r="X206" s="2"/>
      <c r="Y206" s="2"/>
      <c r="Z206" s="2"/>
      <c r="AA206" s="2"/>
      <c r="AB206" s="2"/>
      <c r="AC206" s="2"/>
      <c r="AD206" s="2"/>
      <c r="AE206" s="2"/>
      <c r="AF206" s="2"/>
      <c r="AG206" s="2"/>
      <c r="AH206" s="2"/>
      <c r="AI206" s="5">
        <f t="shared" si="22"/>
        <v>0</v>
      </c>
      <c r="AJ206" s="172"/>
      <c r="AK206" s="478"/>
    </row>
    <row r="207" spans="1:37" ht="37.15" customHeight="1" thickBot="1" x14ac:dyDescent="0.3">
      <c r="A207" s="532"/>
      <c r="B207" s="552"/>
      <c r="C207" s="255" t="s">
        <v>668</v>
      </c>
      <c r="D207" s="28" t="s">
        <v>835</v>
      </c>
      <c r="E207" s="20"/>
      <c r="F207" s="20"/>
      <c r="G207" s="20"/>
      <c r="H207" s="20"/>
      <c r="I207" s="20"/>
      <c r="J207" s="20"/>
      <c r="K207" s="20"/>
      <c r="L207" s="63"/>
      <c r="M207" s="2"/>
      <c r="N207" s="2"/>
      <c r="O207" s="2"/>
      <c r="P207" s="2"/>
      <c r="Q207" s="2"/>
      <c r="R207" s="2"/>
      <c r="S207" s="2"/>
      <c r="T207" s="2"/>
      <c r="U207" s="2"/>
      <c r="V207" s="2"/>
      <c r="W207" s="2"/>
      <c r="X207" s="2"/>
      <c r="Y207" s="2"/>
      <c r="Z207" s="2"/>
      <c r="AA207" s="2"/>
      <c r="AB207" s="2"/>
      <c r="AC207" s="2"/>
      <c r="AD207" s="2"/>
      <c r="AE207" s="2"/>
      <c r="AF207" s="2"/>
      <c r="AG207" s="2"/>
      <c r="AH207" s="2"/>
      <c r="AI207" s="5">
        <f t="shared" si="22"/>
        <v>0</v>
      </c>
      <c r="AJ207" s="172"/>
      <c r="AK207" s="478"/>
    </row>
    <row r="208" spans="1:37" ht="37.15" customHeight="1" thickBot="1" x14ac:dyDescent="0.3">
      <c r="A208" s="532"/>
      <c r="B208" s="552"/>
      <c r="C208" s="255" t="s">
        <v>669</v>
      </c>
      <c r="D208" s="28" t="s">
        <v>836</v>
      </c>
      <c r="E208" s="20"/>
      <c r="F208" s="20"/>
      <c r="G208" s="20"/>
      <c r="H208" s="20"/>
      <c r="I208" s="20"/>
      <c r="J208" s="20"/>
      <c r="K208" s="20"/>
      <c r="L208" s="63"/>
      <c r="M208" s="2"/>
      <c r="N208" s="2"/>
      <c r="O208" s="2"/>
      <c r="P208" s="2"/>
      <c r="Q208" s="2"/>
      <c r="R208" s="2"/>
      <c r="S208" s="2"/>
      <c r="T208" s="2"/>
      <c r="U208" s="2"/>
      <c r="V208" s="2"/>
      <c r="W208" s="2"/>
      <c r="X208" s="2"/>
      <c r="Y208" s="2"/>
      <c r="Z208" s="2"/>
      <c r="AA208" s="2"/>
      <c r="AB208" s="2"/>
      <c r="AC208" s="2"/>
      <c r="AD208" s="2"/>
      <c r="AE208" s="2"/>
      <c r="AF208" s="2"/>
      <c r="AG208" s="2"/>
      <c r="AH208" s="2"/>
      <c r="AI208" s="5">
        <f t="shared" si="22"/>
        <v>0</v>
      </c>
      <c r="AJ208" s="172"/>
      <c r="AK208" s="478"/>
    </row>
    <row r="209" spans="1:38" ht="37.15" customHeight="1" thickBot="1" x14ac:dyDescent="0.3">
      <c r="A209" s="532"/>
      <c r="B209" s="552"/>
      <c r="C209" s="255" t="s">
        <v>670</v>
      </c>
      <c r="D209" s="28" t="s">
        <v>837</v>
      </c>
      <c r="E209" s="20"/>
      <c r="F209" s="20"/>
      <c r="G209" s="20"/>
      <c r="H209" s="20"/>
      <c r="I209" s="20"/>
      <c r="J209" s="20"/>
      <c r="K209" s="20"/>
      <c r="L209" s="63"/>
      <c r="M209" s="2"/>
      <c r="N209" s="2"/>
      <c r="O209" s="2"/>
      <c r="P209" s="2"/>
      <c r="Q209" s="2"/>
      <c r="R209" s="2"/>
      <c r="S209" s="2"/>
      <c r="T209" s="2"/>
      <c r="U209" s="2"/>
      <c r="V209" s="2"/>
      <c r="W209" s="2"/>
      <c r="X209" s="2"/>
      <c r="Y209" s="2"/>
      <c r="Z209" s="2"/>
      <c r="AA209" s="2"/>
      <c r="AB209" s="2"/>
      <c r="AC209" s="2"/>
      <c r="AD209" s="2"/>
      <c r="AE209" s="2"/>
      <c r="AF209" s="2"/>
      <c r="AG209" s="2"/>
      <c r="AH209" s="2"/>
      <c r="AI209" s="5">
        <f t="shared" si="22"/>
        <v>0</v>
      </c>
      <c r="AJ209" s="172"/>
      <c r="AK209" s="478"/>
    </row>
    <row r="210" spans="1:38" ht="37.15" customHeight="1" thickBot="1" x14ac:dyDescent="0.3">
      <c r="A210" s="532"/>
      <c r="B210" s="552"/>
      <c r="C210" s="255" t="s">
        <v>671</v>
      </c>
      <c r="D210" s="28" t="s">
        <v>838</v>
      </c>
      <c r="E210" s="20"/>
      <c r="F210" s="20"/>
      <c r="G210" s="20"/>
      <c r="H210" s="20"/>
      <c r="I210" s="20"/>
      <c r="J210" s="20"/>
      <c r="K210" s="20"/>
      <c r="L210" s="63"/>
      <c r="M210" s="2"/>
      <c r="N210" s="2"/>
      <c r="O210" s="2"/>
      <c r="P210" s="2"/>
      <c r="Q210" s="2"/>
      <c r="R210" s="2"/>
      <c r="S210" s="2"/>
      <c r="T210" s="2"/>
      <c r="U210" s="2"/>
      <c r="V210" s="2"/>
      <c r="W210" s="2"/>
      <c r="X210" s="2"/>
      <c r="Y210" s="2"/>
      <c r="Z210" s="2"/>
      <c r="AA210" s="2"/>
      <c r="AB210" s="2"/>
      <c r="AC210" s="2"/>
      <c r="AD210" s="2"/>
      <c r="AE210" s="2"/>
      <c r="AF210" s="2"/>
      <c r="AG210" s="2"/>
      <c r="AH210" s="2"/>
      <c r="AI210" s="5">
        <f t="shared" si="22"/>
        <v>0</v>
      </c>
      <c r="AJ210" s="172"/>
      <c r="AK210" s="478"/>
    </row>
    <row r="211" spans="1:38" ht="37.15" customHeight="1" thickBot="1" x14ac:dyDescent="0.3">
      <c r="A211" s="532"/>
      <c r="B211" s="552"/>
      <c r="C211" s="255" t="s">
        <v>672</v>
      </c>
      <c r="D211" s="28" t="s">
        <v>839</v>
      </c>
      <c r="E211" s="20"/>
      <c r="F211" s="20"/>
      <c r="G211" s="20"/>
      <c r="H211" s="20"/>
      <c r="I211" s="20"/>
      <c r="J211" s="20"/>
      <c r="K211" s="20"/>
      <c r="L211" s="63"/>
      <c r="M211" s="2"/>
      <c r="N211" s="2"/>
      <c r="O211" s="2"/>
      <c r="P211" s="2"/>
      <c r="Q211" s="2"/>
      <c r="R211" s="2"/>
      <c r="S211" s="2"/>
      <c r="T211" s="2"/>
      <c r="U211" s="2"/>
      <c r="V211" s="2"/>
      <c r="W211" s="2"/>
      <c r="X211" s="2"/>
      <c r="Y211" s="2"/>
      <c r="Z211" s="2"/>
      <c r="AA211" s="2"/>
      <c r="AB211" s="2"/>
      <c r="AC211" s="2"/>
      <c r="AD211" s="2"/>
      <c r="AE211" s="2"/>
      <c r="AF211" s="2"/>
      <c r="AG211" s="2"/>
      <c r="AH211" s="2"/>
      <c r="AI211" s="5">
        <f t="shared" si="22"/>
        <v>0</v>
      </c>
      <c r="AJ211" s="172"/>
      <c r="AK211" s="478"/>
    </row>
    <row r="212" spans="1:38" ht="37.15" customHeight="1" thickBot="1" x14ac:dyDescent="0.3">
      <c r="A212" s="532"/>
      <c r="B212" s="552"/>
      <c r="C212" s="255" t="s">
        <v>673</v>
      </c>
      <c r="D212" s="28" t="s">
        <v>862</v>
      </c>
      <c r="E212" s="20"/>
      <c r="F212" s="20"/>
      <c r="G212" s="20"/>
      <c r="H212" s="20"/>
      <c r="I212" s="20"/>
      <c r="J212" s="20"/>
      <c r="K212" s="20"/>
      <c r="L212" s="63"/>
      <c r="M212" s="2"/>
      <c r="N212" s="2"/>
      <c r="O212" s="2"/>
      <c r="P212" s="2"/>
      <c r="Q212" s="2"/>
      <c r="R212" s="2"/>
      <c r="S212" s="2"/>
      <c r="T212" s="2"/>
      <c r="U212" s="2"/>
      <c r="V212" s="2"/>
      <c r="W212" s="2"/>
      <c r="X212" s="2"/>
      <c r="Y212" s="2"/>
      <c r="Z212" s="2"/>
      <c r="AA212" s="2"/>
      <c r="AB212" s="2"/>
      <c r="AC212" s="2"/>
      <c r="AD212" s="2"/>
      <c r="AE212" s="2"/>
      <c r="AF212" s="2"/>
      <c r="AG212" s="2"/>
      <c r="AH212" s="2"/>
      <c r="AI212" s="5">
        <f t="shared" si="22"/>
        <v>0</v>
      </c>
      <c r="AJ212" s="172"/>
      <c r="AK212" s="478"/>
    </row>
    <row r="213" spans="1:38" ht="37.15" customHeight="1" thickBot="1" x14ac:dyDescent="0.3">
      <c r="A213" s="532"/>
      <c r="B213" s="552"/>
      <c r="C213" s="255" t="s">
        <v>674</v>
      </c>
      <c r="D213" s="28" t="s">
        <v>863</v>
      </c>
      <c r="E213" s="20"/>
      <c r="F213" s="20"/>
      <c r="G213" s="20"/>
      <c r="H213" s="20"/>
      <c r="I213" s="20"/>
      <c r="J213" s="20"/>
      <c r="K213" s="20"/>
      <c r="L213" s="63"/>
      <c r="M213" s="2"/>
      <c r="N213" s="2"/>
      <c r="O213" s="2"/>
      <c r="P213" s="2"/>
      <c r="Q213" s="2"/>
      <c r="R213" s="2"/>
      <c r="S213" s="2"/>
      <c r="T213" s="2"/>
      <c r="U213" s="2"/>
      <c r="V213" s="2"/>
      <c r="W213" s="2"/>
      <c r="X213" s="2"/>
      <c r="Y213" s="2"/>
      <c r="Z213" s="2"/>
      <c r="AA213" s="2"/>
      <c r="AB213" s="2"/>
      <c r="AC213" s="2"/>
      <c r="AD213" s="2"/>
      <c r="AE213" s="2"/>
      <c r="AF213" s="2"/>
      <c r="AG213" s="2"/>
      <c r="AH213" s="2"/>
      <c r="AI213" s="5">
        <f t="shared" si="22"/>
        <v>0</v>
      </c>
      <c r="AJ213" s="172"/>
      <c r="AK213" s="478"/>
    </row>
    <row r="214" spans="1:38" ht="37.15" customHeight="1" thickBot="1" x14ac:dyDescent="0.3">
      <c r="A214" s="532"/>
      <c r="B214" s="552"/>
      <c r="C214" s="255" t="s">
        <v>675</v>
      </c>
      <c r="D214" s="28" t="s">
        <v>874</v>
      </c>
      <c r="E214" s="20"/>
      <c r="F214" s="20"/>
      <c r="G214" s="20"/>
      <c r="H214" s="20"/>
      <c r="I214" s="20"/>
      <c r="J214" s="20"/>
      <c r="K214" s="20"/>
      <c r="L214" s="63"/>
      <c r="M214" s="2"/>
      <c r="N214" s="2"/>
      <c r="O214" s="2"/>
      <c r="P214" s="2"/>
      <c r="Q214" s="2"/>
      <c r="R214" s="2"/>
      <c r="S214" s="2"/>
      <c r="T214" s="2"/>
      <c r="U214" s="2"/>
      <c r="V214" s="2"/>
      <c r="W214" s="2"/>
      <c r="X214" s="2"/>
      <c r="Y214" s="2"/>
      <c r="Z214" s="2"/>
      <c r="AA214" s="2"/>
      <c r="AB214" s="2"/>
      <c r="AC214" s="2"/>
      <c r="AD214" s="2"/>
      <c r="AE214" s="2"/>
      <c r="AF214" s="2"/>
      <c r="AG214" s="2"/>
      <c r="AH214" s="2"/>
      <c r="AI214" s="5">
        <f t="shared" si="22"/>
        <v>0</v>
      </c>
      <c r="AJ214" s="172"/>
      <c r="AK214" s="478"/>
    </row>
    <row r="215" spans="1:38" ht="37.15" customHeight="1" thickBot="1" x14ac:dyDescent="0.3">
      <c r="A215" s="533"/>
      <c r="B215" s="553"/>
      <c r="C215" s="260" t="s">
        <v>879</v>
      </c>
      <c r="D215" s="28" t="s">
        <v>875</v>
      </c>
      <c r="E215" s="20"/>
      <c r="F215" s="20"/>
      <c r="G215" s="20"/>
      <c r="H215" s="20"/>
      <c r="I215" s="20"/>
      <c r="J215" s="20"/>
      <c r="K215" s="20"/>
      <c r="L215" s="63"/>
      <c r="M215" s="171">
        <f>SUM(M199:M214)</f>
        <v>0</v>
      </c>
      <c r="N215" s="171">
        <f t="shared" ref="N215:AB215" si="23">SUM(N199:N214)</f>
        <v>0</v>
      </c>
      <c r="O215" s="171">
        <f t="shared" si="23"/>
        <v>0</v>
      </c>
      <c r="P215" s="171">
        <f t="shared" si="23"/>
        <v>0</v>
      </c>
      <c r="Q215" s="171">
        <f t="shared" si="23"/>
        <v>0</v>
      </c>
      <c r="R215" s="171">
        <f t="shared" si="23"/>
        <v>0</v>
      </c>
      <c r="S215" s="171">
        <f t="shared" si="23"/>
        <v>0</v>
      </c>
      <c r="T215" s="171">
        <f t="shared" si="23"/>
        <v>0</v>
      </c>
      <c r="U215" s="171">
        <f t="shared" si="23"/>
        <v>0</v>
      </c>
      <c r="V215" s="171">
        <f t="shared" si="23"/>
        <v>0</v>
      </c>
      <c r="W215" s="171">
        <f t="shared" si="23"/>
        <v>0</v>
      </c>
      <c r="X215" s="171">
        <f t="shared" si="23"/>
        <v>0</v>
      </c>
      <c r="Y215" s="171">
        <f t="shared" si="23"/>
        <v>0</v>
      </c>
      <c r="Z215" s="171">
        <f t="shared" si="23"/>
        <v>0</v>
      </c>
      <c r="AA215" s="171">
        <f t="shared" si="23"/>
        <v>0</v>
      </c>
      <c r="AB215" s="171">
        <f t="shared" si="23"/>
        <v>0</v>
      </c>
      <c r="AC215" s="6"/>
      <c r="AD215" s="6"/>
      <c r="AE215" s="6"/>
      <c r="AF215" s="6"/>
      <c r="AG215" s="6"/>
      <c r="AH215" s="6"/>
      <c r="AI215" s="8">
        <f>SUM(M215:AB215)</f>
        <v>0</v>
      </c>
      <c r="AJ215" s="172" t="str">
        <f>CONCATENATE(IF(G215&lt;&gt;G198," * "&amp;$B$215&amp;" ,  "&amp;$C215&amp;" For age "&amp;$E$6&amp;" "&amp;$E$7&amp;" should be equal to "&amp;$B$198&amp;" ,  "&amp;$C198&amp;""&amp;CHAR(10),""),IF(H215&lt;&gt;H198," * "&amp;$B$215&amp;" ,  "&amp;$C215&amp;" For age "&amp;$E$6&amp;" "&amp;$F$7&amp;" should be equal to "&amp;$B$198&amp;" ,  "&amp;$C198&amp;""&amp;CHAR(10),""),IF(I215&lt;&gt;I198," * "&amp;$B$215&amp;" ,  "&amp;$C215&amp;" For age "&amp;$G$6&amp;" "&amp;$G$7&amp;" should be equal to "&amp;$B$198&amp;" ,  "&amp;$C198&amp;""&amp;CHAR(10),""),IF(J215&lt;&gt;J198," * "&amp;$B$215&amp;" ,  "&amp;$C215&amp;" For age "&amp;$G$6&amp;" "&amp;$H$7&amp;" should be equal to "&amp;$B$198&amp;" ,  "&amp;$C198&amp;""&amp;CHAR(10),""),IF(K215&lt;&gt;K198," * "&amp;$B$215&amp;" ,  "&amp;$C215&amp;" For age "&amp;$I$6&amp;" "&amp;$I$7&amp;" should be equal to "&amp;$B$198&amp;" ,  "&amp;$C198&amp;""&amp;CHAR(10),""),IF(L215&lt;&gt;L198," * "&amp;$B$215&amp;" ,  "&amp;$C215&amp;" For age "&amp;$I$6&amp;" "&amp;$J$7&amp;" should be equal to "&amp;$B$198&amp;" ,  "&amp;$C198&amp;""&amp;CHAR(10),""),IF(M215&lt;&gt;M198," * "&amp;$B$215&amp;" ,  "&amp;$C215&amp;" For age "&amp;$K$6&amp;" "&amp;$K$7&amp;" should be equal to "&amp;$B$198&amp;" ,  "&amp;$C198&amp;""&amp;CHAR(10),""),IF(N215&lt;&gt;N198," * "&amp;$B$215&amp;" ,  "&amp;$C215&amp;" For age "&amp;$K$6&amp;" "&amp;$L$7&amp;" should be equal to "&amp;$B$198&amp;" ,  "&amp;$C198&amp;""&amp;CHAR(10),""),IF(O215&lt;&gt;O198," * "&amp;$B$215&amp;" ,  "&amp;$C215&amp;" For age "&amp;$M$6&amp;" "&amp;$M$7&amp;" should be equal to "&amp;$B$198&amp;" ,  "&amp;$C198&amp;""&amp;CHAR(10),""),IF(P215&lt;&gt;P198," * "&amp;$B$215&amp;" ,  "&amp;$C215&amp;" For age "&amp;$M$6&amp;" "&amp;$N$7&amp;" should be equal to "&amp;$B$198&amp;" ,  "&amp;$C198&amp;""&amp;CHAR(10),""),IF(Q215&lt;&gt;Q198," * "&amp;$B$215&amp;" ,  "&amp;$C215&amp;" For age "&amp;$O$6&amp;" "&amp;$O$7&amp;" should be equal to "&amp;$B$198&amp;" ,  "&amp;$C198&amp;""&amp;CHAR(10),""),IF(R215&lt;&gt;R198," * "&amp;$B$215&amp;" ,  "&amp;$C215&amp;" For age "&amp;$O$6&amp;" "&amp;$P$7&amp;" should be equal to "&amp;$B$198&amp;" ,  "&amp;$C198&amp;""&amp;CHAR(10),""),IF(S215&lt;&gt;S198," * "&amp;$B$215&amp;" ,  "&amp;$C215&amp;" For age "&amp;$Q$6&amp;" "&amp;$Q$7&amp;" should be equal to "&amp;$B$198&amp;" ,  "&amp;$C198&amp;""&amp;CHAR(10),""),IF(T215&lt;&gt;T198," * "&amp;$B$215&amp;" ,  "&amp;$C215&amp;" For age "&amp;$Q$6&amp;" "&amp;$R$7&amp;" should be equal to "&amp;$B$198&amp;" ,  "&amp;$C198&amp;""&amp;CHAR(10),""),IF(U215&lt;&gt;U198," * "&amp;$B$215&amp;" ,  "&amp;$C215&amp;" For age "&amp;$S$6&amp;" "&amp;$S$7&amp;" should be equal to "&amp;$B$198&amp;" ,  "&amp;$C198&amp;""&amp;CHAR(10),""),IF(V215&lt;&gt;V198," * "&amp;$B$215&amp;" ,  "&amp;$C215&amp;" For age "&amp;$S$6&amp;" "&amp;$T$7&amp;" should be equal to "&amp;$B$198&amp;" ,  "&amp;$C198&amp;""&amp;CHAR(10),""),IF(W215&lt;&gt;W198," * "&amp;$B$215&amp;" ,  "&amp;$C215&amp;" For age "&amp;$U$6&amp;" "&amp;$U$7&amp;" should be equal to "&amp;$B$198&amp;" ,  "&amp;$C198&amp;""&amp;CHAR(10),""),IF(X215&lt;&gt;X198," * "&amp;$B$215&amp;" ,  "&amp;$C215&amp;" For age "&amp;$U$6&amp;" "&amp;$V$7&amp;" should be equal to "&amp;$B$198&amp;" ,  "&amp;$C198&amp;""&amp;CHAR(10),""),IF(Y215&lt;&gt;Y198," * "&amp;$B$215&amp;" ,  "&amp;$C215&amp;" For age "&amp;$W$6&amp;" "&amp;$W$7&amp;" should be equal to "&amp;$B$198&amp;" ,  "&amp;$C198&amp;""&amp;CHAR(10),""),IF(Z215&lt;&gt;Z198," * "&amp;$B$215&amp;" ,  "&amp;$C215&amp;" For age "&amp;$W$6&amp;" "&amp;$X$7&amp;" should be equal to "&amp;$B$198&amp;" ,  "&amp;$C198&amp;""&amp;CHAR(10),""),IF(AA215&lt;&gt;AA198," * "&amp;$B$215&amp;" ,  "&amp;$C215&amp;" For age "&amp;$Y$6&amp;" "&amp;$Y$7&amp;" should be equal to "&amp;$B$198&amp;" ,  "&amp;$C198&amp;""&amp;CHAR(10),""),IF(AB215&lt;&gt;AB198," * "&amp;$B$215&amp;" ,  "&amp;$C215&amp;" For age "&amp;$Y$6&amp;" "&amp;$Z$7&amp;" should be equal to "&amp;$B$198&amp;" ,  "&amp;$C198&amp;""&amp;CHAR(10),""),IF(AC215&lt;&gt;AC198," * "&amp;$B$215&amp;" ,  "&amp;$C215&amp;" For age "&amp;$AA$6&amp;" "&amp;$AA$7&amp;" should be equal to "&amp;$B$198&amp;" ,  "&amp;$C198&amp;""&amp;CHAR(10),""),IF(AD215&lt;&gt;AD198," * "&amp;$B$215&amp;" ,  "&amp;$C215&amp;" For age "&amp;$AA$6&amp;" "&amp;$AB$7&amp;" should be equal to "&amp;$B$198&amp;" ,  "&amp;$C198&amp;""&amp;CHAR(10),""))</f>
        <v/>
      </c>
      <c r="AK215" s="479"/>
    </row>
    <row r="216" spans="1:38" ht="37.15" customHeight="1" thickBot="1" x14ac:dyDescent="0.3">
      <c r="B216" s="581" t="s">
        <v>547</v>
      </c>
      <c r="C216" s="76"/>
      <c r="D216" s="536"/>
      <c r="E216" s="536"/>
      <c r="F216" s="536"/>
      <c r="G216" s="536"/>
      <c r="H216" s="536"/>
      <c r="I216" s="536"/>
      <c r="J216" s="536"/>
      <c r="K216" s="536"/>
      <c r="L216" s="536"/>
      <c r="M216" s="536"/>
      <c r="N216" s="536"/>
      <c r="O216" s="536"/>
      <c r="P216" s="537"/>
      <c r="Q216" s="538"/>
      <c r="R216" s="538"/>
      <c r="S216" s="538"/>
      <c r="T216" s="76"/>
      <c r="U216" s="76"/>
      <c r="V216" s="76"/>
      <c r="W216" s="76"/>
      <c r="X216" s="76"/>
      <c r="Y216" s="76"/>
      <c r="Z216" s="76"/>
      <c r="AA216" s="76"/>
      <c r="AB216" s="76"/>
      <c r="AC216" s="76"/>
      <c r="AD216" s="76"/>
      <c r="AE216" s="76"/>
      <c r="AF216" s="76"/>
      <c r="AG216" s="76"/>
      <c r="AH216" s="76"/>
      <c r="AI216" s="76"/>
      <c r="AJ216" s="76"/>
      <c r="AK216" s="76"/>
      <c r="AL216" s="73">
        <f>AL49-(30*12)</f>
        <v>-360</v>
      </c>
    </row>
    <row r="217" spans="1:38" x14ac:dyDescent="0.25">
      <c r="B217" s="521" t="str">
        <f>CONCATENATE(AK18,AK27,AK36,AK45,AK54,AK64,AK73,AK82,AK91,AK100,AK109,AK118,AK127,AK136,AK145,AK154,AK163,AK173,AK199,AK8)</f>
        <v/>
      </c>
      <c r="C217" s="522"/>
      <c r="D217" s="522"/>
      <c r="E217" s="522"/>
      <c r="F217" s="522"/>
      <c r="G217" s="522"/>
      <c r="H217" s="522"/>
      <c r="I217" s="522"/>
      <c r="J217" s="522"/>
      <c r="K217" s="522"/>
      <c r="L217" s="522"/>
      <c r="M217" s="522"/>
      <c r="N217" s="522"/>
      <c r="O217" s="522"/>
      <c r="P217" s="522"/>
      <c r="Q217" s="522"/>
      <c r="R217" s="522"/>
      <c r="S217" s="522"/>
      <c r="T217" s="522"/>
      <c r="U217" s="522"/>
      <c r="V217" s="522"/>
      <c r="W217" s="522"/>
      <c r="X217" s="522"/>
      <c r="Y217" s="522"/>
      <c r="Z217" s="522"/>
      <c r="AA217" s="522"/>
      <c r="AB217" s="522"/>
      <c r="AC217" s="522"/>
      <c r="AD217" s="522"/>
      <c r="AE217" s="522"/>
      <c r="AF217" s="522"/>
      <c r="AG217" s="522"/>
      <c r="AH217" s="522"/>
      <c r="AI217" s="523"/>
    </row>
    <row r="218" spans="1:38" x14ac:dyDescent="0.25">
      <c r="B218" s="524"/>
      <c r="C218" s="525"/>
      <c r="D218" s="525"/>
      <c r="E218" s="525"/>
      <c r="F218" s="525"/>
      <c r="G218" s="525"/>
      <c r="H218" s="525"/>
      <c r="I218" s="525"/>
      <c r="J218" s="525"/>
      <c r="K218" s="525"/>
      <c r="L218" s="525"/>
      <c r="M218" s="525"/>
      <c r="N218" s="525"/>
      <c r="O218" s="525"/>
      <c r="P218" s="525"/>
      <c r="Q218" s="525"/>
      <c r="R218" s="525"/>
      <c r="S218" s="525"/>
      <c r="T218" s="525"/>
      <c r="U218" s="525"/>
      <c r="V218" s="525"/>
      <c r="W218" s="525"/>
      <c r="X218" s="525"/>
      <c r="Y218" s="525"/>
      <c r="Z218" s="525"/>
      <c r="AA218" s="525"/>
      <c r="AB218" s="525"/>
      <c r="AC218" s="525"/>
      <c r="AD218" s="525"/>
      <c r="AE218" s="525"/>
      <c r="AF218" s="525"/>
      <c r="AG218" s="525"/>
      <c r="AH218" s="525"/>
      <c r="AI218" s="526"/>
    </row>
    <row r="219" spans="1:38" x14ac:dyDescent="0.25">
      <c r="B219" s="524"/>
      <c r="C219" s="525"/>
      <c r="D219" s="525"/>
      <c r="E219" s="525"/>
      <c r="F219" s="525"/>
      <c r="G219" s="525"/>
      <c r="H219" s="525"/>
      <c r="I219" s="525"/>
      <c r="J219" s="525"/>
      <c r="K219" s="525"/>
      <c r="L219" s="525"/>
      <c r="M219" s="525"/>
      <c r="N219" s="525"/>
      <c r="O219" s="525"/>
      <c r="P219" s="525"/>
      <c r="Q219" s="525"/>
      <c r="R219" s="525"/>
      <c r="S219" s="525"/>
      <c r="T219" s="525"/>
      <c r="U219" s="525"/>
      <c r="V219" s="525"/>
      <c r="W219" s="525"/>
      <c r="X219" s="525"/>
      <c r="Y219" s="525"/>
      <c r="Z219" s="525"/>
      <c r="AA219" s="525"/>
      <c r="AB219" s="525"/>
      <c r="AC219" s="525"/>
      <c r="AD219" s="525"/>
      <c r="AE219" s="525"/>
      <c r="AF219" s="525"/>
      <c r="AG219" s="525"/>
      <c r="AH219" s="525"/>
      <c r="AI219" s="526"/>
    </row>
    <row r="220" spans="1:38" x14ac:dyDescent="0.25">
      <c r="B220" s="524"/>
      <c r="C220" s="525"/>
      <c r="D220" s="525"/>
      <c r="E220" s="525"/>
      <c r="F220" s="525"/>
      <c r="G220" s="525"/>
      <c r="H220" s="525"/>
      <c r="I220" s="525"/>
      <c r="J220" s="525"/>
      <c r="K220" s="525"/>
      <c r="L220" s="525"/>
      <c r="M220" s="525"/>
      <c r="N220" s="525"/>
      <c r="O220" s="525"/>
      <c r="P220" s="525"/>
      <c r="Q220" s="525"/>
      <c r="R220" s="525"/>
      <c r="S220" s="525"/>
      <c r="T220" s="525"/>
      <c r="U220" s="525"/>
      <c r="V220" s="525"/>
      <c r="W220" s="525"/>
      <c r="X220" s="525"/>
      <c r="Y220" s="525"/>
      <c r="Z220" s="525"/>
      <c r="AA220" s="525"/>
      <c r="AB220" s="525"/>
      <c r="AC220" s="525"/>
      <c r="AD220" s="525"/>
      <c r="AE220" s="525"/>
      <c r="AF220" s="525"/>
      <c r="AG220" s="525"/>
      <c r="AH220" s="525"/>
      <c r="AI220" s="526"/>
    </row>
    <row r="221" spans="1:38" x14ac:dyDescent="0.25">
      <c r="B221" s="524"/>
      <c r="C221" s="525"/>
      <c r="D221" s="525"/>
      <c r="E221" s="525"/>
      <c r="F221" s="525"/>
      <c r="G221" s="525"/>
      <c r="H221" s="525"/>
      <c r="I221" s="525"/>
      <c r="J221" s="525"/>
      <c r="K221" s="525"/>
      <c r="L221" s="525"/>
      <c r="M221" s="525"/>
      <c r="N221" s="525"/>
      <c r="O221" s="525"/>
      <c r="P221" s="525"/>
      <c r="Q221" s="525"/>
      <c r="R221" s="525"/>
      <c r="S221" s="525"/>
      <c r="T221" s="525"/>
      <c r="U221" s="525"/>
      <c r="V221" s="525"/>
      <c r="W221" s="525"/>
      <c r="X221" s="525"/>
      <c r="Y221" s="525"/>
      <c r="Z221" s="525"/>
      <c r="AA221" s="525"/>
      <c r="AB221" s="525"/>
      <c r="AC221" s="525"/>
      <c r="AD221" s="525"/>
      <c r="AE221" s="525"/>
      <c r="AF221" s="525"/>
      <c r="AG221" s="525"/>
      <c r="AH221" s="525"/>
      <c r="AI221" s="526"/>
    </row>
    <row r="222" spans="1:38" x14ac:dyDescent="0.25">
      <c r="B222" s="524"/>
      <c r="C222" s="525"/>
      <c r="D222" s="525"/>
      <c r="E222" s="525"/>
      <c r="F222" s="525"/>
      <c r="G222" s="525"/>
      <c r="H222" s="525"/>
      <c r="I222" s="525"/>
      <c r="J222" s="525"/>
      <c r="K222" s="525"/>
      <c r="L222" s="525"/>
      <c r="M222" s="525"/>
      <c r="N222" s="525"/>
      <c r="O222" s="525"/>
      <c r="P222" s="525"/>
      <c r="Q222" s="525"/>
      <c r="R222" s="525"/>
      <c r="S222" s="525"/>
      <c r="T222" s="525"/>
      <c r="U222" s="525"/>
      <c r="V222" s="525"/>
      <c r="W222" s="525"/>
      <c r="X222" s="525"/>
      <c r="Y222" s="525"/>
      <c r="Z222" s="525"/>
      <c r="AA222" s="525"/>
      <c r="AB222" s="525"/>
      <c r="AC222" s="525"/>
      <c r="AD222" s="525"/>
      <c r="AE222" s="525"/>
      <c r="AF222" s="525"/>
      <c r="AG222" s="525"/>
      <c r="AH222" s="525"/>
      <c r="AI222" s="526"/>
    </row>
    <row r="223" spans="1:38" x14ac:dyDescent="0.25">
      <c r="B223" s="524"/>
      <c r="C223" s="525"/>
      <c r="D223" s="525"/>
      <c r="E223" s="525"/>
      <c r="F223" s="525"/>
      <c r="G223" s="525"/>
      <c r="H223" s="525"/>
      <c r="I223" s="525"/>
      <c r="J223" s="525"/>
      <c r="K223" s="525"/>
      <c r="L223" s="525"/>
      <c r="M223" s="525"/>
      <c r="N223" s="525"/>
      <c r="O223" s="525"/>
      <c r="P223" s="525"/>
      <c r="Q223" s="525"/>
      <c r="R223" s="525"/>
      <c r="S223" s="525"/>
      <c r="T223" s="525"/>
      <c r="U223" s="525"/>
      <c r="V223" s="525"/>
      <c r="W223" s="525"/>
      <c r="X223" s="525"/>
      <c r="Y223" s="525"/>
      <c r="Z223" s="525"/>
      <c r="AA223" s="525"/>
      <c r="AB223" s="525"/>
      <c r="AC223" s="525"/>
      <c r="AD223" s="525"/>
      <c r="AE223" s="525"/>
      <c r="AF223" s="525"/>
      <c r="AG223" s="525"/>
      <c r="AH223" s="525"/>
      <c r="AI223" s="526"/>
    </row>
    <row r="224" spans="1:38" x14ac:dyDescent="0.25">
      <c r="B224" s="524"/>
      <c r="C224" s="525"/>
      <c r="D224" s="525"/>
      <c r="E224" s="525"/>
      <c r="F224" s="525"/>
      <c r="G224" s="525"/>
      <c r="H224" s="525"/>
      <c r="I224" s="525"/>
      <c r="J224" s="525"/>
      <c r="K224" s="525"/>
      <c r="L224" s="525"/>
      <c r="M224" s="525"/>
      <c r="N224" s="525"/>
      <c r="O224" s="525"/>
      <c r="P224" s="525"/>
      <c r="Q224" s="525"/>
      <c r="R224" s="525"/>
      <c r="S224" s="525"/>
      <c r="T224" s="525"/>
      <c r="U224" s="525"/>
      <c r="V224" s="525"/>
      <c r="W224" s="525"/>
      <c r="X224" s="525"/>
      <c r="Y224" s="525"/>
      <c r="Z224" s="525"/>
      <c r="AA224" s="525"/>
      <c r="AB224" s="525"/>
      <c r="AC224" s="525"/>
      <c r="AD224" s="525"/>
      <c r="AE224" s="525"/>
      <c r="AF224" s="525"/>
      <c r="AG224" s="525"/>
      <c r="AH224" s="525"/>
      <c r="AI224" s="526"/>
    </row>
    <row r="225" spans="2:35" x14ac:dyDescent="0.25">
      <c r="B225" s="524"/>
      <c r="C225" s="525"/>
      <c r="D225" s="525"/>
      <c r="E225" s="525"/>
      <c r="F225" s="525"/>
      <c r="G225" s="525"/>
      <c r="H225" s="525"/>
      <c r="I225" s="525"/>
      <c r="J225" s="525"/>
      <c r="K225" s="525"/>
      <c r="L225" s="525"/>
      <c r="M225" s="525"/>
      <c r="N225" s="525"/>
      <c r="O225" s="525"/>
      <c r="P225" s="525"/>
      <c r="Q225" s="525"/>
      <c r="R225" s="525"/>
      <c r="S225" s="525"/>
      <c r="T225" s="525"/>
      <c r="U225" s="525"/>
      <c r="V225" s="525"/>
      <c r="W225" s="525"/>
      <c r="X225" s="525"/>
      <c r="Y225" s="525"/>
      <c r="Z225" s="525"/>
      <c r="AA225" s="525"/>
      <c r="AB225" s="525"/>
      <c r="AC225" s="525"/>
      <c r="AD225" s="525"/>
      <c r="AE225" s="525"/>
      <c r="AF225" s="525"/>
      <c r="AG225" s="525"/>
      <c r="AH225" s="525"/>
      <c r="AI225" s="526"/>
    </row>
    <row r="226" spans="2:35" x14ac:dyDescent="0.25">
      <c r="B226" s="524"/>
      <c r="C226" s="525"/>
      <c r="D226" s="525"/>
      <c r="E226" s="525"/>
      <c r="F226" s="525"/>
      <c r="G226" s="525"/>
      <c r="H226" s="525"/>
      <c r="I226" s="525"/>
      <c r="J226" s="525"/>
      <c r="K226" s="525"/>
      <c r="L226" s="525"/>
      <c r="M226" s="525"/>
      <c r="N226" s="525"/>
      <c r="O226" s="525"/>
      <c r="P226" s="525"/>
      <c r="Q226" s="525"/>
      <c r="R226" s="525"/>
      <c r="S226" s="525"/>
      <c r="T226" s="525"/>
      <c r="U226" s="525"/>
      <c r="V226" s="525"/>
      <c r="W226" s="525"/>
      <c r="X226" s="525"/>
      <c r="Y226" s="525"/>
      <c r="Z226" s="525"/>
      <c r="AA226" s="525"/>
      <c r="AB226" s="525"/>
      <c r="AC226" s="525"/>
      <c r="AD226" s="525"/>
      <c r="AE226" s="525"/>
      <c r="AF226" s="525"/>
      <c r="AG226" s="525"/>
      <c r="AH226" s="525"/>
      <c r="AI226" s="526"/>
    </row>
    <row r="227" spans="2:35" x14ac:dyDescent="0.25">
      <c r="B227" s="524"/>
      <c r="C227" s="525"/>
      <c r="D227" s="525"/>
      <c r="E227" s="525"/>
      <c r="F227" s="525"/>
      <c r="G227" s="525"/>
      <c r="H227" s="525"/>
      <c r="I227" s="525"/>
      <c r="J227" s="525"/>
      <c r="K227" s="525"/>
      <c r="L227" s="525"/>
      <c r="M227" s="525"/>
      <c r="N227" s="525"/>
      <c r="O227" s="525"/>
      <c r="P227" s="525"/>
      <c r="Q227" s="525"/>
      <c r="R227" s="525"/>
      <c r="S227" s="525"/>
      <c r="T227" s="525"/>
      <c r="U227" s="525"/>
      <c r="V227" s="525"/>
      <c r="W227" s="525"/>
      <c r="X227" s="525"/>
      <c r="Y227" s="525"/>
      <c r="Z227" s="525"/>
      <c r="AA227" s="525"/>
      <c r="AB227" s="525"/>
      <c r="AC227" s="525"/>
      <c r="AD227" s="525"/>
      <c r="AE227" s="525"/>
      <c r="AF227" s="525"/>
      <c r="AG227" s="525"/>
      <c r="AH227" s="525"/>
      <c r="AI227" s="526"/>
    </row>
    <row r="228" spans="2:35" x14ac:dyDescent="0.25">
      <c r="B228" s="524"/>
      <c r="C228" s="525"/>
      <c r="D228" s="525"/>
      <c r="E228" s="525"/>
      <c r="F228" s="525"/>
      <c r="G228" s="525"/>
      <c r="H228" s="525"/>
      <c r="I228" s="525"/>
      <c r="J228" s="525"/>
      <c r="K228" s="525"/>
      <c r="L228" s="525"/>
      <c r="M228" s="525"/>
      <c r="N228" s="525"/>
      <c r="O228" s="525"/>
      <c r="P228" s="525"/>
      <c r="Q228" s="525"/>
      <c r="R228" s="525"/>
      <c r="S228" s="525"/>
      <c r="T228" s="525"/>
      <c r="U228" s="525"/>
      <c r="V228" s="525"/>
      <c r="W228" s="525"/>
      <c r="X228" s="525"/>
      <c r="Y228" s="525"/>
      <c r="Z228" s="525"/>
      <c r="AA228" s="525"/>
      <c r="AB228" s="525"/>
      <c r="AC228" s="525"/>
      <c r="AD228" s="525"/>
      <c r="AE228" s="525"/>
      <c r="AF228" s="525"/>
      <c r="AG228" s="525"/>
      <c r="AH228" s="525"/>
      <c r="AI228" s="526"/>
    </row>
    <row r="229" spans="2:35" x14ac:dyDescent="0.25">
      <c r="B229" s="524"/>
      <c r="C229" s="525"/>
      <c r="D229" s="525"/>
      <c r="E229" s="525"/>
      <c r="F229" s="525"/>
      <c r="G229" s="525"/>
      <c r="H229" s="525"/>
      <c r="I229" s="525"/>
      <c r="J229" s="525"/>
      <c r="K229" s="525"/>
      <c r="L229" s="525"/>
      <c r="M229" s="525"/>
      <c r="N229" s="525"/>
      <c r="O229" s="525"/>
      <c r="P229" s="525"/>
      <c r="Q229" s="525"/>
      <c r="R229" s="525"/>
      <c r="S229" s="525"/>
      <c r="T229" s="525"/>
      <c r="U229" s="525"/>
      <c r="V229" s="525"/>
      <c r="W229" s="525"/>
      <c r="X229" s="525"/>
      <c r="Y229" s="525"/>
      <c r="Z229" s="525"/>
      <c r="AA229" s="525"/>
      <c r="AB229" s="525"/>
      <c r="AC229" s="525"/>
      <c r="AD229" s="525"/>
      <c r="AE229" s="525"/>
      <c r="AF229" s="525"/>
      <c r="AG229" s="525"/>
      <c r="AH229" s="525"/>
      <c r="AI229" s="526"/>
    </row>
    <row r="230" spans="2:35" x14ac:dyDescent="0.25">
      <c r="B230" s="524"/>
      <c r="C230" s="525"/>
      <c r="D230" s="525"/>
      <c r="E230" s="525"/>
      <c r="F230" s="525"/>
      <c r="G230" s="525"/>
      <c r="H230" s="525"/>
      <c r="I230" s="525"/>
      <c r="J230" s="525"/>
      <c r="K230" s="525"/>
      <c r="L230" s="525"/>
      <c r="M230" s="525"/>
      <c r="N230" s="525"/>
      <c r="O230" s="525"/>
      <c r="P230" s="525"/>
      <c r="Q230" s="525"/>
      <c r="R230" s="525"/>
      <c r="S230" s="525"/>
      <c r="T230" s="525"/>
      <c r="U230" s="525"/>
      <c r="V230" s="525"/>
      <c r="W230" s="525"/>
      <c r="X230" s="525"/>
      <c r="Y230" s="525"/>
      <c r="Z230" s="525"/>
      <c r="AA230" s="525"/>
      <c r="AB230" s="525"/>
      <c r="AC230" s="525"/>
      <c r="AD230" s="525"/>
      <c r="AE230" s="525"/>
      <c r="AF230" s="525"/>
      <c r="AG230" s="525"/>
      <c r="AH230" s="525"/>
      <c r="AI230" s="526"/>
    </row>
    <row r="231" spans="2:35" x14ac:dyDescent="0.25">
      <c r="B231" s="524"/>
      <c r="C231" s="525"/>
      <c r="D231" s="525"/>
      <c r="E231" s="525"/>
      <c r="F231" s="525"/>
      <c r="G231" s="525"/>
      <c r="H231" s="525"/>
      <c r="I231" s="525"/>
      <c r="J231" s="525"/>
      <c r="K231" s="525"/>
      <c r="L231" s="525"/>
      <c r="M231" s="525"/>
      <c r="N231" s="525"/>
      <c r="O231" s="525"/>
      <c r="P231" s="525"/>
      <c r="Q231" s="525"/>
      <c r="R231" s="525"/>
      <c r="S231" s="525"/>
      <c r="T231" s="525"/>
      <c r="U231" s="525"/>
      <c r="V231" s="525"/>
      <c r="W231" s="525"/>
      <c r="X231" s="525"/>
      <c r="Y231" s="525"/>
      <c r="Z231" s="525"/>
      <c r="AA231" s="525"/>
      <c r="AB231" s="525"/>
      <c r="AC231" s="525"/>
      <c r="AD231" s="525"/>
      <c r="AE231" s="525"/>
      <c r="AF231" s="525"/>
      <c r="AG231" s="525"/>
      <c r="AH231" s="525"/>
      <c r="AI231" s="526"/>
    </row>
    <row r="232" spans="2:35" x14ac:dyDescent="0.25">
      <c r="B232" s="524"/>
      <c r="C232" s="525"/>
      <c r="D232" s="525"/>
      <c r="E232" s="525"/>
      <c r="F232" s="525"/>
      <c r="G232" s="525"/>
      <c r="H232" s="525"/>
      <c r="I232" s="525"/>
      <c r="J232" s="525"/>
      <c r="K232" s="525"/>
      <c r="L232" s="525"/>
      <c r="M232" s="525"/>
      <c r="N232" s="525"/>
      <c r="O232" s="525"/>
      <c r="P232" s="525"/>
      <c r="Q232" s="525"/>
      <c r="R232" s="525"/>
      <c r="S232" s="525"/>
      <c r="T232" s="525"/>
      <c r="U232" s="525"/>
      <c r="V232" s="525"/>
      <c r="W232" s="525"/>
      <c r="X232" s="525"/>
      <c r="Y232" s="525"/>
      <c r="Z232" s="525"/>
      <c r="AA232" s="525"/>
      <c r="AB232" s="525"/>
      <c r="AC232" s="525"/>
      <c r="AD232" s="525"/>
      <c r="AE232" s="525"/>
      <c r="AF232" s="525"/>
      <c r="AG232" s="525"/>
      <c r="AH232" s="525"/>
      <c r="AI232" s="526"/>
    </row>
    <row r="233" spans="2:35" x14ac:dyDescent="0.25">
      <c r="B233" s="524"/>
      <c r="C233" s="525"/>
      <c r="D233" s="525"/>
      <c r="E233" s="525"/>
      <c r="F233" s="525"/>
      <c r="G233" s="525"/>
      <c r="H233" s="525"/>
      <c r="I233" s="525"/>
      <c r="J233" s="525"/>
      <c r="K233" s="525"/>
      <c r="L233" s="525"/>
      <c r="M233" s="525"/>
      <c r="N233" s="525"/>
      <c r="O233" s="525"/>
      <c r="P233" s="525"/>
      <c r="Q233" s="525"/>
      <c r="R233" s="525"/>
      <c r="S233" s="525"/>
      <c r="T233" s="525"/>
      <c r="U233" s="525"/>
      <c r="V233" s="525"/>
      <c r="W233" s="525"/>
      <c r="X233" s="525"/>
      <c r="Y233" s="525"/>
      <c r="Z233" s="525"/>
      <c r="AA233" s="525"/>
      <c r="AB233" s="525"/>
      <c r="AC233" s="525"/>
      <c r="AD233" s="525"/>
      <c r="AE233" s="525"/>
      <c r="AF233" s="525"/>
      <c r="AG233" s="525"/>
      <c r="AH233" s="525"/>
      <c r="AI233" s="526"/>
    </row>
    <row r="234" spans="2:35" x14ac:dyDescent="0.25">
      <c r="B234" s="524"/>
      <c r="C234" s="525"/>
      <c r="D234" s="525"/>
      <c r="E234" s="525"/>
      <c r="F234" s="525"/>
      <c r="G234" s="525"/>
      <c r="H234" s="525"/>
      <c r="I234" s="525"/>
      <c r="J234" s="525"/>
      <c r="K234" s="525"/>
      <c r="L234" s="525"/>
      <c r="M234" s="525"/>
      <c r="N234" s="525"/>
      <c r="O234" s="525"/>
      <c r="P234" s="525"/>
      <c r="Q234" s="525"/>
      <c r="R234" s="525"/>
      <c r="S234" s="525"/>
      <c r="T234" s="525"/>
      <c r="U234" s="525"/>
      <c r="V234" s="525"/>
      <c r="W234" s="525"/>
      <c r="X234" s="525"/>
      <c r="Y234" s="525"/>
      <c r="Z234" s="525"/>
      <c r="AA234" s="525"/>
      <c r="AB234" s="525"/>
      <c r="AC234" s="525"/>
      <c r="AD234" s="525"/>
      <c r="AE234" s="525"/>
      <c r="AF234" s="525"/>
      <c r="AG234" s="525"/>
      <c r="AH234" s="525"/>
      <c r="AI234" s="526"/>
    </row>
    <row r="235" spans="2:35" x14ac:dyDescent="0.25">
      <c r="B235" s="524"/>
      <c r="C235" s="525"/>
      <c r="D235" s="525"/>
      <c r="E235" s="525"/>
      <c r="F235" s="525"/>
      <c r="G235" s="525"/>
      <c r="H235" s="525"/>
      <c r="I235" s="525"/>
      <c r="J235" s="525"/>
      <c r="K235" s="525"/>
      <c r="L235" s="525"/>
      <c r="M235" s="525"/>
      <c r="N235" s="525"/>
      <c r="O235" s="525"/>
      <c r="P235" s="525"/>
      <c r="Q235" s="525"/>
      <c r="R235" s="525"/>
      <c r="S235" s="525"/>
      <c r="T235" s="525"/>
      <c r="U235" s="525"/>
      <c r="V235" s="525"/>
      <c r="W235" s="525"/>
      <c r="X235" s="525"/>
      <c r="Y235" s="525"/>
      <c r="Z235" s="525"/>
      <c r="AA235" s="525"/>
      <c r="AB235" s="525"/>
      <c r="AC235" s="525"/>
      <c r="AD235" s="525"/>
      <c r="AE235" s="525"/>
      <c r="AF235" s="525"/>
      <c r="AG235" s="525"/>
      <c r="AH235" s="525"/>
      <c r="AI235" s="526"/>
    </row>
    <row r="236" spans="2:35" x14ac:dyDescent="0.25">
      <c r="B236" s="524"/>
      <c r="C236" s="525"/>
      <c r="D236" s="525"/>
      <c r="E236" s="525"/>
      <c r="F236" s="525"/>
      <c r="G236" s="525"/>
      <c r="H236" s="525"/>
      <c r="I236" s="525"/>
      <c r="J236" s="525"/>
      <c r="K236" s="525"/>
      <c r="L236" s="525"/>
      <c r="M236" s="525"/>
      <c r="N236" s="525"/>
      <c r="O236" s="525"/>
      <c r="P236" s="525"/>
      <c r="Q236" s="525"/>
      <c r="R236" s="525"/>
      <c r="S236" s="525"/>
      <c r="T236" s="525"/>
      <c r="U236" s="525"/>
      <c r="V236" s="525"/>
      <c r="W236" s="525"/>
      <c r="X236" s="525"/>
      <c r="Y236" s="525"/>
      <c r="Z236" s="525"/>
      <c r="AA236" s="525"/>
      <c r="AB236" s="525"/>
      <c r="AC236" s="525"/>
      <c r="AD236" s="525"/>
      <c r="AE236" s="525"/>
      <c r="AF236" s="525"/>
      <c r="AG236" s="525"/>
      <c r="AH236" s="525"/>
      <c r="AI236" s="526"/>
    </row>
    <row r="237" spans="2:35" x14ac:dyDescent="0.25">
      <c r="B237" s="524"/>
      <c r="C237" s="525"/>
      <c r="D237" s="525"/>
      <c r="E237" s="525"/>
      <c r="F237" s="525"/>
      <c r="G237" s="525"/>
      <c r="H237" s="525"/>
      <c r="I237" s="525"/>
      <c r="J237" s="525"/>
      <c r="K237" s="525"/>
      <c r="L237" s="525"/>
      <c r="M237" s="525"/>
      <c r="N237" s="525"/>
      <c r="O237" s="525"/>
      <c r="P237" s="525"/>
      <c r="Q237" s="525"/>
      <c r="R237" s="525"/>
      <c r="S237" s="525"/>
      <c r="T237" s="525"/>
      <c r="U237" s="525"/>
      <c r="V237" s="525"/>
      <c r="W237" s="525"/>
      <c r="X237" s="525"/>
      <c r="Y237" s="525"/>
      <c r="Z237" s="525"/>
      <c r="AA237" s="525"/>
      <c r="AB237" s="525"/>
      <c r="AC237" s="525"/>
      <c r="AD237" s="525"/>
      <c r="AE237" s="525"/>
      <c r="AF237" s="525"/>
      <c r="AG237" s="525"/>
      <c r="AH237" s="525"/>
      <c r="AI237" s="526"/>
    </row>
    <row r="238" spans="2:35" x14ac:dyDescent="0.25">
      <c r="B238" s="524"/>
      <c r="C238" s="525"/>
      <c r="D238" s="525"/>
      <c r="E238" s="525"/>
      <c r="F238" s="525"/>
      <c r="G238" s="525"/>
      <c r="H238" s="525"/>
      <c r="I238" s="525"/>
      <c r="J238" s="525"/>
      <c r="K238" s="525"/>
      <c r="L238" s="525"/>
      <c r="M238" s="525"/>
      <c r="N238" s="525"/>
      <c r="O238" s="525"/>
      <c r="P238" s="525"/>
      <c r="Q238" s="525"/>
      <c r="R238" s="525"/>
      <c r="S238" s="525"/>
      <c r="T238" s="525"/>
      <c r="U238" s="525"/>
      <c r="V238" s="525"/>
      <c r="W238" s="525"/>
      <c r="X238" s="525"/>
      <c r="Y238" s="525"/>
      <c r="Z238" s="525"/>
      <c r="AA238" s="525"/>
      <c r="AB238" s="525"/>
      <c r="AC238" s="525"/>
      <c r="AD238" s="525"/>
      <c r="AE238" s="525"/>
      <c r="AF238" s="525"/>
      <c r="AG238" s="525"/>
      <c r="AH238" s="525"/>
      <c r="AI238" s="526"/>
    </row>
    <row r="239" spans="2:35" x14ac:dyDescent="0.25">
      <c r="B239" s="524"/>
      <c r="C239" s="525"/>
      <c r="D239" s="525"/>
      <c r="E239" s="525"/>
      <c r="F239" s="525"/>
      <c r="G239" s="525"/>
      <c r="H239" s="525"/>
      <c r="I239" s="525"/>
      <c r="J239" s="525"/>
      <c r="K239" s="525"/>
      <c r="L239" s="525"/>
      <c r="M239" s="525"/>
      <c r="N239" s="525"/>
      <c r="O239" s="525"/>
      <c r="P239" s="525"/>
      <c r="Q239" s="525"/>
      <c r="R239" s="525"/>
      <c r="S239" s="525"/>
      <c r="T239" s="525"/>
      <c r="U239" s="525"/>
      <c r="V239" s="525"/>
      <c r="W239" s="525"/>
      <c r="X239" s="525"/>
      <c r="Y239" s="525"/>
      <c r="Z239" s="525"/>
      <c r="AA239" s="525"/>
      <c r="AB239" s="525"/>
      <c r="AC239" s="525"/>
      <c r="AD239" s="525"/>
      <c r="AE239" s="525"/>
      <c r="AF239" s="525"/>
      <c r="AG239" s="525"/>
      <c r="AH239" s="525"/>
      <c r="AI239" s="526"/>
    </row>
    <row r="240" spans="2:35" x14ac:dyDescent="0.25">
      <c r="B240" s="524"/>
      <c r="C240" s="525"/>
      <c r="D240" s="525"/>
      <c r="E240" s="525"/>
      <c r="F240" s="525"/>
      <c r="G240" s="525"/>
      <c r="H240" s="525"/>
      <c r="I240" s="525"/>
      <c r="J240" s="525"/>
      <c r="K240" s="525"/>
      <c r="L240" s="525"/>
      <c r="M240" s="525"/>
      <c r="N240" s="525"/>
      <c r="O240" s="525"/>
      <c r="P240" s="525"/>
      <c r="Q240" s="525"/>
      <c r="R240" s="525"/>
      <c r="S240" s="525"/>
      <c r="T240" s="525"/>
      <c r="U240" s="525"/>
      <c r="V240" s="525"/>
      <c r="W240" s="525"/>
      <c r="X240" s="525"/>
      <c r="Y240" s="525"/>
      <c r="Z240" s="525"/>
      <c r="AA240" s="525"/>
      <c r="AB240" s="525"/>
      <c r="AC240" s="525"/>
      <c r="AD240" s="525"/>
      <c r="AE240" s="525"/>
      <c r="AF240" s="525"/>
      <c r="AG240" s="525"/>
      <c r="AH240" s="525"/>
      <c r="AI240" s="526"/>
    </row>
    <row r="241" spans="2:35" x14ac:dyDescent="0.25">
      <c r="B241" s="524"/>
      <c r="C241" s="525"/>
      <c r="D241" s="525"/>
      <c r="E241" s="525"/>
      <c r="F241" s="525"/>
      <c r="G241" s="525"/>
      <c r="H241" s="525"/>
      <c r="I241" s="525"/>
      <c r="J241" s="525"/>
      <c r="K241" s="525"/>
      <c r="L241" s="525"/>
      <c r="M241" s="525"/>
      <c r="N241" s="525"/>
      <c r="O241" s="525"/>
      <c r="P241" s="525"/>
      <c r="Q241" s="525"/>
      <c r="R241" s="525"/>
      <c r="S241" s="525"/>
      <c r="T241" s="525"/>
      <c r="U241" s="525"/>
      <c r="V241" s="525"/>
      <c r="W241" s="525"/>
      <c r="X241" s="525"/>
      <c r="Y241" s="525"/>
      <c r="Z241" s="525"/>
      <c r="AA241" s="525"/>
      <c r="AB241" s="525"/>
      <c r="AC241" s="525"/>
      <c r="AD241" s="525"/>
      <c r="AE241" s="525"/>
      <c r="AF241" s="525"/>
      <c r="AG241" s="525"/>
      <c r="AH241" s="525"/>
      <c r="AI241" s="526"/>
    </row>
    <row r="242" spans="2:35" x14ac:dyDescent="0.25">
      <c r="B242" s="524"/>
      <c r="C242" s="525"/>
      <c r="D242" s="525"/>
      <c r="E242" s="525"/>
      <c r="F242" s="525"/>
      <c r="G242" s="525"/>
      <c r="H242" s="525"/>
      <c r="I242" s="525"/>
      <c r="J242" s="525"/>
      <c r="K242" s="525"/>
      <c r="L242" s="525"/>
      <c r="M242" s="525"/>
      <c r="N242" s="525"/>
      <c r="O242" s="525"/>
      <c r="P242" s="525"/>
      <c r="Q242" s="525"/>
      <c r="R242" s="525"/>
      <c r="S242" s="525"/>
      <c r="T242" s="525"/>
      <c r="U242" s="525"/>
      <c r="V242" s="525"/>
      <c r="W242" s="525"/>
      <c r="X242" s="525"/>
      <c r="Y242" s="525"/>
      <c r="Z242" s="525"/>
      <c r="AA242" s="525"/>
      <c r="AB242" s="525"/>
      <c r="AC242" s="525"/>
      <c r="AD242" s="525"/>
      <c r="AE242" s="525"/>
      <c r="AF242" s="525"/>
      <c r="AG242" s="525"/>
      <c r="AH242" s="525"/>
      <c r="AI242" s="526"/>
    </row>
    <row r="243" spans="2:35" x14ac:dyDescent="0.25">
      <c r="B243" s="524"/>
      <c r="C243" s="525"/>
      <c r="D243" s="525"/>
      <c r="E243" s="525"/>
      <c r="F243" s="525"/>
      <c r="G243" s="525"/>
      <c r="H243" s="525"/>
      <c r="I243" s="525"/>
      <c r="J243" s="525"/>
      <c r="K243" s="525"/>
      <c r="L243" s="525"/>
      <c r="M243" s="525"/>
      <c r="N243" s="525"/>
      <c r="O243" s="525"/>
      <c r="P243" s="525"/>
      <c r="Q243" s="525"/>
      <c r="R243" s="525"/>
      <c r="S243" s="525"/>
      <c r="T243" s="525"/>
      <c r="U243" s="525"/>
      <c r="V243" s="525"/>
      <c r="W243" s="525"/>
      <c r="X243" s="525"/>
      <c r="Y243" s="525"/>
      <c r="Z243" s="525"/>
      <c r="AA243" s="525"/>
      <c r="AB243" s="525"/>
      <c r="AC243" s="525"/>
      <c r="AD243" s="525"/>
      <c r="AE243" s="525"/>
      <c r="AF243" s="525"/>
      <c r="AG243" s="525"/>
      <c r="AH243" s="525"/>
      <c r="AI243" s="526"/>
    </row>
    <row r="244" spans="2:35" x14ac:dyDescent="0.25">
      <c r="B244" s="524"/>
      <c r="C244" s="525"/>
      <c r="D244" s="525"/>
      <c r="E244" s="525"/>
      <c r="F244" s="525"/>
      <c r="G244" s="525"/>
      <c r="H244" s="525"/>
      <c r="I244" s="525"/>
      <c r="J244" s="525"/>
      <c r="K244" s="525"/>
      <c r="L244" s="525"/>
      <c r="M244" s="525"/>
      <c r="N244" s="525"/>
      <c r="O244" s="525"/>
      <c r="P244" s="525"/>
      <c r="Q244" s="525"/>
      <c r="R244" s="525"/>
      <c r="S244" s="525"/>
      <c r="T244" s="525"/>
      <c r="U244" s="525"/>
      <c r="V244" s="525"/>
      <c r="W244" s="525"/>
      <c r="X244" s="525"/>
      <c r="Y244" s="525"/>
      <c r="Z244" s="525"/>
      <c r="AA244" s="525"/>
      <c r="AB244" s="525"/>
      <c r="AC244" s="525"/>
      <c r="AD244" s="525"/>
      <c r="AE244" s="525"/>
      <c r="AF244" s="525"/>
      <c r="AG244" s="525"/>
      <c r="AH244" s="525"/>
      <c r="AI244" s="526"/>
    </row>
    <row r="245" spans="2:35" x14ac:dyDescent="0.25">
      <c r="B245" s="524"/>
      <c r="C245" s="525"/>
      <c r="D245" s="525"/>
      <c r="E245" s="525"/>
      <c r="F245" s="525"/>
      <c r="G245" s="525"/>
      <c r="H245" s="525"/>
      <c r="I245" s="525"/>
      <c r="J245" s="525"/>
      <c r="K245" s="525"/>
      <c r="L245" s="525"/>
      <c r="M245" s="525"/>
      <c r="N245" s="525"/>
      <c r="O245" s="525"/>
      <c r="P245" s="525"/>
      <c r="Q245" s="525"/>
      <c r="R245" s="525"/>
      <c r="S245" s="525"/>
      <c r="T245" s="525"/>
      <c r="U245" s="525"/>
      <c r="V245" s="525"/>
      <c r="W245" s="525"/>
      <c r="X245" s="525"/>
      <c r="Y245" s="525"/>
      <c r="Z245" s="525"/>
      <c r="AA245" s="525"/>
      <c r="AB245" s="525"/>
      <c r="AC245" s="525"/>
      <c r="AD245" s="525"/>
      <c r="AE245" s="525"/>
      <c r="AF245" s="525"/>
      <c r="AG245" s="525"/>
      <c r="AH245" s="525"/>
      <c r="AI245" s="526"/>
    </row>
    <row r="246" spans="2:35" x14ac:dyDescent="0.25">
      <c r="B246" s="524"/>
      <c r="C246" s="525"/>
      <c r="D246" s="525"/>
      <c r="E246" s="525"/>
      <c r="F246" s="525"/>
      <c r="G246" s="525"/>
      <c r="H246" s="525"/>
      <c r="I246" s="525"/>
      <c r="J246" s="525"/>
      <c r="K246" s="525"/>
      <c r="L246" s="525"/>
      <c r="M246" s="525"/>
      <c r="N246" s="525"/>
      <c r="O246" s="525"/>
      <c r="P246" s="525"/>
      <c r="Q246" s="525"/>
      <c r="R246" s="525"/>
      <c r="S246" s="525"/>
      <c r="T246" s="525"/>
      <c r="U246" s="525"/>
      <c r="V246" s="525"/>
      <c r="W246" s="525"/>
      <c r="X246" s="525"/>
      <c r="Y246" s="525"/>
      <c r="Z246" s="525"/>
      <c r="AA246" s="525"/>
      <c r="AB246" s="525"/>
      <c r="AC246" s="525"/>
      <c r="AD246" s="525"/>
      <c r="AE246" s="525"/>
      <c r="AF246" s="525"/>
      <c r="AG246" s="525"/>
      <c r="AH246" s="525"/>
      <c r="AI246" s="526"/>
    </row>
    <row r="247" spans="2:35" x14ac:dyDescent="0.25">
      <c r="B247" s="524"/>
      <c r="C247" s="525"/>
      <c r="D247" s="525"/>
      <c r="E247" s="525"/>
      <c r="F247" s="525"/>
      <c r="G247" s="525"/>
      <c r="H247" s="525"/>
      <c r="I247" s="525"/>
      <c r="J247" s="525"/>
      <c r="K247" s="525"/>
      <c r="L247" s="525"/>
      <c r="M247" s="525"/>
      <c r="N247" s="525"/>
      <c r="O247" s="525"/>
      <c r="P247" s="525"/>
      <c r="Q247" s="525"/>
      <c r="R247" s="525"/>
      <c r="S247" s="525"/>
      <c r="T247" s="525"/>
      <c r="U247" s="525"/>
      <c r="V247" s="525"/>
      <c r="W247" s="525"/>
      <c r="X247" s="525"/>
      <c r="Y247" s="525"/>
      <c r="Z247" s="525"/>
      <c r="AA247" s="525"/>
      <c r="AB247" s="525"/>
      <c r="AC247" s="525"/>
      <c r="AD247" s="525"/>
      <c r="AE247" s="525"/>
      <c r="AF247" s="525"/>
      <c r="AG247" s="525"/>
      <c r="AH247" s="525"/>
      <c r="AI247" s="526"/>
    </row>
    <row r="248" spans="2:35" x14ac:dyDescent="0.25">
      <c r="B248" s="524"/>
      <c r="C248" s="525"/>
      <c r="D248" s="525"/>
      <c r="E248" s="525"/>
      <c r="F248" s="525"/>
      <c r="G248" s="525"/>
      <c r="H248" s="525"/>
      <c r="I248" s="525"/>
      <c r="J248" s="525"/>
      <c r="K248" s="525"/>
      <c r="L248" s="525"/>
      <c r="M248" s="525"/>
      <c r="N248" s="525"/>
      <c r="O248" s="525"/>
      <c r="P248" s="525"/>
      <c r="Q248" s="525"/>
      <c r="R248" s="525"/>
      <c r="S248" s="525"/>
      <c r="T248" s="525"/>
      <c r="U248" s="525"/>
      <c r="V248" s="525"/>
      <c r="W248" s="525"/>
      <c r="X248" s="525"/>
      <c r="Y248" s="525"/>
      <c r="Z248" s="525"/>
      <c r="AA248" s="525"/>
      <c r="AB248" s="525"/>
      <c r="AC248" s="525"/>
      <c r="AD248" s="525"/>
      <c r="AE248" s="525"/>
      <c r="AF248" s="525"/>
      <c r="AG248" s="525"/>
      <c r="AH248" s="525"/>
      <c r="AI248" s="526"/>
    </row>
    <row r="249" spans="2:35" x14ac:dyDescent="0.25">
      <c r="B249" s="524"/>
      <c r="C249" s="525"/>
      <c r="D249" s="525"/>
      <c r="E249" s="525"/>
      <c r="F249" s="525"/>
      <c r="G249" s="525"/>
      <c r="H249" s="525"/>
      <c r="I249" s="525"/>
      <c r="J249" s="525"/>
      <c r="K249" s="525"/>
      <c r="L249" s="525"/>
      <c r="M249" s="525"/>
      <c r="N249" s="525"/>
      <c r="O249" s="525"/>
      <c r="P249" s="525"/>
      <c r="Q249" s="525"/>
      <c r="R249" s="525"/>
      <c r="S249" s="525"/>
      <c r="T249" s="525"/>
      <c r="U249" s="525"/>
      <c r="V249" s="525"/>
      <c r="W249" s="525"/>
      <c r="X249" s="525"/>
      <c r="Y249" s="525"/>
      <c r="Z249" s="525"/>
      <c r="AA249" s="525"/>
      <c r="AB249" s="525"/>
      <c r="AC249" s="525"/>
      <c r="AD249" s="525"/>
      <c r="AE249" s="525"/>
      <c r="AF249" s="525"/>
      <c r="AG249" s="525"/>
      <c r="AH249" s="525"/>
      <c r="AI249" s="526"/>
    </row>
    <row r="250" spans="2:35" x14ac:dyDescent="0.25">
      <c r="B250" s="524"/>
      <c r="C250" s="525"/>
      <c r="D250" s="525"/>
      <c r="E250" s="525"/>
      <c r="F250" s="525"/>
      <c r="G250" s="525"/>
      <c r="H250" s="525"/>
      <c r="I250" s="525"/>
      <c r="J250" s="525"/>
      <c r="K250" s="525"/>
      <c r="L250" s="525"/>
      <c r="M250" s="525"/>
      <c r="N250" s="525"/>
      <c r="O250" s="525"/>
      <c r="P250" s="525"/>
      <c r="Q250" s="525"/>
      <c r="R250" s="525"/>
      <c r="S250" s="525"/>
      <c r="T250" s="525"/>
      <c r="U250" s="525"/>
      <c r="V250" s="525"/>
      <c r="W250" s="525"/>
      <c r="X250" s="525"/>
      <c r="Y250" s="525"/>
      <c r="Z250" s="525"/>
      <c r="AA250" s="525"/>
      <c r="AB250" s="525"/>
      <c r="AC250" s="525"/>
      <c r="AD250" s="525"/>
      <c r="AE250" s="525"/>
      <c r="AF250" s="525"/>
      <c r="AG250" s="525"/>
      <c r="AH250" s="525"/>
      <c r="AI250" s="526"/>
    </row>
    <row r="251" spans="2:35" x14ac:dyDescent="0.25">
      <c r="B251" s="524"/>
      <c r="C251" s="525"/>
      <c r="D251" s="525"/>
      <c r="E251" s="525"/>
      <c r="F251" s="525"/>
      <c r="G251" s="525"/>
      <c r="H251" s="525"/>
      <c r="I251" s="525"/>
      <c r="J251" s="525"/>
      <c r="K251" s="525"/>
      <c r="L251" s="525"/>
      <c r="M251" s="525"/>
      <c r="N251" s="525"/>
      <c r="O251" s="525"/>
      <c r="P251" s="525"/>
      <c r="Q251" s="525"/>
      <c r="R251" s="525"/>
      <c r="S251" s="525"/>
      <c r="T251" s="525"/>
      <c r="U251" s="525"/>
      <c r="V251" s="525"/>
      <c r="W251" s="525"/>
      <c r="X251" s="525"/>
      <c r="Y251" s="525"/>
      <c r="Z251" s="525"/>
      <c r="AA251" s="525"/>
      <c r="AB251" s="525"/>
      <c r="AC251" s="525"/>
      <c r="AD251" s="525"/>
      <c r="AE251" s="525"/>
      <c r="AF251" s="525"/>
      <c r="AG251" s="525"/>
      <c r="AH251" s="525"/>
      <c r="AI251" s="526"/>
    </row>
    <row r="252" spans="2:35" x14ac:dyDescent="0.25">
      <c r="B252" s="524"/>
      <c r="C252" s="525"/>
      <c r="D252" s="525"/>
      <c r="E252" s="525"/>
      <c r="F252" s="525"/>
      <c r="G252" s="525"/>
      <c r="H252" s="525"/>
      <c r="I252" s="525"/>
      <c r="J252" s="525"/>
      <c r="K252" s="525"/>
      <c r="L252" s="525"/>
      <c r="M252" s="525"/>
      <c r="N252" s="525"/>
      <c r="O252" s="525"/>
      <c r="P252" s="525"/>
      <c r="Q252" s="525"/>
      <c r="R252" s="525"/>
      <c r="S252" s="525"/>
      <c r="T252" s="525"/>
      <c r="U252" s="525"/>
      <c r="V252" s="525"/>
      <c r="W252" s="525"/>
      <c r="X252" s="525"/>
      <c r="Y252" s="525"/>
      <c r="Z252" s="525"/>
      <c r="AA252" s="525"/>
      <c r="AB252" s="525"/>
      <c r="AC252" s="525"/>
      <c r="AD252" s="525"/>
      <c r="AE252" s="525"/>
      <c r="AF252" s="525"/>
      <c r="AG252" s="525"/>
      <c r="AH252" s="525"/>
      <c r="AI252" s="526"/>
    </row>
    <row r="253" spans="2:35" x14ac:dyDescent="0.25">
      <c r="B253" s="524"/>
      <c r="C253" s="525"/>
      <c r="D253" s="525"/>
      <c r="E253" s="525"/>
      <c r="F253" s="525"/>
      <c r="G253" s="525"/>
      <c r="H253" s="525"/>
      <c r="I253" s="525"/>
      <c r="J253" s="525"/>
      <c r="K253" s="525"/>
      <c r="L253" s="525"/>
      <c r="M253" s="525"/>
      <c r="N253" s="525"/>
      <c r="O253" s="525"/>
      <c r="P253" s="525"/>
      <c r="Q253" s="525"/>
      <c r="R253" s="525"/>
      <c r="S253" s="525"/>
      <c r="T253" s="525"/>
      <c r="U253" s="525"/>
      <c r="V253" s="525"/>
      <c r="W253" s="525"/>
      <c r="X253" s="525"/>
      <c r="Y253" s="525"/>
      <c r="Z253" s="525"/>
      <c r="AA253" s="525"/>
      <c r="AB253" s="525"/>
      <c r="AC253" s="525"/>
      <c r="AD253" s="525"/>
      <c r="AE253" s="525"/>
      <c r="AF253" s="525"/>
      <c r="AG253" s="525"/>
      <c r="AH253" s="525"/>
      <c r="AI253" s="526"/>
    </row>
    <row r="254" spans="2:35" x14ac:dyDescent="0.25">
      <c r="B254" s="524"/>
      <c r="C254" s="525"/>
      <c r="D254" s="525"/>
      <c r="E254" s="525"/>
      <c r="F254" s="525"/>
      <c r="G254" s="525"/>
      <c r="H254" s="525"/>
      <c r="I254" s="525"/>
      <c r="J254" s="525"/>
      <c r="K254" s="525"/>
      <c r="L254" s="525"/>
      <c r="M254" s="525"/>
      <c r="N254" s="525"/>
      <c r="O254" s="525"/>
      <c r="P254" s="525"/>
      <c r="Q254" s="525"/>
      <c r="R254" s="525"/>
      <c r="S254" s="525"/>
      <c r="T254" s="525"/>
      <c r="U254" s="525"/>
      <c r="V254" s="525"/>
      <c r="W254" s="525"/>
      <c r="X254" s="525"/>
      <c r="Y254" s="525"/>
      <c r="Z254" s="525"/>
      <c r="AA254" s="525"/>
      <c r="AB254" s="525"/>
      <c r="AC254" s="525"/>
      <c r="AD254" s="525"/>
      <c r="AE254" s="525"/>
      <c r="AF254" s="525"/>
      <c r="AG254" s="525"/>
      <c r="AH254" s="525"/>
      <c r="AI254" s="526"/>
    </row>
    <row r="255" spans="2:35" x14ac:dyDescent="0.25">
      <c r="B255" s="524"/>
      <c r="C255" s="525"/>
      <c r="D255" s="525"/>
      <c r="E255" s="525"/>
      <c r="F255" s="525"/>
      <c r="G255" s="525"/>
      <c r="H255" s="525"/>
      <c r="I255" s="525"/>
      <c r="J255" s="525"/>
      <c r="K255" s="525"/>
      <c r="L255" s="525"/>
      <c r="M255" s="525"/>
      <c r="N255" s="525"/>
      <c r="O255" s="525"/>
      <c r="P255" s="525"/>
      <c r="Q255" s="525"/>
      <c r="R255" s="525"/>
      <c r="S255" s="525"/>
      <c r="T255" s="525"/>
      <c r="U255" s="525"/>
      <c r="V255" s="525"/>
      <c r="W255" s="525"/>
      <c r="X255" s="525"/>
      <c r="Y255" s="525"/>
      <c r="Z255" s="525"/>
      <c r="AA255" s="525"/>
      <c r="AB255" s="525"/>
      <c r="AC255" s="525"/>
      <c r="AD255" s="525"/>
      <c r="AE255" s="525"/>
      <c r="AF255" s="525"/>
      <c r="AG255" s="525"/>
      <c r="AH255" s="525"/>
      <c r="AI255" s="526"/>
    </row>
    <row r="256" spans="2:35" x14ac:dyDescent="0.25">
      <c r="B256" s="524"/>
      <c r="C256" s="525"/>
      <c r="D256" s="525"/>
      <c r="E256" s="525"/>
      <c r="F256" s="525"/>
      <c r="G256" s="525"/>
      <c r="H256" s="525"/>
      <c r="I256" s="525"/>
      <c r="J256" s="525"/>
      <c r="K256" s="525"/>
      <c r="L256" s="525"/>
      <c r="M256" s="525"/>
      <c r="N256" s="525"/>
      <c r="O256" s="525"/>
      <c r="P256" s="525"/>
      <c r="Q256" s="525"/>
      <c r="R256" s="525"/>
      <c r="S256" s="525"/>
      <c r="T256" s="525"/>
      <c r="U256" s="525"/>
      <c r="V256" s="525"/>
      <c r="W256" s="525"/>
      <c r="X256" s="525"/>
      <c r="Y256" s="525"/>
      <c r="Z256" s="525"/>
      <c r="AA256" s="525"/>
      <c r="AB256" s="525"/>
      <c r="AC256" s="525"/>
      <c r="AD256" s="525"/>
      <c r="AE256" s="525"/>
      <c r="AF256" s="525"/>
      <c r="AG256" s="525"/>
      <c r="AH256" s="525"/>
      <c r="AI256" s="526"/>
    </row>
    <row r="257" spans="2:35" x14ac:dyDescent="0.25">
      <c r="B257" s="524"/>
      <c r="C257" s="525"/>
      <c r="D257" s="525"/>
      <c r="E257" s="525"/>
      <c r="F257" s="525"/>
      <c r="G257" s="525"/>
      <c r="H257" s="525"/>
      <c r="I257" s="525"/>
      <c r="J257" s="525"/>
      <c r="K257" s="525"/>
      <c r="L257" s="525"/>
      <c r="M257" s="525"/>
      <c r="N257" s="525"/>
      <c r="O257" s="525"/>
      <c r="P257" s="525"/>
      <c r="Q257" s="525"/>
      <c r="R257" s="525"/>
      <c r="S257" s="525"/>
      <c r="T257" s="525"/>
      <c r="U257" s="525"/>
      <c r="V257" s="525"/>
      <c r="W257" s="525"/>
      <c r="X257" s="525"/>
      <c r="Y257" s="525"/>
      <c r="Z257" s="525"/>
      <c r="AA257" s="525"/>
      <c r="AB257" s="525"/>
      <c r="AC257" s="525"/>
      <c r="AD257" s="525"/>
      <c r="AE257" s="525"/>
      <c r="AF257" s="525"/>
      <c r="AG257" s="525"/>
      <c r="AH257" s="525"/>
      <c r="AI257" s="526"/>
    </row>
    <row r="258" spans="2:35" x14ac:dyDescent="0.25">
      <c r="B258" s="524"/>
      <c r="C258" s="525"/>
      <c r="D258" s="525"/>
      <c r="E258" s="525"/>
      <c r="F258" s="525"/>
      <c r="G258" s="525"/>
      <c r="H258" s="525"/>
      <c r="I258" s="525"/>
      <c r="J258" s="525"/>
      <c r="K258" s="525"/>
      <c r="L258" s="525"/>
      <c r="M258" s="525"/>
      <c r="N258" s="525"/>
      <c r="O258" s="525"/>
      <c r="P258" s="525"/>
      <c r="Q258" s="525"/>
      <c r="R258" s="525"/>
      <c r="S258" s="525"/>
      <c r="T258" s="525"/>
      <c r="U258" s="525"/>
      <c r="V258" s="525"/>
      <c r="W258" s="525"/>
      <c r="X258" s="525"/>
      <c r="Y258" s="525"/>
      <c r="Z258" s="525"/>
      <c r="AA258" s="525"/>
      <c r="AB258" s="525"/>
      <c r="AC258" s="525"/>
      <c r="AD258" s="525"/>
      <c r="AE258" s="525"/>
      <c r="AF258" s="525"/>
      <c r="AG258" s="525"/>
      <c r="AH258" s="525"/>
      <c r="AI258" s="526"/>
    </row>
    <row r="259" spans="2:35" x14ac:dyDescent="0.25">
      <c r="B259" s="524"/>
      <c r="C259" s="525"/>
      <c r="D259" s="525"/>
      <c r="E259" s="525"/>
      <c r="F259" s="525"/>
      <c r="G259" s="525"/>
      <c r="H259" s="525"/>
      <c r="I259" s="525"/>
      <c r="J259" s="525"/>
      <c r="K259" s="525"/>
      <c r="L259" s="525"/>
      <c r="M259" s="525"/>
      <c r="N259" s="525"/>
      <c r="O259" s="525"/>
      <c r="P259" s="525"/>
      <c r="Q259" s="525"/>
      <c r="R259" s="525"/>
      <c r="S259" s="525"/>
      <c r="T259" s="525"/>
      <c r="U259" s="525"/>
      <c r="V259" s="525"/>
      <c r="W259" s="525"/>
      <c r="X259" s="525"/>
      <c r="Y259" s="525"/>
      <c r="Z259" s="525"/>
      <c r="AA259" s="525"/>
      <c r="AB259" s="525"/>
      <c r="AC259" s="525"/>
      <c r="AD259" s="525"/>
      <c r="AE259" s="525"/>
      <c r="AF259" s="525"/>
      <c r="AG259" s="525"/>
      <c r="AH259" s="525"/>
      <c r="AI259" s="526"/>
    </row>
    <row r="260" spans="2:35" x14ac:dyDescent="0.25">
      <c r="B260" s="524"/>
      <c r="C260" s="525"/>
      <c r="D260" s="525"/>
      <c r="E260" s="525"/>
      <c r="F260" s="525"/>
      <c r="G260" s="525"/>
      <c r="H260" s="525"/>
      <c r="I260" s="525"/>
      <c r="J260" s="525"/>
      <c r="K260" s="525"/>
      <c r="L260" s="525"/>
      <c r="M260" s="525"/>
      <c r="N260" s="525"/>
      <c r="O260" s="525"/>
      <c r="P260" s="525"/>
      <c r="Q260" s="525"/>
      <c r="R260" s="525"/>
      <c r="S260" s="525"/>
      <c r="T260" s="525"/>
      <c r="U260" s="525"/>
      <c r="V260" s="525"/>
      <c r="W260" s="525"/>
      <c r="X260" s="525"/>
      <c r="Y260" s="525"/>
      <c r="Z260" s="525"/>
      <c r="AA260" s="525"/>
      <c r="AB260" s="525"/>
      <c r="AC260" s="525"/>
      <c r="AD260" s="525"/>
      <c r="AE260" s="525"/>
      <c r="AF260" s="525"/>
      <c r="AG260" s="525"/>
      <c r="AH260" s="525"/>
      <c r="AI260" s="526"/>
    </row>
    <row r="261" spans="2:35" x14ac:dyDescent="0.25">
      <c r="B261" s="524"/>
      <c r="C261" s="525"/>
      <c r="D261" s="525"/>
      <c r="E261" s="525"/>
      <c r="F261" s="525"/>
      <c r="G261" s="525"/>
      <c r="H261" s="525"/>
      <c r="I261" s="525"/>
      <c r="J261" s="525"/>
      <c r="K261" s="525"/>
      <c r="L261" s="525"/>
      <c r="M261" s="525"/>
      <c r="N261" s="525"/>
      <c r="O261" s="525"/>
      <c r="P261" s="525"/>
      <c r="Q261" s="525"/>
      <c r="R261" s="525"/>
      <c r="S261" s="525"/>
      <c r="T261" s="525"/>
      <c r="U261" s="525"/>
      <c r="V261" s="525"/>
      <c r="W261" s="525"/>
      <c r="X261" s="525"/>
      <c r="Y261" s="525"/>
      <c r="Z261" s="525"/>
      <c r="AA261" s="525"/>
      <c r="AB261" s="525"/>
      <c r="AC261" s="525"/>
      <c r="AD261" s="525"/>
      <c r="AE261" s="525"/>
      <c r="AF261" s="525"/>
      <c r="AG261" s="525"/>
      <c r="AH261" s="525"/>
      <c r="AI261" s="526"/>
    </row>
    <row r="262" spans="2:35" x14ac:dyDescent="0.25">
      <c r="B262" s="524"/>
      <c r="C262" s="525"/>
      <c r="D262" s="525"/>
      <c r="E262" s="525"/>
      <c r="F262" s="525"/>
      <c r="G262" s="525"/>
      <c r="H262" s="525"/>
      <c r="I262" s="525"/>
      <c r="J262" s="525"/>
      <c r="K262" s="525"/>
      <c r="L262" s="525"/>
      <c r="M262" s="525"/>
      <c r="N262" s="525"/>
      <c r="O262" s="525"/>
      <c r="P262" s="525"/>
      <c r="Q262" s="525"/>
      <c r="R262" s="525"/>
      <c r="S262" s="525"/>
      <c r="T262" s="525"/>
      <c r="U262" s="525"/>
      <c r="V262" s="525"/>
      <c r="W262" s="525"/>
      <c r="X262" s="525"/>
      <c r="Y262" s="525"/>
      <c r="Z262" s="525"/>
      <c r="AA262" s="525"/>
      <c r="AB262" s="525"/>
      <c r="AC262" s="525"/>
      <c r="AD262" s="525"/>
      <c r="AE262" s="525"/>
      <c r="AF262" s="525"/>
      <c r="AG262" s="525"/>
      <c r="AH262" s="525"/>
      <c r="AI262" s="526"/>
    </row>
    <row r="263" spans="2:35" x14ac:dyDescent="0.25">
      <c r="B263" s="524"/>
      <c r="C263" s="525"/>
      <c r="D263" s="525"/>
      <c r="E263" s="525"/>
      <c r="F263" s="525"/>
      <c r="G263" s="525"/>
      <c r="H263" s="525"/>
      <c r="I263" s="525"/>
      <c r="J263" s="525"/>
      <c r="K263" s="525"/>
      <c r="L263" s="525"/>
      <c r="M263" s="525"/>
      <c r="N263" s="525"/>
      <c r="O263" s="525"/>
      <c r="P263" s="525"/>
      <c r="Q263" s="525"/>
      <c r="R263" s="525"/>
      <c r="S263" s="525"/>
      <c r="T263" s="525"/>
      <c r="U263" s="525"/>
      <c r="V263" s="525"/>
      <c r="W263" s="525"/>
      <c r="X263" s="525"/>
      <c r="Y263" s="525"/>
      <c r="Z263" s="525"/>
      <c r="AA263" s="525"/>
      <c r="AB263" s="525"/>
      <c r="AC263" s="525"/>
      <c r="AD263" s="525"/>
      <c r="AE263" s="525"/>
      <c r="AF263" s="525"/>
      <c r="AG263" s="525"/>
      <c r="AH263" s="525"/>
      <c r="AI263" s="526"/>
    </row>
    <row r="264" spans="2:35" x14ac:dyDescent="0.25">
      <c r="B264" s="524"/>
      <c r="C264" s="525"/>
      <c r="D264" s="525"/>
      <c r="E264" s="525"/>
      <c r="F264" s="525"/>
      <c r="G264" s="525"/>
      <c r="H264" s="525"/>
      <c r="I264" s="525"/>
      <c r="J264" s="525"/>
      <c r="K264" s="525"/>
      <c r="L264" s="525"/>
      <c r="M264" s="525"/>
      <c r="N264" s="525"/>
      <c r="O264" s="525"/>
      <c r="P264" s="525"/>
      <c r="Q264" s="525"/>
      <c r="R264" s="525"/>
      <c r="S264" s="525"/>
      <c r="T264" s="525"/>
      <c r="U264" s="525"/>
      <c r="V264" s="525"/>
      <c r="W264" s="525"/>
      <c r="X264" s="525"/>
      <c r="Y264" s="525"/>
      <c r="Z264" s="525"/>
      <c r="AA264" s="525"/>
      <c r="AB264" s="525"/>
      <c r="AC264" s="525"/>
      <c r="AD264" s="525"/>
      <c r="AE264" s="525"/>
      <c r="AF264" s="525"/>
      <c r="AG264" s="525"/>
      <c r="AH264" s="525"/>
      <c r="AI264" s="526"/>
    </row>
    <row r="265" spans="2:35" x14ac:dyDescent="0.25">
      <c r="B265" s="524"/>
      <c r="C265" s="525"/>
      <c r="D265" s="525"/>
      <c r="E265" s="525"/>
      <c r="F265" s="525"/>
      <c r="G265" s="525"/>
      <c r="H265" s="525"/>
      <c r="I265" s="525"/>
      <c r="J265" s="525"/>
      <c r="K265" s="525"/>
      <c r="L265" s="525"/>
      <c r="M265" s="525"/>
      <c r="N265" s="525"/>
      <c r="O265" s="525"/>
      <c r="P265" s="525"/>
      <c r="Q265" s="525"/>
      <c r="R265" s="525"/>
      <c r="S265" s="525"/>
      <c r="T265" s="525"/>
      <c r="U265" s="525"/>
      <c r="V265" s="525"/>
      <c r="W265" s="525"/>
      <c r="X265" s="525"/>
      <c r="Y265" s="525"/>
      <c r="Z265" s="525"/>
      <c r="AA265" s="525"/>
      <c r="AB265" s="525"/>
      <c r="AC265" s="525"/>
      <c r="AD265" s="525"/>
      <c r="AE265" s="525"/>
      <c r="AF265" s="525"/>
      <c r="AG265" s="525"/>
      <c r="AH265" s="525"/>
      <c r="AI265" s="526"/>
    </row>
    <row r="266" spans="2:35" x14ac:dyDescent="0.25">
      <c r="B266" s="524"/>
      <c r="C266" s="525"/>
      <c r="D266" s="525"/>
      <c r="E266" s="525"/>
      <c r="F266" s="525"/>
      <c r="G266" s="525"/>
      <c r="H266" s="525"/>
      <c r="I266" s="525"/>
      <c r="J266" s="525"/>
      <c r="K266" s="525"/>
      <c r="L266" s="525"/>
      <c r="M266" s="525"/>
      <c r="N266" s="525"/>
      <c r="O266" s="525"/>
      <c r="P266" s="525"/>
      <c r="Q266" s="525"/>
      <c r="R266" s="525"/>
      <c r="S266" s="525"/>
      <c r="T266" s="525"/>
      <c r="U266" s="525"/>
      <c r="V266" s="525"/>
      <c r="W266" s="525"/>
      <c r="X266" s="525"/>
      <c r="Y266" s="525"/>
      <c r="Z266" s="525"/>
      <c r="AA266" s="525"/>
      <c r="AB266" s="525"/>
      <c r="AC266" s="525"/>
      <c r="AD266" s="525"/>
      <c r="AE266" s="525"/>
      <c r="AF266" s="525"/>
      <c r="AG266" s="525"/>
      <c r="AH266" s="525"/>
      <c r="AI266" s="526"/>
    </row>
    <row r="267" spans="2:35" x14ac:dyDescent="0.25">
      <c r="B267" s="524"/>
      <c r="C267" s="525"/>
      <c r="D267" s="525"/>
      <c r="E267" s="525"/>
      <c r="F267" s="525"/>
      <c r="G267" s="525"/>
      <c r="H267" s="525"/>
      <c r="I267" s="525"/>
      <c r="J267" s="525"/>
      <c r="K267" s="525"/>
      <c r="L267" s="525"/>
      <c r="M267" s="525"/>
      <c r="N267" s="525"/>
      <c r="O267" s="525"/>
      <c r="P267" s="525"/>
      <c r="Q267" s="525"/>
      <c r="R267" s="525"/>
      <c r="S267" s="525"/>
      <c r="T267" s="525"/>
      <c r="U267" s="525"/>
      <c r="V267" s="525"/>
      <c r="W267" s="525"/>
      <c r="X267" s="525"/>
      <c r="Y267" s="525"/>
      <c r="Z267" s="525"/>
      <c r="AA267" s="525"/>
      <c r="AB267" s="525"/>
      <c r="AC267" s="525"/>
      <c r="AD267" s="525"/>
      <c r="AE267" s="525"/>
      <c r="AF267" s="525"/>
      <c r="AG267" s="525"/>
      <c r="AH267" s="525"/>
      <c r="AI267" s="526"/>
    </row>
    <row r="268" spans="2:35" ht="15.75" thickBot="1" x14ac:dyDescent="0.3">
      <c r="B268" s="527"/>
      <c r="C268" s="528"/>
      <c r="D268" s="528"/>
      <c r="E268" s="528"/>
      <c r="F268" s="528"/>
      <c r="G268" s="528"/>
      <c r="H268" s="528"/>
      <c r="I268" s="528"/>
      <c r="J268" s="528"/>
      <c r="K268" s="528"/>
      <c r="L268" s="528"/>
      <c r="M268" s="528"/>
      <c r="N268" s="528"/>
      <c r="O268" s="528"/>
      <c r="P268" s="528"/>
      <c r="Q268" s="528"/>
      <c r="R268" s="528"/>
      <c r="S268" s="528"/>
      <c r="T268" s="528"/>
      <c r="U268" s="528"/>
      <c r="V268" s="528"/>
      <c r="W268" s="528"/>
      <c r="X268" s="528"/>
      <c r="Y268" s="528"/>
      <c r="Z268" s="528"/>
      <c r="AA268" s="528"/>
      <c r="AB268" s="528"/>
      <c r="AC268" s="528"/>
      <c r="AD268" s="528"/>
      <c r="AE268" s="528"/>
      <c r="AF268" s="528"/>
      <c r="AG268" s="528"/>
      <c r="AH268" s="528"/>
      <c r="AI268" s="529"/>
    </row>
  </sheetData>
  <sheetProtection selectLockedCells="1"/>
  <mergeCells count="96">
    <mergeCell ref="B122:B123"/>
    <mergeCell ref="B131:B132"/>
    <mergeCell ref="B140:B141"/>
    <mergeCell ref="B149:B150"/>
    <mergeCell ref="B158:B159"/>
    <mergeCell ref="B77:B78"/>
    <mergeCell ref="B86:B87"/>
    <mergeCell ref="B95:B96"/>
    <mergeCell ref="B104:B105"/>
    <mergeCell ref="B113:B114"/>
    <mergeCell ref="B1:AI1"/>
    <mergeCell ref="AK18:AK26"/>
    <mergeCell ref="AK127:AK135"/>
    <mergeCell ref="AK118:AK126"/>
    <mergeCell ref="AK109:AK117"/>
    <mergeCell ref="AK100:AK108"/>
    <mergeCell ref="AK91:AK99"/>
    <mergeCell ref="AK82:AK90"/>
    <mergeCell ref="AK73:AK81"/>
    <mergeCell ref="AK64:AK72"/>
    <mergeCell ref="AK45:AK53"/>
    <mergeCell ref="AK36:AK44"/>
    <mergeCell ref="AK27:AK35"/>
    <mergeCell ref="B6:B7"/>
    <mergeCell ref="C6:C7"/>
    <mergeCell ref="X2:Y2"/>
    <mergeCell ref="AK163:AK172"/>
    <mergeCell ref="B173:B184"/>
    <mergeCell ref="B185:B197"/>
    <mergeCell ref="B199:B215"/>
    <mergeCell ref="AK173:AK197"/>
    <mergeCell ref="AK198:AK215"/>
    <mergeCell ref="B167:B168"/>
    <mergeCell ref="AK154:AK162"/>
    <mergeCell ref="AK145:AK153"/>
    <mergeCell ref="AK136:AK144"/>
    <mergeCell ref="B68:B69"/>
    <mergeCell ref="B70:B72"/>
    <mergeCell ref="Z2:AC2"/>
    <mergeCell ref="B3:C3"/>
    <mergeCell ref="AJ3:AK5"/>
    <mergeCell ref="B4:AI4"/>
    <mergeCell ref="D2:F2"/>
    <mergeCell ref="G2:H2"/>
    <mergeCell ref="I2:K2"/>
    <mergeCell ref="L2:R2"/>
    <mergeCell ref="S2:T2"/>
    <mergeCell ref="U2:W2"/>
    <mergeCell ref="D5:O5"/>
    <mergeCell ref="P5:S5"/>
    <mergeCell ref="D6:D7"/>
    <mergeCell ref="E6:F6"/>
    <mergeCell ref="G6:H6"/>
    <mergeCell ref="K6:L6"/>
    <mergeCell ref="M6:N6"/>
    <mergeCell ref="I6:J6"/>
    <mergeCell ref="O6:P6"/>
    <mergeCell ref="Q6:R6"/>
    <mergeCell ref="AI6:AI7"/>
    <mergeCell ref="S6:T6"/>
    <mergeCell ref="U6:V6"/>
    <mergeCell ref="AK6:AK7"/>
    <mergeCell ref="W6:X6"/>
    <mergeCell ref="Y6:Z6"/>
    <mergeCell ref="AA6:AB6"/>
    <mergeCell ref="AC6:AD6"/>
    <mergeCell ref="AE6:AF6"/>
    <mergeCell ref="AG6:AH6"/>
    <mergeCell ref="AJ6:AJ7"/>
    <mergeCell ref="A67:A79"/>
    <mergeCell ref="A93:A105"/>
    <mergeCell ref="A80:A92"/>
    <mergeCell ref="B13:B14"/>
    <mergeCell ref="B9:B12"/>
    <mergeCell ref="B15:B17"/>
    <mergeCell ref="B22:B23"/>
    <mergeCell ref="B24:B26"/>
    <mergeCell ref="B31:B32"/>
    <mergeCell ref="B40:B41"/>
    <mergeCell ref="B49:B50"/>
    <mergeCell ref="B58:B59"/>
    <mergeCell ref="AK8:AK17"/>
    <mergeCell ref="AK54:AK63"/>
    <mergeCell ref="B217:AI268"/>
    <mergeCell ref="A186:A200"/>
    <mergeCell ref="A106:A118"/>
    <mergeCell ref="A132:A144"/>
    <mergeCell ref="A145:A157"/>
    <mergeCell ref="A171:A185"/>
    <mergeCell ref="A203:A215"/>
    <mergeCell ref="A119:A131"/>
    <mergeCell ref="A27:A39"/>
    <mergeCell ref="A40:A52"/>
    <mergeCell ref="D216:O216"/>
    <mergeCell ref="P216:S216"/>
    <mergeCell ref="A53:A66"/>
  </mergeCells>
  <phoneticPr fontId="6" type="noConversion"/>
  <conditionalFormatting sqref="B2 AI9:AI215">
    <cfRule type="cellIs" dxfId="79" priority="431" operator="equal">
      <formula>0</formula>
    </cfRule>
  </conditionalFormatting>
  <conditionalFormatting sqref="D2">
    <cfRule type="cellIs" dxfId="78" priority="430" operator="equal">
      <formula>0</formula>
    </cfRule>
  </conditionalFormatting>
  <conditionalFormatting sqref="AK8 AK163 AJ8:AJ215">
    <cfRule type="notContainsBlanks" dxfId="77" priority="419">
      <formula>LEN(TRIM(AJ8))&gt;0</formula>
    </cfRule>
  </conditionalFormatting>
  <conditionalFormatting sqref="AJ3:AK5">
    <cfRule type="notContainsBlanks" dxfId="76" priority="416">
      <formula>LEN(TRIM(AJ3))&gt;0</formula>
    </cfRule>
  </conditionalFormatting>
  <conditionalFormatting sqref="M215:AB215">
    <cfRule type="cellIs" dxfId="75" priority="184" operator="lessThan">
      <formula>0</formula>
    </cfRule>
    <cfRule type="cellIs" dxfId="74" priority="185" operator="equal">
      <formula>0</formula>
    </cfRule>
  </conditionalFormatting>
  <conditionalFormatting sqref="M215:AB215">
    <cfRule type="expression" dxfId="73" priority="175">
      <formula>M215&lt;&gt;M206</formula>
    </cfRule>
  </conditionalFormatting>
  <conditionalFormatting sqref="AK18:AK26">
    <cfRule type="notContainsBlanks" dxfId="72" priority="63">
      <formula>LEN(TRIM(AK18))&gt;0</formula>
    </cfRule>
  </conditionalFormatting>
  <conditionalFormatting sqref="AK27:AK35">
    <cfRule type="notContainsBlanks" dxfId="71" priority="62">
      <formula>LEN(TRIM(AK27))&gt;0</formula>
    </cfRule>
  </conditionalFormatting>
  <conditionalFormatting sqref="AK36:AK44">
    <cfRule type="notContainsBlanks" dxfId="70" priority="61">
      <formula>LEN(TRIM(AK36))&gt;0</formula>
    </cfRule>
  </conditionalFormatting>
  <conditionalFormatting sqref="AK45:AK53">
    <cfRule type="notContainsBlanks" dxfId="69" priority="60">
      <formula>LEN(TRIM(AK45))&gt;0</formula>
    </cfRule>
  </conditionalFormatting>
  <conditionalFormatting sqref="AK54">
    <cfRule type="notContainsBlanks" dxfId="68" priority="59">
      <formula>LEN(TRIM(AK54))&gt;0</formula>
    </cfRule>
  </conditionalFormatting>
  <conditionalFormatting sqref="AK64:AK72">
    <cfRule type="notContainsBlanks" dxfId="67" priority="58">
      <formula>LEN(TRIM(AK64))&gt;0</formula>
    </cfRule>
  </conditionalFormatting>
  <conditionalFormatting sqref="AK73:AK81">
    <cfRule type="notContainsBlanks" dxfId="66" priority="57">
      <formula>LEN(TRIM(AK73))&gt;0</formula>
    </cfRule>
  </conditionalFormatting>
  <conditionalFormatting sqref="AK82:AK90">
    <cfRule type="notContainsBlanks" dxfId="65" priority="56">
      <formula>LEN(TRIM(AK82))&gt;0</formula>
    </cfRule>
  </conditionalFormatting>
  <conditionalFormatting sqref="AK91:AK99">
    <cfRule type="notContainsBlanks" dxfId="64" priority="55">
      <formula>LEN(TRIM(AK91))&gt;0</formula>
    </cfRule>
  </conditionalFormatting>
  <conditionalFormatting sqref="AK100:AK108">
    <cfRule type="notContainsBlanks" dxfId="63" priority="54">
      <formula>LEN(TRIM(AK100))&gt;0</formula>
    </cfRule>
  </conditionalFormatting>
  <conditionalFormatting sqref="AK109:AK117">
    <cfRule type="notContainsBlanks" dxfId="62" priority="53">
      <formula>LEN(TRIM(AK109))&gt;0</formula>
    </cfRule>
  </conditionalFormatting>
  <conditionalFormatting sqref="AK118:AK126">
    <cfRule type="notContainsBlanks" dxfId="61" priority="52">
      <formula>LEN(TRIM(AK118))&gt;0</formula>
    </cfRule>
  </conditionalFormatting>
  <conditionalFormatting sqref="AK127:AK135">
    <cfRule type="notContainsBlanks" dxfId="60" priority="51">
      <formula>LEN(TRIM(AK127))&gt;0</formula>
    </cfRule>
  </conditionalFormatting>
  <conditionalFormatting sqref="AK136:AK144">
    <cfRule type="notContainsBlanks" dxfId="59" priority="50">
      <formula>LEN(TRIM(AK136))&gt;0</formula>
    </cfRule>
  </conditionalFormatting>
  <conditionalFormatting sqref="AK145:AK153">
    <cfRule type="notContainsBlanks" dxfId="58" priority="49">
      <formula>LEN(TRIM(AK145))&gt;0</formula>
    </cfRule>
  </conditionalFormatting>
  <conditionalFormatting sqref="AK154:AK162">
    <cfRule type="notContainsBlanks" dxfId="57" priority="48">
      <formula>LEN(TRIM(AK154))&gt;0</formula>
    </cfRule>
  </conditionalFormatting>
  <conditionalFormatting sqref="M9:AB17">
    <cfRule type="expression" dxfId="56" priority="46">
      <formula>(M18+M27)&gt;M9</formula>
    </cfRule>
  </conditionalFormatting>
  <conditionalFormatting sqref="M18:AB26">
    <cfRule type="expression" dxfId="55" priority="45">
      <formula>(M18+M27)&gt;M9</formula>
    </cfRule>
  </conditionalFormatting>
  <conditionalFormatting sqref="M27:AB35">
    <cfRule type="expression" dxfId="54" priority="44">
      <formula>(M18+M27)&gt;M9</formula>
    </cfRule>
  </conditionalFormatting>
  <conditionalFormatting sqref="M36:AB44">
    <cfRule type="expression" dxfId="53" priority="43">
      <formula>M36&gt;M18</formula>
    </cfRule>
  </conditionalFormatting>
  <conditionalFormatting sqref="M18:AB26">
    <cfRule type="expression" dxfId="52" priority="42">
      <formula>M36&gt;M18</formula>
    </cfRule>
  </conditionalFormatting>
  <conditionalFormatting sqref="M54:AB62">
    <cfRule type="expression" dxfId="51" priority="41">
      <formula>M54&gt;M36</formula>
    </cfRule>
  </conditionalFormatting>
  <conditionalFormatting sqref="M36:AB44">
    <cfRule type="expression" dxfId="50" priority="40">
      <formula>M54&gt;M36</formula>
    </cfRule>
  </conditionalFormatting>
  <conditionalFormatting sqref="M45:AB53">
    <cfRule type="expression" dxfId="49" priority="39">
      <formula>M45&gt;M27</formula>
    </cfRule>
  </conditionalFormatting>
  <conditionalFormatting sqref="M27:AB35">
    <cfRule type="expression" dxfId="48" priority="38">
      <formula>M45&gt;M27</formula>
    </cfRule>
  </conditionalFormatting>
  <conditionalFormatting sqref="M64:AB72">
    <cfRule type="expression" dxfId="47" priority="37">
      <formula>M64&gt;M45</formula>
    </cfRule>
  </conditionalFormatting>
  <conditionalFormatting sqref="M45:AB53">
    <cfRule type="expression" dxfId="46" priority="36">
      <formula>M64&gt;M45</formula>
    </cfRule>
  </conditionalFormatting>
  <conditionalFormatting sqref="M82:AB90">
    <cfRule type="expression" dxfId="45" priority="35">
      <formula>M82&gt;M73</formula>
    </cfRule>
  </conditionalFormatting>
  <conditionalFormatting sqref="M73:AB81">
    <cfRule type="expression" dxfId="44" priority="34">
      <formula>M82&gt;M73</formula>
    </cfRule>
  </conditionalFormatting>
  <conditionalFormatting sqref="M91:AB99">
    <cfRule type="expression" dxfId="43" priority="33">
      <formula>M91&gt;M82</formula>
    </cfRule>
  </conditionalFormatting>
  <conditionalFormatting sqref="M82:AB90">
    <cfRule type="expression" dxfId="42" priority="32">
      <formula>M91&gt;M82</formula>
    </cfRule>
  </conditionalFormatting>
  <conditionalFormatting sqref="M100:AB108">
    <cfRule type="expression" dxfId="41" priority="31">
      <formula>M100&gt;M73</formula>
    </cfRule>
  </conditionalFormatting>
  <conditionalFormatting sqref="M73:AB81">
    <cfRule type="expression" dxfId="40" priority="30">
      <formula>M100&gt;M73</formula>
    </cfRule>
  </conditionalFormatting>
  <conditionalFormatting sqref="M109:AB117">
    <cfRule type="expression" dxfId="39" priority="29">
      <formula>M109&gt;M100</formula>
    </cfRule>
  </conditionalFormatting>
  <conditionalFormatting sqref="M100:AB108">
    <cfRule type="expression" dxfId="38" priority="28">
      <formula>M109&gt;M100</formula>
    </cfRule>
  </conditionalFormatting>
  <conditionalFormatting sqref="M127:AB135">
    <cfRule type="expression" dxfId="37" priority="27">
      <formula>M127&gt;M118</formula>
    </cfRule>
  </conditionalFormatting>
  <conditionalFormatting sqref="M118:AB126">
    <cfRule type="expression" dxfId="36" priority="26">
      <formula>M127&gt;M118</formula>
    </cfRule>
  </conditionalFormatting>
  <conditionalFormatting sqref="M136:AB144">
    <cfRule type="expression" dxfId="35" priority="25">
      <formula>M136&gt;M127</formula>
    </cfRule>
  </conditionalFormatting>
  <conditionalFormatting sqref="M127:AB135">
    <cfRule type="expression" dxfId="34" priority="24">
      <formula>M136&gt;M127</formula>
    </cfRule>
  </conditionalFormatting>
  <conditionalFormatting sqref="M145:AB153">
    <cfRule type="expression" dxfId="33" priority="23">
      <formula>M145&gt;M118</formula>
    </cfRule>
  </conditionalFormatting>
  <conditionalFormatting sqref="M118:AB126">
    <cfRule type="expression" dxfId="32" priority="22">
      <formula>M145&gt;M118</formula>
    </cfRule>
  </conditionalFormatting>
  <conditionalFormatting sqref="M154:AB162">
    <cfRule type="expression" dxfId="31" priority="21">
      <formula>M154&gt;M145</formula>
    </cfRule>
  </conditionalFormatting>
  <conditionalFormatting sqref="M145:AB153">
    <cfRule type="expression" dxfId="30" priority="20">
      <formula>M154&gt;M145</formula>
    </cfRule>
  </conditionalFormatting>
  <conditionalFormatting sqref="M197:AB198">
    <cfRule type="cellIs" dxfId="29" priority="18" operator="lessThan">
      <formula>0</formula>
    </cfRule>
    <cfRule type="cellIs" dxfId="28" priority="19" operator="equal">
      <formula>0</formula>
    </cfRule>
  </conditionalFormatting>
  <conditionalFormatting sqref="M184:AB184">
    <cfRule type="cellIs" dxfId="27" priority="15" operator="lessThan">
      <formula>0</formula>
    </cfRule>
    <cfRule type="cellIs" dxfId="26" priority="16" operator="equal">
      <formula>0</formula>
    </cfRule>
  </conditionalFormatting>
  <conditionalFormatting sqref="M184:AB184">
    <cfRule type="expression" dxfId="25" priority="14">
      <formula>M184&lt;&gt;M175</formula>
    </cfRule>
  </conditionalFormatting>
  <conditionalFormatting sqref="M63:AB63">
    <cfRule type="cellIs" dxfId="24" priority="12" operator="lessThan">
      <formula>0</formula>
    </cfRule>
    <cfRule type="cellIs" dxfId="23" priority="13" operator="equal">
      <formula>0</formula>
    </cfRule>
  </conditionalFormatting>
  <conditionalFormatting sqref="M63:AB63">
    <cfRule type="expression" dxfId="22" priority="11">
      <formula>M63&lt;&gt;M54</formula>
    </cfRule>
  </conditionalFormatting>
  <conditionalFormatting sqref="M184:AB184">
    <cfRule type="expression" dxfId="21" priority="10">
      <formula>M184&lt;&gt;M63</formula>
    </cfRule>
  </conditionalFormatting>
  <conditionalFormatting sqref="M63:AB63">
    <cfRule type="expression" dxfId="20" priority="9">
      <formula>M184&lt;&gt;M63</formula>
    </cfRule>
  </conditionalFormatting>
  <conditionalFormatting sqref="AK173:AK198">
    <cfRule type="notContainsBlanks" dxfId="19" priority="8">
      <formula>LEN(TRIM(AK173))&gt;0</formula>
    </cfRule>
  </conditionalFormatting>
  <conditionalFormatting sqref="M172:AB172">
    <cfRule type="cellIs" dxfId="18" priority="6" operator="lessThan">
      <formula>0</formula>
    </cfRule>
    <cfRule type="cellIs" dxfId="17" priority="7" operator="equal">
      <formula>0</formula>
    </cfRule>
  </conditionalFormatting>
  <conditionalFormatting sqref="M172:AB172">
    <cfRule type="expression" dxfId="16" priority="5">
      <formula>M172&lt;&gt;M163</formula>
    </cfRule>
  </conditionalFormatting>
  <conditionalFormatting sqref="M172:AB172">
    <cfRule type="expression" dxfId="15" priority="4">
      <formula>M172&lt;&gt;M51</formula>
    </cfRule>
  </conditionalFormatting>
  <conditionalFormatting sqref="M172:AB172">
    <cfRule type="expression" dxfId="14" priority="2">
      <formula>M197&lt;&gt;M172</formula>
    </cfRule>
  </conditionalFormatting>
  <conditionalFormatting sqref="B1:AI1">
    <cfRule type="notContainsBlanks" dxfId="13" priority="1">
      <formula>LEN(TRIM(B1))&gt;0</formula>
    </cfRule>
  </conditionalFormatting>
  <dataValidations count="1">
    <dataValidation type="whole" allowBlank="1" showInputMessage="1" showErrorMessage="1" sqref="N215:AB215 M9:M215 N9:AH214">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8"/>
  <sheetViews>
    <sheetView showGridLines="0" zoomScale="80" zoomScaleNormal="80" workbookViewId="0">
      <selection activeCell="E8" sqref="E8"/>
    </sheetView>
  </sheetViews>
  <sheetFormatPr defaultColWidth="8.7109375" defaultRowHeight="15" x14ac:dyDescent="0.25"/>
  <cols>
    <col min="1" max="1" width="11.5703125" style="105" bestFit="1" customWidth="1"/>
    <col min="2" max="2" width="5.5703125" style="105" bestFit="1" customWidth="1"/>
    <col min="3" max="3" width="7.42578125" style="105" bestFit="1" customWidth="1"/>
    <col min="4" max="4" width="9.140625" style="105" bestFit="1" customWidth="1"/>
    <col min="5" max="5" width="42.140625" style="15" bestFit="1" customWidth="1"/>
    <col min="6" max="6" width="83.4257812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4" bestFit="1" customWidth="1"/>
    <col min="41" max="41" width="7" style="14" bestFit="1" customWidth="1"/>
    <col min="42" max="16384" width="8.7109375" style="15"/>
  </cols>
  <sheetData>
    <row r="1" spans="1:41" x14ac:dyDescent="0.25">
      <c r="A1" s="176" t="s">
        <v>552</v>
      </c>
      <c r="B1" s="176" t="s">
        <v>553</v>
      </c>
      <c r="C1" s="176" t="s">
        <v>554</v>
      </c>
      <c r="D1" s="176" t="s">
        <v>555</v>
      </c>
      <c r="E1" s="175" t="s">
        <v>556</v>
      </c>
      <c r="F1" s="197" t="s">
        <v>557</v>
      </c>
      <c r="G1" s="175" t="s">
        <v>558</v>
      </c>
      <c r="H1" s="175" t="s">
        <v>559</v>
      </c>
      <c r="I1" s="175" t="s">
        <v>560</v>
      </c>
      <c r="J1" s="175" t="s">
        <v>561</v>
      </c>
      <c r="K1" s="175" t="s">
        <v>562</v>
      </c>
      <c r="L1" s="175" t="s">
        <v>563</v>
      </c>
      <c r="M1" s="175" t="s">
        <v>564</v>
      </c>
      <c r="N1" s="175" t="s">
        <v>565</v>
      </c>
      <c r="O1" s="175" t="s">
        <v>566</v>
      </c>
      <c r="P1" s="175" t="s">
        <v>567</v>
      </c>
      <c r="Q1" s="175" t="s">
        <v>568</v>
      </c>
      <c r="R1" s="175" t="s">
        <v>569</v>
      </c>
      <c r="S1" s="175" t="s">
        <v>570</v>
      </c>
      <c r="T1" s="175" t="s">
        <v>571</v>
      </c>
      <c r="U1" s="175" t="s">
        <v>572</v>
      </c>
      <c r="V1" s="175" t="s">
        <v>573</v>
      </c>
      <c r="W1" s="175" t="s">
        <v>574</v>
      </c>
      <c r="X1" s="175" t="s">
        <v>575</v>
      </c>
      <c r="Y1" s="175" t="s">
        <v>576</v>
      </c>
      <c r="Z1" s="175" t="s">
        <v>577</v>
      </c>
      <c r="AA1" s="175" t="s">
        <v>578</v>
      </c>
      <c r="AB1" s="175" t="s">
        <v>579</v>
      </c>
      <c r="AC1" s="175" t="s">
        <v>580</v>
      </c>
      <c r="AD1" s="175" t="s">
        <v>581</v>
      </c>
      <c r="AE1" s="175" t="s">
        <v>582</v>
      </c>
      <c r="AF1" s="175" t="s">
        <v>583</v>
      </c>
      <c r="AG1" s="175" t="s">
        <v>584</v>
      </c>
      <c r="AH1" s="175" t="s">
        <v>585</v>
      </c>
      <c r="AI1" s="175" t="s">
        <v>586</v>
      </c>
      <c r="AJ1" s="175" t="s">
        <v>587</v>
      </c>
      <c r="AK1" s="175" t="s">
        <v>588</v>
      </c>
      <c r="AL1" s="175" t="s">
        <v>589</v>
      </c>
      <c r="AM1" s="175" t="s">
        <v>590</v>
      </c>
      <c r="AN1" s="197" t="s">
        <v>591</v>
      </c>
      <c r="AO1" s="211" t="s">
        <v>592</v>
      </c>
    </row>
    <row r="2" spans="1:41" s="210" customFormat="1" x14ac:dyDescent="0.25">
      <c r="A2" s="205" t="str">
        <f t="shared" ref="A2:A25" si="0">B2&amp;C2</f>
        <v>202205</v>
      </c>
      <c r="B2" s="206">
        <f>'Prep Partner Performance'!AE$2</f>
        <v>2022</v>
      </c>
      <c r="C2" s="207" t="str">
        <f>'Prep Partner Performance'!Z$2</f>
        <v>05</v>
      </c>
      <c r="D2" s="205">
        <f>'Prep Partner Performance'!G$2</f>
        <v>14943</v>
      </c>
      <c r="E2" s="208" t="str">
        <f>'Prep Partner Performance'!C$2</f>
        <v>Kisima Health Centre</v>
      </c>
      <c r="F2" s="297" t="str">
        <f>'Monthly Prep'!B$9</f>
        <v>Number Tested HIV Negative (from SNS, index testing, STI clients, PEP clients)</v>
      </c>
      <c r="G2" s="209" t="str">
        <f>'Monthly Prep'!C9</f>
        <v>Adolescent Girls and Young Women (AGYW)</v>
      </c>
      <c r="H2" s="209" t="str">
        <f>'Monthly Prep'!D9</f>
        <v>MP01-01</v>
      </c>
      <c r="I2" s="209">
        <f>'Monthly Prep'!E9</f>
        <v>0</v>
      </c>
      <c r="J2" s="209">
        <f>'Monthly Prep'!F9</f>
        <v>0</v>
      </c>
      <c r="K2" s="209">
        <f>'Monthly Prep'!G9</f>
        <v>0</v>
      </c>
      <c r="L2" s="209">
        <f>'Monthly Prep'!H9</f>
        <v>0</v>
      </c>
      <c r="M2" s="209">
        <f>'Monthly Prep'!I9</f>
        <v>0</v>
      </c>
      <c r="N2" s="209">
        <f>'Monthly Prep'!J9</f>
        <v>0</v>
      </c>
      <c r="O2" s="209">
        <f>'Monthly Prep'!K9</f>
        <v>0</v>
      </c>
      <c r="P2" s="209">
        <f>'Monthly Prep'!L9</f>
        <v>0</v>
      </c>
      <c r="Q2" s="209">
        <f>'Monthly Prep'!M9</f>
        <v>0</v>
      </c>
      <c r="R2" s="209">
        <f>'Monthly Prep'!N9</f>
        <v>0</v>
      </c>
      <c r="S2" s="209">
        <f>'Monthly Prep'!O9</f>
        <v>0</v>
      </c>
      <c r="T2" s="209">
        <f>'Monthly Prep'!P9</f>
        <v>0</v>
      </c>
      <c r="U2" s="209">
        <f>'Monthly Prep'!Q9</f>
        <v>0</v>
      </c>
      <c r="V2" s="209">
        <f>'Monthly Prep'!R9</f>
        <v>0</v>
      </c>
      <c r="W2" s="209">
        <f>'Monthly Prep'!S9</f>
        <v>0</v>
      </c>
      <c r="X2" s="209">
        <f>'Monthly Prep'!T9</f>
        <v>0</v>
      </c>
      <c r="Y2" s="209">
        <f>'Monthly Prep'!U9</f>
        <v>0</v>
      </c>
      <c r="Z2" s="209">
        <f>'Monthly Prep'!V9</f>
        <v>0</v>
      </c>
      <c r="AA2" s="209">
        <f>'Monthly Prep'!W9</f>
        <v>0</v>
      </c>
      <c r="AB2" s="209">
        <f>'Monthly Prep'!X9</f>
        <v>0</v>
      </c>
      <c r="AC2" s="209">
        <f>'Monthly Prep'!Y9</f>
        <v>0</v>
      </c>
      <c r="AD2" s="209">
        <f>'Monthly Prep'!Z9</f>
        <v>0</v>
      </c>
      <c r="AE2" s="209">
        <f>'Monthly Prep'!AA9</f>
        <v>0</v>
      </c>
      <c r="AF2" s="209">
        <f>'Monthly Prep'!AB9</f>
        <v>0</v>
      </c>
      <c r="AG2" s="209">
        <f>'Monthly Prep'!AC9</f>
        <v>0</v>
      </c>
      <c r="AH2" s="209">
        <f>'Monthly Prep'!AD9</f>
        <v>0</v>
      </c>
      <c r="AI2" s="209">
        <f>'Monthly Prep'!AE9</f>
        <v>0</v>
      </c>
      <c r="AJ2" s="209">
        <f>'Monthly Prep'!AF9</f>
        <v>0</v>
      </c>
      <c r="AK2" s="209">
        <f>'Monthly Prep'!AG9</f>
        <v>0</v>
      </c>
      <c r="AL2" s="209">
        <f>'Monthly Prep'!AH9</f>
        <v>0</v>
      </c>
      <c r="AM2" s="205">
        <f t="shared" ref="AM2" si="1">SUM(I2:AL2)</f>
        <v>0</v>
      </c>
      <c r="AN2" s="209" t="str">
        <f>'Monthly Prep'!B$3</f>
        <v>Monthly Prep Reporting Tool 1.0.1</v>
      </c>
      <c r="AO2" s="197" t="str">
        <f>'Monthly Prep'!AJ9</f>
        <v/>
      </c>
    </row>
    <row r="3" spans="1:41" x14ac:dyDescent="0.25">
      <c r="A3" s="176" t="str">
        <f t="shared" si="0"/>
        <v>202205</v>
      </c>
      <c r="B3" s="177">
        <f>'Prep Partner Performance'!AE$2</f>
        <v>2022</v>
      </c>
      <c r="C3" s="178" t="str">
        <f>'Prep Partner Performance'!Z$2</f>
        <v>05</v>
      </c>
      <c r="D3" s="176">
        <f>'Prep Partner Performance'!G$2</f>
        <v>14943</v>
      </c>
      <c r="E3" s="175" t="str">
        <f>'Prep Partner Performance'!C$2</f>
        <v>Kisima Health Centre</v>
      </c>
      <c r="F3" s="297" t="str">
        <f>'Monthly Prep'!B$9</f>
        <v>Number Tested HIV Negative (from SNS, index testing, STI clients, PEP clients)</v>
      </c>
      <c r="G3" s="201" t="str">
        <f>'Monthly Prep'!C10</f>
        <v>Female Sex Workers</v>
      </c>
      <c r="H3" s="201" t="str">
        <f>'Monthly Prep'!D10</f>
        <v>MP01-02</v>
      </c>
      <c r="I3" s="201">
        <f>'Monthly Prep'!E10</f>
        <v>0</v>
      </c>
      <c r="J3" s="201">
        <f>'Monthly Prep'!F10</f>
        <v>0</v>
      </c>
      <c r="K3" s="201">
        <f>'Monthly Prep'!G10</f>
        <v>0</v>
      </c>
      <c r="L3" s="201">
        <f>'Monthly Prep'!H10</f>
        <v>0</v>
      </c>
      <c r="M3" s="201">
        <f>'Monthly Prep'!I10</f>
        <v>0</v>
      </c>
      <c r="N3" s="201">
        <f>'Monthly Prep'!J10</f>
        <v>0</v>
      </c>
      <c r="O3" s="201">
        <f>'Monthly Prep'!K10</f>
        <v>0</v>
      </c>
      <c r="P3" s="201">
        <f>'Monthly Prep'!L10</f>
        <v>0</v>
      </c>
      <c r="Q3" s="201">
        <f>'Monthly Prep'!M10</f>
        <v>0</v>
      </c>
      <c r="R3" s="201">
        <f>'Monthly Prep'!N10</f>
        <v>0</v>
      </c>
      <c r="S3" s="201">
        <f>'Monthly Prep'!O10</f>
        <v>0</v>
      </c>
      <c r="T3" s="201">
        <f>'Monthly Prep'!P10</f>
        <v>0</v>
      </c>
      <c r="U3" s="201">
        <f>'Monthly Prep'!Q10</f>
        <v>0</v>
      </c>
      <c r="V3" s="201">
        <f>'Monthly Prep'!R10</f>
        <v>0</v>
      </c>
      <c r="W3" s="201">
        <f>'Monthly Prep'!S10</f>
        <v>0</v>
      </c>
      <c r="X3" s="201">
        <f>'Monthly Prep'!T10</f>
        <v>0</v>
      </c>
      <c r="Y3" s="201">
        <f>'Monthly Prep'!U10</f>
        <v>0</v>
      </c>
      <c r="Z3" s="201">
        <f>'Monthly Prep'!V10</f>
        <v>0</v>
      </c>
      <c r="AA3" s="201">
        <f>'Monthly Prep'!W10</f>
        <v>0</v>
      </c>
      <c r="AB3" s="201">
        <f>'Monthly Prep'!X10</f>
        <v>0</v>
      </c>
      <c r="AC3" s="201">
        <f>'Monthly Prep'!Y10</f>
        <v>0</v>
      </c>
      <c r="AD3" s="201">
        <f>'Monthly Prep'!Z10</f>
        <v>0</v>
      </c>
      <c r="AE3" s="201">
        <f>'Monthly Prep'!AA10</f>
        <v>0</v>
      </c>
      <c r="AF3" s="201">
        <f>'Monthly Prep'!AB10</f>
        <v>0</v>
      </c>
      <c r="AG3" s="201">
        <f>'Monthly Prep'!AC10</f>
        <v>0</v>
      </c>
      <c r="AH3" s="201">
        <f>'Monthly Prep'!AD10</f>
        <v>0</v>
      </c>
      <c r="AI3" s="201">
        <f>'Monthly Prep'!AE10</f>
        <v>0</v>
      </c>
      <c r="AJ3" s="201">
        <f>'Monthly Prep'!AF10</f>
        <v>0</v>
      </c>
      <c r="AK3" s="201">
        <f>'Monthly Prep'!AG10</f>
        <v>0</v>
      </c>
      <c r="AL3" s="201">
        <f>'Monthly Prep'!AH10</f>
        <v>0</v>
      </c>
      <c r="AM3" s="184">
        <f>SUM(I3:AL3)</f>
        <v>0</v>
      </c>
      <c r="AN3" s="201" t="str">
        <f>'Monthly Prep'!B$3</f>
        <v>Monthly Prep Reporting Tool 1.0.1</v>
      </c>
      <c r="AO3" s="197" t="str">
        <f>'Monthly Prep'!AJ10</f>
        <v/>
      </c>
    </row>
    <row r="4" spans="1:41" x14ac:dyDescent="0.25">
      <c r="A4" s="176" t="str">
        <f t="shared" si="0"/>
        <v>202205</v>
      </c>
      <c r="B4" s="177">
        <f>'Prep Partner Performance'!AE$2</f>
        <v>2022</v>
      </c>
      <c r="C4" s="178" t="str">
        <f>'Prep Partner Performance'!Z$2</f>
        <v>05</v>
      </c>
      <c r="D4" s="176">
        <f>'Prep Partner Performance'!G$2</f>
        <v>14943</v>
      </c>
      <c r="E4" s="175" t="str">
        <f>'Prep Partner Performance'!C$2</f>
        <v>Kisima Health Centre</v>
      </c>
      <c r="F4" s="297" t="str">
        <f>'Monthly Prep'!B$9</f>
        <v>Number Tested HIV Negative (from SNS, index testing, STI clients, PEP clients)</v>
      </c>
      <c r="G4" s="201" t="str">
        <f>'Monthly Prep'!C11</f>
        <v>General Population</v>
      </c>
      <c r="H4" s="201" t="str">
        <f>'Monthly Prep'!D11</f>
        <v>MP01-03</v>
      </c>
      <c r="I4" s="201">
        <f>'Monthly Prep'!E11</f>
        <v>0</v>
      </c>
      <c r="J4" s="201">
        <f>'Monthly Prep'!F11</f>
        <v>0</v>
      </c>
      <c r="K4" s="201">
        <f>'Monthly Prep'!G11</f>
        <v>0</v>
      </c>
      <c r="L4" s="201">
        <f>'Monthly Prep'!H11</f>
        <v>0</v>
      </c>
      <c r="M4" s="201">
        <f>'Monthly Prep'!I11</f>
        <v>0</v>
      </c>
      <c r="N4" s="201">
        <f>'Monthly Prep'!J11</f>
        <v>0</v>
      </c>
      <c r="O4" s="201">
        <f>'Monthly Prep'!K11</f>
        <v>0</v>
      </c>
      <c r="P4" s="201">
        <f>'Monthly Prep'!L11</f>
        <v>0</v>
      </c>
      <c r="Q4" s="201">
        <f>'Monthly Prep'!M11</f>
        <v>0</v>
      </c>
      <c r="R4" s="201">
        <f>'Monthly Prep'!N11</f>
        <v>0</v>
      </c>
      <c r="S4" s="201">
        <f>'Monthly Prep'!O11</f>
        <v>0</v>
      </c>
      <c r="T4" s="201">
        <f>'Monthly Prep'!P11</f>
        <v>0</v>
      </c>
      <c r="U4" s="201">
        <f>'Monthly Prep'!Q11</f>
        <v>0</v>
      </c>
      <c r="V4" s="201">
        <f>'Monthly Prep'!R11</f>
        <v>0</v>
      </c>
      <c r="W4" s="201">
        <f>'Monthly Prep'!S11</f>
        <v>0</v>
      </c>
      <c r="X4" s="201">
        <f>'Monthly Prep'!T11</f>
        <v>0</v>
      </c>
      <c r="Y4" s="201">
        <f>'Monthly Prep'!U11</f>
        <v>0</v>
      </c>
      <c r="Z4" s="201">
        <f>'Monthly Prep'!V11</f>
        <v>0</v>
      </c>
      <c r="AA4" s="201">
        <f>'Monthly Prep'!W11</f>
        <v>0</v>
      </c>
      <c r="AB4" s="201">
        <f>'Monthly Prep'!X11</f>
        <v>0</v>
      </c>
      <c r="AC4" s="201">
        <f>'Monthly Prep'!Y11</f>
        <v>0</v>
      </c>
      <c r="AD4" s="201">
        <f>'Monthly Prep'!Z11</f>
        <v>0</v>
      </c>
      <c r="AE4" s="201">
        <f>'Monthly Prep'!AA11</f>
        <v>0</v>
      </c>
      <c r="AF4" s="201">
        <f>'Monthly Prep'!AB11</f>
        <v>0</v>
      </c>
      <c r="AG4" s="201">
        <f>'Monthly Prep'!AC11</f>
        <v>0</v>
      </c>
      <c r="AH4" s="201">
        <f>'Monthly Prep'!AD11</f>
        <v>0</v>
      </c>
      <c r="AI4" s="201">
        <f>'Monthly Prep'!AE11</f>
        <v>0</v>
      </c>
      <c r="AJ4" s="201">
        <f>'Monthly Prep'!AF11</f>
        <v>0</v>
      </c>
      <c r="AK4" s="201">
        <f>'Monthly Prep'!AG11</f>
        <v>0</v>
      </c>
      <c r="AL4" s="201">
        <f>'Monthly Prep'!AH11</f>
        <v>0</v>
      </c>
      <c r="AM4" s="184">
        <f t="shared" ref="AM4:AM67" si="2">SUM(I4:AL4)</f>
        <v>0</v>
      </c>
      <c r="AN4" s="201" t="str">
        <f>'Monthly Prep'!B$3</f>
        <v>Monthly Prep Reporting Tool 1.0.1</v>
      </c>
      <c r="AO4" s="197" t="str">
        <f>'Monthly Prep'!AJ11</f>
        <v/>
      </c>
    </row>
    <row r="5" spans="1:41" x14ac:dyDescent="0.25">
      <c r="A5" s="176" t="str">
        <f t="shared" si="0"/>
        <v>202205</v>
      </c>
      <c r="B5" s="177">
        <f>'Prep Partner Performance'!AE$2</f>
        <v>2022</v>
      </c>
      <c r="C5" s="178" t="str">
        <f>'Prep Partner Performance'!Z$2</f>
        <v>05</v>
      </c>
      <c r="D5" s="176">
        <f>'Prep Partner Performance'!G$2</f>
        <v>14943</v>
      </c>
      <c r="E5" s="175" t="str">
        <f>'Prep Partner Performance'!C$2</f>
        <v>Kisima Health Centre</v>
      </c>
      <c r="F5" s="297" t="str">
        <f>'Monthly Prep'!B$9</f>
        <v>Number Tested HIV Negative (from SNS, index testing, STI clients, PEP clients)</v>
      </c>
      <c r="G5" s="201" t="str">
        <f>'Monthly Prep'!C12</f>
        <v>Men at High Risk</v>
      </c>
      <c r="H5" s="201" t="str">
        <f>'Monthly Prep'!D12</f>
        <v>MP01-04</v>
      </c>
      <c r="I5" s="201">
        <f>'Monthly Prep'!E12</f>
        <v>0</v>
      </c>
      <c r="J5" s="201">
        <f>'Monthly Prep'!F12</f>
        <v>0</v>
      </c>
      <c r="K5" s="201">
        <f>'Monthly Prep'!G12</f>
        <v>0</v>
      </c>
      <c r="L5" s="201">
        <f>'Monthly Prep'!H12</f>
        <v>0</v>
      </c>
      <c r="M5" s="201">
        <f>'Monthly Prep'!I12</f>
        <v>0</v>
      </c>
      <c r="N5" s="201">
        <f>'Monthly Prep'!J12</f>
        <v>0</v>
      </c>
      <c r="O5" s="201">
        <f>'Monthly Prep'!K12</f>
        <v>0</v>
      </c>
      <c r="P5" s="201">
        <f>'Monthly Prep'!L12</f>
        <v>0</v>
      </c>
      <c r="Q5" s="201">
        <f>'Monthly Prep'!M12</f>
        <v>0</v>
      </c>
      <c r="R5" s="201">
        <f>'Monthly Prep'!N12</f>
        <v>0</v>
      </c>
      <c r="S5" s="201">
        <f>'Monthly Prep'!O12</f>
        <v>0</v>
      </c>
      <c r="T5" s="201">
        <f>'Monthly Prep'!P12</f>
        <v>0</v>
      </c>
      <c r="U5" s="201">
        <f>'Monthly Prep'!Q12</f>
        <v>0</v>
      </c>
      <c r="V5" s="201">
        <f>'Monthly Prep'!R12</f>
        <v>0</v>
      </c>
      <c r="W5" s="201">
        <f>'Monthly Prep'!S12</f>
        <v>0</v>
      </c>
      <c r="X5" s="201">
        <f>'Monthly Prep'!T12</f>
        <v>0</v>
      </c>
      <c r="Y5" s="201">
        <f>'Monthly Prep'!U12</f>
        <v>0</v>
      </c>
      <c r="Z5" s="201">
        <f>'Monthly Prep'!V12</f>
        <v>0</v>
      </c>
      <c r="AA5" s="201">
        <f>'Monthly Prep'!W12</f>
        <v>0</v>
      </c>
      <c r="AB5" s="201">
        <f>'Monthly Prep'!X12</f>
        <v>0</v>
      </c>
      <c r="AC5" s="201">
        <f>'Monthly Prep'!Y12</f>
        <v>0</v>
      </c>
      <c r="AD5" s="201">
        <f>'Monthly Prep'!Z12</f>
        <v>0</v>
      </c>
      <c r="AE5" s="201">
        <f>'Monthly Prep'!AA12</f>
        <v>0</v>
      </c>
      <c r="AF5" s="201">
        <f>'Monthly Prep'!AB12</f>
        <v>0</v>
      </c>
      <c r="AG5" s="201">
        <f>'Monthly Prep'!AC12</f>
        <v>0</v>
      </c>
      <c r="AH5" s="201">
        <f>'Monthly Prep'!AD12</f>
        <v>0</v>
      </c>
      <c r="AI5" s="201">
        <f>'Monthly Prep'!AE12</f>
        <v>0</v>
      </c>
      <c r="AJ5" s="201">
        <f>'Monthly Prep'!AF12</f>
        <v>0</v>
      </c>
      <c r="AK5" s="201">
        <f>'Monthly Prep'!AG12</f>
        <v>0</v>
      </c>
      <c r="AL5" s="201">
        <f>'Monthly Prep'!AH12</f>
        <v>0</v>
      </c>
      <c r="AM5" s="184">
        <f t="shared" si="2"/>
        <v>0</v>
      </c>
      <c r="AN5" s="201" t="str">
        <f>'Monthly Prep'!B$3</f>
        <v>Monthly Prep Reporting Tool 1.0.1</v>
      </c>
      <c r="AO5" s="197" t="str">
        <f>'Monthly Prep'!AJ12</f>
        <v/>
      </c>
    </row>
    <row r="6" spans="1:41" x14ac:dyDescent="0.25">
      <c r="A6" s="176" t="str">
        <f t="shared" si="0"/>
        <v>202205</v>
      </c>
      <c r="B6" s="177">
        <f>'Prep Partner Performance'!AE$2</f>
        <v>2022</v>
      </c>
      <c r="C6" s="178" t="str">
        <f>'Prep Partner Performance'!Z$2</f>
        <v>05</v>
      </c>
      <c r="D6" s="176">
        <f>'Prep Partner Performance'!G$2</f>
        <v>14943</v>
      </c>
      <c r="E6" s="175" t="str">
        <f>'Prep Partner Performance'!C$2</f>
        <v>Kisima Health Centre</v>
      </c>
      <c r="F6" s="297" t="str">
        <f>'Monthly Prep'!B$13</f>
        <v>Number of ANC1+PostANC1 tested HIV Negative</v>
      </c>
      <c r="G6" s="201" t="str">
        <f>'Monthly Prep'!C13</f>
        <v>PBFW Breastfeeding</v>
      </c>
      <c r="H6" s="201" t="str">
        <f>'Monthly Prep'!D13</f>
        <v>MP01-05</v>
      </c>
      <c r="I6" s="201">
        <f>'Monthly Prep'!E13</f>
        <v>0</v>
      </c>
      <c r="J6" s="201">
        <f>'Monthly Prep'!F13</f>
        <v>0</v>
      </c>
      <c r="K6" s="201">
        <f>'Monthly Prep'!G13</f>
        <v>0</v>
      </c>
      <c r="L6" s="201">
        <f>'Monthly Prep'!H13</f>
        <v>0</v>
      </c>
      <c r="M6" s="201">
        <f>'Monthly Prep'!I13</f>
        <v>0</v>
      </c>
      <c r="N6" s="201">
        <f>'Monthly Prep'!J13</f>
        <v>0</v>
      </c>
      <c r="O6" s="201">
        <f>'Monthly Prep'!K13</f>
        <v>0</v>
      </c>
      <c r="P6" s="201">
        <f>'Monthly Prep'!L13</f>
        <v>0</v>
      </c>
      <c r="Q6" s="201">
        <f>'Monthly Prep'!M13</f>
        <v>0</v>
      </c>
      <c r="R6" s="201">
        <f>'Monthly Prep'!N13</f>
        <v>0</v>
      </c>
      <c r="S6" s="201">
        <f>'Monthly Prep'!O13</f>
        <v>0</v>
      </c>
      <c r="T6" s="201">
        <f>'Monthly Prep'!P13</f>
        <v>0</v>
      </c>
      <c r="U6" s="201">
        <f>'Monthly Prep'!Q13</f>
        <v>0</v>
      </c>
      <c r="V6" s="201">
        <f>'Monthly Prep'!R13</f>
        <v>0</v>
      </c>
      <c r="W6" s="201">
        <f>'Monthly Prep'!S13</f>
        <v>0</v>
      </c>
      <c r="X6" s="201">
        <f>'Monthly Prep'!T13</f>
        <v>0</v>
      </c>
      <c r="Y6" s="201">
        <f>'Monthly Prep'!U13</f>
        <v>0</v>
      </c>
      <c r="Z6" s="201">
        <f>'Monthly Prep'!V13</f>
        <v>0</v>
      </c>
      <c r="AA6" s="201">
        <f>'Monthly Prep'!W13</f>
        <v>0</v>
      </c>
      <c r="AB6" s="201">
        <f>'Monthly Prep'!X13</f>
        <v>0</v>
      </c>
      <c r="AC6" s="201">
        <f>'Monthly Prep'!Y13</f>
        <v>0</v>
      </c>
      <c r="AD6" s="201">
        <f>'Monthly Prep'!Z13</f>
        <v>0</v>
      </c>
      <c r="AE6" s="201">
        <f>'Monthly Prep'!AA13</f>
        <v>0</v>
      </c>
      <c r="AF6" s="201">
        <f>'Monthly Prep'!AB13</f>
        <v>0</v>
      </c>
      <c r="AG6" s="201">
        <f>'Monthly Prep'!AC13</f>
        <v>0</v>
      </c>
      <c r="AH6" s="201">
        <f>'Monthly Prep'!AD13</f>
        <v>0</v>
      </c>
      <c r="AI6" s="201">
        <f>'Monthly Prep'!AE13</f>
        <v>0</v>
      </c>
      <c r="AJ6" s="201">
        <f>'Monthly Prep'!AF13</f>
        <v>0</v>
      </c>
      <c r="AK6" s="201">
        <f>'Monthly Prep'!AG13</f>
        <v>0</v>
      </c>
      <c r="AL6" s="201">
        <f>'Monthly Prep'!AH13</f>
        <v>0</v>
      </c>
      <c r="AM6" s="184">
        <f t="shared" si="2"/>
        <v>0</v>
      </c>
      <c r="AN6" s="201" t="str">
        <f>'Monthly Prep'!B$3</f>
        <v>Monthly Prep Reporting Tool 1.0.1</v>
      </c>
      <c r="AO6" s="197" t="str">
        <f>'Monthly Prep'!AJ13</f>
        <v/>
      </c>
    </row>
    <row r="7" spans="1:41" x14ac:dyDescent="0.25">
      <c r="A7" s="176" t="str">
        <f t="shared" si="0"/>
        <v>202205</v>
      </c>
      <c r="B7" s="177">
        <f>'Prep Partner Performance'!AE$2</f>
        <v>2022</v>
      </c>
      <c r="C7" s="178" t="str">
        <f>'Prep Partner Performance'!Z$2</f>
        <v>05</v>
      </c>
      <c r="D7" s="176">
        <f>'Prep Partner Performance'!G$2</f>
        <v>14943</v>
      </c>
      <c r="E7" s="175" t="str">
        <f>'Prep Partner Performance'!C$2</f>
        <v>Kisima Health Centre</v>
      </c>
      <c r="F7" s="297" t="str">
        <f>'Monthly Prep'!B$13</f>
        <v>Number of ANC1+PostANC1 tested HIV Negative</v>
      </c>
      <c r="G7" s="201" t="str">
        <f>'Monthly Prep'!C14</f>
        <v>PBFW Pregnant</v>
      </c>
      <c r="H7" s="201" t="str">
        <f>'Monthly Prep'!D14</f>
        <v>MP01-06</v>
      </c>
      <c r="I7" s="201">
        <f>'Monthly Prep'!E14</f>
        <v>0</v>
      </c>
      <c r="J7" s="201">
        <f>'Monthly Prep'!F14</f>
        <v>0</v>
      </c>
      <c r="K7" s="201">
        <f>'Monthly Prep'!G14</f>
        <v>0</v>
      </c>
      <c r="L7" s="201">
        <f>'Monthly Prep'!H14</f>
        <v>0</v>
      </c>
      <c r="M7" s="201">
        <f>'Monthly Prep'!I14</f>
        <v>0</v>
      </c>
      <c r="N7" s="201">
        <f>'Monthly Prep'!J14</f>
        <v>0</v>
      </c>
      <c r="O7" s="201">
        <f>'Monthly Prep'!K14</f>
        <v>0</v>
      </c>
      <c r="P7" s="201">
        <f>'Monthly Prep'!L14</f>
        <v>0</v>
      </c>
      <c r="Q7" s="201">
        <f>'Monthly Prep'!M14</f>
        <v>0</v>
      </c>
      <c r="R7" s="201">
        <f>'Monthly Prep'!N14</f>
        <v>0</v>
      </c>
      <c r="S7" s="201">
        <f>'Monthly Prep'!O14</f>
        <v>0</v>
      </c>
      <c r="T7" s="201">
        <f>'Monthly Prep'!P14</f>
        <v>0</v>
      </c>
      <c r="U7" s="201">
        <f>'Monthly Prep'!Q14</f>
        <v>0</v>
      </c>
      <c r="V7" s="201">
        <f>'Monthly Prep'!R14</f>
        <v>0</v>
      </c>
      <c r="W7" s="201">
        <f>'Monthly Prep'!S14</f>
        <v>0</v>
      </c>
      <c r="X7" s="201">
        <f>'Monthly Prep'!T14</f>
        <v>0</v>
      </c>
      <c r="Y7" s="201">
        <f>'Monthly Prep'!U14</f>
        <v>0</v>
      </c>
      <c r="Z7" s="201">
        <f>'Monthly Prep'!V14</f>
        <v>0</v>
      </c>
      <c r="AA7" s="201">
        <f>'Monthly Prep'!W14</f>
        <v>0</v>
      </c>
      <c r="AB7" s="201">
        <f>'Monthly Prep'!X14</f>
        <v>0</v>
      </c>
      <c r="AC7" s="201">
        <f>'Monthly Prep'!Y14</f>
        <v>0</v>
      </c>
      <c r="AD7" s="201">
        <f>'Monthly Prep'!Z14</f>
        <v>0</v>
      </c>
      <c r="AE7" s="201">
        <f>'Monthly Prep'!AA14</f>
        <v>0</v>
      </c>
      <c r="AF7" s="201">
        <f>'Monthly Prep'!AB14</f>
        <v>0</v>
      </c>
      <c r="AG7" s="201">
        <f>'Monthly Prep'!AC14</f>
        <v>0</v>
      </c>
      <c r="AH7" s="201">
        <f>'Monthly Prep'!AD14</f>
        <v>0</v>
      </c>
      <c r="AI7" s="201">
        <f>'Monthly Prep'!AE14</f>
        <v>0</v>
      </c>
      <c r="AJ7" s="201">
        <f>'Monthly Prep'!AF14</f>
        <v>0</v>
      </c>
      <c r="AK7" s="201">
        <f>'Monthly Prep'!AG14</f>
        <v>0</v>
      </c>
      <c r="AL7" s="201">
        <f>'Monthly Prep'!AH14</f>
        <v>0</v>
      </c>
      <c r="AM7" s="184">
        <f t="shared" si="2"/>
        <v>0</v>
      </c>
      <c r="AN7" s="201" t="str">
        <f>'Monthly Prep'!B$3</f>
        <v>Monthly Prep Reporting Tool 1.0.1</v>
      </c>
      <c r="AO7" s="197" t="str">
        <f>'Monthly Prep'!AJ14</f>
        <v/>
      </c>
    </row>
    <row r="8" spans="1:41" x14ac:dyDescent="0.25">
      <c r="A8" s="176" t="str">
        <f t="shared" si="0"/>
        <v>202205</v>
      </c>
      <c r="B8" s="177">
        <f>'Prep Partner Performance'!AE$2</f>
        <v>2022</v>
      </c>
      <c r="C8" s="178" t="str">
        <f>'Prep Partner Performance'!Z$2</f>
        <v>05</v>
      </c>
      <c r="D8" s="176">
        <f>'Prep Partner Performance'!G$2</f>
        <v>14943</v>
      </c>
      <c r="E8" s="175" t="str">
        <f>'Prep Partner Performance'!C$2</f>
        <v>Kisima Health Centre</v>
      </c>
      <c r="F8" s="297" t="str">
        <f>'Monthly Prep'!B$15</f>
        <v>Number Tested HIV Negative (from SNS, index testing, STI clients, PEP clients)</v>
      </c>
      <c r="G8" s="201" t="str">
        <f>'Monthly Prep'!C15</f>
        <v>People Who Inject Drugs</v>
      </c>
      <c r="H8" s="201" t="str">
        <f>'Monthly Prep'!D15</f>
        <v>MP01-07</v>
      </c>
      <c r="I8" s="201">
        <f>'Monthly Prep'!E15</f>
        <v>0</v>
      </c>
      <c r="J8" s="201">
        <f>'Monthly Prep'!F15</f>
        <v>0</v>
      </c>
      <c r="K8" s="201">
        <f>'Monthly Prep'!G15</f>
        <v>0</v>
      </c>
      <c r="L8" s="201">
        <f>'Monthly Prep'!H15</f>
        <v>0</v>
      </c>
      <c r="M8" s="201">
        <f>'Monthly Prep'!I15</f>
        <v>0</v>
      </c>
      <c r="N8" s="201">
        <f>'Monthly Prep'!J15</f>
        <v>0</v>
      </c>
      <c r="O8" s="201">
        <f>'Monthly Prep'!K15</f>
        <v>0</v>
      </c>
      <c r="P8" s="201">
        <f>'Monthly Prep'!L15</f>
        <v>0</v>
      </c>
      <c r="Q8" s="201">
        <f>'Monthly Prep'!M15</f>
        <v>0</v>
      </c>
      <c r="R8" s="201">
        <f>'Monthly Prep'!N15</f>
        <v>0</v>
      </c>
      <c r="S8" s="201">
        <f>'Monthly Prep'!O15</f>
        <v>0</v>
      </c>
      <c r="T8" s="201">
        <f>'Monthly Prep'!P15</f>
        <v>0</v>
      </c>
      <c r="U8" s="201">
        <f>'Monthly Prep'!Q15</f>
        <v>0</v>
      </c>
      <c r="V8" s="201">
        <f>'Monthly Prep'!R15</f>
        <v>0</v>
      </c>
      <c r="W8" s="201">
        <f>'Monthly Prep'!S15</f>
        <v>0</v>
      </c>
      <c r="X8" s="201">
        <f>'Monthly Prep'!T15</f>
        <v>0</v>
      </c>
      <c r="Y8" s="201">
        <f>'Monthly Prep'!U15</f>
        <v>0</v>
      </c>
      <c r="Z8" s="201">
        <f>'Monthly Prep'!V15</f>
        <v>0</v>
      </c>
      <c r="AA8" s="201">
        <f>'Monthly Prep'!W15</f>
        <v>0</v>
      </c>
      <c r="AB8" s="201">
        <f>'Monthly Prep'!X15</f>
        <v>0</v>
      </c>
      <c r="AC8" s="201">
        <f>'Monthly Prep'!Y15</f>
        <v>0</v>
      </c>
      <c r="AD8" s="201">
        <f>'Monthly Prep'!Z15</f>
        <v>0</v>
      </c>
      <c r="AE8" s="201">
        <f>'Monthly Prep'!AA15</f>
        <v>0</v>
      </c>
      <c r="AF8" s="201">
        <f>'Monthly Prep'!AB15</f>
        <v>0</v>
      </c>
      <c r="AG8" s="201">
        <f>'Monthly Prep'!AC15</f>
        <v>0</v>
      </c>
      <c r="AH8" s="201">
        <f>'Monthly Prep'!AD15</f>
        <v>0</v>
      </c>
      <c r="AI8" s="201">
        <f>'Monthly Prep'!AE15</f>
        <v>0</v>
      </c>
      <c r="AJ8" s="201">
        <f>'Monthly Prep'!AF15</f>
        <v>0</v>
      </c>
      <c r="AK8" s="201">
        <f>'Monthly Prep'!AG15</f>
        <v>0</v>
      </c>
      <c r="AL8" s="201">
        <f>'Monthly Prep'!AH15</f>
        <v>0</v>
      </c>
      <c r="AM8" s="184">
        <f t="shared" si="2"/>
        <v>0</v>
      </c>
      <c r="AN8" s="201" t="str">
        <f>'Monthly Prep'!B$3</f>
        <v>Monthly Prep Reporting Tool 1.0.1</v>
      </c>
      <c r="AO8" s="197" t="str">
        <f>'Monthly Prep'!AJ15</f>
        <v/>
      </c>
    </row>
    <row r="9" spans="1:41" x14ac:dyDescent="0.25">
      <c r="A9" s="176" t="str">
        <f t="shared" si="0"/>
        <v>202205</v>
      </c>
      <c r="B9" s="177">
        <f>'Prep Partner Performance'!AE$2</f>
        <v>2022</v>
      </c>
      <c r="C9" s="178" t="str">
        <f>'Prep Partner Performance'!Z$2</f>
        <v>05</v>
      </c>
      <c r="D9" s="176">
        <f>'Prep Partner Performance'!G$2</f>
        <v>14943</v>
      </c>
      <c r="E9" s="175" t="str">
        <f>'Prep Partner Performance'!C$2</f>
        <v>Kisima Health Centre</v>
      </c>
      <c r="F9" s="297" t="str">
        <f>'Monthly Prep'!B$15</f>
        <v>Number Tested HIV Negative (from SNS, index testing, STI clients, PEP clients)</v>
      </c>
      <c r="G9" s="201" t="str">
        <f>'Monthly Prep'!C16</f>
        <v>Sero -Discodant Couple</v>
      </c>
      <c r="H9" s="201" t="str">
        <f>'Monthly Prep'!D16</f>
        <v>MP01-08</v>
      </c>
      <c r="I9" s="201">
        <f>'Monthly Prep'!E16</f>
        <v>0</v>
      </c>
      <c r="J9" s="201">
        <f>'Monthly Prep'!F16</f>
        <v>0</v>
      </c>
      <c r="K9" s="201">
        <f>'Monthly Prep'!G16</f>
        <v>0</v>
      </c>
      <c r="L9" s="201">
        <f>'Monthly Prep'!H16</f>
        <v>0</v>
      </c>
      <c r="M9" s="201">
        <f>'Monthly Prep'!I16</f>
        <v>0</v>
      </c>
      <c r="N9" s="201">
        <f>'Monthly Prep'!J16</f>
        <v>0</v>
      </c>
      <c r="O9" s="201">
        <f>'Monthly Prep'!K16</f>
        <v>0</v>
      </c>
      <c r="P9" s="201">
        <f>'Monthly Prep'!L16</f>
        <v>0</v>
      </c>
      <c r="Q9" s="201">
        <f>'Monthly Prep'!M16</f>
        <v>0</v>
      </c>
      <c r="R9" s="201">
        <f>'Monthly Prep'!N16</f>
        <v>0</v>
      </c>
      <c r="S9" s="201">
        <f>'Monthly Prep'!O16</f>
        <v>0</v>
      </c>
      <c r="T9" s="201">
        <f>'Monthly Prep'!P16</f>
        <v>0</v>
      </c>
      <c r="U9" s="201">
        <f>'Monthly Prep'!Q16</f>
        <v>0</v>
      </c>
      <c r="V9" s="201">
        <f>'Monthly Prep'!R16</f>
        <v>0</v>
      </c>
      <c r="W9" s="201">
        <f>'Monthly Prep'!S16</f>
        <v>0</v>
      </c>
      <c r="X9" s="201">
        <f>'Monthly Prep'!T16</f>
        <v>0</v>
      </c>
      <c r="Y9" s="201">
        <f>'Monthly Prep'!U16</f>
        <v>0</v>
      </c>
      <c r="Z9" s="201">
        <f>'Monthly Prep'!V16</f>
        <v>0</v>
      </c>
      <c r="AA9" s="201">
        <f>'Monthly Prep'!W16</f>
        <v>0</v>
      </c>
      <c r="AB9" s="201">
        <f>'Monthly Prep'!X16</f>
        <v>0</v>
      </c>
      <c r="AC9" s="201">
        <f>'Monthly Prep'!Y16</f>
        <v>0</v>
      </c>
      <c r="AD9" s="201">
        <f>'Monthly Prep'!Z16</f>
        <v>0</v>
      </c>
      <c r="AE9" s="201">
        <f>'Monthly Prep'!AA16</f>
        <v>0</v>
      </c>
      <c r="AF9" s="201">
        <f>'Monthly Prep'!AB16</f>
        <v>0</v>
      </c>
      <c r="AG9" s="201">
        <f>'Monthly Prep'!AC16</f>
        <v>0</v>
      </c>
      <c r="AH9" s="201">
        <f>'Monthly Prep'!AD16</f>
        <v>0</v>
      </c>
      <c r="AI9" s="201">
        <f>'Monthly Prep'!AE16</f>
        <v>0</v>
      </c>
      <c r="AJ9" s="201">
        <f>'Monthly Prep'!AF16</f>
        <v>0</v>
      </c>
      <c r="AK9" s="201">
        <f>'Monthly Prep'!AG16</f>
        <v>0</v>
      </c>
      <c r="AL9" s="201">
        <f>'Monthly Prep'!AH16</f>
        <v>0</v>
      </c>
      <c r="AM9" s="184">
        <f t="shared" si="2"/>
        <v>0</v>
      </c>
      <c r="AN9" s="201" t="str">
        <f>'Monthly Prep'!B$3</f>
        <v>Monthly Prep Reporting Tool 1.0.1</v>
      </c>
      <c r="AO9" s="197" t="str">
        <f>'Monthly Prep'!AJ16</f>
        <v/>
      </c>
    </row>
    <row r="10" spans="1:41" x14ac:dyDescent="0.25">
      <c r="A10" s="176" t="str">
        <f t="shared" si="0"/>
        <v>202205</v>
      </c>
      <c r="B10" s="177">
        <f>'Prep Partner Performance'!AE$2</f>
        <v>2022</v>
      </c>
      <c r="C10" s="178" t="str">
        <f>'Prep Partner Performance'!Z$2</f>
        <v>05</v>
      </c>
      <c r="D10" s="176">
        <f>'Prep Partner Performance'!G$2</f>
        <v>14943</v>
      </c>
      <c r="E10" s="175" t="str">
        <f>'Prep Partner Performance'!C$2</f>
        <v>Kisima Health Centre</v>
      </c>
      <c r="F10" s="297" t="str">
        <f>'Monthly Prep'!B$15</f>
        <v>Number Tested HIV Negative (from SNS, index testing, STI clients, PEP clients)</v>
      </c>
      <c r="G10" s="201" t="str">
        <f>'Monthly Prep'!C17</f>
        <v>Men who have Sex with Men</v>
      </c>
      <c r="H10" s="201" t="str">
        <f>'Monthly Prep'!D17</f>
        <v>MP01-09</v>
      </c>
      <c r="I10" s="201">
        <f>'Monthly Prep'!E17</f>
        <v>0</v>
      </c>
      <c r="J10" s="201">
        <f>'Monthly Prep'!F17</f>
        <v>0</v>
      </c>
      <c r="K10" s="201">
        <f>'Monthly Prep'!G17</f>
        <v>0</v>
      </c>
      <c r="L10" s="201">
        <f>'Monthly Prep'!H17</f>
        <v>0</v>
      </c>
      <c r="M10" s="201">
        <f>'Monthly Prep'!I17</f>
        <v>0</v>
      </c>
      <c r="N10" s="201">
        <f>'Monthly Prep'!J17</f>
        <v>0</v>
      </c>
      <c r="O10" s="201">
        <f>'Monthly Prep'!K17</f>
        <v>0</v>
      </c>
      <c r="P10" s="201">
        <f>'Monthly Prep'!L17</f>
        <v>0</v>
      </c>
      <c r="Q10" s="201">
        <f>'Monthly Prep'!M17</f>
        <v>0</v>
      </c>
      <c r="R10" s="201">
        <f>'Monthly Prep'!N17</f>
        <v>0</v>
      </c>
      <c r="S10" s="201">
        <f>'Monthly Prep'!O17</f>
        <v>0</v>
      </c>
      <c r="T10" s="201">
        <f>'Monthly Prep'!P17</f>
        <v>0</v>
      </c>
      <c r="U10" s="201">
        <f>'Monthly Prep'!Q17</f>
        <v>0</v>
      </c>
      <c r="V10" s="201">
        <f>'Monthly Prep'!R17</f>
        <v>0</v>
      </c>
      <c r="W10" s="201">
        <f>'Monthly Prep'!S17</f>
        <v>0</v>
      </c>
      <c r="X10" s="201">
        <f>'Monthly Prep'!T17</f>
        <v>0</v>
      </c>
      <c r="Y10" s="201">
        <f>'Monthly Prep'!U17</f>
        <v>0</v>
      </c>
      <c r="Z10" s="201">
        <f>'Monthly Prep'!V17</f>
        <v>0</v>
      </c>
      <c r="AA10" s="201">
        <f>'Monthly Prep'!W17</f>
        <v>0</v>
      </c>
      <c r="AB10" s="201">
        <f>'Monthly Prep'!X17</f>
        <v>0</v>
      </c>
      <c r="AC10" s="201">
        <f>'Monthly Prep'!Y17</f>
        <v>0</v>
      </c>
      <c r="AD10" s="201">
        <f>'Monthly Prep'!Z17</f>
        <v>0</v>
      </c>
      <c r="AE10" s="201">
        <f>'Monthly Prep'!AA17</f>
        <v>0</v>
      </c>
      <c r="AF10" s="201">
        <f>'Monthly Prep'!AB17</f>
        <v>0</v>
      </c>
      <c r="AG10" s="201">
        <f>'Monthly Prep'!AC17</f>
        <v>0</v>
      </c>
      <c r="AH10" s="201">
        <f>'Monthly Prep'!AD17</f>
        <v>0</v>
      </c>
      <c r="AI10" s="201">
        <f>'Monthly Prep'!AE17</f>
        <v>0</v>
      </c>
      <c r="AJ10" s="201">
        <f>'Monthly Prep'!AF17</f>
        <v>0</v>
      </c>
      <c r="AK10" s="201">
        <f>'Monthly Prep'!AG17</f>
        <v>0</v>
      </c>
      <c r="AL10" s="201">
        <f>'Monthly Prep'!AH17</f>
        <v>0</v>
      </c>
      <c r="AM10" s="184">
        <f t="shared" si="2"/>
        <v>0</v>
      </c>
      <c r="AN10" s="201" t="str">
        <f>'Monthly Prep'!B$3</f>
        <v>Monthly Prep Reporting Tool 1.0.1</v>
      </c>
      <c r="AO10" s="197" t="str">
        <f>'Monthly Prep'!AJ17</f>
        <v/>
      </c>
    </row>
    <row r="11" spans="1:41" x14ac:dyDescent="0.25">
      <c r="A11" s="176" t="str">
        <f t="shared" si="0"/>
        <v>202205</v>
      </c>
      <c r="B11" s="177">
        <f>'Prep Partner Performance'!AE$2</f>
        <v>2022</v>
      </c>
      <c r="C11" s="178" t="str">
        <f>'Prep Partner Performance'!Z$2</f>
        <v>05</v>
      </c>
      <c r="D11" s="176">
        <f>'Prep Partner Performance'!G$2</f>
        <v>14943</v>
      </c>
      <c r="E11" s="175" t="str">
        <f>'Prep Partner Performance'!C$2</f>
        <v>Kisima Health Centre</v>
      </c>
      <c r="F11" s="297" t="str">
        <f>'Monthly Prep'!B$18</f>
        <v>Number Screened (New Clients)- using the RAST tool</v>
      </c>
      <c r="G11" s="201" t="str">
        <f>'Monthly Prep'!C18</f>
        <v>Adolescent Girls and Young Women (AGYW)</v>
      </c>
      <c r="H11" s="201" t="str">
        <f>'Monthly Prep'!D18</f>
        <v>MP01-10</v>
      </c>
      <c r="I11" s="201">
        <f>'Monthly Prep'!E18</f>
        <v>0</v>
      </c>
      <c r="J11" s="201">
        <f>'Monthly Prep'!F18</f>
        <v>0</v>
      </c>
      <c r="K11" s="201">
        <f>'Monthly Prep'!G18</f>
        <v>0</v>
      </c>
      <c r="L11" s="201">
        <f>'Monthly Prep'!H18</f>
        <v>0</v>
      </c>
      <c r="M11" s="201">
        <f>'Monthly Prep'!I18</f>
        <v>0</v>
      </c>
      <c r="N11" s="201">
        <f>'Monthly Prep'!J18</f>
        <v>0</v>
      </c>
      <c r="O11" s="201">
        <f>'Monthly Prep'!K18</f>
        <v>0</v>
      </c>
      <c r="P11" s="201">
        <f>'Monthly Prep'!L18</f>
        <v>0</v>
      </c>
      <c r="Q11" s="201">
        <f>'Monthly Prep'!M18</f>
        <v>0</v>
      </c>
      <c r="R11" s="201">
        <f>'Monthly Prep'!N18</f>
        <v>0</v>
      </c>
      <c r="S11" s="201">
        <f>'Monthly Prep'!O18</f>
        <v>0</v>
      </c>
      <c r="T11" s="201">
        <f>'Monthly Prep'!P18</f>
        <v>0</v>
      </c>
      <c r="U11" s="201">
        <f>'Monthly Prep'!Q18</f>
        <v>0</v>
      </c>
      <c r="V11" s="201">
        <f>'Monthly Prep'!R18</f>
        <v>0</v>
      </c>
      <c r="W11" s="201">
        <f>'Monthly Prep'!S18</f>
        <v>0</v>
      </c>
      <c r="X11" s="201">
        <f>'Monthly Prep'!T18</f>
        <v>0</v>
      </c>
      <c r="Y11" s="201">
        <f>'Monthly Prep'!U18</f>
        <v>0</v>
      </c>
      <c r="Z11" s="201">
        <f>'Monthly Prep'!V18</f>
        <v>0</v>
      </c>
      <c r="AA11" s="201">
        <f>'Monthly Prep'!W18</f>
        <v>0</v>
      </c>
      <c r="AB11" s="201">
        <f>'Monthly Prep'!X18</f>
        <v>0</v>
      </c>
      <c r="AC11" s="201">
        <f>'Monthly Prep'!Y18</f>
        <v>0</v>
      </c>
      <c r="AD11" s="201">
        <f>'Monthly Prep'!Z18</f>
        <v>0</v>
      </c>
      <c r="AE11" s="201">
        <f>'Monthly Prep'!AA18</f>
        <v>0</v>
      </c>
      <c r="AF11" s="201">
        <f>'Monthly Prep'!AB18</f>
        <v>0</v>
      </c>
      <c r="AG11" s="201">
        <f>'Monthly Prep'!AC18</f>
        <v>0</v>
      </c>
      <c r="AH11" s="201">
        <f>'Monthly Prep'!AD18</f>
        <v>0</v>
      </c>
      <c r="AI11" s="201">
        <f>'Monthly Prep'!AE18</f>
        <v>0</v>
      </c>
      <c r="AJ11" s="201">
        <f>'Monthly Prep'!AF18</f>
        <v>0</v>
      </c>
      <c r="AK11" s="201">
        <f>'Monthly Prep'!AG18</f>
        <v>0</v>
      </c>
      <c r="AL11" s="201">
        <f>'Monthly Prep'!AH18</f>
        <v>0</v>
      </c>
      <c r="AM11" s="184">
        <f t="shared" si="2"/>
        <v>0</v>
      </c>
      <c r="AN11" s="201" t="str">
        <f>'Monthly Prep'!B$3</f>
        <v>Monthly Prep Reporting Tool 1.0.1</v>
      </c>
      <c r="AO11" s="197" t="str">
        <f>'Monthly Prep'!AJ18</f>
        <v/>
      </c>
    </row>
    <row r="12" spans="1:41" x14ac:dyDescent="0.25">
      <c r="A12" s="176" t="str">
        <f t="shared" si="0"/>
        <v>202205</v>
      </c>
      <c r="B12" s="177">
        <f>'Prep Partner Performance'!AE$2</f>
        <v>2022</v>
      </c>
      <c r="C12" s="178" t="str">
        <f>'Prep Partner Performance'!Z$2</f>
        <v>05</v>
      </c>
      <c r="D12" s="176">
        <f>'Prep Partner Performance'!G$2</f>
        <v>14943</v>
      </c>
      <c r="E12" s="175" t="str">
        <f>'Prep Partner Performance'!C$2</f>
        <v>Kisima Health Centre</v>
      </c>
      <c r="F12" s="297" t="str">
        <f>'Monthly Prep'!B$18</f>
        <v>Number Screened (New Clients)- using the RAST tool</v>
      </c>
      <c r="G12" s="201" t="str">
        <f>'Monthly Prep'!C19</f>
        <v>Female Sex Workers</v>
      </c>
      <c r="H12" s="201" t="str">
        <f>'Monthly Prep'!D19</f>
        <v>MP01-11</v>
      </c>
      <c r="I12" s="201">
        <f>'Monthly Prep'!E19</f>
        <v>0</v>
      </c>
      <c r="J12" s="201">
        <f>'Monthly Prep'!F19</f>
        <v>0</v>
      </c>
      <c r="K12" s="201">
        <f>'Monthly Prep'!G19</f>
        <v>0</v>
      </c>
      <c r="L12" s="201">
        <f>'Monthly Prep'!H19</f>
        <v>0</v>
      </c>
      <c r="M12" s="201">
        <f>'Monthly Prep'!I19</f>
        <v>0</v>
      </c>
      <c r="N12" s="201">
        <f>'Monthly Prep'!J19</f>
        <v>0</v>
      </c>
      <c r="O12" s="201">
        <f>'Monthly Prep'!K19</f>
        <v>0</v>
      </c>
      <c r="P12" s="201">
        <f>'Monthly Prep'!L19</f>
        <v>0</v>
      </c>
      <c r="Q12" s="201">
        <f>'Monthly Prep'!M19</f>
        <v>0</v>
      </c>
      <c r="R12" s="201">
        <f>'Monthly Prep'!N19</f>
        <v>0</v>
      </c>
      <c r="S12" s="201">
        <f>'Monthly Prep'!O19</f>
        <v>0</v>
      </c>
      <c r="T12" s="201">
        <f>'Monthly Prep'!P19</f>
        <v>0</v>
      </c>
      <c r="U12" s="201">
        <f>'Monthly Prep'!Q19</f>
        <v>0</v>
      </c>
      <c r="V12" s="201">
        <f>'Monthly Prep'!R19</f>
        <v>0</v>
      </c>
      <c r="W12" s="201">
        <f>'Monthly Prep'!S19</f>
        <v>0</v>
      </c>
      <c r="X12" s="201">
        <f>'Monthly Prep'!T19</f>
        <v>0</v>
      </c>
      <c r="Y12" s="201">
        <f>'Monthly Prep'!U19</f>
        <v>0</v>
      </c>
      <c r="Z12" s="201">
        <f>'Monthly Prep'!V19</f>
        <v>0</v>
      </c>
      <c r="AA12" s="201">
        <f>'Monthly Prep'!W19</f>
        <v>0</v>
      </c>
      <c r="AB12" s="201">
        <f>'Monthly Prep'!X19</f>
        <v>0</v>
      </c>
      <c r="AC12" s="201">
        <f>'Monthly Prep'!Y19</f>
        <v>0</v>
      </c>
      <c r="AD12" s="201">
        <f>'Monthly Prep'!Z19</f>
        <v>0</v>
      </c>
      <c r="AE12" s="201">
        <f>'Monthly Prep'!AA19</f>
        <v>0</v>
      </c>
      <c r="AF12" s="201">
        <f>'Monthly Prep'!AB19</f>
        <v>0</v>
      </c>
      <c r="AG12" s="201">
        <f>'Monthly Prep'!AC19</f>
        <v>0</v>
      </c>
      <c r="AH12" s="201">
        <f>'Monthly Prep'!AD19</f>
        <v>0</v>
      </c>
      <c r="AI12" s="201">
        <f>'Monthly Prep'!AE19</f>
        <v>0</v>
      </c>
      <c r="AJ12" s="201">
        <f>'Monthly Prep'!AF19</f>
        <v>0</v>
      </c>
      <c r="AK12" s="201">
        <f>'Monthly Prep'!AG19</f>
        <v>0</v>
      </c>
      <c r="AL12" s="201">
        <f>'Monthly Prep'!AH19</f>
        <v>0</v>
      </c>
      <c r="AM12" s="184">
        <f t="shared" si="2"/>
        <v>0</v>
      </c>
      <c r="AN12" s="201" t="str">
        <f>'Monthly Prep'!B$3</f>
        <v>Monthly Prep Reporting Tool 1.0.1</v>
      </c>
      <c r="AO12" s="197" t="str">
        <f>'Monthly Prep'!AJ19</f>
        <v/>
      </c>
    </row>
    <row r="13" spans="1:41" x14ac:dyDescent="0.25">
      <c r="A13" s="176" t="str">
        <f t="shared" si="0"/>
        <v>202205</v>
      </c>
      <c r="B13" s="177">
        <f>'Prep Partner Performance'!AE$2</f>
        <v>2022</v>
      </c>
      <c r="C13" s="178" t="str">
        <f>'Prep Partner Performance'!Z$2</f>
        <v>05</v>
      </c>
      <c r="D13" s="176">
        <f>'Prep Partner Performance'!G$2</f>
        <v>14943</v>
      </c>
      <c r="E13" s="175" t="str">
        <f>'Prep Partner Performance'!C$2</f>
        <v>Kisima Health Centre</v>
      </c>
      <c r="F13" s="297" t="str">
        <f>'Monthly Prep'!B$18</f>
        <v>Number Screened (New Clients)- using the RAST tool</v>
      </c>
      <c r="G13" s="201" t="str">
        <f>'Monthly Prep'!C20</f>
        <v>General Population</v>
      </c>
      <c r="H13" s="201" t="str">
        <f>'Monthly Prep'!D20</f>
        <v>MP01-12</v>
      </c>
      <c r="I13" s="201">
        <f>'Monthly Prep'!E20</f>
        <v>0</v>
      </c>
      <c r="J13" s="201">
        <f>'Monthly Prep'!F20</f>
        <v>0</v>
      </c>
      <c r="K13" s="201">
        <f>'Monthly Prep'!G20</f>
        <v>0</v>
      </c>
      <c r="L13" s="201">
        <f>'Monthly Prep'!H20</f>
        <v>0</v>
      </c>
      <c r="M13" s="201">
        <f>'Monthly Prep'!I20</f>
        <v>0</v>
      </c>
      <c r="N13" s="201">
        <f>'Monthly Prep'!J20</f>
        <v>0</v>
      </c>
      <c r="O13" s="201">
        <f>'Monthly Prep'!K20</f>
        <v>0</v>
      </c>
      <c r="P13" s="201">
        <f>'Monthly Prep'!L20</f>
        <v>0</v>
      </c>
      <c r="Q13" s="201">
        <f>'Monthly Prep'!M20</f>
        <v>0</v>
      </c>
      <c r="R13" s="201">
        <f>'Monthly Prep'!N20</f>
        <v>0</v>
      </c>
      <c r="S13" s="201">
        <f>'Monthly Prep'!O20</f>
        <v>0</v>
      </c>
      <c r="T13" s="201">
        <f>'Monthly Prep'!P20</f>
        <v>0</v>
      </c>
      <c r="U13" s="201">
        <f>'Monthly Prep'!Q20</f>
        <v>0</v>
      </c>
      <c r="V13" s="201">
        <f>'Monthly Prep'!R20</f>
        <v>0</v>
      </c>
      <c r="W13" s="201">
        <f>'Monthly Prep'!S20</f>
        <v>0</v>
      </c>
      <c r="X13" s="201">
        <f>'Monthly Prep'!T20</f>
        <v>0</v>
      </c>
      <c r="Y13" s="201">
        <f>'Monthly Prep'!U20</f>
        <v>0</v>
      </c>
      <c r="Z13" s="201">
        <f>'Monthly Prep'!V20</f>
        <v>0</v>
      </c>
      <c r="AA13" s="201">
        <f>'Monthly Prep'!W20</f>
        <v>0</v>
      </c>
      <c r="AB13" s="201">
        <f>'Monthly Prep'!X20</f>
        <v>0</v>
      </c>
      <c r="AC13" s="201">
        <f>'Monthly Prep'!Y20</f>
        <v>0</v>
      </c>
      <c r="AD13" s="201">
        <f>'Monthly Prep'!Z20</f>
        <v>0</v>
      </c>
      <c r="AE13" s="201">
        <f>'Monthly Prep'!AA20</f>
        <v>0</v>
      </c>
      <c r="AF13" s="201">
        <f>'Monthly Prep'!AB20</f>
        <v>0</v>
      </c>
      <c r="AG13" s="201">
        <f>'Monthly Prep'!AC20</f>
        <v>0</v>
      </c>
      <c r="AH13" s="201">
        <f>'Monthly Prep'!AD20</f>
        <v>0</v>
      </c>
      <c r="AI13" s="201">
        <f>'Monthly Prep'!AE20</f>
        <v>0</v>
      </c>
      <c r="AJ13" s="201">
        <f>'Monthly Prep'!AF20</f>
        <v>0</v>
      </c>
      <c r="AK13" s="201">
        <f>'Monthly Prep'!AG20</f>
        <v>0</v>
      </c>
      <c r="AL13" s="201">
        <f>'Monthly Prep'!AH20</f>
        <v>0</v>
      </c>
      <c r="AM13" s="184">
        <f t="shared" si="2"/>
        <v>0</v>
      </c>
      <c r="AN13" s="201" t="str">
        <f>'Monthly Prep'!B$3</f>
        <v>Monthly Prep Reporting Tool 1.0.1</v>
      </c>
      <c r="AO13" s="197" t="str">
        <f>'Monthly Prep'!AJ20</f>
        <v/>
      </c>
    </row>
    <row r="14" spans="1:41" x14ac:dyDescent="0.25">
      <c r="A14" s="176" t="str">
        <f t="shared" si="0"/>
        <v>202205</v>
      </c>
      <c r="B14" s="177">
        <f>'Prep Partner Performance'!AE$2</f>
        <v>2022</v>
      </c>
      <c r="C14" s="178" t="str">
        <f>'Prep Partner Performance'!Z$2</f>
        <v>05</v>
      </c>
      <c r="D14" s="176">
        <f>'Prep Partner Performance'!G$2</f>
        <v>14943</v>
      </c>
      <c r="E14" s="175" t="str">
        <f>'Prep Partner Performance'!C$2</f>
        <v>Kisima Health Centre</v>
      </c>
      <c r="F14" s="297" t="str">
        <f>'Monthly Prep'!B$18</f>
        <v>Number Screened (New Clients)- using the RAST tool</v>
      </c>
      <c r="G14" s="201" t="str">
        <f>'Monthly Prep'!C21</f>
        <v>Men at High Risk</v>
      </c>
      <c r="H14" s="201" t="str">
        <f>'Monthly Prep'!D21</f>
        <v>MP01-13</v>
      </c>
      <c r="I14" s="201">
        <f>'Monthly Prep'!E21</f>
        <v>0</v>
      </c>
      <c r="J14" s="201">
        <f>'Monthly Prep'!F21</f>
        <v>0</v>
      </c>
      <c r="K14" s="201">
        <f>'Monthly Prep'!G21</f>
        <v>0</v>
      </c>
      <c r="L14" s="201">
        <f>'Monthly Prep'!H21</f>
        <v>0</v>
      </c>
      <c r="M14" s="201">
        <f>'Monthly Prep'!I21</f>
        <v>0</v>
      </c>
      <c r="N14" s="201">
        <f>'Monthly Prep'!J21</f>
        <v>0</v>
      </c>
      <c r="O14" s="201">
        <f>'Monthly Prep'!K21</f>
        <v>0</v>
      </c>
      <c r="P14" s="201">
        <f>'Monthly Prep'!L21</f>
        <v>0</v>
      </c>
      <c r="Q14" s="201">
        <f>'Monthly Prep'!M21</f>
        <v>0</v>
      </c>
      <c r="R14" s="201">
        <f>'Monthly Prep'!N21</f>
        <v>0</v>
      </c>
      <c r="S14" s="201">
        <f>'Monthly Prep'!O21</f>
        <v>0</v>
      </c>
      <c r="T14" s="201">
        <f>'Monthly Prep'!P21</f>
        <v>0</v>
      </c>
      <c r="U14" s="201">
        <f>'Monthly Prep'!Q21</f>
        <v>0</v>
      </c>
      <c r="V14" s="201">
        <f>'Monthly Prep'!R21</f>
        <v>0</v>
      </c>
      <c r="W14" s="201">
        <f>'Monthly Prep'!S21</f>
        <v>0</v>
      </c>
      <c r="X14" s="201">
        <f>'Monthly Prep'!T21</f>
        <v>0</v>
      </c>
      <c r="Y14" s="201">
        <f>'Monthly Prep'!U21</f>
        <v>0</v>
      </c>
      <c r="Z14" s="201">
        <f>'Monthly Prep'!V21</f>
        <v>0</v>
      </c>
      <c r="AA14" s="201">
        <f>'Monthly Prep'!W21</f>
        <v>0</v>
      </c>
      <c r="AB14" s="201">
        <f>'Monthly Prep'!X21</f>
        <v>0</v>
      </c>
      <c r="AC14" s="201">
        <f>'Monthly Prep'!Y21</f>
        <v>0</v>
      </c>
      <c r="AD14" s="201">
        <f>'Monthly Prep'!Z21</f>
        <v>0</v>
      </c>
      <c r="AE14" s="201">
        <f>'Monthly Prep'!AA21</f>
        <v>0</v>
      </c>
      <c r="AF14" s="201">
        <f>'Monthly Prep'!AB21</f>
        <v>0</v>
      </c>
      <c r="AG14" s="201">
        <f>'Monthly Prep'!AC21</f>
        <v>0</v>
      </c>
      <c r="AH14" s="201">
        <f>'Monthly Prep'!AD21</f>
        <v>0</v>
      </c>
      <c r="AI14" s="201">
        <f>'Monthly Prep'!AE21</f>
        <v>0</v>
      </c>
      <c r="AJ14" s="201">
        <f>'Monthly Prep'!AF21</f>
        <v>0</v>
      </c>
      <c r="AK14" s="201">
        <f>'Monthly Prep'!AG21</f>
        <v>0</v>
      </c>
      <c r="AL14" s="201">
        <f>'Monthly Prep'!AH21</f>
        <v>0</v>
      </c>
      <c r="AM14" s="184">
        <f t="shared" si="2"/>
        <v>0</v>
      </c>
      <c r="AN14" s="201" t="str">
        <f>'Monthly Prep'!B$3</f>
        <v>Monthly Prep Reporting Tool 1.0.1</v>
      </c>
      <c r="AO14" s="197" t="str">
        <f>'Monthly Prep'!AJ21</f>
        <v/>
      </c>
    </row>
    <row r="15" spans="1:41" x14ac:dyDescent="0.25">
      <c r="A15" s="176" t="str">
        <f t="shared" si="0"/>
        <v>202205</v>
      </c>
      <c r="B15" s="177">
        <f>'Prep Partner Performance'!AE$2</f>
        <v>2022</v>
      </c>
      <c r="C15" s="178" t="str">
        <f>'Prep Partner Performance'!Z$2</f>
        <v>05</v>
      </c>
      <c r="D15" s="176">
        <f>'Prep Partner Performance'!G$2</f>
        <v>14943</v>
      </c>
      <c r="E15" s="175" t="str">
        <f>'Prep Partner Performance'!C$2</f>
        <v>Kisima Health Centre</v>
      </c>
      <c r="F15" s="297" t="str">
        <f>'Monthly Prep'!B$18</f>
        <v>Number Screened (New Clients)- using the RAST tool</v>
      </c>
      <c r="G15" s="201" t="str">
        <f>'Monthly Prep'!C22</f>
        <v>PBFW Breastfeeding</v>
      </c>
      <c r="H15" s="201" t="str">
        <f>'Monthly Prep'!D22</f>
        <v>MP01-14</v>
      </c>
      <c r="I15" s="201">
        <f>'Monthly Prep'!E22</f>
        <v>0</v>
      </c>
      <c r="J15" s="201">
        <f>'Monthly Prep'!F22</f>
        <v>0</v>
      </c>
      <c r="K15" s="201">
        <f>'Monthly Prep'!G22</f>
        <v>0</v>
      </c>
      <c r="L15" s="201">
        <f>'Monthly Prep'!H22</f>
        <v>0</v>
      </c>
      <c r="M15" s="201">
        <f>'Monthly Prep'!I22</f>
        <v>0</v>
      </c>
      <c r="N15" s="201">
        <f>'Monthly Prep'!J22</f>
        <v>0</v>
      </c>
      <c r="O15" s="201">
        <f>'Monthly Prep'!K22</f>
        <v>0</v>
      </c>
      <c r="P15" s="201">
        <f>'Monthly Prep'!L22</f>
        <v>0</v>
      </c>
      <c r="Q15" s="201">
        <f>'Monthly Prep'!M22</f>
        <v>0</v>
      </c>
      <c r="R15" s="201">
        <f>'Monthly Prep'!N22</f>
        <v>0</v>
      </c>
      <c r="S15" s="201">
        <f>'Monthly Prep'!O22</f>
        <v>0</v>
      </c>
      <c r="T15" s="201">
        <f>'Monthly Prep'!P22</f>
        <v>0</v>
      </c>
      <c r="U15" s="201">
        <f>'Monthly Prep'!Q22</f>
        <v>0</v>
      </c>
      <c r="V15" s="201">
        <f>'Monthly Prep'!R22</f>
        <v>0</v>
      </c>
      <c r="W15" s="201">
        <f>'Monthly Prep'!S22</f>
        <v>0</v>
      </c>
      <c r="X15" s="201">
        <f>'Monthly Prep'!T22</f>
        <v>0</v>
      </c>
      <c r="Y15" s="201">
        <f>'Monthly Prep'!U22</f>
        <v>0</v>
      </c>
      <c r="Z15" s="201">
        <f>'Monthly Prep'!V22</f>
        <v>0</v>
      </c>
      <c r="AA15" s="201">
        <f>'Monthly Prep'!W22</f>
        <v>0</v>
      </c>
      <c r="AB15" s="201">
        <f>'Monthly Prep'!X22</f>
        <v>0</v>
      </c>
      <c r="AC15" s="201">
        <f>'Monthly Prep'!Y22</f>
        <v>0</v>
      </c>
      <c r="AD15" s="201">
        <f>'Monthly Prep'!Z22</f>
        <v>0</v>
      </c>
      <c r="AE15" s="201">
        <f>'Monthly Prep'!AA22</f>
        <v>0</v>
      </c>
      <c r="AF15" s="201">
        <f>'Monthly Prep'!AB22</f>
        <v>0</v>
      </c>
      <c r="AG15" s="201">
        <f>'Monthly Prep'!AC22</f>
        <v>0</v>
      </c>
      <c r="AH15" s="201">
        <f>'Monthly Prep'!AD22</f>
        <v>0</v>
      </c>
      <c r="AI15" s="201">
        <f>'Monthly Prep'!AE22</f>
        <v>0</v>
      </c>
      <c r="AJ15" s="201">
        <f>'Monthly Prep'!AF22</f>
        <v>0</v>
      </c>
      <c r="AK15" s="201">
        <f>'Monthly Prep'!AG22</f>
        <v>0</v>
      </c>
      <c r="AL15" s="201">
        <f>'Monthly Prep'!AH22</f>
        <v>0</v>
      </c>
      <c r="AM15" s="184">
        <f t="shared" si="2"/>
        <v>0</v>
      </c>
      <c r="AN15" s="201" t="str">
        <f>'Monthly Prep'!B$3</f>
        <v>Monthly Prep Reporting Tool 1.0.1</v>
      </c>
      <c r="AO15" s="197" t="str">
        <f>'Monthly Prep'!AJ22</f>
        <v/>
      </c>
    </row>
    <row r="16" spans="1:41" x14ac:dyDescent="0.25">
      <c r="A16" s="176" t="str">
        <f t="shared" si="0"/>
        <v>202205</v>
      </c>
      <c r="B16" s="177">
        <f>'Prep Partner Performance'!AE$2</f>
        <v>2022</v>
      </c>
      <c r="C16" s="178" t="str">
        <f>'Prep Partner Performance'!Z$2</f>
        <v>05</v>
      </c>
      <c r="D16" s="176">
        <f>'Prep Partner Performance'!G$2</f>
        <v>14943</v>
      </c>
      <c r="E16" s="175" t="str">
        <f>'Prep Partner Performance'!C$2</f>
        <v>Kisima Health Centre</v>
      </c>
      <c r="F16" s="297" t="str">
        <f>'Monthly Prep'!B$18</f>
        <v>Number Screened (New Clients)- using the RAST tool</v>
      </c>
      <c r="G16" s="201" t="str">
        <f>'Monthly Prep'!C23</f>
        <v>PBFW Pregnant</v>
      </c>
      <c r="H16" s="201" t="str">
        <f>'Monthly Prep'!D23</f>
        <v>MP01-15</v>
      </c>
      <c r="I16" s="201">
        <f>'Monthly Prep'!E23</f>
        <v>0</v>
      </c>
      <c r="J16" s="201">
        <f>'Monthly Prep'!F23</f>
        <v>0</v>
      </c>
      <c r="K16" s="201">
        <f>'Monthly Prep'!G23</f>
        <v>0</v>
      </c>
      <c r="L16" s="201">
        <f>'Monthly Prep'!H23</f>
        <v>0</v>
      </c>
      <c r="M16" s="201">
        <f>'Monthly Prep'!I23</f>
        <v>0</v>
      </c>
      <c r="N16" s="201">
        <f>'Monthly Prep'!J23</f>
        <v>0</v>
      </c>
      <c r="O16" s="201">
        <f>'Monthly Prep'!K23</f>
        <v>0</v>
      </c>
      <c r="P16" s="201">
        <f>'Monthly Prep'!L23</f>
        <v>0</v>
      </c>
      <c r="Q16" s="201">
        <f>'Monthly Prep'!M23</f>
        <v>0</v>
      </c>
      <c r="R16" s="201">
        <f>'Monthly Prep'!N23</f>
        <v>0</v>
      </c>
      <c r="S16" s="201">
        <f>'Monthly Prep'!O23</f>
        <v>0</v>
      </c>
      <c r="T16" s="201">
        <f>'Monthly Prep'!P23</f>
        <v>0</v>
      </c>
      <c r="U16" s="201">
        <f>'Monthly Prep'!Q23</f>
        <v>0</v>
      </c>
      <c r="V16" s="201">
        <f>'Monthly Prep'!R23</f>
        <v>0</v>
      </c>
      <c r="W16" s="201">
        <f>'Monthly Prep'!S23</f>
        <v>0</v>
      </c>
      <c r="X16" s="201">
        <f>'Monthly Prep'!T23</f>
        <v>0</v>
      </c>
      <c r="Y16" s="201">
        <f>'Monthly Prep'!U23</f>
        <v>0</v>
      </c>
      <c r="Z16" s="201">
        <f>'Monthly Prep'!V23</f>
        <v>0</v>
      </c>
      <c r="AA16" s="201">
        <f>'Monthly Prep'!W23</f>
        <v>0</v>
      </c>
      <c r="AB16" s="201">
        <f>'Monthly Prep'!X23</f>
        <v>0</v>
      </c>
      <c r="AC16" s="201">
        <f>'Monthly Prep'!Y23</f>
        <v>0</v>
      </c>
      <c r="AD16" s="201">
        <f>'Monthly Prep'!Z23</f>
        <v>0</v>
      </c>
      <c r="AE16" s="201">
        <f>'Monthly Prep'!AA23</f>
        <v>0</v>
      </c>
      <c r="AF16" s="201">
        <f>'Monthly Prep'!AB23</f>
        <v>0</v>
      </c>
      <c r="AG16" s="201">
        <f>'Monthly Prep'!AC23</f>
        <v>0</v>
      </c>
      <c r="AH16" s="201">
        <f>'Monthly Prep'!AD23</f>
        <v>0</v>
      </c>
      <c r="AI16" s="201">
        <f>'Monthly Prep'!AE23</f>
        <v>0</v>
      </c>
      <c r="AJ16" s="201">
        <f>'Monthly Prep'!AF23</f>
        <v>0</v>
      </c>
      <c r="AK16" s="201">
        <f>'Monthly Prep'!AG23</f>
        <v>0</v>
      </c>
      <c r="AL16" s="201">
        <f>'Monthly Prep'!AH23</f>
        <v>0</v>
      </c>
      <c r="AM16" s="184">
        <f t="shared" si="2"/>
        <v>0</v>
      </c>
      <c r="AN16" s="201" t="str">
        <f>'Monthly Prep'!B$3</f>
        <v>Monthly Prep Reporting Tool 1.0.1</v>
      </c>
      <c r="AO16" s="197" t="str">
        <f>'Monthly Prep'!AJ23</f>
        <v/>
      </c>
    </row>
    <row r="17" spans="1:41" x14ac:dyDescent="0.25">
      <c r="A17" s="176" t="str">
        <f t="shared" si="0"/>
        <v>202205</v>
      </c>
      <c r="B17" s="177">
        <f>'Prep Partner Performance'!AE$2</f>
        <v>2022</v>
      </c>
      <c r="C17" s="178" t="str">
        <f>'Prep Partner Performance'!Z$2</f>
        <v>05</v>
      </c>
      <c r="D17" s="176">
        <f>'Prep Partner Performance'!G$2</f>
        <v>14943</v>
      </c>
      <c r="E17" s="175" t="str">
        <f>'Prep Partner Performance'!C$2</f>
        <v>Kisima Health Centre</v>
      </c>
      <c r="F17" s="297" t="str">
        <f>'Monthly Prep'!B$18</f>
        <v>Number Screened (New Clients)- using the RAST tool</v>
      </c>
      <c r="G17" s="201" t="str">
        <f>'Monthly Prep'!C24</f>
        <v>People Who Inject Drugs</v>
      </c>
      <c r="H17" s="201" t="str">
        <f>'Monthly Prep'!D24</f>
        <v>MP01-16</v>
      </c>
      <c r="I17" s="201">
        <f>'Monthly Prep'!E24</f>
        <v>0</v>
      </c>
      <c r="J17" s="201">
        <f>'Monthly Prep'!F24</f>
        <v>0</v>
      </c>
      <c r="K17" s="201">
        <f>'Monthly Prep'!G24</f>
        <v>0</v>
      </c>
      <c r="L17" s="201">
        <f>'Monthly Prep'!H24</f>
        <v>0</v>
      </c>
      <c r="M17" s="201">
        <f>'Monthly Prep'!I24</f>
        <v>0</v>
      </c>
      <c r="N17" s="201">
        <f>'Monthly Prep'!J24</f>
        <v>0</v>
      </c>
      <c r="O17" s="201">
        <f>'Monthly Prep'!K24</f>
        <v>0</v>
      </c>
      <c r="P17" s="201">
        <f>'Monthly Prep'!L24</f>
        <v>0</v>
      </c>
      <c r="Q17" s="201">
        <f>'Monthly Prep'!M24</f>
        <v>0</v>
      </c>
      <c r="R17" s="201">
        <f>'Monthly Prep'!N24</f>
        <v>0</v>
      </c>
      <c r="S17" s="201">
        <f>'Monthly Prep'!O24</f>
        <v>0</v>
      </c>
      <c r="T17" s="201">
        <f>'Monthly Prep'!P24</f>
        <v>0</v>
      </c>
      <c r="U17" s="201">
        <f>'Monthly Prep'!Q24</f>
        <v>0</v>
      </c>
      <c r="V17" s="201">
        <f>'Monthly Prep'!R24</f>
        <v>0</v>
      </c>
      <c r="W17" s="201">
        <f>'Monthly Prep'!S24</f>
        <v>0</v>
      </c>
      <c r="X17" s="201">
        <f>'Monthly Prep'!T24</f>
        <v>0</v>
      </c>
      <c r="Y17" s="201">
        <f>'Monthly Prep'!U24</f>
        <v>0</v>
      </c>
      <c r="Z17" s="201">
        <f>'Monthly Prep'!V24</f>
        <v>0</v>
      </c>
      <c r="AA17" s="201">
        <f>'Monthly Prep'!W24</f>
        <v>0</v>
      </c>
      <c r="AB17" s="201">
        <f>'Monthly Prep'!X24</f>
        <v>0</v>
      </c>
      <c r="AC17" s="201">
        <f>'Monthly Prep'!Y24</f>
        <v>0</v>
      </c>
      <c r="AD17" s="201">
        <f>'Monthly Prep'!Z24</f>
        <v>0</v>
      </c>
      <c r="AE17" s="201">
        <f>'Monthly Prep'!AA24</f>
        <v>0</v>
      </c>
      <c r="AF17" s="201">
        <f>'Monthly Prep'!AB24</f>
        <v>0</v>
      </c>
      <c r="AG17" s="201">
        <f>'Monthly Prep'!AC24</f>
        <v>0</v>
      </c>
      <c r="AH17" s="201">
        <f>'Monthly Prep'!AD24</f>
        <v>0</v>
      </c>
      <c r="AI17" s="201">
        <f>'Monthly Prep'!AE24</f>
        <v>0</v>
      </c>
      <c r="AJ17" s="201">
        <f>'Monthly Prep'!AF24</f>
        <v>0</v>
      </c>
      <c r="AK17" s="201">
        <f>'Monthly Prep'!AG24</f>
        <v>0</v>
      </c>
      <c r="AL17" s="201">
        <f>'Monthly Prep'!AH24</f>
        <v>0</v>
      </c>
      <c r="AM17" s="184">
        <f t="shared" si="2"/>
        <v>0</v>
      </c>
      <c r="AN17" s="201" t="str">
        <f>'Monthly Prep'!B$3</f>
        <v>Monthly Prep Reporting Tool 1.0.1</v>
      </c>
      <c r="AO17" s="197" t="str">
        <f>'Monthly Prep'!AJ24</f>
        <v/>
      </c>
    </row>
    <row r="18" spans="1:41" x14ac:dyDescent="0.25">
      <c r="A18" s="176" t="str">
        <f t="shared" si="0"/>
        <v>202205</v>
      </c>
      <c r="B18" s="177">
        <f>'Prep Partner Performance'!AE$2</f>
        <v>2022</v>
      </c>
      <c r="C18" s="178" t="str">
        <f>'Prep Partner Performance'!Z$2</f>
        <v>05</v>
      </c>
      <c r="D18" s="176">
        <f>'Prep Partner Performance'!G$2</f>
        <v>14943</v>
      </c>
      <c r="E18" s="175" t="str">
        <f>'Prep Partner Performance'!C$2</f>
        <v>Kisima Health Centre</v>
      </c>
      <c r="F18" s="297" t="str">
        <f>'Monthly Prep'!B$18</f>
        <v>Number Screened (New Clients)- using the RAST tool</v>
      </c>
      <c r="G18" s="201" t="str">
        <f>'Monthly Prep'!C25</f>
        <v>Sero -Discodant Couple</v>
      </c>
      <c r="H18" s="201" t="str">
        <f>'Monthly Prep'!D25</f>
        <v>MP01-17</v>
      </c>
      <c r="I18" s="201">
        <f>'Monthly Prep'!E25</f>
        <v>0</v>
      </c>
      <c r="J18" s="201">
        <f>'Monthly Prep'!F25</f>
        <v>0</v>
      </c>
      <c r="K18" s="201">
        <f>'Monthly Prep'!G25</f>
        <v>0</v>
      </c>
      <c r="L18" s="201">
        <f>'Monthly Prep'!H25</f>
        <v>0</v>
      </c>
      <c r="M18" s="201">
        <f>'Monthly Prep'!I25</f>
        <v>0</v>
      </c>
      <c r="N18" s="201">
        <f>'Monthly Prep'!J25</f>
        <v>0</v>
      </c>
      <c r="O18" s="201">
        <f>'Monthly Prep'!K25</f>
        <v>0</v>
      </c>
      <c r="P18" s="201">
        <f>'Monthly Prep'!L25</f>
        <v>0</v>
      </c>
      <c r="Q18" s="201">
        <f>'Monthly Prep'!M25</f>
        <v>0</v>
      </c>
      <c r="R18" s="201">
        <f>'Monthly Prep'!N25</f>
        <v>0</v>
      </c>
      <c r="S18" s="201">
        <f>'Monthly Prep'!O25</f>
        <v>0</v>
      </c>
      <c r="T18" s="201">
        <f>'Monthly Prep'!P25</f>
        <v>0</v>
      </c>
      <c r="U18" s="201">
        <f>'Monthly Prep'!Q25</f>
        <v>0</v>
      </c>
      <c r="V18" s="201">
        <f>'Monthly Prep'!R25</f>
        <v>0</v>
      </c>
      <c r="W18" s="201">
        <f>'Monthly Prep'!S25</f>
        <v>0</v>
      </c>
      <c r="X18" s="201">
        <f>'Monthly Prep'!T25</f>
        <v>0</v>
      </c>
      <c r="Y18" s="201">
        <f>'Monthly Prep'!U25</f>
        <v>0</v>
      </c>
      <c r="Z18" s="201">
        <f>'Monthly Prep'!V25</f>
        <v>0</v>
      </c>
      <c r="AA18" s="201">
        <f>'Monthly Prep'!W25</f>
        <v>0</v>
      </c>
      <c r="AB18" s="201">
        <f>'Monthly Prep'!X25</f>
        <v>0</v>
      </c>
      <c r="AC18" s="201">
        <f>'Monthly Prep'!Y25</f>
        <v>0</v>
      </c>
      <c r="AD18" s="201">
        <f>'Monthly Prep'!Z25</f>
        <v>0</v>
      </c>
      <c r="AE18" s="201">
        <f>'Monthly Prep'!AA25</f>
        <v>0</v>
      </c>
      <c r="AF18" s="201">
        <f>'Monthly Prep'!AB25</f>
        <v>0</v>
      </c>
      <c r="AG18" s="201">
        <f>'Monthly Prep'!AC25</f>
        <v>0</v>
      </c>
      <c r="AH18" s="201">
        <f>'Monthly Prep'!AD25</f>
        <v>0</v>
      </c>
      <c r="AI18" s="201">
        <f>'Monthly Prep'!AE25</f>
        <v>0</v>
      </c>
      <c r="AJ18" s="201">
        <f>'Monthly Prep'!AF25</f>
        <v>0</v>
      </c>
      <c r="AK18" s="201">
        <f>'Monthly Prep'!AG25</f>
        <v>0</v>
      </c>
      <c r="AL18" s="201">
        <f>'Monthly Prep'!AH25</f>
        <v>0</v>
      </c>
      <c r="AM18" s="184">
        <f t="shared" si="2"/>
        <v>0</v>
      </c>
      <c r="AN18" s="201" t="str">
        <f>'Monthly Prep'!B$3</f>
        <v>Monthly Prep Reporting Tool 1.0.1</v>
      </c>
      <c r="AO18" s="197" t="str">
        <f>'Monthly Prep'!AJ25</f>
        <v/>
      </c>
    </row>
    <row r="19" spans="1:41" x14ac:dyDescent="0.25">
      <c r="A19" s="176" t="str">
        <f t="shared" si="0"/>
        <v>202205</v>
      </c>
      <c r="B19" s="177">
        <f>'Prep Partner Performance'!AE$2</f>
        <v>2022</v>
      </c>
      <c r="C19" s="178" t="str">
        <f>'Prep Partner Performance'!Z$2</f>
        <v>05</v>
      </c>
      <c r="D19" s="176">
        <f>'Prep Partner Performance'!G$2</f>
        <v>14943</v>
      </c>
      <c r="E19" s="175" t="str">
        <f>'Prep Partner Performance'!C$2</f>
        <v>Kisima Health Centre</v>
      </c>
      <c r="F19" s="297" t="str">
        <f>'Monthly Prep'!B$18</f>
        <v>Number Screened (New Clients)- using the RAST tool</v>
      </c>
      <c r="G19" s="201" t="str">
        <f>'Monthly Prep'!C26</f>
        <v>Men who have Sex with Men</v>
      </c>
      <c r="H19" s="201" t="str">
        <f>'Monthly Prep'!D26</f>
        <v>MP01-18</v>
      </c>
      <c r="I19" s="201">
        <f>'Monthly Prep'!E26</f>
        <v>0</v>
      </c>
      <c r="J19" s="201">
        <f>'Monthly Prep'!F26</f>
        <v>0</v>
      </c>
      <c r="K19" s="201">
        <f>'Monthly Prep'!G26</f>
        <v>0</v>
      </c>
      <c r="L19" s="201">
        <f>'Monthly Prep'!H26</f>
        <v>0</v>
      </c>
      <c r="M19" s="201">
        <f>'Monthly Prep'!I26</f>
        <v>0</v>
      </c>
      <c r="N19" s="201">
        <f>'Monthly Prep'!J26</f>
        <v>0</v>
      </c>
      <c r="O19" s="201">
        <f>'Monthly Prep'!K26</f>
        <v>0</v>
      </c>
      <c r="P19" s="201">
        <f>'Monthly Prep'!L26</f>
        <v>0</v>
      </c>
      <c r="Q19" s="201">
        <f>'Monthly Prep'!M26</f>
        <v>0</v>
      </c>
      <c r="R19" s="201">
        <f>'Monthly Prep'!N26</f>
        <v>0</v>
      </c>
      <c r="S19" s="201">
        <f>'Monthly Prep'!O26</f>
        <v>0</v>
      </c>
      <c r="T19" s="201">
        <f>'Monthly Prep'!P26</f>
        <v>0</v>
      </c>
      <c r="U19" s="201">
        <f>'Monthly Prep'!Q26</f>
        <v>0</v>
      </c>
      <c r="V19" s="201">
        <f>'Monthly Prep'!R26</f>
        <v>0</v>
      </c>
      <c r="W19" s="201">
        <f>'Monthly Prep'!S26</f>
        <v>0</v>
      </c>
      <c r="X19" s="201">
        <f>'Monthly Prep'!T26</f>
        <v>0</v>
      </c>
      <c r="Y19" s="201">
        <f>'Monthly Prep'!U26</f>
        <v>0</v>
      </c>
      <c r="Z19" s="201">
        <f>'Monthly Prep'!V26</f>
        <v>0</v>
      </c>
      <c r="AA19" s="201">
        <f>'Monthly Prep'!W26</f>
        <v>0</v>
      </c>
      <c r="AB19" s="201">
        <f>'Monthly Prep'!X26</f>
        <v>0</v>
      </c>
      <c r="AC19" s="201">
        <f>'Monthly Prep'!Y26</f>
        <v>0</v>
      </c>
      <c r="AD19" s="201">
        <f>'Monthly Prep'!Z26</f>
        <v>0</v>
      </c>
      <c r="AE19" s="201">
        <f>'Monthly Prep'!AA26</f>
        <v>0</v>
      </c>
      <c r="AF19" s="201">
        <f>'Monthly Prep'!AB26</f>
        <v>0</v>
      </c>
      <c r="AG19" s="201">
        <f>'Monthly Prep'!AC26</f>
        <v>0</v>
      </c>
      <c r="AH19" s="201">
        <f>'Monthly Prep'!AD26</f>
        <v>0</v>
      </c>
      <c r="AI19" s="201">
        <f>'Monthly Prep'!AE26</f>
        <v>0</v>
      </c>
      <c r="AJ19" s="201">
        <f>'Monthly Prep'!AF26</f>
        <v>0</v>
      </c>
      <c r="AK19" s="201">
        <f>'Monthly Prep'!AG26</f>
        <v>0</v>
      </c>
      <c r="AL19" s="201">
        <f>'Monthly Prep'!AH26</f>
        <v>0</v>
      </c>
      <c r="AM19" s="184">
        <f t="shared" si="2"/>
        <v>0</v>
      </c>
      <c r="AN19" s="201" t="str">
        <f>'Monthly Prep'!B$3</f>
        <v>Monthly Prep Reporting Tool 1.0.1</v>
      </c>
      <c r="AO19" s="197" t="str">
        <f>'Monthly Prep'!AJ26</f>
        <v/>
      </c>
    </row>
    <row r="20" spans="1:41" x14ac:dyDescent="0.25">
      <c r="A20" s="176" t="str">
        <f t="shared" si="0"/>
        <v>202205</v>
      </c>
      <c r="B20" s="177">
        <f>'Prep Partner Performance'!AE$2</f>
        <v>2022</v>
      </c>
      <c r="C20" s="178" t="str">
        <f>'Prep Partner Performance'!Z$2</f>
        <v>05</v>
      </c>
      <c r="D20" s="176">
        <f>'Prep Partner Performance'!G$2</f>
        <v>14943</v>
      </c>
      <c r="E20" s="175" t="str">
        <f>'Prep Partner Performance'!C$2</f>
        <v>Kisima Health Centre</v>
      </c>
      <c r="F20" s="297" t="str">
        <f>'Monthly Prep'!B$27</f>
        <v>Number Screened (Restart Clients)- using the RAST tool</v>
      </c>
      <c r="G20" s="201" t="str">
        <f>'Monthly Prep'!C27</f>
        <v>Adolescent Girls and Young Women (AGYW)</v>
      </c>
      <c r="H20" s="201" t="str">
        <f>'Monthly Prep'!D27</f>
        <v>MP01-19</v>
      </c>
      <c r="I20" s="201">
        <f>'Monthly Prep'!E27</f>
        <v>0</v>
      </c>
      <c r="J20" s="201">
        <f>'Monthly Prep'!F27</f>
        <v>0</v>
      </c>
      <c r="K20" s="201">
        <f>'Monthly Prep'!G27</f>
        <v>0</v>
      </c>
      <c r="L20" s="201">
        <f>'Monthly Prep'!H27</f>
        <v>0</v>
      </c>
      <c r="M20" s="201">
        <f>'Monthly Prep'!I27</f>
        <v>0</v>
      </c>
      <c r="N20" s="201">
        <f>'Monthly Prep'!J27</f>
        <v>0</v>
      </c>
      <c r="O20" s="201">
        <f>'Monthly Prep'!K27</f>
        <v>0</v>
      </c>
      <c r="P20" s="201">
        <f>'Monthly Prep'!L27</f>
        <v>0</v>
      </c>
      <c r="Q20" s="201">
        <f>'Monthly Prep'!M27</f>
        <v>0</v>
      </c>
      <c r="R20" s="201">
        <f>'Monthly Prep'!N27</f>
        <v>0</v>
      </c>
      <c r="S20" s="201">
        <f>'Monthly Prep'!O27</f>
        <v>0</v>
      </c>
      <c r="T20" s="201">
        <f>'Monthly Prep'!P27</f>
        <v>0</v>
      </c>
      <c r="U20" s="201">
        <f>'Monthly Prep'!Q27</f>
        <v>0</v>
      </c>
      <c r="V20" s="201">
        <f>'Monthly Prep'!R27</f>
        <v>0</v>
      </c>
      <c r="W20" s="201">
        <f>'Monthly Prep'!S27</f>
        <v>0</v>
      </c>
      <c r="X20" s="201">
        <f>'Monthly Prep'!T27</f>
        <v>0</v>
      </c>
      <c r="Y20" s="201">
        <f>'Monthly Prep'!U27</f>
        <v>0</v>
      </c>
      <c r="Z20" s="201">
        <f>'Monthly Prep'!V27</f>
        <v>0</v>
      </c>
      <c r="AA20" s="201">
        <f>'Monthly Prep'!W27</f>
        <v>0</v>
      </c>
      <c r="AB20" s="201">
        <f>'Monthly Prep'!X27</f>
        <v>0</v>
      </c>
      <c r="AC20" s="201">
        <f>'Monthly Prep'!Y27</f>
        <v>0</v>
      </c>
      <c r="AD20" s="201">
        <f>'Monthly Prep'!Z27</f>
        <v>0</v>
      </c>
      <c r="AE20" s="201">
        <f>'Monthly Prep'!AA27</f>
        <v>0</v>
      </c>
      <c r="AF20" s="201">
        <f>'Monthly Prep'!AB27</f>
        <v>0</v>
      </c>
      <c r="AG20" s="201">
        <f>'Monthly Prep'!AC27</f>
        <v>0</v>
      </c>
      <c r="AH20" s="201">
        <f>'Monthly Prep'!AD27</f>
        <v>0</v>
      </c>
      <c r="AI20" s="201">
        <f>'Monthly Prep'!AE27</f>
        <v>0</v>
      </c>
      <c r="AJ20" s="201">
        <f>'Monthly Prep'!AF27</f>
        <v>0</v>
      </c>
      <c r="AK20" s="201">
        <f>'Monthly Prep'!AG27</f>
        <v>0</v>
      </c>
      <c r="AL20" s="201">
        <f>'Monthly Prep'!AH27</f>
        <v>0</v>
      </c>
      <c r="AM20" s="184">
        <f t="shared" si="2"/>
        <v>0</v>
      </c>
      <c r="AN20" s="201" t="str">
        <f>'Monthly Prep'!B$3</f>
        <v>Monthly Prep Reporting Tool 1.0.1</v>
      </c>
      <c r="AO20" s="197" t="str">
        <f>'Monthly Prep'!AJ27</f>
        <v/>
      </c>
    </row>
    <row r="21" spans="1:41" x14ac:dyDescent="0.25">
      <c r="A21" s="176" t="str">
        <f t="shared" si="0"/>
        <v>202205</v>
      </c>
      <c r="B21" s="177">
        <f>'Prep Partner Performance'!AE$2</f>
        <v>2022</v>
      </c>
      <c r="C21" s="178" t="str">
        <f>'Prep Partner Performance'!Z$2</f>
        <v>05</v>
      </c>
      <c r="D21" s="176">
        <f>'Prep Partner Performance'!G$2</f>
        <v>14943</v>
      </c>
      <c r="E21" s="175" t="str">
        <f>'Prep Partner Performance'!C$2</f>
        <v>Kisima Health Centre</v>
      </c>
      <c r="F21" s="297" t="str">
        <f>'Monthly Prep'!B$27</f>
        <v>Number Screened (Restart Clients)- using the RAST tool</v>
      </c>
      <c r="G21" s="201" t="str">
        <f>'Monthly Prep'!C28</f>
        <v>Female Sex Workers</v>
      </c>
      <c r="H21" s="201" t="str">
        <f>'Monthly Prep'!D28</f>
        <v>MP01-20</v>
      </c>
      <c r="I21" s="201">
        <f>'Monthly Prep'!E28</f>
        <v>0</v>
      </c>
      <c r="J21" s="201">
        <f>'Monthly Prep'!F28</f>
        <v>0</v>
      </c>
      <c r="K21" s="201">
        <f>'Monthly Prep'!G28</f>
        <v>0</v>
      </c>
      <c r="L21" s="201">
        <f>'Monthly Prep'!H28</f>
        <v>0</v>
      </c>
      <c r="M21" s="201">
        <f>'Monthly Prep'!I28</f>
        <v>0</v>
      </c>
      <c r="N21" s="201">
        <f>'Monthly Prep'!J28</f>
        <v>0</v>
      </c>
      <c r="O21" s="201">
        <f>'Monthly Prep'!K28</f>
        <v>0</v>
      </c>
      <c r="P21" s="201">
        <f>'Monthly Prep'!L28</f>
        <v>0</v>
      </c>
      <c r="Q21" s="201">
        <f>'Monthly Prep'!M28</f>
        <v>0</v>
      </c>
      <c r="R21" s="201">
        <f>'Monthly Prep'!N28</f>
        <v>0</v>
      </c>
      <c r="S21" s="201">
        <f>'Monthly Prep'!O28</f>
        <v>0</v>
      </c>
      <c r="T21" s="201">
        <f>'Monthly Prep'!P28</f>
        <v>0</v>
      </c>
      <c r="U21" s="201">
        <f>'Monthly Prep'!Q28</f>
        <v>0</v>
      </c>
      <c r="V21" s="201">
        <f>'Monthly Prep'!R28</f>
        <v>0</v>
      </c>
      <c r="W21" s="201">
        <f>'Monthly Prep'!S28</f>
        <v>0</v>
      </c>
      <c r="X21" s="201">
        <f>'Monthly Prep'!T28</f>
        <v>0</v>
      </c>
      <c r="Y21" s="201">
        <f>'Monthly Prep'!U28</f>
        <v>0</v>
      </c>
      <c r="Z21" s="201">
        <f>'Monthly Prep'!V28</f>
        <v>0</v>
      </c>
      <c r="AA21" s="201">
        <f>'Monthly Prep'!W28</f>
        <v>0</v>
      </c>
      <c r="AB21" s="201">
        <f>'Monthly Prep'!X28</f>
        <v>0</v>
      </c>
      <c r="AC21" s="201">
        <f>'Monthly Prep'!Y28</f>
        <v>0</v>
      </c>
      <c r="AD21" s="201">
        <f>'Monthly Prep'!Z28</f>
        <v>0</v>
      </c>
      <c r="AE21" s="201">
        <f>'Monthly Prep'!AA28</f>
        <v>0</v>
      </c>
      <c r="AF21" s="201">
        <f>'Monthly Prep'!AB28</f>
        <v>0</v>
      </c>
      <c r="AG21" s="201">
        <f>'Monthly Prep'!AC28</f>
        <v>0</v>
      </c>
      <c r="AH21" s="201">
        <f>'Monthly Prep'!AD28</f>
        <v>0</v>
      </c>
      <c r="AI21" s="201">
        <f>'Monthly Prep'!AE28</f>
        <v>0</v>
      </c>
      <c r="AJ21" s="201">
        <f>'Monthly Prep'!AF28</f>
        <v>0</v>
      </c>
      <c r="AK21" s="201">
        <f>'Monthly Prep'!AG28</f>
        <v>0</v>
      </c>
      <c r="AL21" s="201">
        <f>'Monthly Prep'!AH28</f>
        <v>0</v>
      </c>
      <c r="AM21" s="184">
        <f t="shared" si="2"/>
        <v>0</v>
      </c>
      <c r="AN21" s="201" t="str">
        <f>'Monthly Prep'!B$3</f>
        <v>Monthly Prep Reporting Tool 1.0.1</v>
      </c>
      <c r="AO21" s="197" t="str">
        <f>'Monthly Prep'!AJ28</f>
        <v/>
      </c>
    </row>
    <row r="22" spans="1:41" x14ac:dyDescent="0.25">
      <c r="A22" s="176" t="str">
        <f t="shared" si="0"/>
        <v>202205</v>
      </c>
      <c r="B22" s="177">
        <f>'Prep Partner Performance'!AE$2</f>
        <v>2022</v>
      </c>
      <c r="C22" s="178" t="str">
        <f>'Prep Partner Performance'!Z$2</f>
        <v>05</v>
      </c>
      <c r="D22" s="176">
        <f>'Prep Partner Performance'!G$2</f>
        <v>14943</v>
      </c>
      <c r="E22" s="175" t="str">
        <f>'Prep Partner Performance'!C$2</f>
        <v>Kisima Health Centre</v>
      </c>
      <c r="F22" s="297" t="str">
        <f>'Monthly Prep'!B$27</f>
        <v>Number Screened (Restart Clients)- using the RAST tool</v>
      </c>
      <c r="G22" s="201" t="str">
        <f>'Monthly Prep'!C29</f>
        <v>General Population</v>
      </c>
      <c r="H22" s="201" t="str">
        <f>'Monthly Prep'!D29</f>
        <v>MP01-21</v>
      </c>
      <c r="I22" s="201">
        <f>'Monthly Prep'!E29</f>
        <v>0</v>
      </c>
      <c r="J22" s="201">
        <f>'Monthly Prep'!F29</f>
        <v>0</v>
      </c>
      <c r="K22" s="201">
        <f>'Monthly Prep'!G29</f>
        <v>0</v>
      </c>
      <c r="L22" s="201">
        <f>'Monthly Prep'!H29</f>
        <v>0</v>
      </c>
      <c r="M22" s="201">
        <f>'Monthly Prep'!I29</f>
        <v>0</v>
      </c>
      <c r="N22" s="201">
        <f>'Monthly Prep'!J29</f>
        <v>0</v>
      </c>
      <c r="O22" s="201">
        <f>'Monthly Prep'!K29</f>
        <v>0</v>
      </c>
      <c r="P22" s="201">
        <f>'Monthly Prep'!L29</f>
        <v>0</v>
      </c>
      <c r="Q22" s="201">
        <f>'Monthly Prep'!M29</f>
        <v>0</v>
      </c>
      <c r="R22" s="201">
        <f>'Monthly Prep'!N29</f>
        <v>0</v>
      </c>
      <c r="S22" s="201">
        <f>'Monthly Prep'!O29</f>
        <v>0</v>
      </c>
      <c r="T22" s="201">
        <f>'Monthly Prep'!P29</f>
        <v>0</v>
      </c>
      <c r="U22" s="201">
        <f>'Monthly Prep'!Q29</f>
        <v>0</v>
      </c>
      <c r="V22" s="201">
        <f>'Monthly Prep'!R29</f>
        <v>0</v>
      </c>
      <c r="W22" s="201">
        <f>'Monthly Prep'!S29</f>
        <v>0</v>
      </c>
      <c r="X22" s="201">
        <f>'Monthly Prep'!T29</f>
        <v>0</v>
      </c>
      <c r="Y22" s="201">
        <f>'Monthly Prep'!U29</f>
        <v>0</v>
      </c>
      <c r="Z22" s="201">
        <f>'Monthly Prep'!V29</f>
        <v>0</v>
      </c>
      <c r="AA22" s="201">
        <f>'Monthly Prep'!W29</f>
        <v>0</v>
      </c>
      <c r="AB22" s="201">
        <f>'Monthly Prep'!X29</f>
        <v>0</v>
      </c>
      <c r="AC22" s="201">
        <f>'Monthly Prep'!Y29</f>
        <v>0</v>
      </c>
      <c r="AD22" s="201">
        <f>'Monthly Prep'!Z29</f>
        <v>0</v>
      </c>
      <c r="AE22" s="201">
        <f>'Monthly Prep'!AA29</f>
        <v>0</v>
      </c>
      <c r="AF22" s="201">
        <f>'Monthly Prep'!AB29</f>
        <v>0</v>
      </c>
      <c r="AG22" s="201">
        <f>'Monthly Prep'!AC29</f>
        <v>0</v>
      </c>
      <c r="AH22" s="201">
        <f>'Monthly Prep'!AD29</f>
        <v>0</v>
      </c>
      <c r="AI22" s="201">
        <f>'Monthly Prep'!AE29</f>
        <v>0</v>
      </c>
      <c r="AJ22" s="201">
        <f>'Monthly Prep'!AF29</f>
        <v>0</v>
      </c>
      <c r="AK22" s="201">
        <f>'Monthly Prep'!AG29</f>
        <v>0</v>
      </c>
      <c r="AL22" s="201">
        <f>'Monthly Prep'!AH29</f>
        <v>0</v>
      </c>
      <c r="AM22" s="184">
        <f t="shared" si="2"/>
        <v>0</v>
      </c>
      <c r="AN22" s="201" t="str">
        <f>'Monthly Prep'!B$3</f>
        <v>Monthly Prep Reporting Tool 1.0.1</v>
      </c>
      <c r="AO22" s="197" t="str">
        <f>'Monthly Prep'!AJ29</f>
        <v/>
      </c>
    </row>
    <row r="23" spans="1:41" x14ac:dyDescent="0.25">
      <c r="A23" s="176" t="str">
        <f t="shared" si="0"/>
        <v>202205</v>
      </c>
      <c r="B23" s="177">
        <f>'Prep Partner Performance'!AE$2</f>
        <v>2022</v>
      </c>
      <c r="C23" s="178" t="str">
        <f>'Prep Partner Performance'!Z$2</f>
        <v>05</v>
      </c>
      <c r="D23" s="176">
        <f>'Prep Partner Performance'!G$2</f>
        <v>14943</v>
      </c>
      <c r="E23" s="175" t="str">
        <f>'Prep Partner Performance'!C$2</f>
        <v>Kisima Health Centre</v>
      </c>
      <c r="F23" s="297" t="str">
        <f>'Monthly Prep'!B$27</f>
        <v>Number Screened (Restart Clients)- using the RAST tool</v>
      </c>
      <c r="G23" s="201" t="str">
        <f>'Monthly Prep'!C30</f>
        <v>Men at High Risk</v>
      </c>
      <c r="H23" s="201" t="str">
        <f>'Monthly Prep'!D30</f>
        <v>MP01-22</v>
      </c>
      <c r="I23" s="201">
        <f>'Monthly Prep'!E30</f>
        <v>0</v>
      </c>
      <c r="J23" s="201">
        <f>'Monthly Prep'!F30</f>
        <v>0</v>
      </c>
      <c r="K23" s="201">
        <f>'Monthly Prep'!G30</f>
        <v>0</v>
      </c>
      <c r="L23" s="201">
        <f>'Monthly Prep'!H30</f>
        <v>0</v>
      </c>
      <c r="M23" s="201">
        <f>'Monthly Prep'!I30</f>
        <v>0</v>
      </c>
      <c r="N23" s="201">
        <f>'Monthly Prep'!J30</f>
        <v>0</v>
      </c>
      <c r="O23" s="201">
        <f>'Monthly Prep'!K30</f>
        <v>0</v>
      </c>
      <c r="P23" s="201">
        <f>'Monthly Prep'!L30</f>
        <v>0</v>
      </c>
      <c r="Q23" s="201">
        <f>'Monthly Prep'!M30</f>
        <v>0</v>
      </c>
      <c r="R23" s="201">
        <f>'Monthly Prep'!N30</f>
        <v>0</v>
      </c>
      <c r="S23" s="201">
        <f>'Monthly Prep'!O30</f>
        <v>0</v>
      </c>
      <c r="T23" s="201">
        <f>'Monthly Prep'!P30</f>
        <v>0</v>
      </c>
      <c r="U23" s="201">
        <f>'Monthly Prep'!Q30</f>
        <v>0</v>
      </c>
      <c r="V23" s="201">
        <f>'Monthly Prep'!R30</f>
        <v>0</v>
      </c>
      <c r="W23" s="201">
        <f>'Monthly Prep'!S30</f>
        <v>0</v>
      </c>
      <c r="X23" s="201">
        <f>'Monthly Prep'!T30</f>
        <v>0</v>
      </c>
      <c r="Y23" s="201">
        <f>'Monthly Prep'!U30</f>
        <v>0</v>
      </c>
      <c r="Z23" s="201">
        <f>'Monthly Prep'!V30</f>
        <v>0</v>
      </c>
      <c r="AA23" s="201">
        <f>'Monthly Prep'!W30</f>
        <v>0</v>
      </c>
      <c r="AB23" s="201">
        <f>'Monthly Prep'!X30</f>
        <v>0</v>
      </c>
      <c r="AC23" s="201">
        <f>'Monthly Prep'!Y30</f>
        <v>0</v>
      </c>
      <c r="AD23" s="201">
        <f>'Monthly Prep'!Z30</f>
        <v>0</v>
      </c>
      <c r="AE23" s="201">
        <f>'Monthly Prep'!AA30</f>
        <v>0</v>
      </c>
      <c r="AF23" s="201">
        <f>'Monthly Prep'!AB30</f>
        <v>0</v>
      </c>
      <c r="AG23" s="201">
        <f>'Monthly Prep'!AC30</f>
        <v>0</v>
      </c>
      <c r="AH23" s="201">
        <f>'Monthly Prep'!AD30</f>
        <v>0</v>
      </c>
      <c r="AI23" s="201">
        <f>'Monthly Prep'!AE30</f>
        <v>0</v>
      </c>
      <c r="AJ23" s="201">
        <f>'Monthly Prep'!AF30</f>
        <v>0</v>
      </c>
      <c r="AK23" s="201">
        <f>'Monthly Prep'!AG30</f>
        <v>0</v>
      </c>
      <c r="AL23" s="201">
        <f>'Monthly Prep'!AH30</f>
        <v>0</v>
      </c>
      <c r="AM23" s="184">
        <f t="shared" si="2"/>
        <v>0</v>
      </c>
      <c r="AN23" s="201" t="str">
        <f>'Monthly Prep'!B$3</f>
        <v>Monthly Prep Reporting Tool 1.0.1</v>
      </c>
      <c r="AO23" s="197" t="str">
        <f>'Monthly Prep'!AJ30</f>
        <v/>
      </c>
    </row>
    <row r="24" spans="1:41" x14ac:dyDescent="0.25">
      <c r="A24" s="176" t="str">
        <f t="shared" si="0"/>
        <v>202205</v>
      </c>
      <c r="B24" s="177">
        <f>'Prep Partner Performance'!AE$2</f>
        <v>2022</v>
      </c>
      <c r="C24" s="178" t="str">
        <f>'Prep Partner Performance'!Z$2</f>
        <v>05</v>
      </c>
      <c r="D24" s="176">
        <f>'Prep Partner Performance'!G$2</f>
        <v>14943</v>
      </c>
      <c r="E24" s="175" t="str">
        <f>'Prep Partner Performance'!C$2</f>
        <v>Kisima Health Centre</v>
      </c>
      <c r="F24" s="297" t="str">
        <f>'Monthly Prep'!B$27</f>
        <v>Number Screened (Restart Clients)- using the RAST tool</v>
      </c>
      <c r="G24" s="201" t="str">
        <f>'Monthly Prep'!C31</f>
        <v>PBFW Breastfeeding</v>
      </c>
      <c r="H24" s="201" t="str">
        <f>'Monthly Prep'!D31</f>
        <v>MP01-23</v>
      </c>
      <c r="I24" s="201">
        <f>'Monthly Prep'!E31</f>
        <v>0</v>
      </c>
      <c r="J24" s="201">
        <f>'Monthly Prep'!F31</f>
        <v>0</v>
      </c>
      <c r="K24" s="201">
        <f>'Monthly Prep'!G31</f>
        <v>0</v>
      </c>
      <c r="L24" s="201">
        <f>'Monthly Prep'!H31</f>
        <v>0</v>
      </c>
      <c r="M24" s="201">
        <f>'Monthly Prep'!I31</f>
        <v>0</v>
      </c>
      <c r="N24" s="201">
        <f>'Monthly Prep'!J31</f>
        <v>0</v>
      </c>
      <c r="O24" s="201">
        <f>'Monthly Prep'!K31</f>
        <v>0</v>
      </c>
      <c r="P24" s="201">
        <f>'Monthly Prep'!L31</f>
        <v>0</v>
      </c>
      <c r="Q24" s="201">
        <f>'Monthly Prep'!M31</f>
        <v>0</v>
      </c>
      <c r="R24" s="201">
        <f>'Monthly Prep'!N31</f>
        <v>0</v>
      </c>
      <c r="S24" s="201">
        <f>'Monthly Prep'!O31</f>
        <v>0</v>
      </c>
      <c r="T24" s="201">
        <f>'Monthly Prep'!P31</f>
        <v>0</v>
      </c>
      <c r="U24" s="201">
        <f>'Monthly Prep'!Q31</f>
        <v>0</v>
      </c>
      <c r="V24" s="201">
        <f>'Monthly Prep'!R31</f>
        <v>0</v>
      </c>
      <c r="W24" s="201">
        <f>'Monthly Prep'!S31</f>
        <v>0</v>
      </c>
      <c r="X24" s="201">
        <f>'Monthly Prep'!T31</f>
        <v>0</v>
      </c>
      <c r="Y24" s="201">
        <f>'Monthly Prep'!U31</f>
        <v>0</v>
      </c>
      <c r="Z24" s="201">
        <f>'Monthly Prep'!V31</f>
        <v>0</v>
      </c>
      <c r="AA24" s="201">
        <f>'Monthly Prep'!W31</f>
        <v>0</v>
      </c>
      <c r="AB24" s="201">
        <f>'Monthly Prep'!X31</f>
        <v>0</v>
      </c>
      <c r="AC24" s="201">
        <f>'Monthly Prep'!Y31</f>
        <v>0</v>
      </c>
      <c r="AD24" s="201">
        <f>'Monthly Prep'!Z31</f>
        <v>0</v>
      </c>
      <c r="AE24" s="201">
        <f>'Monthly Prep'!AA31</f>
        <v>0</v>
      </c>
      <c r="AF24" s="201">
        <f>'Monthly Prep'!AB31</f>
        <v>0</v>
      </c>
      <c r="AG24" s="201">
        <f>'Monthly Prep'!AC31</f>
        <v>0</v>
      </c>
      <c r="AH24" s="201">
        <f>'Monthly Prep'!AD31</f>
        <v>0</v>
      </c>
      <c r="AI24" s="201">
        <f>'Monthly Prep'!AE31</f>
        <v>0</v>
      </c>
      <c r="AJ24" s="201">
        <f>'Monthly Prep'!AF31</f>
        <v>0</v>
      </c>
      <c r="AK24" s="201">
        <f>'Monthly Prep'!AG31</f>
        <v>0</v>
      </c>
      <c r="AL24" s="201">
        <f>'Monthly Prep'!AH31</f>
        <v>0</v>
      </c>
      <c r="AM24" s="184">
        <f t="shared" si="2"/>
        <v>0</v>
      </c>
      <c r="AN24" s="201" t="str">
        <f>'Monthly Prep'!B$3</f>
        <v>Monthly Prep Reporting Tool 1.0.1</v>
      </c>
      <c r="AO24" s="197" t="str">
        <f>'Monthly Prep'!AJ31</f>
        <v/>
      </c>
    </row>
    <row r="25" spans="1:41" x14ac:dyDescent="0.25">
      <c r="A25" s="176" t="str">
        <f t="shared" si="0"/>
        <v>202205</v>
      </c>
      <c r="B25" s="177">
        <f>'Prep Partner Performance'!AE$2</f>
        <v>2022</v>
      </c>
      <c r="C25" s="178" t="str">
        <f>'Prep Partner Performance'!Z$2</f>
        <v>05</v>
      </c>
      <c r="D25" s="176">
        <f>'Prep Partner Performance'!G$2</f>
        <v>14943</v>
      </c>
      <c r="E25" s="175" t="str">
        <f>'Prep Partner Performance'!C$2</f>
        <v>Kisima Health Centre</v>
      </c>
      <c r="F25" s="297" t="str">
        <f>'Monthly Prep'!B$27</f>
        <v>Number Screened (Restart Clients)- using the RAST tool</v>
      </c>
      <c r="G25" s="201" t="str">
        <f>'Monthly Prep'!C32</f>
        <v>PBFW Pregnant</v>
      </c>
      <c r="H25" s="201" t="str">
        <f>'Monthly Prep'!D32</f>
        <v>MP01-24</v>
      </c>
      <c r="I25" s="201">
        <f>'Monthly Prep'!E32</f>
        <v>0</v>
      </c>
      <c r="J25" s="201">
        <f>'Monthly Prep'!F32</f>
        <v>0</v>
      </c>
      <c r="K25" s="201">
        <f>'Monthly Prep'!G32</f>
        <v>0</v>
      </c>
      <c r="L25" s="201">
        <f>'Monthly Prep'!H32</f>
        <v>0</v>
      </c>
      <c r="M25" s="201">
        <f>'Monthly Prep'!I32</f>
        <v>0</v>
      </c>
      <c r="N25" s="201">
        <f>'Monthly Prep'!J32</f>
        <v>0</v>
      </c>
      <c r="O25" s="201">
        <f>'Monthly Prep'!K32</f>
        <v>0</v>
      </c>
      <c r="P25" s="201">
        <f>'Monthly Prep'!L32</f>
        <v>0</v>
      </c>
      <c r="Q25" s="201">
        <f>'Monthly Prep'!M32</f>
        <v>0</v>
      </c>
      <c r="R25" s="201">
        <f>'Monthly Prep'!N32</f>
        <v>0</v>
      </c>
      <c r="S25" s="201">
        <f>'Monthly Prep'!O32</f>
        <v>0</v>
      </c>
      <c r="T25" s="201">
        <f>'Monthly Prep'!P32</f>
        <v>0</v>
      </c>
      <c r="U25" s="201">
        <f>'Monthly Prep'!Q32</f>
        <v>0</v>
      </c>
      <c r="V25" s="201">
        <f>'Monthly Prep'!R32</f>
        <v>0</v>
      </c>
      <c r="W25" s="201">
        <f>'Monthly Prep'!S32</f>
        <v>0</v>
      </c>
      <c r="X25" s="201">
        <f>'Monthly Prep'!T32</f>
        <v>0</v>
      </c>
      <c r="Y25" s="201">
        <f>'Monthly Prep'!U32</f>
        <v>0</v>
      </c>
      <c r="Z25" s="201">
        <f>'Monthly Prep'!V32</f>
        <v>0</v>
      </c>
      <c r="AA25" s="201">
        <f>'Monthly Prep'!W32</f>
        <v>0</v>
      </c>
      <c r="AB25" s="201">
        <f>'Monthly Prep'!X32</f>
        <v>0</v>
      </c>
      <c r="AC25" s="201">
        <f>'Monthly Prep'!Y32</f>
        <v>0</v>
      </c>
      <c r="AD25" s="201">
        <f>'Monthly Prep'!Z32</f>
        <v>0</v>
      </c>
      <c r="AE25" s="201">
        <f>'Monthly Prep'!AA32</f>
        <v>0</v>
      </c>
      <c r="AF25" s="201">
        <f>'Monthly Prep'!AB32</f>
        <v>0</v>
      </c>
      <c r="AG25" s="201">
        <f>'Monthly Prep'!AC32</f>
        <v>0</v>
      </c>
      <c r="AH25" s="201">
        <f>'Monthly Prep'!AD32</f>
        <v>0</v>
      </c>
      <c r="AI25" s="201">
        <f>'Monthly Prep'!AE32</f>
        <v>0</v>
      </c>
      <c r="AJ25" s="201">
        <f>'Monthly Prep'!AF32</f>
        <v>0</v>
      </c>
      <c r="AK25" s="201">
        <f>'Monthly Prep'!AG32</f>
        <v>0</v>
      </c>
      <c r="AL25" s="201">
        <f>'Monthly Prep'!AH32</f>
        <v>0</v>
      </c>
      <c r="AM25" s="184">
        <f t="shared" si="2"/>
        <v>0</v>
      </c>
      <c r="AN25" s="201" t="str">
        <f>'Monthly Prep'!B$3</f>
        <v>Monthly Prep Reporting Tool 1.0.1</v>
      </c>
      <c r="AO25" s="197" t="str">
        <f>'Monthly Prep'!AJ32</f>
        <v/>
      </c>
    </row>
    <row r="26" spans="1:41" x14ac:dyDescent="0.25">
      <c r="A26" s="176" t="str">
        <f t="shared" ref="A26:A52" si="3">B26&amp;C26</f>
        <v>202205</v>
      </c>
      <c r="B26" s="177">
        <f>'Prep Partner Performance'!AE$2</f>
        <v>2022</v>
      </c>
      <c r="C26" s="178" t="str">
        <f>'Prep Partner Performance'!Z$2</f>
        <v>05</v>
      </c>
      <c r="D26" s="176">
        <f>'Prep Partner Performance'!G$2</f>
        <v>14943</v>
      </c>
      <c r="E26" s="175" t="str">
        <f>'Prep Partner Performance'!C$2</f>
        <v>Kisima Health Centre</v>
      </c>
      <c r="F26" s="297" t="str">
        <f>'Monthly Prep'!B$27</f>
        <v>Number Screened (Restart Clients)- using the RAST tool</v>
      </c>
      <c r="G26" s="201" t="str">
        <f>'Monthly Prep'!C33</f>
        <v>People Who Inject Drugs</v>
      </c>
      <c r="H26" s="201" t="str">
        <f>'Monthly Prep'!D33</f>
        <v>MP01-25</v>
      </c>
      <c r="I26" s="201">
        <f>'Monthly Prep'!E33</f>
        <v>0</v>
      </c>
      <c r="J26" s="201">
        <f>'Monthly Prep'!F33</f>
        <v>0</v>
      </c>
      <c r="K26" s="201">
        <f>'Monthly Prep'!G33</f>
        <v>0</v>
      </c>
      <c r="L26" s="201">
        <f>'Monthly Prep'!H33</f>
        <v>0</v>
      </c>
      <c r="M26" s="201">
        <f>'Monthly Prep'!I33</f>
        <v>0</v>
      </c>
      <c r="N26" s="201">
        <f>'Monthly Prep'!J33</f>
        <v>0</v>
      </c>
      <c r="O26" s="201">
        <f>'Monthly Prep'!K33</f>
        <v>0</v>
      </c>
      <c r="P26" s="201">
        <f>'Monthly Prep'!L33</f>
        <v>0</v>
      </c>
      <c r="Q26" s="201">
        <f>'Monthly Prep'!M33</f>
        <v>0</v>
      </c>
      <c r="R26" s="201">
        <f>'Monthly Prep'!N33</f>
        <v>0</v>
      </c>
      <c r="S26" s="201">
        <f>'Monthly Prep'!O33</f>
        <v>0</v>
      </c>
      <c r="T26" s="201">
        <f>'Monthly Prep'!P33</f>
        <v>0</v>
      </c>
      <c r="U26" s="201">
        <f>'Monthly Prep'!Q33</f>
        <v>0</v>
      </c>
      <c r="V26" s="201">
        <f>'Monthly Prep'!R33</f>
        <v>0</v>
      </c>
      <c r="W26" s="201">
        <f>'Monthly Prep'!S33</f>
        <v>0</v>
      </c>
      <c r="X26" s="201">
        <f>'Monthly Prep'!T33</f>
        <v>0</v>
      </c>
      <c r="Y26" s="201">
        <f>'Monthly Prep'!U33</f>
        <v>0</v>
      </c>
      <c r="Z26" s="201">
        <f>'Monthly Prep'!V33</f>
        <v>0</v>
      </c>
      <c r="AA26" s="201">
        <f>'Monthly Prep'!W33</f>
        <v>0</v>
      </c>
      <c r="AB26" s="201">
        <f>'Monthly Prep'!X33</f>
        <v>0</v>
      </c>
      <c r="AC26" s="201">
        <f>'Monthly Prep'!Y33</f>
        <v>0</v>
      </c>
      <c r="AD26" s="201">
        <f>'Monthly Prep'!Z33</f>
        <v>0</v>
      </c>
      <c r="AE26" s="201">
        <f>'Monthly Prep'!AA33</f>
        <v>0</v>
      </c>
      <c r="AF26" s="201">
        <f>'Monthly Prep'!AB33</f>
        <v>0</v>
      </c>
      <c r="AG26" s="201">
        <f>'Monthly Prep'!AC33</f>
        <v>0</v>
      </c>
      <c r="AH26" s="201">
        <f>'Monthly Prep'!AD33</f>
        <v>0</v>
      </c>
      <c r="AI26" s="201">
        <f>'Monthly Prep'!AE33</f>
        <v>0</v>
      </c>
      <c r="AJ26" s="201">
        <f>'Monthly Prep'!AF33</f>
        <v>0</v>
      </c>
      <c r="AK26" s="201">
        <f>'Monthly Prep'!AG33</f>
        <v>0</v>
      </c>
      <c r="AL26" s="201">
        <f>'Monthly Prep'!AH33</f>
        <v>0</v>
      </c>
      <c r="AM26" s="184">
        <f t="shared" si="2"/>
        <v>0</v>
      </c>
      <c r="AN26" s="201" t="str">
        <f>'Monthly Prep'!B$3</f>
        <v>Monthly Prep Reporting Tool 1.0.1</v>
      </c>
      <c r="AO26" s="197" t="str">
        <f>'Monthly Prep'!AJ33</f>
        <v/>
      </c>
    </row>
    <row r="27" spans="1:41" x14ac:dyDescent="0.25">
      <c r="A27" s="176" t="str">
        <f t="shared" si="3"/>
        <v>202205</v>
      </c>
      <c r="B27" s="177">
        <f>'Prep Partner Performance'!AE$2</f>
        <v>2022</v>
      </c>
      <c r="C27" s="178" t="str">
        <f>'Prep Partner Performance'!Z$2</f>
        <v>05</v>
      </c>
      <c r="D27" s="176">
        <f>'Prep Partner Performance'!G$2</f>
        <v>14943</v>
      </c>
      <c r="E27" s="175" t="str">
        <f>'Prep Partner Performance'!C$2</f>
        <v>Kisima Health Centre</v>
      </c>
      <c r="F27" s="297" t="str">
        <f>'Monthly Prep'!B$27</f>
        <v>Number Screened (Restart Clients)- using the RAST tool</v>
      </c>
      <c r="G27" s="201" t="str">
        <f>'Monthly Prep'!C34</f>
        <v>Sero -Discodant Couple</v>
      </c>
      <c r="H27" s="201" t="str">
        <f>'Monthly Prep'!D34</f>
        <v>MP01-26</v>
      </c>
      <c r="I27" s="201">
        <f>'Monthly Prep'!E34</f>
        <v>0</v>
      </c>
      <c r="J27" s="201">
        <f>'Monthly Prep'!F34</f>
        <v>0</v>
      </c>
      <c r="K27" s="201">
        <f>'Monthly Prep'!G34</f>
        <v>0</v>
      </c>
      <c r="L27" s="201">
        <f>'Monthly Prep'!H34</f>
        <v>0</v>
      </c>
      <c r="M27" s="201">
        <f>'Monthly Prep'!I34</f>
        <v>0</v>
      </c>
      <c r="N27" s="201">
        <f>'Monthly Prep'!J34</f>
        <v>0</v>
      </c>
      <c r="O27" s="201">
        <f>'Monthly Prep'!K34</f>
        <v>0</v>
      </c>
      <c r="P27" s="201">
        <f>'Monthly Prep'!L34</f>
        <v>0</v>
      </c>
      <c r="Q27" s="201">
        <f>'Monthly Prep'!M34</f>
        <v>0</v>
      </c>
      <c r="R27" s="201">
        <f>'Monthly Prep'!N34</f>
        <v>0</v>
      </c>
      <c r="S27" s="201">
        <f>'Monthly Prep'!O34</f>
        <v>0</v>
      </c>
      <c r="T27" s="201">
        <f>'Monthly Prep'!P34</f>
        <v>0</v>
      </c>
      <c r="U27" s="201">
        <f>'Monthly Prep'!Q34</f>
        <v>0</v>
      </c>
      <c r="V27" s="201">
        <f>'Monthly Prep'!R34</f>
        <v>0</v>
      </c>
      <c r="W27" s="201">
        <f>'Monthly Prep'!S34</f>
        <v>0</v>
      </c>
      <c r="X27" s="201">
        <f>'Monthly Prep'!T34</f>
        <v>0</v>
      </c>
      <c r="Y27" s="201">
        <f>'Monthly Prep'!U34</f>
        <v>0</v>
      </c>
      <c r="Z27" s="201">
        <f>'Monthly Prep'!V34</f>
        <v>0</v>
      </c>
      <c r="AA27" s="201">
        <f>'Monthly Prep'!W34</f>
        <v>0</v>
      </c>
      <c r="AB27" s="201">
        <f>'Monthly Prep'!X34</f>
        <v>0</v>
      </c>
      <c r="AC27" s="201">
        <f>'Monthly Prep'!Y34</f>
        <v>0</v>
      </c>
      <c r="AD27" s="201">
        <f>'Monthly Prep'!Z34</f>
        <v>0</v>
      </c>
      <c r="AE27" s="201">
        <f>'Monthly Prep'!AA34</f>
        <v>0</v>
      </c>
      <c r="AF27" s="201">
        <f>'Monthly Prep'!AB34</f>
        <v>0</v>
      </c>
      <c r="AG27" s="201">
        <f>'Monthly Prep'!AC34</f>
        <v>0</v>
      </c>
      <c r="AH27" s="201">
        <f>'Monthly Prep'!AD34</f>
        <v>0</v>
      </c>
      <c r="AI27" s="201">
        <f>'Monthly Prep'!AE34</f>
        <v>0</v>
      </c>
      <c r="AJ27" s="201">
        <f>'Monthly Prep'!AF34</f>
        <v>0</v>
      </c>
      <c r="AK27" s="201">
        <f>'Monthly Prep'!AG34</f>
        <v>0</v>
      </c>
      <c r="AL27" s="201">
        <f>'Monthly Prep'!AH34</f>
        <v>0</v>
      </c>
      <c r="AM27" s="184">
        <f t="shared" si="2"/>
        <v>0</v>
      </c>
      <c r="AN27" s="201" t="str">
        <f>'Monthly Prep'!B$3</f>
        <v>Monthly Prep Reporting Tool 1.0.1</v>
      </c>
      <c r="AO27" s="197" t="str">
        <f>'Monthly Prep'!AJ34</f>
        <v/>
      </c>
    </row>
    <row r="28" spans="1:41" x14ac:dyDescent="0.25">
      <c r="A28" s="176" t="str">
        <f t="shared" si="3"/>
        <v>202205</v>
      </c>
      <c r="B28" s="177">
        <f>'Prep Partner Performance'!AE$2</f>
        <v>2022</v>
      </c>
      <c r="C28" s="178" t="str">
        <f>'Prep Partner Performance'!Z$2</f>
        <v>05</v>
      </c>
      <c r="D28" s="176">
        <f>'Prep Partner Performance'!G$2</f>
        <v>14943</v>
      </c>
      <c r="E28" s="175" t="str">
        <f>'Prep Partner Performance'!C$2</f>
        <v>Kisima Health Centre</v>
      </c>
      <c r="F28" s="297" t="str">
        <f>'Monthly Prep'!B$27</f>
        <v>Number Screened (Restart Clients)- using the RAST tool</v>
      </c>
      <c r="G28" s="201" t="str">
        <f>'Monthly Prep'!C35</f>
        <v>Men who have Sex with Men</v>
      </c>
      <c r="H28" s="201" t="str">
        <f>'Monthly Prep'!D35</f>
        <v>MP01-27</v>
      </c>
      <c r="I28" s="201">
        <f>'Monthly Prep'!E35</f>
        <v>0</v>
      </c>
      <c r="J28" s="201">
        <f>'Monthly Prep'!F35</f>
        <v>0</v>
      </c>
      <c r="K28" s="201">
        <f>'Monthly Prep'!G35</f>
        <v>0</v>
      </c>
      <c r="L28" s="201">
        <f>'Monthly Prep'!H35</f>
        <v>0</v>
      </c>
      <c r="M28" s="201">
        <f>'Monthly Prep'!I35</f>
        <v>0</v>
      </c>
      <c r="N28" s="201">
        <f>'Monthly Prep'!J35</f>
        <v>0</v>
      </c>
      <c r="O28" s="201">
        <f>'Monthly Prep'!K35</f>
        <v>0</v>
      </c>
      <c r="P28" s="201">
        <f>'Monthly Prep'!L35</f>
        <v>0</v>
      </c>
      <c r="Q28" s="201">
        <f>'Monthly Prep'!M35</f>
        <v>0</v>
      </c>
      <c r="R28" s="201">
        <f>'Monthly Prep'!N35</f>
        <v>0</v>
      </c>
      <c r="S28" s="201">
        <f>'Monthly Prep'!O35</f>
        <v>0</v>
      </c>
      <c r="T28" s="201">
        <f>'Monthly Prep'!P35</f>
        <v>0</v>
      </c>
      <c r="U28" s="201">
        <f>'Monthly Prep'!Q35</f>
        <v>0</v>
      </c>
      <c r="V28" s="201">
        <f>'Monthly Prep'!R35</f>
        <v>0</v>
      </c>
      <c r="W28" s="201">
        <f>'Monthly Prep'!S35</f>
        <v>0</v>
      </c>
      <c r="X28" s="201">
        <f>'Monthly Prep'!T35</f>
        <v>0</v>
      </c>
      <c r="Y28" s="201">
        <f>'Monthly Prep'!U35</f>
        <v>0</v>
      </c>
      <c r="Z28" s="201">
        <f>'Monthly Prep'!V35</f>
        <v>0</v>
      </c>
      <c r="AA28" s="201">
        <f>'Monthly Prep'!W35</f>
        <v>0</v>
      </c>
      <c r="AB28" s="201">
        <f>'Monthly Prep'!X35</f>
        <v>0</v>
      </c>
      <c r="AC28" s="201">
        <f>'Monthly Prep'!Y35</f>
        <v>0</v>
      </c>
      <c r="AD28" s="201">
        <f>'Monthly Prep'!Z35</f>
        <v>0</v>
      </c>
      <c r="AE28" s="201">
        <f>'Monthly Prep'!AA35</f>
        <v>0</v>
      </c>
      <c r="AF28" s="201">
        <f>'Monthly Prep'!AB35</f>
        <v>0</v>
      </c>
      <c r="AG28" s="201">
        <f>'Monthly Prep'!AC35</f>
        <v>0</v>
      </c>
      <c r="AH28" s="201">
        <f>'Monthly Prep'!AD35</f>
        <v>0</v>
      </c>
      <c r="AI28" s="201">
        <f>'Monthly Prep'!AE35</f>
        <v>0</v>
      </c>
      <c r="AJ28" s="201">
        <f>'Monthly Prep'!AF35</f>
        <v>0</v>
      </c>
      <c r="AK28" s="201">
        <f>'Monthly Prep'!AG35</f>
        <v>0</v>
      </c>
      <c r="AL28" s="201">
        <f>'Monthly Prep'!AH35</f>
        <v>0</v>
      </c>
      <c r="AM28" s="184">
        <f t="shared" si="2"/>
        <v>0</v>
      </c>
      <c r="AN28" s="201" t="str">
        <f>'Monthly Prep'!B$3</f>
        <v>Monthly Prep Reporting Tool 1.0.1</v>
      </c>
      <c r="AO28" s="197" t="str">
        <f>'Monthly Prep'!AJ35</f>
        <v/>
      </c>
    </row>
    <row r="29" spans="1:41" x14ac:dyDescent="0.25">
      <c r="A29" s="176" t="str">
        <f t="shared" si="3"/>
        <v>202205</v>
      </c>
      <c r="B29" s="177">
        <f>'Prep Partner Performance'!AE$2</f>
        <v>2022</v>
      </c>
      <c r="C29" s="178" t="str">
        <f>'Prep Partner Performance'!Z$2</f>
        <v>05</v>
      </c>
      <c r="D29" s="176">
        <f>'Prep Partner Performance'!G$2</f>
        <v>14943</v>
      </c>
      <c r="E29" s="175" t="str">
        <f>'Prep Partner Performance'!C$2</f>
        <v>Kisima Health Centre</v>
      </c>
      <c r="F29" s="297" t="str">
        <f>'Monthly Prep'!B$36</f>
        <v>Number Eligible for PrEP(New Clients: willing+unwilling)</v>
      </c>
      <c r="G29" s="201" t="str">
        <f>'Monthly Prep'!C36</f>
        <v>Adolescent Girls and Young Women (AGYW)</v>
      </c>
      <c r="H29" s="201" t="str">
        <f>'Monthly Prep'!D36</f>
        <v>MP01-28</v>
      </c>
      <c r="I29" s="201">
        <f>'Monthly Prep'!E36</f>
        <v>0</v>
      </c>
      <c r="J29" s="201">
        <f>'Monthly Prep'!F36</f>
        <v>0</v>
      </c>
      <c r="K29" s="201">
        <f>'Monthly Prep'!G36</f>
        <v>0</v>
      </c>
      <c r="L29" s="201">
        <f>'Monthly Prep'!H36</f>
        <v>0</v>
      </c>
      <c r="M29" s="201">
        <f>'Monthly Prep'!I36</f>
        <v>0</v>
      </c>
      <c r="N29" s="201">
        <f>'Monthly Prep'!J36</f>
        <v>0</v>
      </c>
      <c r="O29" s="201">
        <f>'Monthly Prep'!K36</f>
        <v>0</v>
      </c>
      <c r="P29" s="201">
        <f>'Monthly Prep'!L36</f>
        <v>0</v>
      </c>
      <c r="Q29" s="201">
        <f>'Monthly Prep'!M36</f>
        <v>0</v>
      </c>
      <c r="R29" s="201">
        <f>'Monthly Prep'!N36</f>
        <v>0</v>
      </c>
      <c r="S29" s="201">
        <f>'Monthly Prep'!O36</f>
        <v>0</v>
      </c>
      <c r="T29" s="201">
        <f>'Monthly Prep'!P36</f>
        <v>0</v>
      </c>
      <c r="U29" s="201">
        <f>'Monthly Prep'!Q36</f>
        <v>0</v>
      </c>
      <c r="V29" s="201">
        <f>'Monthly Prep'!R36</f>
        <v>0</v>
      </c>
      <c r="W29" s="201">
        <f>'Monthly Prep'!S36</f>
        <v>0</v>
      </c>
      <c r="X29" s="201">
        <f>'Monthly Prep'!T36</f>
        <v>0</v>
      </c>
      <c r="Y29" s="201">
        <f>'Monthly Prep'!U36</f>
        <v>0</v>
      </c>
      <c r="Z29" s="201">
        <f>'Monthly Prep'!V36</f>
        <v>0</v>
      </c>
      <c r="AA29" s="201">
        <f>'Monthly Prep'!W36</f>
        <v>0</v>
      </c>
      <c r="AB29" s="201">
        <f>'Monthly Prep'!X36</f>
        <v>0</v>
      </c>
      <c r="AC29" s="201">
        <f>'Monthly Prep'!Y36</f>
        <v>0</v>
      </c>
      <c r="AD29" s="201">
        <f>'Monthly Prep'!Z36</f>
        <v>0</v>
      </c>
      <c r="AE29" s="201">
        <f>'Monthly Prep'!AA36</f>
        <v>0</v>
      </c>
      <c r="AF29" s="201">
        <f>'Monthly Prep'!AB36</f>
        <v>0</v>
      </c>
      <c r="AG29" s="201">
        <f>'Monthly Prep'!AC36</f>
        <v>0</v>
      </c>
      <c r="AH29" s="201">
        <f>'Monthly Prep'!AD36</f>
        <v>0</v>
      </c>
      <c r="AI29" s="201">
        <f>'Monthly Prep'!AE36</f>
        <v>0</v>
      </c>
      <c r="AJ29" s="201">
        <f>'Monthly Prep'!AF36</f>
        <v>0</v>
      </c>
      <c r="AK29" s="201">
        <f>'Monthly Prep'!AG36</f>
        <v>0</v>
      </c>
      <c r="AL29" s="201">
        <f>'Monthly Prep'!AH36</f>
        <v>0</v>
      </c>
      <c r="AM29" s="184">
        <f t="shared" si="2"/>
        <v>0</v>
      </c>
      <c r="AN29" s="201" t="str">
        <f>'Monthly Prep'!B$3</f>
        <v>Monthly Prep Reporting Tool 1.0.1</v>
      </c>
      <c r="AO29" s="197" t="str">
        <f>'Monthly Prep'!AJ36</f>
        <v/>
      </c>
    </row>
    <row r="30" spans="1:41" x14ac:dyDescent="0.25">
      <c r="A30" s="176" t="str">
        <f t="shared" si="3"/>
        <v>202205</v>
      </c>
      <c r="B30" s="177">
        <f>'Prep Partner Performance'!AE$2</f>
        <v>2022</v>
      </c>
      <c r="C30" s="178" t="str">
        <f>'Prep Partner Performance'!Z$2</f>
        <v>05</v>
      </c>
      <c r="D30" s="176">
        <f>'Prep Partner Performance'!G$2</f>
        <v>14943</v>
      </c>
      <c r="E30" s="175" t="str">
        <f>'Prep Partner Performance'!C$2</f>
        <v>Kisima Health Centre</v>
      </c>
      <c r="F30" s="297" t="str">
        <f>'Monthly Prep'!B$36</f>
        <v>Number Eligible for PrEP(New Clients: willing+unwilling)</v>
      </c>
      <c r="G30" s="201" t="str">
        <f>'Monthly Prep'!C37</f>
        <v>Female Sex Workers</v>
      </c>
      <c r="H30" s="201" t="str">
        <f>'Monthly Prep'!D37</f>
        <v>MP01-29</v>
      </c>
      <c r="I30" s="201">
        <f>'Monthly Prep'!E37</f>
        <v>0</v>
      </c>
      <c r="J30" s="201">
        <f>'Monthly Prep'!F37</f>
        <v>0</v>
      </c>
      <c r="K30" s="201">
        <f>'Monthly Prep'!G37</f>
        <v>0</v>
      </c>
      <c r="L30" s="201">
        <f>'Monthly Prep'!H37</f>
        <v>0</v>
      </c>
      <c r="M30" s="201">
        <f>'Monthly Prep'!I37</f>
        <v>0</v>
      </c>
      <c r="N30" s="201">
        <f>'Monthly Prep'!J37</f>
        <v>0</v>
      </c>
      <c r="O30" s="201">
        <f>'Monthly Prep'!K37</f>
        <v>0</v>
      </c>
      <c r="P30" s="201">
        <f>'Monthly Prep'!L37</f>
        <v>0</v>
      </c>
      <c r="Q30" s="201">
        <f>'Monthly Prep'!M37</f>
        <v>0</v>
      </c>
      <c r="R30" s="201">
        <f>'Monthly Prep'!N37</f>
        <v>0</v>
      </c>
      <c r="S30" s="201">
        <f>'Monthly Prep'!O37</f>
        <v>0</v>
      </c>
      <c r="T30" s="201">
        <f>'Monthly Prep'!P37</f>
        <v>0</v>
      </c>
      <c r="U30" s="201">
        <f>'Monthly Prep'!Q37</f>
        <v>0</v>
      </c>
      <c r="V30" s="201">
        <f>'Monthly Prep'!R37</f>
        <v>0</v>
      </c>
      <c r="W30" s="201">
        <f>'Monthly Prep'!S37</f>
        <v>0</v>
      </c>
      <c r="X30" s="201">
        <f>'Monthly Prep'!T37</f>
        <v>0</v>
      </c>
      <c r="Y30" s="201">
        <f>'Monthly Prep'!U37</f>
        <v>0</v>
      </c>
      <c r="Z30" s="201">
        <f>'Monthly Prep'!V37</f>
        <v>0</v>
      </c>
      <c r="AA30" s="201">
        <f>'Monthly Prep'!W37</f>
        <v>0</v>
      </c>
      <c r="AB30" s="201">
        <f>'Monthly Prep'!X37</f>
        <v>0</v>
      </c>
      <c r="AC30" s="201">
        <f>'Monthly Prep'!Y37</f>
        <v>0</v>
      </c>
      <c r="AD30" s="201">
        <f>'Monthly Prep'!Z37</f>
        <v>0</v>
      </c>
      <c r="AE30" s="201">
        <f>'Monthly Prep'!AA37</f>
        <v>0</v>
      </c>
      <c r="AF30" s="201">
        <f>'Monthly Prep'!AB37</f>
        <v>0</v>
      </c>
      <c r="AG30" s="201">
        <f>'Monthly Prep'!AC37</f>
        <v>0</v>
      </c>
      <c r="AH30" s="201">
        <f>'Monthly Prep'!AD37</f>
        <v>0</v>
      </c>
      <c r="AI30" s="201">
        <f>'Monthly Prep'!AE37</f>
        <v>0</v>
      </c>
      <c r="AJ30" s="201">
        <f>'Monthly Prep'!AF37</f>
        <v>0</v>
      </c>
      <c r="AK30" s="201">
        <f>'Monthly Prep'!AG37</f>
        <v>0</v>
      </c>
      <c r="AL30" s="201">
        <f>'Monthly Prep'!AH37</f>
        <v>0</v>
      </c>
      <c r="AM30" s="184">
        <f t="shared" si="2"/>
        <v>0</v>
      </c>
      <c r="AN30" s="201" t="str">
        <f>'Monthly Prep'!B$3</f>
        <v>Monthly Prep Reporting Tool 1.0.1</v>
      </c>
      <c r="AO30" s="197" t="str">
        <f>'Monthly Prep'!AJ37</f>
        <v/>
      </c>
    </row>
    <row r="31" spans="1:41" x14ac:dyDescent="0.25">
      <c r="A31" s="176" t="str">
        <f t="shared" si="3"/>
        <v>202205</v>
      </c>
      <c r="B31" s="177">
        <f>'Prep Partner Performance'!AE$2</f>
        <v>2022</v>
      </c>
      <c r="C31" s="178" t="str">
        <f>'Prep Partner Performance'!Z$2</f>
        <v>05</v>
      </c>
      <c r="D31" s="176">
        <f>'Prep Partner Performance'!G$2</f>
        <v>14943</v>
      </c>
      <c r="E31" s="175" t="str">
        <f>'Prep Partner Performance'!C$2</f>
        <v>Kisima Health Centre</v>
      </c>
      <c r="F31" s="297" t="str">
        <f>'Monthly Prep'!B$36</f>
        <v>Number Eligible for PrEP(New Clients: willing+unwilling)</v>
      </c>
      <c r="G31" s="201" t="str">
        <f>'Monthly Prep'!C38</f>
        <v>General Population</v>
      </c>
      <c r="H31" s="201" t="str">
        <f>'Monthly Prep'!D38</f>
        <v>MP01-30</v>
      </c>
      <c r="I31" s="201">
        <f>'Monthly Prep'!E38</f>
        <v>0</v>
      </c>
      <c r="J31" s="201">
        <f>'Monthly Prep'!F38</f>
        <v>0</v>
      </c>
      <c r="K31" s="201">
        <f>'Monthly Prep'!G38</f>
        <v>0</v>
      </c>
      <c r="L31" s="201">
        <f>'Monthly Prep'!H38</f>
        <v>0</v>
      </c>
      <c r="M31" s="201">
        <f>'Monthly Prep'!I38</f>
        <v>0</v>
      </c>
      <c r="N31" s="201">
        <f>'Monthly Prep'!J38</f>
        <v>0</v>
      </c>
      <c r="O31" s="201">
        <f>'Monthly Prep'!K38</f>
        <v>0</v>
      </c>
      <c r="P31" s="201">
        <f>'Monthly Prep'!L38</f>
        <v>0</v>
      </c>
      <c r="Q31" s="201">
        <f>'Monthly Prep'!M38</f>
        <v>0</v>
      </c>
      <c r="R31" s="201">
        <f>'Monthly Prep'!N38</f>
        <v>0</v>
      </c>
      <c r="S31" s="201">
        <f>'Monthly Prep'!O38</f>
        <v>0</v>
      </c>
      <c r="T31" s="201">
        <f>'Monthly Prep'!P38</f>
        <v>0</v>
      </c>
      <c r="U31" s="201">
        <f>'Monthly Prep'!Q38</f>
        <v>0</v>
      </c>
      <c r="V31" s="201">
        <f>'Monthly Prep'!R38</f>
        <v>0</v>
      </c>
      <c r="W31" s="201">
        <f>'Monthly Prep'!S38</f>
        <v>0</v>
      </c>
      <c r="X31" s="201">
        <f>'Monthly Prep'!T38</f>
        <v>0</v>
      </c>
      <c r="Y31" s="201">
        <f>'Monthly Prep'!U38</f>
        <v>0</v>
      </c>
      <c r="Z31" s="201">
        <f>'Monthly Prep'!V38</f>
        <v>0</v>
      </c>
      <c r="AA31" s="201">
        <f>'Monthly Prep'!W38</f>
        <v>0</v>
      </c>
      <c r="AB31" s="201">
        <f>'Monthly Prep'!X38</f>
        <v>0</v>
      </c>
      <c r="AC31" s="201">
        <f>'Monthly Prep'!Y38</f>
        <v>0</v>
      </c>
      <c r="AD31" s="201">
        <f>'Monthly Prep'!Z38</f>
        <v>0</v>
      </c>
      <c r="AE31" s="201">
        <f>'Monthly Prep'!AA38</f>
        <v>0</v>
      </c>
      <c r="AF31" s="201">
        <f>'Monthly Prep'!AB38</f>
        <v>0</v>
      </c>
      <c r="AG31" s="201">
        <f>'Monthly Prep'!AC38</f>
        <v>0</v>
      </c>
      <c r="AH31" s="201">
        <f>'Monthly Prep'!AD38</f>
        <v>0</v>
      </c>
      <c r="AI31" s="201">
        <f>'Monthly Prep'!AE38</f>
        <v>0</v>
      </c>
      <c r="AJ31" s="201">
        <f>'Monthly Prep'!AF38</f>
        <v>0</v>
      </c>
      <c r="AK31" s="201">
        <f>'Monthly Prep'!AG38</f>
        <v>0</v>
      </c>
      <c r="AL31" s="201">
        <f>'Monthly Prep'!AH38</f>
        <v>0</v>
      </c>
      <c r="AM31" s="184">
        <f t="shared" si="2"/>
        <v>0</v>
      </c>
      <c r="AN31" s="201" t="str">
        <f>'Monthly Prep'!B$3</f>
        <v>Monthly Prep Reporting Tool 1.0.1</v>
      </c>
      <c r="AO31" s="197" t="str">
        <f>'Monthly Prep'!AJ38</f>
        <v/>
      </c>
    </row>
    <row r="32" spans="1:41" x14ac:dyDescent="0.25">
      <c r="A32" s="176" t="str">
        <f t="shared" si="3"/>
        <v>202205</v>
      </c>
      <c r="B32" s="177">
        <f>'Prep Partner Performance'!AE$2</f>
        <v>2022</v>
      </c>
      <c r="C32" s="178" t="str">
        <f>'Prep Partner Performance'!Z$2</f>
        <v>05</v>
      </c>
      <c r="D32" s="176">
        <f>'Prep Partner Performance'!G$2</f>
        <v>14943</v>
      </c>
      <c r="E32" s="175" t="str">
        <f>'Prep Partner Performance'!C$2</f>
        <v>Kisima Health Centre</v>
      </c>
      <c r="F32" s="297" t="str">
        <f>'Monthly Prep'!B$36</f>
        <v>Number Eligible for PrEP(New Clients: willing+unwilling)</v>
      </c>
      <c r="G32" s="201" t="str">
        <f>'Monthly Prep'!C39</f>
        <v>Men at High Risk</v>
      </c>
      <c r="H32" s="201" t="str">
        <f>'Monthly Prep'!D39</f>
        <v>MP01-31</v>
      </c>
      <c r="I32" s="201">
        <f>'Monthly Prep'!E39</f>
        <v>0</v>
      </c>
      <c r="J32" s="201">
        <f>'Monthly Prep'!F39</f>
        <v>0</v>
      </c>
      <c r="K32" s="201">
        <f>'Monthly Prep'!G39</f>
        <v>0</v>
      </c>
      <c r="L32" s="201">
        <f>'Monthly Prep'!H39</f>
        <v>0</v>
      </c>
      <c r="M32" s="201">
        <f>'Monthly Prep'!I39</f>
        <v>0</v>
      </c>
      <c r="N32" s="201">
        <f>'Monthly Prep'!J39</f>
        <v>0</v>
      </c>
      <c r="O32" s="201">
        <f>'Monthly Prep'!K39</f>
        <v>0</v>
      </c>
      <c r="P32" s="201">
        <f>'Monthly Prep'!L39</f>
        <v>0</v>
      </c>
      <c r="Q32" s="201">
        <f>'Monthly Prep'!M39</f>
        <v>0</v>
      </c>
      <c r="R32" s="201">
        <f>'Monthly Prep'!N39</f>
        <v>0</v>
      </c>
      <c r="S32" s="201">
        <f>'Monthly Prep'!O39</f>
        <v>0</v>
      </c>
      <c r="T32" s="201">
        <f>'Monthly Prep'!P39</f>
        <v>0</v>
      </c>
      <c r="U32" s="201">
        <f>'Monthly Prep'!Q39</f>
        <v>0</v>
      </c>
      <c r="V32" s="201">
        <f>'Monthly Prep'!R39</f>
        <v>0</v>
      </c>
      <c r="W32" s="201">
        <f>'Monthly Prep'!S39</f>
        <v>0</v>
      </c>
      <c r="X32" s="201">
        <f>'Monthly Prep'!T39</f>
        <v>0</v>
      </c>
      <c r="Y32" s="201">
        <f>'Monthly Prep'!U39</f>
        <v>0</v>
      </c>
      <c r="Z32" s="201">
        <f>'Monthly Prep'!V39</f>
        <v>0</v>
      </c>
      <c r="AA32" s="201">
        <f>'Monthly Prep'!W39</f>
        <v>0</v>
      </c>
      <c r="AB32" s="201">
        <f>'Monthly Prep'!X39</f>
        <v>0</v>
      </c>
      <c r="AC32" s="201">
        <f>'Monthly Prep'!Y39</f>
        <v>0</v>
      </c>
      <c r="AD32" s="201">
        <f>'Monthly Prep'!Z39</f>
        <v>0</v>
      </c>
      <c r="AE32" s="201">
        <f>'Monthly Prep'!AA39</f>
        <v>0</v>
      </c>
      <c r="AF32" s="201">
        <f>'Monthly Prep'!AB39</f>
        <v>0</v>
      </c>
      <c r="AG32" s="201">
        <f>'Monthly Prep'!AC39</f>
        <v>0</v>
      </c>
      <c r="AH32" s="201">
        <f>'Monthly Prep'!AD39</f>
        <v>0</v>
      </c>
      <c r="AI32" s="201">
        <f>'Monthly Prep'!AE39</f>
        <v>0</v>
      </c>
      <c r="AJ32" s="201">
        <f>'Monthly Prep'!AF39</f>
        <v>0</v>
      </c>
      <c r="AK32" s="201">
        <f>'Monthly Prep'!AG39</f>
        <v>0</v>
      </c>
      <c r="AL32" s="201">
        <f>'Monthly Prep'!AH39</f>
        <v>0</v>
      </c>
      <c r="AM32" s="184">
        <f t="shared" si="2"/>
        <v>0</v>
      </c>
      <c r="AN32" s="201" t="str">
        <f>'Monthly Prep'!B$3</f>
        <v>Monthly Prep Reporting Tool 1.0.1</v>
      </c>
      <c r="AO32" s="197" t="str">
        <f>'Monthly Prep'!AJ39</f>
        <v/>
      </c>
    </row>
    <row r="33" spans="1:41" x14ac:dyDescent="0.25">
      <c r="A33" s="176" t="str">
        <f t="shared" si="3"/>
        <v>202205</v>
      </c>
      <c r="B33" s="177">
        <f>'Prep Partner Performance'!AE$2</f>
        <v>2022</v>
      </c>
      <c r="C33" s="178" t="str">
        <f>'Prep Partner Performance'!Z$2</f>
        <v>05</v>
      </c>
      <c r="D33" s="176">
        <f>'Prep Partner Performance'!G$2</f>
        <v>14943</v>
      </c>
      <c r="E33" s="175" t="str">
        <f>'Prep Partner Performance'!C$2</f>
        <v>Kisima Health Centre</v>
      </c>
      <c r="F33" s="297" t="str">
        <f>'Monthly Prep'!B$36</f>
        <v>Number Eligible for PrEP(New Clients: willing+unwilling)</v>
      </c>
      <c r="G33" s="201" t="str">
        <f>'Monthly Prep'!C40</f>
        <v>PBFW Breastfeeding</v>
      </c>
      <c r="H33" s="201" t="str">
        <f>'Monthly Prep'!D40</f>
        <v>MP01-32</v>
      </c>
      <c r="I33" s="201">
        <f>'Monthly Prep'!E40</f>
        <v>0</v>
      </c>
      <c r="J33" s="201">
        <f>'Monthly Prep'!F40</f>
        <v>0</v>
      </c>
      <c r="K33" s="201">
        <f>'Monthly Prep'!G40</f>
        <v>0</v>
      </c>
      <c r="L33" s="201">
        <f>'Monthly Prep'!H40</f>
        <v>0</v>
      </c>
      <c r="M33" s="201">
        <f>'Monthly Prep'!I40</f>
        <v>0</v>
      </c>
      <c r="N33" s="201">
        <f>'Monthly Prep'!J40</f>
        <v>0</v>
      </c>
      <c r="O33" s="201">
        <f>'Monthly Prep'!K40</f>
        <v>0</v>
      </c>
      <c r="P33" s="201">
        <f>'Monthly Prep'!L40</f>
        <v>0</v>
      </c>
      <c r="Q33" s="201">
        <f>'Monthly Prep'!M40</f>
        <v>0</v>
      </c>
      <c r="R33" s="201">
        <f>'Monthly Prep'!N40</f>
        <v>0</v>
      </c>
      <c r="S33" s="201">
        <f>'Monthly Prep'!O40</f>
        <v>0</v>
      </c>
      <c r="T33" s="201">
        <f>'Monthly Prep'!P40</f>
        <v>0</v>
      </c>
      <c r="U33" s="201">
        <f>'Monthly Prep'!Q40</f>
        <v>0</v>
      </c>
      <c r="V33" s="201">
        <f>'Monthly Prep'!R40</f>
        <v>0</v>
      </c>
      <c r="W33" s="201">
        <f>'Monthly Prep'!S40</f>
        <v>0</v>
      </c>
      <c r="X33" s="201">
        <f>'Monthly Prep'!T40</f>
        <v>0</v>
      </c>
      <c r="Y33" s="201">
        <f>'Monthly Prep'!U40</f>
        <v>0</v>
      </c>
      <c r="Z33" s="201">
        <f>'Monthly Prep'!V40</f>
        <v>0</v>
      </c>
      <c r="AA33" s="201">
        <f>'Monthly Prep'!W40</f>
        <v>0</v>
      </c>
      <c r="AB33" s="201">
        <f>'Monthly Prep'!X40</f>
        <v>0</v>
      </c>
      <c r="AC33" s="201">
        <f>'Monthly Prep'!Y40</f>
        <v>0</v>
      </c>
      <c r="AD33" s="201">
        <f>'Monthly Prep'!Z40</f>
        <v>0</v>
      </c>
      <c r="AE33" s="201">
        <f>'Monthly Prep'!AA40</f>
        <v>0</v>
      </c>
      <c r="AF33" s="201">
        <f>'Monthly Prep'!AB40</f>
        <v>0</v>
      </c>
      <c r="AG33" s="201">
        <f>'Monthly Prep'!AC40</f>
        <v>0</v>
      </c>
      <c r="AH33" s="201">
        <f>'Monthly Prep'!AD40</f>
        <v>0</v>
      </c>
      <c r="AI33" s="201">
        <f>'Monthly Prep'!AE40</f>
        <v>0</v>
      </c>
      <c r="AJ33" s="201">
        <f>'Monthly Prep'!AF40</f>
        <v>0</v>
      </c>
      <c r="AK33" s="201">
        <f>'Monthly Prep'!AG40</f>
        <v>0</v>
      </c>
      <c r="AL33" s="201">
        <f>'Monthly Prep'!AH40</f>
        <v>0</v>
      </c>
      <c r="AM33" s="184">
        <f t="shared" si="2"/>
        <v>0</v>
      </c>
      <c r="AN33" s="201" t="str">
        <f>'Monthly Prep'!B$3</f>
        <v>Monthly Prep Reporting Tool 1.0.1</v>
      </c>
      <c r="AO33" s="197" t="str">
        <f>'Monthly Prep'!AJ40</f>
        <v/>
      </c>
    </row>
    <row r="34" spans="1:41" x14ac:dyDescent="0.25">
      <c r="A34" s="176" t="str">
        <f t="shared" si="3"/>
        <v>202205</v>
      </c>
      <c r="B34" s="177">
        <f>'Prep Partner Performance'!AE$2</f>
        <v>2022</v>
      </c>
      <c r="C34" s="178" t="str">
        <f>'Prep Partner Performance'!Z$2</f>
        <v>05</v>
      </c>
      <c r="D34" s="176">
        <f>'Prep Partner Performance'!G$2</f>
        <v>14943</v>
      </c>
      <c r="E34" s="175" t="str">
        <f>'Prep Partner Performance'!C$2</f>
        <v>Kisima Health Centre</v>
      </c>
      <c r="F34" s="297" t="str">
        <f>'Monthly Prep'!B$36</f>
        <v>Number Eligible for PrEP(New Clients: willing+unwilling)</v>
      </c>
      <c r="G34" s="201" t="str">
        <f>'Monthly Prep'!C41</f>
        <v>PBFW Pregnant</v>
      </c>
      <c r="H34" s="201" t="str">
        <f>'Monthly Prep'!D41</f>
        <v>MP01-33</v>
      </c>
      <c r="I34" s="201">
        <f>'Monthly Prep'!E41</f>
        <v>0</v>
      </c>
      <c r="J34" s="201">
        <f>'Monthly Prep'!F41</f>
        <v>0</v>
      </c>
      <c r="K34" s="201">
        <f>'Monthly Prep'!G41</f>
        <v>0</v>
      </c>
      <c r="L34" s="201">
        <f>'Monthly Prep'!H41</f>
        <v>0</v>
      </c>
      <c r="M34" s="201">
        <f>'Monthly Prep'!I41</f>
        <v>0</v>
      </c>
      <c r="N34" s="201">
        <f>'Monthly Prep'!J41</f>
        <v>0</v>
      </c>
      <c r="O34" s="201">
        <f>'Monthly Prep'!K41</f>
        <v>0</v>
      </c>
      <c r="P34" s="201">
        <f>'Monthly Prep'!L41</f>
        <v>0</v>
      </c>
      <c r="Q34" s="201">
        <f>'Monthly Prep'!M41</f>
        <v>0</v>
      </c>
      <c r="R34" s="201">
        <f>'Monthly Prep'!N41</f>
        <v>0</v>
      </c>
      <c r="S34" s="201">
        <f>'Monthly Prep'!O41</f>
        <v>0</v>
      </c>
      <c r="T34" s="201">
        <f>'Monthly Prep'!P41</f>
        <v>0</v>
      </c>
      <c r="U34" s="201">
        <f>'Monthly Prep'!Q41</f>
        <v>0</v>
      </c>
      <c r="V34" s="201">
        <f>'Monthly Prep'!R41</f>
        <v>0</v>
      </c>
      <c r="W34" s="201">
        <f>'Monthly Prep'!S41</f>
        <v>0</v>
      </c>
      <c r="X34" s="201">
        <f>'Monthly Prep'!T41</f>
        <v>0</v>
      </c>
      <c r="Y34" s="201">
        <f>'Monthly Prep'!U41</f>
        <v>0</v>
      </c>
      <c r="Z34" s="201">
        <f>'Monthly Prep'!V41</f>
        <v>0</v>
      </c>
      <c r="AA34" s="201">
        <f>'Monthly Prep'!W41</f>
        <v>0</v>
      </c>
      <c r="AB34" s="201">
        <f>'Monthly Prep'!X41</f>
        <v>0</v>
      </c>
      <c r="AC34" s="201">
        <f>'Monthly Prep'!Y41</f>
        <v>0</v>
      </c>
      <c r="AD34" s="201">
        <f>'Monthly Prep'!Z41</f>
        <v>0</v>
      </c>
      <c r="AE34" s="201">
        <f>'Monthly Prep'!AA41</f>
        <v>0</v>
      </c>
      <c r="AF34" s="201">
        <f>'Monthly Prep'!AB41</f>
        <v>0</v>
      </c>
      <c r="AG34" s="201">
        <f>'Monthly Prep'!AC41</f>
        <v>0</v>
      </c>
      <c r="AH34" s="201">
        <f>'Monthly Prep'!AD41</f>
        <v>0</v>
      </c>
      <c r="AI34" s="201">
        <f>'Monthly Prep'!AE41</f>
        <v>0</v>
      </c>
      <c r="AJ34" s="201">
        <f>'Monthly Prep'!AF41</f>
        <v>0</v>
      </c>
      <c r="AK34" s="201">
        <f>'Monthly Prep'!AG41</f>
        <v>0</v>
      </c>
      <c r="AL34" s="201">
        <f>'Monthly Prep'!AH41</f>
        <v>0</v>
      </c>
      <c r="AM34" s="184">
        <f t="shared" si="2"/>
        <v>0</v>
      </c>
      <c r="AN34" s="201" t="str">
        <f>'Monthly Prep'!B$3</f>
        <v>Monthly Prep Reporting Tool 1.0.1</v>
      </c>
      <c r="AO34" s="197" t="str">
        <f>'Monthly Prep'!AJ41</f>
        <v/>
      </c>
    </row>
    <row r="35" spans="1:41" x14ac:dyDescent="0.25">
      <c r="A35" s="176" t="str">
        <f t="shared" si="3"/>
        <v>202205</v>
      </c>
      <c r="B35" s="177">
        <f>'Prep Partner Performance'!AE$2</f>
        <v>2022</v>
      </c>
      <c r="C35" s="178" t="str">
        <f>'Prep Partner Performance'!Z$2</f>
        <v>05</v>
      </c>
      <c r="D35" s="176">
        <f>'Prep Partner Performance'!G$2</f>
        <v>14943</v>
      </c>
      <c r="E35" s="175" t="str">
        <f>'Prep Partner Performance'!C$2</f>
        <v>Kisima Health Centre</v>
      </c>
      <c r="F35" s="297" t="str">
        <f>'Monthly Prep'!B$36</f>
        <v>Number Eligible for PrEP(New Clients: willing+unwilling)</v>
      </c>
      <c r="G35" s="201" t="str">
        <f>'Monthly Prep'!C42</f>
        <v>People Who Inject Drugs</v>
      </c>
      <c r="H35" s="201" t="str">
        <f>'Monthly Prep'!D42</f>
        <v>MP01-34</v>
      </c>
      <c r="I35" s="201">
        <f>'Monthly Prep'!E42</f>
        <v>0</v>
      </c>
      <c r="J35" s="201">
        <f>'Monthly Prep'!F42</f>
        <v>0</v>
      </c>
      <c r="K35" s="201">
        <f>'Monthly Prep'!G42</f>
        <v>0</v>
      </c>
      <c r="L35" s="201">
        <f>'Monthly Prep'!H42</f>
        <v>0</v>
      </c>
      <c r="M35" s="201">
        <f>'Monthly Prep'!I42</f>
        <v>0</v>
      </c>
      <c r="N35" s="201">
        <f>'Monthly Prep'!J42</f>
        <v>0</v>
      </c>
      <c r="O35" s="201">
        <f>'Monthly Prep'!K42</f>
        <v>0</v>
      </c>
      <c r="P35" s="201">
        <f>'Monthly Prep'!L42</f>
        <v>0</v>
      </c>
      <c r="Q35" s="201">
        <f>'Monthly Prep'!M42</f>
        <v>0</v>
      </c>
      <c r="R35" s="201">
        <f>'Monthly Prep'!N42</f>
        <v>0</v>
      </c>
      <c r="S35" s="201">
        <f>'Monthly Prep'!O42</f>
        <v>0</v>
      </c>
      <c r="T35" s="201">
        <f>'Monthly Prep'!P42</f>
        <v>0</v>
      </c>
      <c r="U35" s="201">
        <f>'Monthly Prep'!Q42</f>
        <v>0</v>
      </c>
      <c r="V35" s="201">
        <f>'Monthly Prep'!R42</f>
        <v>0</v>
      </c>
      <c r="W35" s="201">
        <f>'Monthly Prep'!S42</f>
        <v>0</v>
      </c>
      <c r="X35" s="201">
        <f>'Monthly Prep'!T42</f>
        <v>0</v>
      </c>
      <c r="Y35" s="201">
        <f>'Monthly Prep'!U42</f>
        <v>0</v>
      </c>
      <c r="Z35" s="201">
        <f>'Monthly Prep'!V42</f>
        <v>0</v>
      </c>
      <c r="AA35" s="201">
        <f>'Monthly Prep'!W42</f>
        <v>0</v>
      </c>
      <c r="AB35" s="201">
        <f>'Monthly Prep'!X42</f>
        <v>0</v>
      </c>
      <c r="AC35" s="201">
        <f>'Monthly Prep'!Y42</f>
        <v>0</v>
      </c>
      <c r="AD35" s="201">
        <f>'Monthly Prep'!Z42</f>
        <v>0</v>
      </c>
      <c r="AE35" s="201">
        <f>'Monthly Prep'!AA42</f>
        <v>0</v>
      </c>
      <c r="AF35" s="201">
        <f>'Monthly Prep'!AB42</f>
        <v>0</v>
      </c>
      <c r="AG35" s="201">
        <f>'Monthly Prep'!AC42</f>
        <v>0</v>
      </c>
      <c r="AH35" s="201">
        <f>'Monthly Prep'!AD42</f>
        <v>0</v>
      </c>
      <c r="AI35" s="201">
        <f>'Monthly Prep'!AE42</f>
        <v>0</v>
      </c>
      <c r="AJ35" s="201">
        <f>'Monthly Prep'!AF42</f>
        <v>0</v>
      </c>
      <c r="AK35" s="201">
        <f>'Monthly Prep'!AG42</f>
        <v>0</v>
      </c>
      <c r="AL35" s="201">
        <f>'Monthly Prep'!AH42</f>
        <v>0</v>
      </c>
      <c r="AM35" s="184">
        <f t="shared" si="2"/>
        <v>0</v>
      </c>
      <c r="AN35" s="201" t="str">
        <f>'Monthly Prep'!B$3</f>
        <v>Monthly Prep Reporting Tool 1.0.1</v>
      </c>
      <c r="AO35" s="197" t="str">
        <f>'Monthly Prep'!AJ42</f>
        <v/>
      </c>
    </row>
    <row r="36" spans="1:41" x14ac:dyDescent="0.25">
      <c r="A36" s="176" t="str">
        <f t="shared" si="3"/>
        <v>202205</v>
      </c>
      <c r="B36" s="177">
        <f>'Prep Partner Performance'!AE$2</f>
        <v>2022</v>
      </c>
      <c r="C36" s="178" t="str">
        <f>'Prep Partner Performance'!Z$2</f>
        <v>05</v>
      </c>
      <c r="D36" s="176">
        <f>'Prep Partner Performance'!G$2</f>
        <v>14943</v>
      </c>
      <c r="E36" s="175" t="str">
        <f>'Prep Partner Performance'!C$2</f>
        <v>Kisima Health Centre</v>
      </c>
      <c r="F36" s="297" t="str">
        <f>'Monthly Prep'!B$36</f>
        <v>Number Eligible for PrEP(New Clients: willing+unwilling)</v>
      </c>
      <c r="G36" s="201" t="str">
        <f>'Monthly Prep'!C43</f>
        <v>Sero -Discodant Couple</v>
      </c>
      <c r="H36" s="201" t="str">
        <f>'Monthly Prep'!D43</f>
        <v>MP01-35</v>
      </c>
      <c r="I36" s="201">
        <f>'Monthly Prep'!E43</f>
        <v>0</v>
      </c>
      <c r="J36" s="201">
        <f>'Monthly Prep'!F43</f>
        <v>0</v>
      </c>
      <c r="K36" s="201">
        <f>'Monthly Prep'!G43</f>
        <v>0</v>
      </c>
      <c r="L36" s="201">
        <f>'Monthly Prep'!H43</f>
        <v>0</v>
      </c>
      <c r="M36" s="201">
        <f>'Monthly Prep'!I43</f>
        <v>0</v>
      </c>
      <c r="N36" s="201">
        <f>'Monthly Prep'!J43</f>
        <v>0</v>
      </c>
      <c r="O36" s="201">
        <f>'Monthly Prep'!K43</f>
        <v>0</v>
      </c>
      <c r="P36" s="201">
        <f>'Monthly Prep'!L43</f>
        <v>0</v>
      </c>
      <c r="Q36" s="201">
        <f>'Monthly Prep'!M43</f>
        <v>0</v>
      </c>
      <c r="R36" s="201">
        <f>'Monthly Prep'!N43</f>
        <v>0</v>
      </c>
      <c r="S36" s="201">
        <f>'Monthly Prep'!O43</f>
        <v>0</v>
      </c>
      <c r="T36" s="201">
        <f>'Monthly Prep'!P43</f>
        <v>0</v>
      </c>
      <c r="U36" s="201">
        <f>'Monthly Prep'!Q43</f>
        <v>0</v>
      </c>
      <c r="V36" s="201">
        <f>'Monthly Prep'!R43</f>
        <v>0</v>
      </c>
      <c r="W36" s="201">
        <f>'Monthly Prep'!S43</f>
        <v>0</v>
      </c>
      <c r="X36" s="201">
        <f>'Monthly Prep'!T43</f>
        <v>0</v>
      </c>
      <c r="Y36" s="201">
        <f>'Monthly Prep'!U43</f>
        <v>0</v>
      </c>
      <c r="Z36" s="201">
        <f>'Monthly Prep'!V43</f>
        <v>0</v>
      </c>
      <c r="AA36" s="201">
        <f>'Monthly Prep'!W43</f>
        <v>0</v>
      </c>
      <c r="AB36" s="201">
        <f>'Monthly Prep'!X43</f>
        <v>0</v>
      </c>
      <c r="AC36" s="201">
        <f>'Monthly Prep'!Y43</f>
        <v>0</v>
      </c>
      <c r="AD36" s="201">
        <f>'Monthly Prep'!Z43</f>
        <v>0</v>
      </c>
      <c r="AE36" s="201">
        <f>'Monthly Prep'!AA43</f>
        <v>0</v>
      </c>
      <c r="AF36" s="201">
        <f>'Monthly Prep'!AB43</f>
        <v>0</v>
      </c>
      <c r="AG36" s="201">
        <f>'Monthly Prep'!AC43</f>
        <v>0</v>
      </c>
      <c r="AH36" s="201">
        <f>'Monthly Prep'!AD43</f>
        <v>0</v>
      </c>
      <c r="AI36" s="201">
        <f>'Monthly Prep'!AE43</f>
        <v>0</v>
      </c>
      <c r="AJ36" s="201">
        <f>'Monthly Prep'!AF43</f>
        <v>0</v>
      </c>
      <c r="AK36" s="201">
        <f>'Monthly Prep'!AG43</f>
        <v>0</v>
      </c>
      <c r="AL36" s="201">
        <f>'Monthly Prep'!AH43</f>
        <v>0</v>
      </c>
      <c r="AM36" s="184">
        <f t="shared" si="2"/>
        <v>0</v>
      </c>
      <c r="AN36" s="201" t="str">
        <f>'Monthly Prep'!B$3</f>
        <v>Monthly Prep Reporting Tool 1.0.1</v>
      </c>
      <c r="AO36" s="197" t="str">
        <f>'Monthly Prep'!AJ43</f>
        <v/>
      </c>
    </row>
    <row r="37" spans="1:41" s="194" customFormat="1" x14ac:dyDescent="0.25">
      <c r="A37" s="190" t="str">
        <f t="shared" si="3"/>
        <v>202205</v>
      </c>
      <c r="B37" s="191">
        <f>'Prep Partner Performance'!AE$2</f>
        <v>2022</v>
      </c>
      <c r="C37" s="192" t="str">
        <f>'Prep Partner Performance'!Z$2</f>
        <v>05</v>
      </c>
      <c r="D37" s="190">
        <f>'Prep Partner Performance'!G$2</f>
        <v>14943</v>
      </c>
      <c r="E37" s="193" t="str">
        <f>'Prep Partner Performance'!C$2</f>
        <v>Kisima Health Centre</v>
      </c>
      <c r="F37" s="297" t="str">
        <f>'Monthly Prep'!B$36</f>
        <v>Number Eligible for PrEP(New Clients: willing+unwilling)</v>
      </c>
      <c r="G37" s="201" t="str">
        <f>'Monthly Prep'!C44</f>
        <v>Men who have Sex with Men</v>
      </c>
      <c r="H37" s="201" t="str">
        <f>'Monthly Prep'!D44</f>
        <v>MP01-36</v>
      </c>
      <c r="I37" s="201">
        <f>'Monthly Prep'!E44</f>
        <v>0</v>
      </c>
      <c r="J37" s="201">
        <f>'Monthly Prep'!F44</f>
        <v>0</v>
      </c>
      <c r="K37" s="201">
        <f>'Monthly Prep'!G44</f>
        <v>0</v>
      </c>
      <c r="L37" s="201">
        <f>'Monthly Prep'!H44</f>
        <v>0</v>
      </c>
      <c r="M37" s="201">
        <f>'Monthly Prep'!I44</f>
        <v>0</v>
      </c>
      <c r="N37" s="201">
        <f>'Monthly Prep'!J44</f>
        <v>0</v>
      </c>
      <c r="O37" s="201">
        <f>'Monthly Prep'!K44</f>
        <v>0</v>
      </c>
      <c r="P37" s="201">
        <f>'Monthly Prep'!L44</f>
        <v>0</v>
      </c>
      <c r="Q37" s="201">
        <f>'Monthly Prep'!M44</f>
        <v>0</v>
      </c>
      <c r="R37" s="201">
        <f>'Monthly Prep'!N44</f>
        <v>0</v>
      </c>
      <c r="S37" s="201">
        <f>'Monthly Prep'!O44</f>
        <v>0</v>
      </c>
      <c r="T37" s="201">
        <f>'Monthly Prep'!P44</f>
        <v>0</v>
      </c>
      <c r="U37" s="201">
        <f>'Monthly Prep'!Q44</f>
        <v>0</v>
      </c>
      <c r="V37" s="201">
        <f>'Monthly Prep'!R44</f>
        <v>0</v>
      </c>
      <c r="W37" s="201">
        <f>'Monthly Prep'!S44</f>
        <v>0</v>
      </c>
      <c r="X37" s="201">
        <f>'Monthly Prep'!T44</f>
        <v>0</v>
      </c>
      <c r="Y37" s="201">
        <f>'Monthly Prep'!U44</f>
        <v>0</v>
      </c>
      <c r="Z37" s="201">
        <f>'Monthly Prep'!V44</f>
        <v>0</v>
      </c>
      <c r="AA37" s="201">
        <f>'Monthly Prep'!W44</f>
        <v>0</v>
      </c>
      <c r="AB37" s="201">
        <f>'Monthly Prep'!X44</f>
        <v>0</v>
      </c>
      <c r="AC37" s="201">
        <f>'Monthly Prep'!Y44</f>
        <v>0</v>
      </c>
      <c r="AD37" s="201">
        <f>'Monthly Prep'!Z44</f>
        <v>0</v>
      </c>
      <c r="AE37" s="201">
        <f>'Monthly Prep'!AA44</f>
        <v>0</v>
      </c>
      <c r="AF37" s="201">
        <f>'Monthly Prep'!AB44</f>
        <v>0</v>
      </c>
      <c r="AG37" s="201">
        <f>'Monthly Prep'!AC44</f>
        <v>0</v>
      </c>
      <c r="AH37" s="201">
        <f>'Monthly Prep'!AD44</f>
        <v>0</v>
      </c>
      <c r="AI37" s="201">
        <f>'Monthly Prep'!AE44</f>
        <v>0</v>
      </c>
      <c r="AJ37" s="201">
        <f>'Monthly Prep'!AF44</f>
        <v>0</v>
      </c>
      <c r="AK37" s="201">
        <f>'Monthly Prep'!AG44</f>
        <v>0</v>
      </c>
      <c r="AL37" s="201">
        <f>'Monthly Prep'!AH44</f>
        <v>0</v>
      </c>
      <c r="AM37" s="184">
        <f t="shared" si="2"/>
        <v>0</v>
      </c>
      <c r="AN37" s="201" t="str">
        <f>'Monthly Prep'!B$3</f>
        <v>Monthly Prep Reporting Tool 1.0.1</v>
      </c>
      <c r="AO37" s="197" t="str">
        <f>'Monthly Prep'!AJ44</f>
        <v/>
      </c>
    </row>
    <row r="38" spans="1:41" s="195" customFormat="1" x14ac:dyDescent="0.25">
      <c r="A38" s="179" t="str">
        <f t="shared" si="3"/>
        <v>202205</v>
      </c>
      <c r="B38" s="180">
        <f>'Prep Partner Performance'!AE$2</f>
        <v>2022</v>
      </c>
      <c r="C38" s="181" t="str">
        <f>'Prep Partner Performance'!Z$2</f>
        <v>05</v>
      </c>
      <c r="D38" s="179">
        <f>'Prep Partner Performance'!G$2</f>
        <v>14943</v>
      </c>
      <c r="E38" s="182" t="str">
        <f>'Prep Partner Performance'!C$2</f>
        <v>Kisima Health Centre</v>
      </c>
      <c r="F38" s="297" t="str">
        <f>'Monthly Prep'!B$45</f>
        <v>Number Eligible for PrEP (Restart Clients: willing+unwilling)</v>
      </c>
      <c r="G38" s="201" t="str">
        <f>'Monthly Prep'!C45</f>
        <v>Adolescent Girls and Young Women (AGYW)</v>
      </c>
      <c r="H38" s="201" t="str">
        <f>'Monthly Prep'!D45</f>
        <v>MP01-37</v>
      </c>
      <c r="I38" s="201">
        <f>'Monthly Prep'!E45</f>
        <v>0</v>
      </c>
      <c r="J38" s="201">
        <f>'Monthly Prep'!F45</f>
        <v>0</v>
      </c>
      <c r="K38" s="201">
        <f>'Monthly Prep'!G45</f>
        <v>0</v>
      </c>
      <c r="L38" s="201">
        <f>'Monthly Prep'!H45</f>
        <v>0</v>
      </c>
      <c r="M38" s="201">
        <f>'Monthly Prep'!I45</f>
        <v>0</v>
      </c>
      <c r="N38" s="201">
        <f>'Monthly Prep'!J45</f>
        <v>0</v>
      </c>
      <c r="O38" s="201">
        <f>'Monthly Prep'!K45</f>
        <v>0</v>
      </c>
      <c r="P38" s="201">
        <f>'Monthly Prep'!L45</f>
        <v>0</v>
      </c>
      <c r="Q38" s="201">
        <f>'Monthly Prep'!M45</f>
        <v>0</v>
      </c>
      <c r="R38" s="201">
        <f>'Monthly Prep'!N45</f>
        <v>0</v>
      </c>
      <c r="S38" s="201">
        <f>'Monthly Prep'!O45</f>
        <v>0</v>
      </c>
      <c r="T38" s="201">
        <f>'Monthly Prep'!P45</f>
        <v>0</v>
      </c>
      <c r="U38" s="201">
        <f>'Monthly Prep'!Q45</f>
        <v>0</v>
      </c>
      <c r="V38" s="201">
        <f>'Monthly Prep'!R45</f>
        <v>0</v>
      </c>
      <c r="W38" s="201">
        <f>'Monthly Prep'!S45</f>
        <v>0</v>
      </c>
      <c r="X38" s="201">
        <f>'Monthly Prep'!T45</f>
        <v>0</v>
      </c>
      <c r="Y38" s="201">
        <f>'Monthly Prep'!U45</f>
        <v>0</v>
      </c>
      <c r="Z38" s="201">
        <f>'Monthly Prep'!V45</f>
        <v>0</v>
      </c>
      <c r="AA38" s="201">
        <f>'Monthly Prep'!W45</f>
        <v>0</v>
      </c>
      <c r="AB38" s="201">
        <f>'Monthly Prep'!X45</f>
        <v>0</v>
      </c>
      <c r="AC38" s="201">
        <f>'Monthly Prep'!Y45</f>
        <v>0</v>
      </c>
      <c r="AD38" s="201">
        <f>'Monthly Prep'!Z45</f>
        <v>0</v>
      </c>
      <c r="AE38" s="201">
        <f>'Monthly Prep'!AA45</f>
        <v>0</v>
      </c>
      <c r="AF38" s="201">
        <f>'Monthly Prep'!AB45</f>
        <v>0</v>
      </c>
      <c r="AG38" s="201">
        <f>'Monthly Prep'!AC45</f>
        <v>0</v>
      </c>
      <c r="AH38" s="201">
        <f>'Monthly Prep'!AD45</f>
        <v>0</v>
      </c>
      <c r="AI38" s="201">
        <f>'Monthly Prep'!AE45</f>
        <v>0</v>
      </c>
      <c r="AJ38" s="201">
        <f>'Monthly Prep'!AF45</f>
        <v>0</v>
      </c>
      <c r="AK38" s="201">
        <f>'Monthly Prep'!AG45</f>
        <v>0</v>
      </c>
      <c r="AL38" s="201">
        <f>'Monthly Prep'!AH45</f>
        <v>0</v>
      </c>
      <c r="AM38" s="184">
        <f t="shared" si="2"/>
        <v>0</v>
      </c>
      <c r="AN38" s="201" t="str">
        <f>'Monthly Prep'!B$3</f>
        <v>Monthly Prep Reporting Tool 1.0.1</v>
      </c>
      <c r="AO38" s="197" t="str">
        <f>'Monthly Prep'!AJ45</f>
        <v/>
      </c>
    </row>
    <row r="39" spans="1:41" x14ac:dyDescent="0.25">
      <c r="A39" s="176" t="str">
        <f t="shared" si="3"/>
        <v>202205</v>
      </c>
      <c r="B39" s="177">
        <f>'Prep Partner Performance'!AE$2</f>
        <v>2022</v>
      </c>
      <c r="C39" s="178" t="str">
        <f>'Prep Partner Performance'!Z$2</f>
        <v>05</v>
      </c>
      <c r="D39" s="176">
        <f>'Prep Partner Performance'!G$2</f>
        <v>14943</v>
      </c>
      <c r="E39" s="175" t="str">
        <f>'Prep Partner Performance'!C$2</f>
        <v>Kisima Health Centre</v>
      </c>
      <c r="F39" s="297" t="str">
        <f>'Monthly Prep'!B$45</f>
        <v>Number Eligible for PrEP (Restart Clients: willing+unwilling)</v>
      </c>
      <c r="G39" s="201" t="str">
        <f>'Monthly Prep'!C46</f>
        <v>Female Sex Workers</v>
      </c>
      <c r="H39" s="201" t="str">
        <f>'Monthly Prep'!D46</f>
        <v>MP01-38</v>
      </c>
      <c r="I39" s="201">
        <f>'Monthly Prep'!E46</f>
        <v>0</v>
      </c>
      <c r="J39" s="201">
        <f>'Monthly Prep'!F46</f>
        <v>0</v>
      </c>
      <c r="K39" s="201">
        <f>'Monthly Prep'!G46</f>
        <v>0</v>
      </c>
      <c r="L39" s="201">
        <f>'Monthly Prep'!H46</f>
        <v>0</v>
      </c>
      <c r="M39" s="201">
        <f>'Monthly Prep'!I46</f>
        <v>0</v>
      </c>
      <c r="N39" s="201">
        <f>'Monthly Prep'!J46</f>
        <v>0</v>
      </c>
      <c r="O39" s="201">
        <f>'Monthly Prep'!K46</f>
        <v>0</v>
      </c>
      <c r="P39" s="201">
        <f>'Monthly Prep'!L46</f>
        <v>0</v>
      </c>
      <c r="Q39" s="201">
        <f>'Monthly Prep'!M46</f>
        <v>0</v>
      </c>
      <c r="R39" s="201">
        <f>'Monthly Prep'!N46</f>
        <v>0</v>
      </c>
      <c r="S39" s="201">
        <f>'Monthly Prep'!O46</f>
        <v>0</v>
      </c>
      <c r="T39" s="201">
        <f>'Monthly Prep'!P46</f>
        <v>0</v>
      </c>
      <c r="U39" s="201">
        <f>'Monthly Prep'!Q46</f>
        <v>0</v>
      </c>
      <c r="V39" s="201">
        <f>'Monthly Prep'!R46</f>
        <v>0</v>
      </c>
      <c r="W39" s="201">
        <f>'Monthly Prep'!S46</f>
        <v>0</v>
      </c>
      <c r="X39" s="201">
        <f>'Monthly Prep'!T46</f>
        <v>0</v>
      </c>
      <c r="Y39" s="201">
        <f>'Monthly Prep'!U46</f>
        <v>0</v>
      </c>
      <c r="Z39" s="201">
        <f>'Monthly Prep'!V46</f>
        <v>0</v>
      </c>
      <c r="AA39" s="201">
        <f>'Monthly Prep'!W46</f>
        <v>0</v>
      </c>
      <c r="AB39" s="201">
        <f>'Monthly Prep'!X46</f>
        <v>0</v>
      </c>
      <c r="AC39" s="201">
        <f>'Monthly Prep'!Y46</f>
        <v>0</v>
      </c>
      <c r="AD39" s="201">
        <f>'Monthly Prep'!Z46</f>
        <v>0</v>
      </c>
      <c r="AE39" s="201">
        <f>'Monthly Prep'!AA46</f>
        <v>0</v>
      </c>
      <c r="AF39" s="201">
        <f>'Monthly Prep'!AB46</f>
        <v>0</v>
      </c>
      <c r="AG39" s="201">
        <f>'Monthly Prep'!AC46</f>
        <v>0</v>
      </c>
      <c r="AH39" s="201">
        <f>'Monthly Prep'!AD46</f>
        <v>0</v>
      </c>
      <c r="AI39" s="201">
        <f>'Monthly Prep'!AE46</f>
        <v>0</v>
      </c>
      <c r="AJ39" s="201">
        <f>'Monthly Prep'!AF46</f>
        <v>0</v>
      </c>
      <c r="AK39" s="201">
        <f>'Monthly Prep'!AG46</f>
        <v>0</v>
      </c>
      <c r="AL39" s="201">
        <f>'Monthly Prep'!AH46</f>
        <v>0</v>
      </c>
      <c r="AM39" s="184">
        <f t="shared" si="2"/>
        <v>0</v>
      </c>
      <c r="AN39" s="201" t="str">
        <f>'Monthly Prep'!B$3</f>
        <v>Monthly Prep Reporting Tool 1.0.1</v>
      </c>
      <c r="AO39" s="197" t="str">
        <f>'Monthly Prep'!AJ46</f>
        <v/>
      </c>
    </row>
    <row r="40" spans="1:41" x14ac:dyDescent="0.25">
      <c r="A40" s="176" t="str">
        <f t="shared" si="3"/>
        <v>202205</v>
      </c>
      <c r="B40" s="177">
        <f>'Prep Partner Performance'!AE$2</f>
        <v>2022</v>
      </c>
      <c r="C40" s="178" t="str">
        <f>'Prep Partner Performance'!Z$2</f>
        <v>05</v>
      </c>
      <c r="D40" s="176">
        <f>'Prep Partner Performance'!G$2</f>
        <v>14943</v>
      </c>
      <c r="E40" s="175" t="str">
        <f>'Prep Partner Performance'!C$2</f>
        <v>Kisima Health Centre</v>
      </c>
      <c r="F40" s="297" t="str">
        <f>'Monthly Prep'!B$45</f>
        <v>Number Eligible for PrEP (Restart Clients: willing+unwilling)</v>
      </c>
      <c r="G40" s="201" t="str">
        <f>'Monthly Prep'!C47</f>
        <v>General Population</v>
      </c>
      <c r="H40" s="201" t="str">
        <f>'Monthly Prep'!D47</f>
        <v>MP01-39</v>
      </c>
      <c r="I40" s="201">
        <f>'Monthly Prep'!E47</f>
        <v>0</v>
      </c>
      <c r="J40" s="201">
        <f>'Monthly Prep'!F47</f>
        <v>0</v>
      </c>
      <c r="K40" s="201">
        <f>'Monthly Prep'!G47</f>
        <v>0</v>
      </c>
      <c r="L40" s="201">
        <f>'Monthly Prep'!H47</f>
        <v>0</v>
      </c>
      <c r="M40" s="201">
        <f>'Monthly Prep'!I47</f>
        <v>0</v>
      </c>
      <c r="N40" s="201">
        <f>'Monthly Prep'!J47</f>
        <v>0</v>
      </c>
      <c r="O40" s="201">
        <f>'Monthly Prep'!K47</f>
        <v>0</v>
      </c>
      <c r="P40" s="201">
        <f>'Monthly Prep'!L47</f>
        <v>0</v>
      </c>
      <c r="Q40" s="201">
        <f>'Monthly Prep'!M47</f>
        <v>0</v>
      </c>
      <c r="R40" s="201">
        <f>'Monthly Prep'!N47</f>
        <v>0</v>
      </c>
      <c r="S40" s="201">
        <f>'Monthly Prep'!O47</f>
        <v>0</v>
      </c>
      <c r="T40" s="201">
        <f>'Monthly Prep'!P47</f>
        <v>0</v>
      </c>
      <c r="U40" s="201">
        <f>'Monthly Prep'!Q47</f>
        <v>0</v>
      </c>
      <c r="V40" s="201">
        <f>'Monthly Prep'!R47</f>
        <v>0</v>
      </c>
      <c r="W40" s="201">
        <f>'Monthly Prep'!S47</f>
        <v>0</v>
      </c>
      <c r="X40" s="201">
        <f>'Monthly Prep'!T47</f>
        <v>0</v>
      </c>
      <c r="Y40" s="201">
        <f>'Monthly Prep'!U47</f>
        <v>0</v>
      </c>
      <c r="Z40" s="201">
        <f>'Monthly Prep'!V47</f>
        <v>0</v>
      </c>
      <c r="AA40" s="201">
        <f>'Monthly Prep'!W47</f>
        <v>0</v>
      </c>
      <c r="AB40" s="201">
        <f>'Monthly Prep'!X47</f>
        <v>0</v>
      </c>
      <c r="AC40" s="201">
        <f>'Monthly Prep'!Y47</f>
        <v>0</v>
      </c>
      <c r="AD40" s="201">
        <f>'Monthly Prep'!Z47</f>
        <v>0</v>
      </c>
      <c r="AE40" s="201">
        <f>'Monthly Prep'!AA47</f>
        <v>0</v>
      </c>
      <c r="AF40" s="201">
        <f>'Monthly Prep'!AB47</f>
        <v>0</v>
      </c>
      <c r="AG40" s="201">
        <f>'Monthly Prep'!AC47</f>
        <v>0</v>
      </c>
      <c r="AH40" s="201">
        <f>'Monthly Prep'!AD47</f>
        <v>0</v>
      </c>
      <c r="AI40" s="201">
        <f>'Monthly Prep'!AE47</f>
        <v>0</v>
      </c>
      <c r="AJ40" s="201">
        <f>'Monthly Prep'!AF47</f>
        <v>0</v>
      </c>
      <c r="AK40" s="201">
        <f>'Monthly Prep'!AG47</f>
        <v>0</v>
      </c>
      <c r="AL40" s="201">
        <f>'Monthly Prep'!AH47</f>
        <v>0</v>
      </c>
      <c r="AM40" s="184">
        <f t="shared" si="2"/>
        <v>0</v>
      </c>
      <c r="AN40" s="201" t="str">
        <f>'Monthly Prep'!B$3</f>
        <v>Monthly Prep Reporting Tool 1.0.1</v>
      </c>
      <c r="AO40" s="197" t="str">
        <f>'Monthly Prep'!AJ47</f>
        <v/>
      </c>
    </row>
    <row r="41" spans="1:41" x14ac:dyDescent="0.25">
      <c r="A41" s="176" t="str">
        <f t="shared" si="3"/>
        <v>202205</v>
      </c>
      <c r="B41" s="177">
        <f>'Prep Partner Performance'!AE$2</f>
        <v>2022</v>
      </c>
      <c r="C41" s="178" t="str">
        <f>'Prep Partner Performance'!Z$2</f>
        <v>05</v>
      </c>
      <c r="D41" s="176">
        <f>'Prep Partner Performance'!G$2</f>
        <v>14943</v>
      </c>
      <c r="E41" s="175" t="str">
        <f>'Prep Partner Performance'!C$2</f>
        <v>Kisima Health Centre</v>
      </c>
      <c r="F41" s="297" t="str">
        <f>'Monthly Prep'!B$45</f>
        <v>Number Eligible for PrEP (Restart Clients: willing+unwilling)</v>
      </c>
      <c r="G41" s="201" t="str">
        <f>'Monthly Prep'!C48</f>
        <v>Men at High Risk</v>
      </c>
      <c r="H41" s="201" t="str">
        <f>'Monthly Prep'!D48</f>
        <v>MP01-40</v>
      </c>
      <c r="I41" s="201">
        <f>'Monthly Prep'!E48</f>
        <v>0</v>
      </c>
      <c r="J41" s="201">
        <f>'Monthly Prep'!F48</f>
        <v>0</v>
      </c>
      <c r="K41" s="201">
        <f>'Monthly Prep'!G48</f>
        <v>0</v>
      </c>
      <c r="L41" s="201">
        <f>'Monthly Prep'!H48</f>
        <v>0</v>
      </c>
      <c r="M41" s="201">
        <f>'Monthly Prep'!I48</f>
        <v>0</v>
      </c>
      <c r="N41" s="201">
        <f>'Monthly Prep'!J48</f>
        <v>0</v>
      </c>
      <c r="O41" s="201">
        <f>'Monthly Prep'!K48</f>
        <v>0</v>
      </c>
      <c r="P41" s="201">
        <f>'Monthly Prep'!L48</f>
        <v>0</v>
      </c>
      <c r="Q41" s="201">
        <f>'Monthly Prep'!M48</f>
        <v>0</v>
      </c>
      <c r="R41" s="201">
        <f>'Monthly Prep'!N48</f>
        <v>0</v>
      </c>
      <c r="S41" s="201">
        <f>'Monthly Prep'!O48</f>
        <v>0</v>
      </c>
      <c r="T41" s="201">
        <f>'Monthly Prep'!P48</f>
        <v>0</v>
      </c>
      <c r="U41" s="201">
        <f>'Monthly Prep'!Q48</f>
        <v>0</v>
      </c>
      <c r="V41" s="201">
        <f>'Monthly Prep'!R48</f>
        <v>0</v>
      </c>
      <c r="W41" s="201">
        <f>'Monthly Prep'!S48</f>
        <v>0</v>
      </c>
      <c r="X41" s="201">
        <f>'Monthly Prep'!T48</f>
        <v>0</v>
      </c>
      <c r="Y41" s="201">
        <f>'Monthly Prep'!U48</f>
        <v>0</v>
      </c>
      <c r="Z41" s="201">
        <f>'Monthly Prep'!V48</f>
        <v>0</v>
      </c>
      <c r="AA41" s="201">
        <f>'Monthly Prep'!W48</f>
        <v>0</v>
      </c>
      <c r="AB41" s="201">
        <f>'Monthly Prep'!X48</f>
        <v>0</v>
      </c>
      <c r="AC41" s="201">
        <f>'Monthly Prep'!Y48</f>
        <v>0</v>
      </c>
      <c r="AD41" s="201">
        <f>'Monthly Prep'!Z48</f>
        <v>0</v>
      </c>
      <c r="AE41" s="201">
        <f>'Monthly Prep'!AA48</f>
        <v>0</v>
      </c>
      <c r="AF41" s="201">
        <f>'Monthly Prep'!AB48</f>
        <v>0</v>
      </c>
      <c r="AG41" s="201">
        <f>'Monthly Prep'!AC48</f>
        <v>0</v>
      </c>
      <c r="AH41" s="201">
        <f>'Monthly Prep'!AD48</f>
        <v>0</v>
      </c>
      <c r="AI41" s="201">
        <f>'Monthly Prep'!AE48</f>
        <v>0</v>
      </c>
      <c r="AJ41" s="201">
        <f>'Monthly Prep'!AF48</f>
        <v>0</v>
      </c>
      <c r="AK41" s="201">
        <f>'Monthly Prep'!AG48</f>
        <v>0</v>
      </c>
      <c r="AL41" s="201">
        <f>'Monthly Prep'!AH48</f>
        <v>0</v>
      </c>
      <c r="AM41" s="184">
        <f t="shared" si="2"/>
        <v>0</v>
      </c>
      <c r="AN41" s="201" t="str">
        <f>'Monthly Prep'!B$3</f>
        <v>Monthly Prep Reporting Tool 1.0.1</v>
      </c>
      <c r="AO41" s="197" t="str">
        <f>'Monthly Prep'!AJ48</f>
        <v/>
      </c>
    </row>
    <row r="42" spans="1:41" x14ac:dyDescent="0.25">
      <c r="A42" s="176" t="str">
        <f t="shared" si="3"/>
        <v>202205</v>
      </c>
      <c r="B42" s="177">
        <f>'Prep Partner Performance'!AE$2</f>
        <v>2022</v>
      </c>
      <c r="C42" s="178" t="str">
        <f>'Prep Partner Performance'!Z$2</f>
        <v>05</v>
      </c>
      <c r="D42" s="176">
        <f>'Prep Partner Performance'!G$2</f>
        <v>14943</v>
      </c>
      <c r="E42" s="175" t="str">
        <f>'Prep Partner Performance'!C$2</f>
        <v>Kisima Health Centre</v>
      </c>
      <c r="F42" s="297" t="str">
        <f>'Monthly Prep'!B$45</f>
        <v>Number Eligible for PrEP (Restart Clients: willing+unwilling)</v>
      </c>
      <c r="G42" s="201" t="str">
        <f>'Monthly Prep'!C49</f>
        <v>PBFW Breastfeeding</v>
      </c>
      <c r="H42" s="201" t="str">
        <f>'Monthly Prep'!D49</f>
        <v>MP01-41</v>
      </c>
      <c r="I42" s="201">
        <f>'Monthly Prep'!E49</f>
        <v>0</v>
      </c>
      <c r="J42" s="201">
        <f>'Monthly Prep'!F49</f>
        <v>0</v>
      </c>
      <c r="K42" s="201">
        <f>'Monthly Prep'!G49</f>
        <v>0</v>
      </c>
      <c r="L42" s="201">
        <f>'Monthly Prep'!H49</f>
        <v>0</v>
      </c>
      <c r="M42" s="201">
        <f>'Monthly Prep'!I49</f>
        <v>0</v>
      </c>
      <c r="N42" s="201">
        <f>'Monthly Prep'!J49</f>
        <v>0</v>
      </c>
      <c r="O42" s="201">
        <f>'Monthly Prep'!K49</f>
        <v>0</v>
      </c>
      <c r="P42" s="201">
        <f>'Monthly Prep'!L49</f>
        <v>0</v>
      </c>
      <c r="Q42" s="201">
        <f>'Monthly Prep'!M49</f>
        <v>0</v>
      </c>
      <c r="R42" s="201">
        <f>'Monthly Prep'!N49</f>
        <v>0</v>
      </c>
      <c r="S42" s="201">
        <f>'Monthly Prep'!O49</f>
        <v>0</v>
      </c>
      <c r="T42" s="201">
        <f>'Monthly Prep'!P49</f>
        <v>0</v>
      </c>
      <c r="U42" s="201">
        <f>'Monthly Prep'!Q49</f>
        <v>0</v>
      </c>
      <c r="V42" s="201">
        <f>'Monthly Prep'!R49</f>
        <v>0</v>
      </c>
      <c r="W42" s="201">
        <f>'Monthly Prep'!S49</f>
        <v>0</v>
      </c>
      <c r="X42" s="201">
        <f>'Monthly Prep'!T49</f>
        <v>0</v>
      </c>
      <c r="Y42" s="201">
        <f>'Monthly Prep'!U49</f>
        <v>0</v>
      </c>
      <c r="Z42" s="201">
        <f>'Monthly Prep'!V49</f>
        <v>0</v>
      </c>
      <c r="AA42" s="201">
        <f>'Monthly Prep'!W49</f>
        <v>0</v>
      </c>
      <c r="AB42" s="201">
        <f>'Monthly Prep'!X49</f>
        <v>0</v>
      </c>
      <c r="AC42" s="201">
        <f>'Monthly Prep'!Y49</f>
        <v>0</v>
      </c>
      <c r="AD42" s="201">
        <f>'Monthly Prep'!Z49</f>
        <v>0</v>
      </c>
      <c r="AE42" s="201">
        <f>'Monthly Prep'!AA49</f>
        <v>0</v>
      </c>
      <c r="AF42" s="201">
        <f>'Monthly Prep'!AB49</f>
        <v>0</v>
      </c>
      <c r="AG42" s="201">
        <f>'Monthly Prep'!AC49</f>
        <v>0</v>
      </c>
      <c r="AH42" s="201">
        <f>'Monthly Prep'!AD49</f>
        <v>0</v>
      </c>
      <c r="AI42" s="201">
        <f>'Monthly Prep'!AE49</f>
        <v>0</v>
      </c>
      <c r="AJ42" s="201">
        <f>'Monthly Prep'!AF49</f>
        <v>0</v>
      </c>
      <c r="AK42" s="201">
        <f>'Monthly Prep'!AG49</f>
        <v>0</v>
      </c>
      <c r="AL42" s="201">
        <f>'Monthly Prep'!AH49</f>
        <v>0</v>
      </c>
      <c r="AM42" s="184">
        <f t="shared" si="2"/>
        <v>0</v>
      </c>
      <c r="AN42" s="201" t="str">
        <f>'Monthly Prep'!B$3</f>
        <v>Monthly Prep Reporting Tool 1.0.1</v>
      </c>
      <c r="AO42" s="197" t="str">
        <f>'Monthly Prep'!AJ49</f>
        <v/>
      </c>
    </row>
    <row r="43" spans="1:41" x14ac:dyDescent="0.25">
      <c r="A43" s="176" t="str">
        <f t="shared" si="3"/>
        <v>202205</v>
      </c>
      <c r="B43" s="177">
        <f>'Prep Partner Performance'!AE$2</f>
        <v>2022</v>
      </c>
      <c r="C43" s="178" t="str">
        <f>'Prep Partner Performance'!Z$2</f>
        <v>05</v>
      </c>
      <c r="D43" s="176">
        <f>'Prep Partner Performance'!G$2</f>
        <v>14943</v>
      </c>
      <c r="E43" s="175" t="str">
        <f>'Prep Partner Performance'!C$2</f>
        <v>Kisima Health Centre</v>
      </c>
      <c r="F43" s="297" t="str">
        <f>'Monthly Prep'!B$45</f>
        <v>Number Eligible for PrEP (Restart Clients: willing+unwilling)</v>
      </c>
      <c r="G43" s="201" t="str">
        <f>'Monthly Prep'!C50</f>
        <v>PBFW Pregnant</v>
      </c>
      <c r="H43" s="201" t="str">
        <f>'Monthly Prep'!D50</f>
        <v>MP01-42</v>
      </c>
      <c r="I43" s="201">
        <f>'Monthly Prep'!E50</f>
        <v>0</v>
      </c>
      <c r="J43" s="201">
        <f>'Monthly Prep'!F50</f>
        <v>0</v>
      </c>
      <c r="K43" s="201">
        <f>'Monthly Prep'!G50</f>
        <v>0</v>
      </c>
      <c r="L43" s="201">
        <f>'Monthly Prep'!H50</f>
        <v>0</v>
      </c>
      <c r="M43" s="201">
        <f>'Monthly Prep'!I50</f>
        <v>0</v>
      </c>
      <c r="N43" s="201">
        <f>'Monthly Prep'!J50</f>
        <v>0</v>
      </c>
      <c r="O43" s="201">
        <f>'Monthly Prep'!K50</f>
        <v>0</v>
      </c>
      <c r="P43" s="201">
        <f>'Monthly Prep'!L50</f>
        <v>0</v>
      </c>
      <c r="Q43" s="201">
        <f>'Monthly Prep'!M50</f>
        <v>0</v>
      </c>
      <c r="R43" s="201">
        <f>'Monthly Prep'!N50</f>
        <v>0</v>
      </c>
      <c r="S43" s="201">
        <f>'Monthly Prep'!O50</f>
        <v>0</v>
      </c>
      <c r="T43" s="201">
        <f>'Monthly Prep'!P50</f>
        <v>0</v>
      </c>
      <c r="U43" s="201">
        <f>'Monthly Prep'!Q50</f>
        <v>0</v>
      </c>
      <c r="V43" s="201">
        <f>'Monthly Prep'!R50</f>
        <v>0</v>
      </c>
      <c r="W43" s="201">
        <f>'Monthly Prep'!S50</f>
        <v>0</v>
      </c>
      <c r="X43" s="201">
        <f>'Monthly Prep'!T50</f>
        <v>0</v>
      </c>
      <c r="Y43" s="201">
        <f>'Monthly Prep'!U50</f>
        <v>0</v>
      </c>
      <c r="Z43" s="201">
        <f>'Monthly Prep'!V50</f>
        <v>0</v>
      </c>
      <c r="AA43" s="201">
        <f>'Monthly Prep'!W50</f>
        <v>0</v>
      </c>
      <c r="AB43" s="201">
        <f>'Monthly Prep'!X50</f>
        <v>0</v>
      </c>
      <c r="AC43" s="201">
        <f>'Monthly Prep'!Y50</f>
        <v>0</v>
      </c>
      <c r="AD43" s="201">
        <f>'Monthly Prep'!Z50</f>
        <v>0</v>
      </c>
      <c r="AE43" s="201">
        <f>'Monthly Prep'!AA50</f>
        <v>0</v>
      </c>
      <c r="AF43" s="201">
        <f>'Monthly Prep'!AB50</f>
        <v>0</v>
      </c>
      <c r="AG43" s="201">
        <f>'Monthly Prep'!AC50</f>
        <v>0</v>
      </c>
      <c r="AH43" s="201">
        <f>'Monthly Prep'!AD50</f>
        <v>0</v>
      </c>
      <c r="AI43" s="201">
        <f>'Monthly Prep'!AE50</f>
        <v>0</v>
      </c>
      <c r="AJ43" s="201">
        <f>'Monthly Prep'!AF50</f>
        <v>0</v>
      </c>
      <c r="AK43" s="201">
        <f>'Monthly Prep'!AG50</f>
        <v>0</v>
      </c>
      <c r="AL43" s="201">
        <f>'Monthly Prep'!AH50</f>
        <v>0</v>
      </c>
      <c r="AM43" s="184">
        <f t="shared" si="2"/>
        <v>0</v>
      </c>
      <c r="AN43" s="201" t="str">
        <f>'Monthly Prep'!B$3</f>
        <v>Monthly Prep Reporting Tool 1.0.1</v>
      </c>
      <c r="AO43" s="197" t="str">
        <f>'Monthly Prep'!AJ50</f>
        <v/>
      </c>
    </row>
    <row r="44" spans="1:41" x14ac:dyDescent="0.25">
      <c r="A44" s="176" t="str">
        <f t="shared" si="3"/>
        <v>202205</v>
      </c>
      <c r="B44" s="177">
        <f>'Prep Partner Performance'!AE$2</f>
        <v>2022</v>
      </c>
      <c r="C44" s="178" t="str">
        <f>'Prep Partner Performance'!Z$2</f>
        <v>05</v>
      </c>
      <c r="D44" s="176">
        <f>'Prep Partner Performance'!G$2</f>
        <v>14943</v>
      </c>
      <c r="E44" s="175" t="str">
        <f>'Prep Partner Performance'!C$2</f>
        <v>Kisima Health Centre</v>
      </c>
      <c r="F44" s="297" t="str">
        <f>'Monthly Prep'!B$45</f>
        <v>Number Eligible for PrEP (Restart Clients: willing+unwilling)</v>
      </c>
      <c r="G44" s="201" t="str">
        <f>'Monthly Prep'!C51</f>
        <v>People Who Inject Drugs</v>
      </c>
      <c r="H44" s="201" t="str">
        <f>'Monthly Prep'!D51</f>
        <v>MP01-43</v>
      </c>
      <c r="I44" s="201">
        <f>'Monthly Prep'!E51</f>
        <v>0</v>
      </c>
      <c r="J44" s="201">
        <f>'Monthly Prep'!F51</f>
        <v>0</v>
      </c>
      <c r="K44" s="201">
        <f>'Monthly Prep'!G51</f>
        <v>0</v>
      </c>
      <c r="L44" s="201">
        <f>'Monthly Prep'!H51</f>
        <v>0</v>
      </c>
      <c r="M44" s="201">
        <f>'Monthly Prep'!I51</f>
        <v>0</v>
      </c>
      <c r="N44" s="201">
        <f>'Monthly Prep'!J51</f>
        <v>0</v>
      </c>
      <c r="O44" s="201">
        <f>'Monthly Prep'!K51</f>
        <v>0</v>
      </c>
      <c r="P44" s="201">
        <f>'Monthly Prep'!L51</f>
        <v>0</v>
      </c>
      <c r="Q44" s="201">
        <f>'Monthly Prep'!M51</f>
        <v>0</v>
      </c>
      <c r="R44" s="201">
        <f>'Monthly Prep'!N51</f>
        <v>0</v>
      </c>
      <c r="S44" s="201">
        <f>'Monthly Prep'!O51</f>
        <v>0</v>
      </c>
      <c r="T44" s="201">
        <f>'Monthly Prep'!P51</f>
        <v>0</v>
      </c>
      <c r="U44" s="201">
        <f>'Monthly Prep'!Q51</f>
        <v>0</v>
      </c>
      <c r="V44" s="201">
        <f>'Monthly Prep'!R51</f>
        <v>0</v>
      </c>
      <c r="W44" s="201">
        <f>'Monthly Prep'!S51</f>
        <v>0</v>
      </c>
      <c r="X44" s="201">
        <f>'Monthly Prep'!T51</f>
        <v>0</v>
      </c>
      <c r="Y44" s="201">
        <f>'Monthly Prep'!U51</f>
        <v>0</v>
      </c>
      <c r="Z44" s="201">
        <f>'Monthly Prep'!V51</f>
        <v>0</v>
      </c>
      <c r="AA44" s="201">
        <f>'Monthly Prep'!W51</f>
        <v>0</v>
      </c>
      <c r="AB44" s="201">
        <f>'Monthly Prep'!X51</f>
        <v>0</v>
      </c>
      <c r="AC44" s="201">
        <f>'Monthly Prep'!Y51</f>
        <v>0</v>
      </c>
      <c r="AD44" s="201">
        <f>'Monthly Prep'!Z51</f>
        <v>0</v>
      </c>
      <c r="AE44" s="201">
        <f>'Monthly Prep'!AA51</f>
        <v>0</v>
      </c>
      <c r="AF44" s="201">
        <f>'Monthly Prep'!AB51</f>
        <v>0</v>
      </c>
      <c r="AG44" s="201">
        <f>'Monthly Prep'!AC51</f>
        <v>0</v>
      </c>
      <c r="AH44" s="201">
        <f>'Monthly Prep'!AD51</f>
        <v>0</v>
      </c>
      <c r="AI44" s="201">
        <f>'Monthly Prep'!AE51</f>
        <v>0</v>
      </c>
      <c r="AJ44" s="201">
        <f>'Monthly Prep'!AF51</f>
        <v>0</v>
      </c>
      <c r="AK44" s="201">
        <f>'Monthly Prep'!AG51</f>
        <v>0</v>
      </c>
      <c r="AL44" s="201">
        <f>'Monthly Prep'!AH51</f>
        <v>0</v>
      </c>
      <c r="AM44" s="184">
        <f t="shared" si="2"/>
        <v>0</v>
      </c>
      <c r="AN44" s="201" t="str">
        <f>'Monthly Prep'!B$3</f>
        <v>Monthly Prep Reporting Tool 1.0.1</v>
      </c>
      <c r="AO44" s="197" t="str">
        <f>'Monthly Prep'!AJ51</f>
        <v/>
      </c>
    </row>
    <row r="45" spans="1:41" x14ac:dyDescent="0.25">
      <c r="A45" s="176" t="str">
        <f t="shared" si="3"/>
        <v>202205</v>
      </c>
      <c r="B45" s="177">
        <f>'Prep Partner Performance'!AE$2</f>
        <v>2022</v>
      </c>
      <c r="C45" s="178" t="str">
        <f>'Prep Partner Performance'!Z$2</f>
        <v>05</v>
      </c>
      <c r="D45" s="176">
        <f>'Prep Partner Performance'!G$2</f>
        <v>14943</v>
      </c>
      <c r="E45" s="175" t="str">
        <f>'Prep Partner Performance'!C$2</f>
        <v>Kisima Health Centre</v>
      </c>
      <c r="F45" s="297" t="str">
        <f>'Monthly Prep'!B$45</f>
        <v>Number Eligible for PrEP (Restart Clients: willing+unwilling)</v>
      </c>
      <c r="G45" s="201" t="str">
        <f>'Monthly Prep'!C52</f>
        <v>Sero -Discodant Couple</v>
      </c>
      <c r="H45" s="201" t="str">
        <f>'Monthly Prep'!D52</f>
        <v>MP01-44</v>
      </c>
      <c r="I45" s="201">
        <f>'Monthly Prep'!E52</f>
        <v>0</v>
      </c>
      <c r="J45" s="201">
        <f>'Monthly Prep'!F52</f>
        <v>0</v>
      </c>
      <c r="K45" s="201">
        <f>'Monthly Prep'!G52</f>
        <v>0</v>
      </c>
      <c r="L45" s="201">
        <f>'Monthly Prep'!H52</f>
        <v>0</v>
      </c>
      <c r="M45" s="201">
        <f>'Monthly Prep'!I52</f>
        <v>0</v>
      </c>
      <c r="N45" s="201">
        <f>'Monthly Prep'!J52</f>
        <v>0</v>
      </c>
      <c r="O45" s="201">
        <f>'Monthly Prep'!K52</f>
        <v>0</v>
      </c>
      <c r="P45" s="201">
        <f>'Monthly Prep'!L52</f>
        <v>0</v>
      </c>
      <c r="Q45" s="201">
        <f>'Monthly Prep'!M52</f>
        <v>0</v>
      </c>
      <c r="R45" s="201">
        <f>'Monthly Prep'!N52</f>
        <v>0</v>
      </c>
      <c r="S45" s="201">
        <f>'Monthly Prep'!O52</f>
        <v>0</v>
      </c>
      <c r="T45" s="201">
        <f>'Monthly Prep'!P52</f>
        <v>0</v>
      </c>
      <c r="U45" s="201">
        <f>'Monthly Prep'!Q52</f>
        <v>0</v>
      </c>
      <c r="V45" s="201">
        <f>'Monthly Prep'!R52</f>
        <v>0</v>
      </c>
      <c r="W45" s="201">
        <f>'Monthly Prep'!S52</f>
        <v>0</v>
      </c>
      <c r="X45" s="201">
        <f>'Monthly Prep'!T52</f>
        <v>0</v>
      </c>
      <c r="Y45" s="201">
        <f>'Monthly Prep'!U52</f>
        <v>0</v>
      </c>
      <c r="Z45" s="201">
        <f>'Monthly Prep'!V52</f>
        <v>0</v>
      </c>
      <c r="AA45" s="201">
        <f>'Monthly Prep'!W52</f>
        <v>0</v>
      </c>
      <c r="AB45" s="201">
        <f>'Monthly Prep'!X52</f>
        <v>0</v>
      </c>
      <c r="AC45" s="201">
        <f>'Monthly Prep'!Y52</f>
        <v>0</v>
      </c>
      <c r="AD45" s="201">
        <f>'Monthly Prep'!Z52</f>
        <v>0</v>
      </c>
      <c r="AE45" s="201">
        <f>'Monthly Prep'!AA52</f>
        <v>0</v>
      </c>
      <c r="AF45" s="201">
        <f>'Monthly Prep'!AB52</f>
        <v>0</v>
      </c>
      <c r="AG45" s="201">
        <f>'Monthly Prep'!AC52</f>
        <v>0</v>
      </c>
      <c r="AH45" s="201">
        <f>'Monthly Prep'!AD52</f>
        <v>0</v>
      </c>
      <c r="AI45" s="201">
        <f>'Monthly Prep'!AE52</f>
        <v>0</v>
      </c>
      <c r="AJ45" s="201">
        <f>'Monthly Prep'!AF52</f>
        <v>0</v>
      </c>
      <c r="AK45" s="201">
        <f>'Monthly Prep'!AG52</f>
        <v>0</v>
      </c>
      <c r="AL45" s="201">
        <f>'Monthly Prep'!AH52</f>
        <v>0</v>
      </c>
      <c r="AM45" s="184">
        <f t="shared" si="2"/>
        <v>0</v>
      </c>
      <c r="AN45" s="201" t="str">
        <f>'Monthly Prep'!B$3</f>
        <v>Monthly Prep Reporting Tool 1.0.1</v>
      </c>
      <c r="AO45" s="197" t="str">
        <f>'Monthly Prep'!AJ52</f>
        <v/>
      </c>
    </row>
    <row r="46" spans="1:41" x14ac:dyDescent="0.25">
      <c r="A46" s="176" t="str">
        <f t="shared" si="3"/>
        <v>202205</v>
      </c>
      <c r="B46" s="177">
        <f>'Prep Partner Performance'!AE$2</f>
        <v>2022</v>
      </c>
      <c r="C46" s="178" t="str">
        <f>'Prep Partner Performance'!Z$2</f>
        <v>05</v>
      </c>
      <c r="D46" s="176">
        <f>'Prep Partner Performance'!G$2</f>
        <v>14943</v>
      </c>
      <c r="E46" s="175" t="str">
        <f>'Prep Partner Performance'!C$2</f>
        <v>Kisima Health Centre</v>
      </c>
      <c r="F46" s="297" t="str">
        <f>'Monthly Prep'!B$45</f>
        <v>Number Eligible for PrEP (Restart Clients: willing+unwilling)</v>
      </c>
      <c r="G46" s="201" t="str">
        <f>'Monthly Prep'!C53</f>
        <v>Men who have Sex with Men</v>
      </c>
      <c r="H46" s="201" t="str">
        <f>'Monthly Prep'!D53</f>
        <v>MP01-45</v>
      </c>
      <c r="I46" s="201">
        <f>'Monthly Prep'!E53</f>
        <v>0</v>
      </c>
      <c r="J46" s="201">
        <f>'Monthly Prep'!F53</f>
        <v>0</v>
      </c>
      <c r="K46" s="201">
        <f>'Monthly Prep'!G53</f>
        <v>0</v>
      </c>
      <c r="L46" s="201">
        <f>'Monthly Prep'!H53</f>
        <v>0</v>
      </c>
      <c r="M46" s="201">
        <f>'Monthly Prep'!I53</f>
        <v>0</v>
      </c>
      <c r="N46" s="201">
        <f>'Monthly Prep'!J53</f>
        <v>0</v>
      </c>
      <c r="O46" s="201">
        <f>'Monthly Prep'!K53</f>
        <v>0</v>
      </c>
      <c r="P46" s="201">
        <f>'Monthly Prep'!L53</f>
        <v>0</v>
      </c>
      <c r="Q46" s="201">
        <f>'Monthly Prep'!M53</f>
        <v>0</v>
      </c>
      <c r="R46" s="201">
        <f>'Monthly Prep'!N53</f>
        <v>0</v>
      </c>
      <c r="S46" s="201">
        <f>'Monthly Prep'!O53</f>
        <v>0</v>
      </c>
      <c r="T46" s="201">
        <f>'Monthly Prep'!P53</f>
        <v>0</v>
      </c>
      <c r="U46" s="201">
        <f>'Monthly Prep'!Q53</f>
        <v>0</v>
      </c>
      <c r="V46" s="201">
        <f>'Monthly Prep'!R53</f>
        <v>0</v>
      </c>
      <c r="W46" s="201">
        <f>'Monthly Prep'!S53</f>
        <v>0</v>
      </c>
      <c r="X46" s="201">
        <f>'Monthly Prep'!T53</f>
        <v>0</v>
      </c>
      <c r="Y46" s="201">
        <f>'Monthly Prep'!U53</f>
        <v>0</v>
      </c>
      <c r="Z46" s="201">
        <f>'Monthly Prep'!V53</f>
        <v>0</v>
      </c>
      <c r="AA46" s="201">
        <f>'Monthly Prep'!W53</f>
        <v>0</v>
      </c>
      <c r="AB46" s="201">
        <f>'Monthly Prep'!X53</f>
        <v>0</v>
      </c>
      <c r="AC46" s="201">
        <f>'Monthly Prep'!Y53</f>
        <v>0</v>
      </c>
      <c r="AD46" s="201">
        <f>'Monthly Prep'!Z53</f>
        <v>0</v>
      </c>
      <c r="AE46" s="201">
        <f>'Monthly Prep'!AA53</f>
        <v>0</v>
      </c>
      <c r="AF46" s="201">
        <f>'Monthly Prep'!AB53</f>
        <v>0</v>
      </c>
      <c r="AG46" s="201">
        <f>'Monthly Prep'!AC53</f>
        <v>0</v>
      </c>
      <c r="AH46" s="201">
        <f>'Monthly Prep'!AD53</f>
        <v>0</v>
      </c>
      <c r="AI46" s="201">
        <f>'Monthly Prep'!AE53</f>
        <v>0</v>
      </c>
      <c r="AJ46" s="201">
        <f>'Monthly Prep'!AF53</f>
        <v>0</v>
      </c>
      <c r="AK46" s="201">
        <f>'Monthly Prep'!AG53</f>
        <v>0</v>
      </c>
      <c r="AL46" s="201">
        <f>'Monthly Prep'!AH53</f>
        <v>0</v>
      </c>
      <c r="AM46" s="184">
        <f t="shared" si="2"/>
        <v>0</v>
      </c>
      <c r="AN46" s="201" t="str">
        <f>'Monthly Prep'!B$3</f>
        <v>Monthly Prep Reporting Tool 1.0.1</v>
      </c>
      <c r="AO46" s="197" t="str">
        <f>'Monthly Prep'!AJ53</f>
        <v/>
      </c>
    </row>
    <row r="47" spans="1:41" x14ac:dyDescent="0.25">
      <c r="A47" s="176" t="str">
        <f t="shared" si="3"/>
        <v>202205</v>
      </c>
      <c r="B47" s="177">
        <f>'Prep Partner Performance'!AE$2</f>
        <v>2022</v>
      </c>
      <c r="C47" s="178" t="str">
        <f>'Prep Partner Performance'!Z$2</f>
        <v>05</v>
      </c>
      <c r="D47" s="176">
        <f>'Prep Partner Performance'!G$2</f>
        <v>14943</v>
      </c>
      <c r="E47" s="175" t="str">
        <f>'Prep Partner Performance'!C$2</f>
        <v>Kisima Health Centre</v>
      </c>
      <c r="F47" s="297" t="str">
        <f>'Monthly Prep'!B$54</f>
        <v>Number Started (New) on PrEP</v>
      </c>
      <c r="G47" s="201" t="str">
        <f>'Monthly Prep'!C54</f>
        <v>Adolescent Girls and Young Women (AGYW)</v>
      </c>
      <c r="H47" s="201" t="str">
        <f>'Monthly Prep'!D54</f>
        <v>MP01-46</v>
      </c>
      <c r="I47" s="201">
        <f>'Monthly Prep'!E54</f>
        <v>0</v>
      </c>
      <c r="J47" s="201">
        <f>'Monthly Prep'!F54</f>
        <v>0</v>
      </c>
      <c r="K47" s="201">
        <f>'Monthly Prep'!G54</f>
        <v>0</v>
      </c>
      <c r="L47" s="201">
        <f>'Monthly Prep'!H54</f>
        <v>0</v>
      </c>
      <c r="M47" s="201">
        <f>'Monthly Prep'!I54</f>
        <v>0</v>
      </c>
      <c r="N47" s="201">
        <f>'Monthly Prep'!J54</f>
        <v>0</v>
      </c>
      <c r="O47" s="201">
        <f>'Monthly Prep'!K54</f>
        <v>0</v>
      </c>
      <c r="P47" s="201">
        <f>'Monthly Prep'!L54</f>
        <v>0</v>
      </c>
      <c r="Q47" s="201">
        <f>'Monthly Prep'!M54</f>
        <v>0</v>
      </c>
      <c r="R47" s="201">
        <f>'Monthly Prep'!N54</f>
        <v>0</v>
      </c>
      <c r="S47" s="201">
        <f>'Monthly Prep'!O54</f>
        <v>0</v>
      </c>
      <c r="T47" s="201">
        <f>'Monthly Prep'!P54</f>
        <v>0</v>
      </c>
      <c r="U47" s="201">
        <f>'Monthly Prep'!Q54</f>
        <v>0</v>
      </c>
      <c r="V47" s="201">
        <f>'Monthly Prep'!R54</f>
        <v>0</v>
      </c>
      <c r="W47" s="201">
        <f>'Monthly Prep'!S54</f>
        <v>0</v>
      </c>
      <c r="X47" s="201">
        <f>'Monthly Prep'!T54</f>
        <v>0</v>
      </c>
      <c r="Y47" s="201">
        <f>'Monthly Prep'!U54</f>
        <v>0</v>
      </c>
      <c r="Z47" s="201">
        <f>'Monthly Prep'!V54</f>
        <v>0</v>
      </c>
      <c r="AA47" s="201">
        <f>'Monthly Prep'!W54</f>
        <v>0</v>
      </c>
      <c r="AB47" s="201">
        <f>'Monthly Prep'!X54</f>
        <v>0</v>
      </c>
      <c r="AC47" s="201">
        <f>'Monthly Prep'!Y54</f>
        <v>0</v>
      </c>
      <c r="AD47" s="201">
        <f>'Monthly Prep'!Z54</f>
        <v>0</v>
      </c>
      <c r="AE47" s="201">
        <f>'Monthly Prep'!AA54</f>
        <v>0</v>
      </c>
      <c r="AF47" s="201">
        <f>'Monthly Prep'!AB54</f>
        <v>0</v>
      </c>
      <c r="AG47" s="201">
        <f>'Monthly Prep'!AC54</f>
        <v>0</v>
      </c>
      <c r="AH47" s="201">
        <f>'Monthly Prep'!AD54</f>
        <v>0</v>
      </c>
      <c r="AI47" s="201">
        <f>'Monthly Prep'!AE54</f>
        <v>0</v>
      </c>
      <c r="AJ47" s="201">
        <f>'Monthly Prep'!AF54</f>
        <v>0</v>
      </c>
      <c r="AK47" s="201">
        <f>'Monthly Prep'!AG54</f>
        <v>0</v>
      </c>
      <c r="AL47" s="201">
        <f>'Monthly Prep'!AH54</f>
        <v>0</v>
      </c>
      <c r="AM47" s="184">
        <f t="shared" si="2"/>
        <v>0</v>
      </c>
      <c r="AN47" s="201" t="str">
        <f>'Monthly Prep'!B$3</f>
        <v>Monthly Prep Reporting Tool 1.0.1</v>
      </c>
      <c r="AO47" s="197">
        <f>'Monthly Prep'!AJ54</f>
        <v>0</v>
      </c>
    </row>
    <row r="48" spans="1:41" x14ac:dyDescent="0.25">
      <c r="A48" s="176" t="str">
        <f t="shared" si="3"/>
        <v>202205</v>
      </c>
      <c r="B48" s="177">
        <f>'Prep Partner Performance'!AE$2</f>
        <v>2022</v>
      </c>
      <c r="C48" s="178" t="str">
        <f>'Prep Partner Performance'!Z$2</f>
        <v>05</v>
      </c>
      <c r="D48" s="176">
        <f>'Prep Partner Performance'!G$2</f>
        <v>14943</v>
      </c>
      <c r="E48" s="175" t="str">
        <f>'Prep Partner Performance'!C$2</f>
        <v>Kisima Health Centre</v>
      </c>
      <c r="F48" s="297" t="str">
        <f>'Monthly Prep'!B$54</f>
        <v>Number Started (New) on PrEP</v>
      </c>
      <c r="G48" s="201" t="str">
        <f>'Monthly Prep'!C55</f>
        <v>Female Sex Workers</v>
      </c>
      <c r="H48" s="201" t="str">
        <f>'Monthly Prep'!D55</f>
        <v>MP01-47</v>
      </c>
      <c r="I48" s="201">
        <f>'Monthly Prep'!E55</f>
        <v>0</v>
      </c>
      <c r="J48" s="201">
        <f>'Monthly Prep'!F55</f>
        <v>0</v>
      </c>
      <c r="K48" s="201">
        <f>'Monthly Prep'!G55</f>
        <v>0</v>
      </c>
      <c r="L48" s="201">
        <f>'Monthly Prep'!H55</f>
        <v>0</v>
      </c>
      <c r="M48" s="201">
        <f>'Monthly Prep'!I55</f>
        <v>0</v>
      </c>
      <c r="N48" s="201">
        <f>'Monthly Prep'!J55</f>
        <v>0</v>
      </c>
      <c r="O48" s="201">
        <f>'Monthly Prep'!K55</f>
        <v>0</v>
      </c>
      <c r="P48" s="201">
        <f>'Monthly Prep'!L55</f>
        <v>0</v>
      </c>
      <c r="Q48" s="201">
        <f>'Monthly Prep'!M55</f>
        <v>0</v>
      </c>
      <c r="R48" s="201">
        <f>'Monthly Prep'!N55</f>
        <v>0</v>
      </c>
      <c r="S48" s="201">
        <f>'Monthly Prep'!O55</f>
        <v>0</v>
      </c>
      <c r="T48" s="201">
        <f>'Monthly Prep'!P55</f>
        <v>0</v>
      </c>
      <c r="U48" s="201">
        <f>'Monthly Prep'!Q55</f>
        <v>0</v>
      </c>
      <c r="V48" s="201">
        <f>'Monthly Prep'!R55</f>
        <v>0</v>
      </c>
      <c r="W48" s="201">
        <f>'Monthly Prep'!S55</f>
        <v>0</v>
      </c>
      <c r="X48" s="201">
        <f>'Monthly Prep'!T55</f>
        <v>0</v>
      </c>
      <c r="Y48" s="201">
        <f>'Monthly Prep'!U55</f>
        <v>0</v>
      </c>
      <c r="Z48" s="201">
        <f>'Monthly Prep'!V55</f>
        <v>0</v>
      </c>
      <c r="AA48" s="201">
        <f>'Monthly Prep'!W55</f>
        <v>0</v>
      </c>
      <c r="AB48" s="201">
        <f>'Monthly Prep'!X55</f>
        <v>0</v>
      </c>
      <c r="AC48" s="201">
        <f>'Monthly Prep'!Y55</f>
        <v>0</v>
      </c>
      <c r="AD48" s="201">
        <f>'Monthly Prep'!Z55</f>
        <v>0</v>
      </c>
      <c r="AE48" s="201">
        <f>'Monthly Prep'!AA55</f>
        <v>0</v>
      </c>
      <c r="AF48" s="201">
        <f>'Monthly Prep'!AB55</f>
        <v>0</v>
      </c>
      <c r="AG48" s="201">
        <f>'Monthly Prep'!AC55</f>
        <v>0</v>
      </c>
      <c r="AH48" s="201">
        <f>'Monthly Prep'!AD55</f>
        <v>0</v>
      </c>
      <c r="AI48" s="201">
        <f>'Monthly Prep'!AE55</f>
        <v>0</v>
      </c>
      <c r="AJ48" s="201">
        <f>'Monthly Prep'!AF55</f>
        <v>0</v>
      </c>
      <c r="AK48" s="201">
        <f>'Monthly Prep'!AG55</f>
        <v>0</v>
      </c>
      <c r="AL48" s="201">
        <f>'Monthly Prep'!AH55</f>
        <v>0</v>
      </c>
      <c r="AM48" s="184">
        <f t="shared" si="2"/>
        <v>0</v>
      </c>
      <c r="AN48" s="201" t="str">
        <f>'Monthly Prep'!B$3</f>
        <v>Monthly Prep Reporting Tool 1.0.1</v>
      </c>
      <c r="AO48" s="197">
        <f>'Monthly Prep'!AJ55</f>
        <v>0</v>
      </c>
    </row>
    <row r="49" spans="1:41" x14ac:dyDescent="0.25">
      <c r="A49" s="176" t="str">
        <f t="shared" si="3"/>
        <v>202205</v>
      </c>
      <c r="B49" s="177">
        <f>'Prep Partner Performance'!AE$2</f>
        <v>2022</v>
      </c>
      <c r="C49" s="178" t="str">
        <f>'Prep Partner Performance'!Z$2</f>
        <v>05</v>
      </c>
      <c r="D49" s="176">
        <f>'Prep Partner Performance'!G$2</f>
        <v>14943</v>
      </c>
      <c r="E49" s="175" t="str">
        <f>'Prep Partner Performance'!C$2</f>
        <v>Kisima Health Centre</v>
      </c>
      <c r="F49" s="297" t="str">
        <f>'Monthly Prep'!B$54</f>
        <v>Number Started (New) on PrEP</v>
      </c>
      <c r="G49" s="201" t="str">
        <f>'Monthly Prep'!C56</f>
        <v>General Population</v>
      </c>
      <c r="H49" s="201" t="str">
        <f>'Monthly Prep'!D56</f>
        <v>MP01-48</v>
      </c>
      <c r="I49" s="201">
        <f>'Monthly Prep'!E56</f>
        <v>0</v>
      </c>
      <c r="J49" s="201">
        <f>'Monthly Prep'!F56</f>
        <v>0</v>
      </c>
      <c r="K49" s="201">
        <f>'Monthly Prep'!G56</f>
        <v>0</v>
      </c>
      <c r="L49" s="201">
        <f>'Monthly Prep'!H56</f>
        <v>0</v>
      </c>
      <c r="M49" s="201">
        <f>'Monthly Prep'!I56</f>
        <v>0</v>
      </c>
      <c r="N49" s="201">
        <f>'Monthly Prep'!J56</f>
        <v>0</v>
      </c>
      <c r="O49" s="201">
        <f>'Monthly Prep'!K56</f>
        <v>0</v>
      </c>
      <c r="P49" s="201">
        <f>'Monthly Prep'!L56</f>
        <v>0</v>
      </c>
      <c r="Q49" s="201">
        <f>'Monthly Prep'!M56</f>
        <v>0</v>
      </c>
      <c r="R49" s="201">
        <f>'Monthly Prep'!N56</f>
        <v>0</v>
      </c>
      <c r="S49" s="201">
        <f>'Monthly Prep'!O56</f>
        <v>0</v>
      </c>
      <c r="T49" s="201">
        <f>'Monthly Prep'!P56</f>
        <v>0</v>
      </c>
      <c r="U49" s="201">
        <f>'Monthly Prep'!Q56</f>
        <v>0</v>
      </c>
      <c r="V49" s="201">
        <f>'Monthly Prep'!R56</f>
        <v>0</v>
      </c>
      <c r="W49" s="201">
        <f>'Monthly Prep'!S56</f>
        <v>0</v>
      </c>
      <c r="X49" s="201">
        <f>'Monthly Prep'!T56</f>
        <v>0</v>
      </c>
      <c r="Y49" s="201">
        <f>'Monthly Prep'!U56</f>
        <v>0</v>
      </c>
      <c r="Z49" s="201">
        <f>'Monthly Prep'!V56</f>
        <v>0</v>
      </c>
      <c r="AA49" s="201">
        <f>'Monthly Prep'!W56</f>
        <v>0</v>
      </c>
      <c r="AB49" s="201">
        <f>'Monthly Prep'!X56</f>
        <v>0</v>
      </c>
      <c r="AC49" s="201">
        <f>'Monthly Prep'!Y56</f>
        <v>0</v>
      </c>
      <c r="AD49" s="201">
        <f>'Monthly Prep'!Z56</f>
        <v>0</v>
      </c>
      <c r="AE49" s="201">
        <f>'Monthly Prep'!AA56</f>
        <v>0</v>
      </c>
      <c r="AF49" s="201">
        <f>'Monthly Prep'!AB56</f>
        <v>0</v>
      </c>
      <c r="AG49" s="201">
        <f>'Monthly Prep'!AC56</f>
        <v>0</v>
      </c>
      <c r="AH49" s="201">
        <f>'Monthly Prep'!AD56</f>
        <v>0</v>
      </c>
      <c r="AI49" s="201">
        <f>'Monthly Prep'!AE56</f>
        <v>0</v>
      </c>
      <c r="AJ49" s="201">
        <f>'Monthly Prep'!AF56</f>
        <v>0</v>
      </c>
      <c r="AK49" s="201">
        <f>'Monthly Prep'!AG56</f>
        <v>0</v>
      </c>
      <c r="AL49" s="201">
        <f>'Monthly Prep'!AH56</f>
        <v>0</v>
      </c>
      <c r="AM49" s="184">
        <f t="shared" si="2"/>
        <v>0</v>
      </c>
      <c r="AN49" s="201" t="str">
        <f>'Monthly Prep'!B$3</f>
        <v>Monthly Prep Reporting Tool 1.0.1</v>
      </c>
      <c r="AO49" s="197">
        <f>'Monthly Prep'!AJ56</f>
        <v>0</v>
      </c>
    </row>
    <row r="50" spans="1:41" x14ac:dyDescent="0.25">
      <c r="A50" s="176" t="str">
        <f t="shared" si="3"/>
        <v>202205</v>
      </c>
      <c r="B50" s="177">
        <f>'Prep Partner Performance'!AE$2</f>
        <v>2022</v>
      </c>
      <c r="C50" s="178" t="str">
        <f>'Prep Partner Performance'!Z$2</f>
        <v>05</v>
      </c>
      <c r="D50" s="176">
        <f>'Prep Partner Performance'!G$2</f>
        <v>14943</v>
      </c>
      <c r="E50" s="175" t="str">
        <f>'Prep Partner Performance'!C$2</f>
        <v>Kisima Health Centre</v>
      </c>
      <c r="F50" s="297" t="str">
        <f>'Monthly Prep'!B$54</f>
        <v>Number Started (New) on PrEP</v>
      </c>
      <c r="G50" s="201" t="str">
        <f>'Monthly Prep'!C57</f>
        <v>Men at High Risk</v>
      </c>
      <c r="H50" s="201" t="str">
        <f>'Monthly Prep'!D57</f>
        <v>MP01-49</v>
      </c>
      <c r="I50" s="201">
        <f>'Monthly Prep'!E57</f>
        <v>0</v>
      </c>
      <c r="J50" s="201">
        <f>'Monthly Prep'!F57</f>
        <v>0</v>
      </c>
      <c r="K50" s="201">
        <f>'Monthly Prep'!G57</f>
        <v>0</v>
      </c>
      <c r="L50" s="201">
        <f>'Monthly Prep'!H57</f>
        <v>0</v>
      </c>
      <c r="M50" s="201">
        <f>'Monthly Prep'!I57</f>
        <v>0</v>
      </c>
      <c r="N50" s="201">
        <f>'Monthly Prep'!J57</f>
        <v>0</v>
      </c>
      <c r="O50" s="201">
        <f>'Monthly Prep'!K57</f>
        <v>0</v>
      </c>
      <c r="P50" s="201">
        <f>'Monthly Prep'!L57</f>
        <v>0</v>
      </c>
      <c r="Q50" s="201">
        <f>'Monthly Prep'!M57</f>
        <v>0</v>
      </c>
      <c r="R50" s="201">
        <f>'Monthly Prep'!N57</f>
        <v>0</v>
      </c>
      <c r="S50" s="201">
        <f>'Monthly Prep'!O57</f>
        <v>0</v>
      </c>
      <c r="T50" s="201">
        <f>'Monthly Prep'!P57</f>
        <v>0</v>
      </c>
      <c r="U50" s="201">
        <f>'Monthly Prep'!Q57</f>
        <v>0</v>
      </c>
      <c r="V50" s="201">
        <f>'Monthly Prep'!R57</f>
        <v>0</v>
      </c>
      <c r="W50" s="201">
        <f>'Monthly Prep'!S57</f>
        <v>0</v>
      </c>
      <c r="X50" s="201">
        <f>'Monthly Prep'!T57</f>
        <v>0</v>
      </c>
      <c r="Y50" s="201">
        <f>'Monthly Prep'!U57</f>
        <v>0</v>
      </c>
      <c r="Z50" s="201">
        <f>'Monthly Prep'!V57</f>
        <v>0</v>
      </c>
      <c r="AA50" s="201">
        <f>'Monthly Prep'!W57</f>
        <v>0</v>
      </c>
      <c r="AB50" s="201">
        <f>'Monthly Prep'!X57</f>
        <v>0</v>
      </c>
      <c r="AC50" s="201">
        <f>'Monthly Prep'!Y57</f>
        <v>0</v>
      </c>
      <c r="AD50" s="201">
        <f>'Monthly Prep'!Z57</f>
        <v>0</v>
      </c>
      <c r="AE50" s="201">
        <f>'Monthly Prep'!AA57</f>
        <v>0</v>
      </c>
      <c r="AF50" s="201">
        <f>'Monthly Prep'!AB57</f>
        <v>0</v>
      </c>
      <c r="AG50" s="201">
        <f>'Monthly Prep'!AC57</f>
        <v>0</v>
      </c>
      <c r="AH50" s="201">
        <f>'Monthly Prep'!AD57</f>
        <v>0</v>
      </c>
      <c r="AI50" s="201">
        <f>'Monthly Prep'!AE57</f>
        <v>0</v>
      </c>
      <c r="AJ50" s="201">
        <f>'Monthly Prep'!AF57</f>
        <v>0</v>
      </c>
      <c r="AK50" s="201">
        <f>'Monthly Prep'!AG57</f>
        <v>0</v>
      </c>
      <c r="AL50" s="201">
        <f>'Monthly Prep'!AH57</f>
        <v>0</v>
      </c>
      <c r="AM50" s="184">
        <f t="shared" si="2"/>
        <v>0</v>
      </c>
      <c r="AN50" s="201" t="str">
        <f>'Monthly Prep'!B$3</f>
        <v>Monthly Prep Reporting Tool 1.0.1</v>
      </c>
      <c r="AO50" s="197">
        <f>'Monthly Prep'!AJ57</f>
        <v>0</v>
      </c>
    </row>
    <row r="51" spans="1:41" x14ac:dyDescent="0.25">
      <c r="A51" s="176" t="str">
        <f t="shared" si="3"/>
        <v>202205</v>
      </c>
      <c r="B51" s="177">
        <f>'Prep Partner Performance'!AE$2</f>
        <v>2022</v>
      </c>
      <c r="C51" s="178" t="str">
        <f>'Prep Partner Performance'!Z$2</f>
        <v>05</v>
      </c>
      <c r="D51" s="176">
        <f>'Prep Partner Performance'!G$2</f>
        <v>14943</v>
      </c>
      <c r="E51" s="175" t="str">
        <f>'Prep Partner Performance'!C$2</f>
        <v>Kisima Health Centre</v>
      </c>
      <c r="F51" s="297" t="str">
        <f>'Monthly Prep'!B$54</f>
        <v>Number Started (New) on PrEP</v>
      </c>
      <c r="G51" s="201" t="str">
        <f>'Monthly Prep'!C58</f>
        <v>PBFW Breastfeeding</v>
      </c>
      <c r="H51" s="201" t="str">
        <f>'Monthly Prep'!D58</f>
        <v>MP01-50</v>
      </c>
      <c r="I51" s="201">
        <f>'Monthly Prep'!E58</f>
        <v>0</v>
      </c>
      <c r="J51" s="201">
        <f>'Monthly Prep'!F58</f>
        <v>0</v>
      </c>
      <c r="K51" s="201">
        <f>'Monthly Prep'!G58</f>
        <v>0</v>
      </c>
      <c r="L51" s="201">
        <f>'Monthly Prep'!H58</f>
        <v>0</v>
      </c>
      <c r="M51" s="201">
        <f>'Monthly Prep'!I58</f>
        <v>0</v>
      </c>
      <c r="N51" s="201">
        <f>'Monthly Prep'!J58</f>
        <v>0</v>
      </c>
      <c r="O51" s="201">
        <f>'Monthly Prep'!K58</f>
        <v>0</v>
      </c>
      <c r="P51" s="201">
        <f>'Monthly Prep'!L58</f>
        <v>0</v>
      </c>
      <c r="Q51" s="201">
        <f>'Monthly Prep'!M58</f>
        <v>0</v>
      </c>
      <c r="R51" s="201">
        <f>'Monthly Prep'!N58</f>
        <v>0</v>
      </c>
      <c r="S51" s="201">
        <f>'Monthly Prep'!O58</f>
        <v>0</v>
      </c>
      <c r="T51" s="201">
        <f>'Monthly Prep'!P58</f>
        <v>0</v>
      </c>
      <c r="U51" s="201">
        <f>'Monthly Prep'!Q58</f>
        <v>0</v>
      </c>
      <c r="V51" s="201">
        <f>'Monthly Prep'!R58</f>
        <v>0</v>
      </c>
      <c r="W51" s="201">
        <f>'Monthly Prep'!S58</f>
        <v>0</v>
      </c>
      <c r="X51" s="201">
        <f>'Monthly Prep'!T58</f>
        <v>0</v>
      </c>
      <c r="Y51" s="201">
        <f>'Monthly Prep'!U58</f>
        <v>0</v>
      </c>
      <c r="Z51" s="201">
        <f>'Monthly Prep'!V58</f>
        <v>0</v>
      </c>
      <c r="AA51" s="201">
        <f>'Monthly Prep'!W58</f>
        <v>0</v>
      </c>
      <c r="AB51" s="201">
        <f>'Monthly Prep'!X58</f>
        <v>0</v>
      </c>
      <c r="AC51" s="201">
        <f>'Monthly Prep'!Y58</f>
        <v>0</v>
      </c>
      <c r="AD51" s="201">
        <f>'Monthly Prep'!Z58</f>
        <v>0</v>
      </c>
      <c r="AE51" s="201">
        <f>'Monthly Prep'!AA58</f>
        <v>0</v>
      </c>
      <c r="AF51" s="201">
        <f>'Monthly Prep'!AB58</f>
        <v>0</v>
      </c>
      <c r="AG51" s="201">
        <f>'Monthly Prep'!AC58</f>
        <v>0</v>
      </c>
      <c r="AH51" s="201">
        <f>'Monthly Prep'!AD58</f>
        <v>0</v>
      </c>
      <c r="AI51" s="201">
        <f>'Monthly Prep'!AE58</f>
        <v>0</v>
      </c>
      <c r="AJ51" s="201">
        <f>'Monthly Prep'!AF58</f>
        <v>0</v>
      </c>
      <c r="AK51" s="201">
        <f>'Monthly Prep'!AG58</f>
        <v>0</v>
      </c>
      <c r="AL51" s="201">
        <f>'Monthly Prep'!AH58</f>
        <v>0</v>
      </c>
      <c r="AM51" s="184">
        <f t="shared" si="2"/>
        <v>0</v>
      </c>
      <c r="AN51" s="201" t="str">
        <f>'Monthly Prep'!B$3</f>
        <v>Monthly Prep Reporting Tool 1.0.1</v>
      </c>
      <c r="AO51" s="197">
        <f>'Monthly Prep'!AJ58</f>
        <v>0</v>
      </c>
    </row>
    <row r="52" spans="1:41" x14ac:dyDescent="0.25">
      <c r="A52" s="176" t="str">
        <f t="shared" si="3"/>
        <v>202205</v>
      </c>
      <c r="B52" s="177">
        <f>'Prep Partner Performance'!AE$2</f>
        <v>2022</v>
      </c>
      <c r="C52" s="178" t="str">
        <f>'Prep Partner Performance'!Z$2</f>
        <v>05</v>
      </c>
      <c r="D52" s="176">
        <f>'Prep Partner Performance'!G$2</f>
        <v>14943</v>
      </c>
      <c r="E52" s="175" t="str">
        <f>'Prep Partner Performance'!C$2</f>
        <v>Kisima Health Centre</v>
      </c>
      <c r="F52" s="297" t="str">
        <f>'Monthly Prep'!B$54</f>
        <v>Number Started (New) on PrEP</v>
      </c>
      <c r="G52" s="201" t="str">
        <f>'Monthly Prep'!C59</f>
        <v>PBFW Pregnant</v>
      </c>
      <c r="H52" s="201" t="str">
        <f>'Monthly Prep'!D59</f>
        <v>MP01-51</v>
      </c>
      <c r="I52" s="201">
        <f>'Monthly Prep'!E59</f>
        <v>0</v>
      </c>
      <c r="J52" s="201">
        <f>'Monthly Prep'!F59</f>
        <v>0</v>
      </c>
      <c r="K52" s="201">
        <f>'Monthly Prep'!G59</f>
        <v>0</v>
      </c>
      <c r="L52" s="201">
        <f>'Monthly Prep'!H59</f>
        <v>0</v>
      </c>
      <c r="M52" s="201">
        <f>'Monthly Prep'!I59</f>
        <v>0</v>
      </c>
      <c r="N52" s="201">
        <f>'Monthly Prep'!J59</f>
        <v>0</v>
      </c>
      <c r="O52" s="201">
        <f>'Monthly Prep'!K59</f>
        <v>0</v>
      </c>
      <c r="P52" s="201">
        <f>'Monthly Prep'!L59</f>
        <v>0</v>
      </c>
      <c r="Q52" s="201">
        <f>'Monthly Prep'!M59</f>
        <v>0</v>
      </c>
      <c r="R52" s="201">
        <f>'Monthly Prep'!N59</f>
        <v>0</v>
      </c>
      <c r="S52" s="201">
        <f>'Monthly Prep'!O59</f>
        <v>0</v>
      </c>
      <c r="T52" s="201">
        <f>'Monthly Prep'!P59</f>
        <v>0</v>
      </c>
      <c r="U52" s="201">
        <f>'Monthly Prep'!Q59</f>
        <v>0</v>
      </c>
      <c r="V52" s="201">
        <f>'Monthly Prep'!R59</f>
        <v>0</v>
      </c>
      <c r="W52" s="201">
        <f>'Monthly Prep'!S59</f>
        <v>0</v>
      </c>
      <c r="X52" s="201">
        <f>'Monthly Prep'!T59</f>
        <v>0</v>
      </c>
      <c r="Y52" s="201">
        <f>'Monthly Prep'!U59</f>
        <v>0</v>
      </c>
      <c r="Z52" s="201">
        <f>'Monthly Prep'!V59</f>
        <v>0</v>
      </c>
      <c r="AA52" s="201">
        <f>'Monthly Prep'!W59</f>
        <v>0</v>
      </c>
      <c r="AB52" s="201">
        <f>'Monthly Prep'!X59</f>
        <v>0</v>
      </c>
      <c r="AC52" s="201">
        <f>'Monthly Prep'!Y59</f>
        <v>0</v>
      </c>
      <c r="AD52" s="201">
        <f>'Monthly Prep'!Z59</f>
        <v>0</v>
      </c>
      <c r="AE52" s="201">
        <f>'Monthly Prep'!AA59</f>
        <v>0</v>
      </c>
      <c r="AF52" s="201">
        <f>'Monthly Prep'!AB59</f>
        <v>0</v>
      </c>
      <c r="AG52" s="201">
        <f>'Monthly Prep'!AC59</f>
        <v>0</v>
      </c>
      <c r="AH52" s="201">
        <f>'Monthly Prep'!AD59</f>
        <v>0</v>
      </c>
      <c r="AI52" s="201">
        <f>'Monthly Prep'!AE59</f>
        <v>0</v>
      </c>
      <c r="AJ52" s="201">
        <f>'Monthly Prep'!AF59</f>
        <v>0</v>
      </c>
      <c r="AK52" s="201">
        <f>'Monthly Prep'!AG59</f>
        <v>0</v>
      </c>
      <c r="AL52" s="201">
        <f>'Monthly Prep'!AH59</f>
        <v>0</v>
      </c>
      <c r="AM52" s="184">
        <f t="shared" si="2"/>
        <v>0</v>
      </c>
      <c r="AN52" s="201" t="str">
        <f>'Monthly Prep'!B$3</f>
        <v>Monthly Prep Reporting Tool 1.0.1</v>
      </c>
      <c r="AO52" s="197">
        <f>'Monthly Prep'!AJ59</f>
        <v>0</v>
      </c>
    </row>
    <row r="53" spans="1:41" x14ac:dyDescent="0.25">
      <c r="A53" s="176" t="str">
        <f t="shared" ref="A53:A110" si="4">B53&amp;C53</f>
        <v>202205</v>
      </c>
      <c r="B53" s="177">
        <f>'Prep Partner Performance'!AE$2</f>
        <v>2022</v>
      </c>
      <c r="C53" s="178" t="str">
        <f>'Prep Partner Performance'!Z$2</f>
        <v>05</v>
      </c>
      <c r="D53" s="176">
        <f>'Prep Partner Performance'!G$2</f>
        <v>14943</v>
      </c>
      <c r="E53" s="175" t="str">
        <f>'Prep Partner Performance'!C$2</f>
        <v>Kisima Health Centre</v>
      </c>
      <c r="F53" s="297" t="str">
        <f>'Monthly Prep'!B$54</f>
        <v>Number Started (New) on PrEP</v>
      </c>
      <c r="G53" s="201" t="str">
        <f>'Monthly Prep'!C60</f>
        <v>People Who Inject Drugs</v>
      </c>
      <c r="H53" s="201" t="str">
        <f>'Monthly Prep'!D60</f>
        <v>MP01-52</v>
      </c>
      <c r="I53" s="201">
        <f>'Monthly Prep'!E60</f>
        <v>0</v>
      </c>
      <c r="J53" s="201">
        <f>'Monthly Prep'!F60</f>
        <v>0</v>
      </c>
      <c r="K53" s="201">
        <f>'Monthly Prep'!G60</f>
        <v>0</v>
      </c>
      <c r="L53" s="201">
        <f>'Monthly Prep'!H60</f>
        <v>0</v>
      </c>
      <c r="M53" s="201">
        <f>'Monthly Prep'!I60</f>
        <v>0</v>
      </c>
      <c r="N53" s="201">
        <f>'Monthly Prep'!J60</f>
        <v>0</v>
      </c>
      <c r="O53" s="201">
        <f>'Monthly Prep'!K60</f>
        <v>0</v>
      </c>
      <c r="P53" s="201">
        <f>'Monthly Prep'!L60</f>
        <v>0</v>
      </c>
      <c r="Q53" s="201">
        <f>'Monthly Prep'!M60</f>
        <v>0</v>
      </c>
      <c r="R53" s="201">
        <f>'Monthly Prep'!N60</f>
        <v>0</v>
      </c>
      <c r="S53" s="201">
        <f>'Monthly Prep'!O60</f>
        <v>0</v>
      </c>
      <c r="T53" s="201">
        <f>'Monthly Prep'!P60</f>
        <v>0</v>
      </c>
      <c r="U53" s="201">
        <f>'Monthly Prep'!Q60</f>
        <v>0</v>
      </c>
      <c r="V53" s="201">
        <f>'Monthly Prep'!R60</f>
        <v>0</v>
      </c>
      <c r="W53" s="201">
        <f>'Monthly Prep'!S60</f>
        <v>0</v>
      </c>
      <c r="X53" s="201">
        <f>'Monthly Prep'!T60</f>
        <v>0</v>
      </c>
      <c r="Y53" s="201">
        <f>'Monthly Prep'!U60</f>
        <v>0</v>
      </c>
      <c r="Z53" s="201">
        <f>'Monthly Prep'!V60</f>
        <v>0</v>
      </c>
      <c r="AA53" s="201">
        <f>'Monthly Prep'!W60</f>
        <v>0</v>
      </c>
      <c r="AB53" s="201">
        <f>'Monthly Prep'!X60</f>
        <v>0</v>
      </c>
      <c r="AC53" s="201">
        <f>'Monthly Prep'!Y60</f>
        <v>0</v>
      </c>
      <c r="AD53" s="201">
        <f>'Monthly Prep'!Z60</f>
        <v>0</v>
      </c>
      <c r="AE53" s="201">
        <f>'Monthly Prep'!AA60</f>
        <v>0</v>
      </c>
      <c r="AF53" s="201">
        <f>'Monthly Prep'!AB60</f>
        <v>0</v>
      </c>
      <c r="AG53" s="201">
        <f>'Monthly Prep'!AC60</f>
        <v>0</v>
      </c>
      <c r="AH53" s="201">
        <f>'Monthly Prep'!AD60</f>
        <v>0</v>
      </c>
      <c r="AI53" s="201">
        <f>'Monthly Prep'!AE60</f>
        <v>0</v>
      </c>
      <c r="AJ53" s="201">
        <f>'Monthly Prep'!AF60</f>
        <v>0</v>
      </c>
      <c r="AK53" s="201">
        <f>'Monthly Prep'!AG60</f>
        <v>0</v>
      </c>
      <c r="AL53" s="201">
        <f>'Monthly Prep'!AH60</f>
        <v>0</v>
      </c>
      <c r="AM53" s="184">
        <f t="shared" si="2"/>
        <v>0</v>
      </c>
      <c r="AN53" s="201" t="str">
        <f>'Monthly Prep'!B$3</f>
        <v>Monthly Prep Reporting Tool 1.0.1</v>
      </c>
      <c r="AO53" s="197">
        <f>'Monthly Prep'!AJ60</f>
        <v>0</v>
      </c>
    </row>
    <row r="54" spans="1:41" x14ac:dyDescent="0.25">
      <c r="A54" s="176" t="str">
        <f t="shared" si="4"/>
        <v>202205</v>
      </c>
      <c r="B54" s="177">
        <f>'Prep Partner Performance'!AE$2</f>
        <v>2022</v>
      </c>
      <c r="C54" s="178" t="str">
        <f>'Prep Partner Performance'!Z$2</f>
        <v>05</v>
      </c>
      <c r="D54" s="176">
        <f>'Prep Partner Performance'!G$2</f>
        <v>14943</v>
      </c>
      <c r="E54" s="175" t="str">
        <f>'Prep Partner Performance'!C$2</f>
        <v>Kisima Health Centre</v>
      </c>
      <c r="F54" s="297" t="str">
        <f>'Monthly Prep'!B$54</f>
        <v>Number Started (New) on PrEP</v>
      </c>
      <c r="G54" s="201" t="str">
        <f>'Monthly Prep'!C61</f>
        <v>Sero -Discodant Couple</v>
      </c>
      <c r="H54" s="201" t="str">
        <f>'Monthly Prep'!D61</f>
        <v>MP01-53</v>
      </c>
      <c r="I54" s="201">
        <f>'Monthly Prep'!E61</f>
        <v>0</v>
      </c>
      <c r="J54" s="201">
        <f>'Monthly Prep'!F61</f>
        <v>0</v>
      </c>
      <c r="K54" s="201">
        <f>'Monthly Prep'!G61</f>
        <v>0</v>
      </c>
      <c r="L54" s="201">
        <f>'Monthly Prep'!H61</f>
        <v>0</v>
      </c>
      <c r="M54" s="201">
        <f>'Monthly Prep'!I61</f>
        <v>0</v>
      </c>
      <c r="N54" s="201">
        <f>'Monthly Prep'!J61</f>
        <v>0</v>
      </c>
      <c r="O54" s="201">
        <f>'Monthly Prep'!K61</f>
        <v>0</v>
      </c>
      <c r="P54" s="201">
        <f>'Monthly Prep'!L61</f>
        <v>0</v>
      </c>
      <c r="Q54" s="201">
        <f>'Monthly Prep'!M61</f>
        <v>0</v>
      </c>
      <c r="R54" s="201">
        <f>'Monthly Prep'!N61</f>
        <v>0</v>
      </c>
      <c r="S54" s="201">
        <f>'Monthly Prep'!O61</f>
        <v>0</v>
      </c>
      <c r="T54" s="201">
        <f>'Monthly Prep'!P61</f>
        <v>0</v>
      </c>
      <c r="U54" s="201">
        <f>'Monthly Prep'!Q61</f>
        <v>0</v>
      </c>
      <c r="V54" s="201">
        <f>'Monthly Prep'!R61</f>
        <v>0</v>
      </c>
      <c r="W54" s="201">
        <f>'Monthly Prep'!S61</f>
        <v>0</v>
      </c>
      <c r="X54" s="201">
        <f>'Monthly Prep'!T61</f>
        <v>0</v>
      </c>
      <c r="Y54" s="201">
        <f>'Monthly Prep'!U61</f>
        <v>0</v>
      </c>
      <c r="Z54" s="201">
        <f>'Monthly Prep'!V61</f>
        <v>0</v>
      </c>
      <c r="AA54" s="201">
        <f>'Monthly Prep'!W61</f>
        <v>0</v>
      </c>
      <c r="AB54" s="201">
        <f>'Monthly Prep'!X61</f>
        <v>0</v>
      </c>
      <c r="AC54" s="201">
        <f>'Monthly Prep'!Y61</f>
        <v>0</v>
      </c>
      <c r="AD54" s="201">
        <f>'Monthly Prep'!Z61</f>
        <v>0</v>
      </c>
      <c r="AE54" s="201">
        <f>'Monthly Prep'!AA61</f>
        <v>0</v>
      </c>
      <c r="AF54" s="201">
        <f>'Monthly Prep'!AB61</f>
        <v>0</v>
      </c>
      <c r="AG54" s="201">
        <f>'Monthly Prep'!AC61</f>
        <v>0</v>
      </c>
      <c r="AH54" s="201">
        <f>'Monthly Prep'!AD61</f>
        <v>0</v>
      </c>
      <c r="AI54" s="201">
        <f>'Monthly Prep'!AE61</f>
        <v>0</v>
      </c>
      <c r="AJ54" s="201">
        <f>'Monthly Prep'!AF61</f>
        <v>0</v>
      </c>
      <c r="AK54" s="201">
        <f>'Monthly Prep'!AG61</f>
        <v>0</v>
      </c>
      <c r="AL54" s="201">
        <f>'Monthly Prep'!AH61</f>
        <v>0</v>
      </c>
      <c r="AM54" s="184">
        <f t="shared" si="2"/>
        <v>0</v>
      </c>
      <c r="AN54" s="201" t="str">
        <f>'Monthly Prep'!B$3</f>
        <v>Monthly Prep Reporting Tool 1.0.1</v>
      </c>
      <c r="AO54" s="197">
        <f>'Monthly Prep'!AJ61</f>
        <v>0</v>
      </c>
    </row>
    <row r="55" spans="1:41" x14ac:dyDescent="0.25">
      <c r="A55" s="176" t="str">
        <f t="shared" si="4"/>
        <v>202205</v>
      </c>
      <c r="B55" s="177">
        <f>'Prep Partner Performance'!AE$2</f>
        <v>2022</v>
      </c>
      <c r="C55" s="178" t="str">
        <f>'Prep Partner Performance'!Z$2</f>
        <v>05</v>
      </c>
      <c r="D55" s="176">
        <f>'Prep Partner Performance'!G$2</f>
        <v>14943</v>
      </c>
      <c r="E55" s="175" t="str">
        <f>'Prep Partner Performance'!C$2</f>
        <v>Kisima Health Centre</v>
      </c>
      <c r="F55" s="297" t="str">
        <f>'Monthly Prep'!B$54</f>
        <v>Number Started (New) on PrEP</v>
      </c>
      <c r="G55" s="201" t="str">
        <f>'Monthly Prep'!C62</f>
        <v>Men who have Sex with Men</v>
      </c>
      <c r="H55" s="201" t="str">
        <f>'Monthly Prep'!D62</f>
        <v>MP01-54</v>
      </c>
      <c r="I55" s="201">
        <f>'Monthly Prep'!E62</f>
        <v>0</v>
      </c>
      <c r="J55" s="201">
        <f>'Monthly Prep'!F62</f>
        <v>0</v>
      </c>
      <c r="K55" s="201">
        <f>'Monthly Prep'!G62</f>
        <v>0</v>
      </c>
      <c r="L55" s="201">
        <f>'Monthly Prep'!H62</f>
        <v>0</v>
      </c>
      <c r="M55" s="201">
        <f>'Monthly Prep'!I62</f>
        <v>0</v>
      </c>
      <c r="N55" s="201">
        <f>'Monthly Prep'!J62</f>
        <v>0</v>
      </c>
      <c r="O55" s="201">
        <f>'Monthly Prep'!K62</f>
        <v>0</v>
      </c>
      <c r="P55" s="201">
        <f>'Monthly Prep'!L62</f>
        <v>0</v>
      </c>
      <c r="Q55" s="201">
        <f>'Monthly Prep'!M62</f>
        <v>0</v>
      </c>
      <c r="R55" s="201">
        <f>'Monthly Prep'!N62</f>
        <v>0</v>
      </c>
      <c r="S55" s="201">
        <f>'Monthly Prep'!O62</f>
        <v>0</v>
      </c>
      <c r="T55" s="201">
        <f>'Monthly Prep'!P62</f>
        <v>0</v>
      </c>
      <c r="U55" s="201">
        <f>'Monthly Prep'!Q62</f>
        <v>0</v>
      </c>
      <c r="V55" s="201">
        <f>'Monthly Prep'!R62</f>
        <v>0</v>
      </c>
      <c r="W55" s="201">
        <f>'Monthly Prep'!S62</f>
        <v>0</v>
      </c>
      <c r="X55" s="201">
        <f>'Monthly Prep'!T62</f>
        <v>0</v>
      </c>
      <c r="Y55" s="201">
        <f>'Monthly Prep'!U62</f>
        <v>0</v>
      </c>
      <c r="Z55" s="201">
        <f>'Monthly Prep'!V62</f>
        <v>0</v>
      </c>
      <c r="AA55" s="201">
        <f>'Monthly Prep'!W62</f>
        <v>0</v>
      </c>
      <c r="AB55" s="201">
        <f>'Monthly Prep'!X62</f>
        <v>0</v>
      </c>
      <c r="AC55" s="201">
        <f>'Monthly Prep'!Y62</f>
        <v>0</v>
      </c>
      <c r="AD55" s="201">
        <f>'Monthly Prep'!Z62</f>
        <v>0</v>
      </c>
      <c r="AE55" s="201">
        <f>'Monthly Prep'!AA62</f>
        <v>0</v>
      </c>
      <c r="AF55" s="201">
        <f>'Monthly Prep'!AB62</f>
        <v>0</v>
      </c>
      <c r="AG55" s="201">
        <f>'Monthly Prep'!AC62</f>
        <v>0</v>
      </c>
      <c r="AH55" s="201">
        <f>'Monthly Prep'!AD62</f>
        <v>0</v>
      </c>
      <c r="AI55" s="201">
        <f>'Monthly Prep'!AE62</f>
        <v>0</v>
      </c>
      <c r="AJ55" s="201">
        <f>'Monthly Prep'!AF62</f>
        <v>0</v>
      </c>
      <c r="AK55" s="201">
        <f>'Monthly Prep'!AG62</f>
        <v>0</v>
      </c>
      <c r="AL55" s="201">
        <f>'Monthly Prep'!AH62</f>
        <v>0</v>
      </c>
      <c r="AM55" s="184">
        <f t="shared" si="2"/>
        <v>0</v>
      </c>
      <c r="AN55" s="201" t="str">
        <f>'Monthly Prep'!B$3</f>
        <v>Monthly Prep Reporting Tool 1.0.1</v>
      </c>
      <c r="AO55" s="197">
        <f>'Monthly Prep'!AJ62</f>
        <v>0</v>
      </c>
    </row>
    <row r="56" spans="1:41" x14ac:dyDescent="0.25">
      <c r="A56" s="176" t="str">
        <f t="shared" si="4"/>
        <v>202205</v>
      </c>
      <c r="B56" s="177">
        <f>'Prep Partner Performance'!AE$2</f>
        <v>2022</v>
      </c>
      <c r="C56" s="178" t="str">
        <f>'Prep Partner Performance'!Z$2</f>
        <v>05</v>
      </c>
      <c r="D56" s="176">
        <f>'Prep Partner Performance'!G$2</f>
        <v>14943</v>
      </c>
      <c r="E56" s="175" t="str">
        <f>'Prep Partner Performance'!C$2</f>
        <v>Kisima Health Centre</v>
      </c>
      <c r="F56" s="297" t="str">
        <f>'Monthly Prep'!B$54</f>
        <v>Number Started (New) on PrEP</v>
      </c>
      <c r="G56" s="201" t="str">
        <f>'Monthly Prep'!C63</f>
        <v>Total Initiated on Prep</v>
      </c>
      <c r="H56" s="201" t="str">
        <f>'Monthly Prep'!D63</f>
        <v>MP01-55</v>
      </c>
      <c r="I56" s="201">
        <f>'Monthly Prep'!E63</f>
        <v>0</v>
      </c>
      <c r="J56" s="201">
        <f>'Monthly Prep'!F63</f>
        <v>0</v>
      </c>
      <c r="K56" s="201">
        <f>'Monthly Prep'!G63</f>
        <v>0</v>
      </c>
      <c r="L56" s="201">
        <f>'Monthly Prep'!H63</f>
        <v>0</v>
      </c>
      <c r="M56" s="201">
        <f>'Monthly Prep'!I63</f>
        <v>0</v>
      </c>
      <c r="N56" s="201">
        <f>'Monthly Prep'!J63</f>
        <v>0</v>
      </c>
      <c r="O56" s="201">
        <f>'Monthly Prep'!K63</f>
        <v>0</v>
      </c>
      <c r="P56" s="201">
        <f>'Monthly Prep'!L63</f>
        <v>0</v>
      </c>
      <c r="Q56" s="201">
        <f>'Monthly Prep'!M63</f>
        <v>0</v>
      </c>
      <c r="R56" s="201">
        <f>'Monthly Prep'!N63</f>
        <v>0</v>
      </c>
      <c r="S56" s="201">
        <f>'Monthly Prep'!O63</f>
        <v>0</v>
      </c>
      <c r="T56" s="201">
        <f>'Monthly Prep'!P63</f>
        <v>0</v>
      </c>
      <c r="U56" s="201">
        <f>'Monthly Prep'!Q63</f>
        <v>0</v>
      </c>
      <c r="V56" s="201">
        <f>'Monthly Prep'!R63</f>
        <v>0</v>
      </c>
      <c r="W56" s="201">
        <f>'Monthly Prep'!S63</f>
        <v>0</v>
      </c>
      <c r="X56" s="201">
        <f>'Monthly Prep'!T63</f>
        <v>0</v>
      </c>
      <c r="Y56" s="201">
        <f>'Monthly Prep'!U63</f>
        <v>0</v>
      </c>
      <c r="Z56" s="201">
        <f>'Monthly Prep'!V63</f>
        <v>0</v>
      </c>
      <c r="AA56" s="201">
        <f>'Monthly Prep'!W63</f>
        <v>0</v>
      </c>
      <c r="AB56" s="201">
        <f>'Monthly Prep'!X63</f>
        <v>0</v>
      </c>
      <c r="AC56" s="201">
        <f>'Monthly Prep'!Y63</f>
        <v>0</v>
      </c>
      <c r="AD56" s="201">
        <f>'Monthly Prep'!Z63</f>
        <v>0</v>
      </c>
      <c r="AE56" s="201">
        <f>'Monthly Prep'!AA63</f>
        <v>0</v>
      </c>
      <c r="AF56" s="201">
        <f>'Monthly Prep'!AB63</f>
        <v>0</v>
      </c>
      <c r="AG56" s="201">
        <f>'Monthly Prep'!AC63</f>
        <v>0</v>
      </c>
      <c r="AH56" s="201">
        <f>'Monthly Prep'!AD63</f>
        <v>0</v>
      </c>
      <c r="AI56" s="201">
        <f>'Monthly Prep'!AE63</f>
        <v>0</v>
      </c>
      <c r="AJ56" s="201">
        <f>'Monthly Prep'!AF63</f>
        <v>0</v>
      </c>
      <c r="AK56" s="201">
        <f>'Monthly Prep'!AG63</f>
        <v>0</v>
      </c>
      <c r="AL56" s="201">
        <f>'Monthly Prep'!AH63</f>
        <v>0</v>
      </c>
      <c r="AM56" s="184">
        <f t="shared" si="2"/>
        <v>0</v>
      </c>
      <c r="AN56" s="201" t="str">
        <f>'Monthly Prep'!B$3</f>
        <v>Monthly Prep Reporting Tool 1.0.1</v>
      </c>
      <c r="AO56" s="197">
        <f>'Monthly Prep'!AJ63</f>
        <v>0</v>
      </c>
    </row>
    <row r="57" spans="1:41" x14ac:dyDescent="0.25">
      <c r="A57" s="176" t="str">
        <f t="shared" si="4"/>
        <v>202205</v>
      </c>
      <c r="B57" s="177">
        <f>'Prep Partner Performance'!AE$2</f>
        <v>2022</v>
      </c>
      <c r="C57" s="178" t="str">
        <f>'Prep Partner Performance'!Z$2</f>
        <v>05</v>
      </c>
      <c r="D57" s="176">
        <f>'Prep Partner Performance'!G$2</f>
        <v>14943</v>
      </c>
      <c r="E57" s="175" t="str">
        <f>'Prep Partner Performance'!C$2</f>
        <v>Kisima Health Centre</v>
      </c>
      <c r="F57" s="297" t="str">
        <f>'Monthly Prep'!B$64</f>
        <v>Number restarted on PrEP</v>
      </c>
      <c r="G57" s="201" t="str">
        <f>'Monthly Prep'!C64</f>
        <v>Adolescent Girls and Young Women (AGYW)</v>
      </c>
      <c r="H57" s="201" t="str">
        <f>'Monthly Prep'!D64</f>
        <v>MP01-56</v>
      </c>
      <c r="I57" s="201">
        <f>'Monthly Prep'!E64</f>
        <v>0</v>
      </c>
      <c r="J57" s="201">
        <f>'Monthly Prep'!F64</f>
        <v>0</v>
      </c>
      <c r="K57" s="201">
        <f>'Monthly Prep'!G64</f>
        <v>0</v>
      </c>
      <c r="L57" s="201">
        <f>'Monthly Prep'!H64</f>
        <v>0</v>
      </c>
      <c r="M57" s="201">
        <f>'Monthly Prep'!I64</f>
        <v>0</v>
      </c>
      <c r="N57" s="201">
        <f>'Monthly Prep'!J64</f>
        <v>0</v>
      </c>
      <c r="O57" s="201">
        <f>'Monthly Prep'!K64</f>
        <v>0</v>
      </c>
      <c r="P57" s="201">
        <f>'Monthly Prep'!L64</f>
        <v>0</v>
      </c>
      <c r="Q57" s="201">
        <f>'Monthly Prep'!M64</f>
        <v>0</v>
      </c>
      <c r="R57" s="201">
        <f>'Monthly Prep'!N64</f>
        <v>0</v>
      </c>
      <c r="S57" s="201">
        <f>'Monthly Prep'!O64</f>
        <v>0</v>
      </c>
      <c r="T57" s="201">
        <f>'Monthly Prep'!P64</f>
        <v>0</v>
      </c>
      <c r="U57" s="201">
        <f>'Monthly Prep'!Q64</f>
        <v>0</v>
      </c>
      <c r="V57" s="201">
        <f>'Monthly Prep'!R64</f>
        <v>0</v>
      </c>
      <c r="W57" s="201">
        <f>'Monthly Prep'!S64</f>
        <v>0</v>
      </c>
      <c r="X57" s="201">
        <f>'Monthly Prep'!T64</f>
        <v>0</v>
      </c>
      <c r="Y57" s="201">
        <f>'Monthly Prep'!U64</f>
        <v>0</v>
      </c>
      <c r="Z57" s="201">
        <f>'Monthly Prep'!V64</f>
        <v>0</v>
      </c>
      <c r="AA57" s="201">
        <f>'Monthly Prep'!W64</f>
        <v>0</v>
      </c>
      <c r="AB57" s="201">
        <f>'Monthly Prep'!X64</f>
        <v>0</v>
      </c>
      <c r="AC57" s="201">
        <f>'Monthly Prep'!Y64</f>
        <v>0</v>
      </c>
      <c r="AD57" s="201">
        <f>'Monthly Prep'!Z64</f>
        <v>0</v>
      </c>
      <c r="AE57" s="201">
        <f>'Monthly Prep'!AA64</f>
        <v>0</v>
      </c>
      <c r="AF57" s="201">
        <f>'Monthly Prep'!AB64</f>
        <v>0</v>
      </c>
      <c r="AG57" s="201">
        <f>'Monthly Prep'!AC64</f>
        <v>0</v>
      </c>
      <c r="AH57" s="201">
        <f>'Monthly Prep'!AD64</f>
        <v>0</v>
      </c>
      <c r="AI57" s="201">
        <f>'Monthly Prep'!AE64</f>
        <v>0</v>
      </c>
      <c r="AJ57" s="201">
        <f>'Monthly Prep'!AF64</f>
        <v>0</v>
      </c>
      <c r="AK57" s="201">
        <f>'Monthly Prep'!AG64</f>
        <v>0</v>
      </c>
      <c r="AL57" s="201">
        <f>'Monthly Prep'!AH64</f>
        <v>0</v>
      </c>
      <c r="AM57" s="184">
        <f t="shared" si="2"/>
        <v>0</v>
      </c>
      <c r="AN57" s="201" t="str">
        <f>'Monthly Prep'!B$3</f>
        <v>Monthly Prep Reporting Tool 1.0.1</v>
      </c>
      <c r="AO57" s="197">
        <f>'Monthly Prep'!AJ64</f>
        <v>0</v>
      </c>
    </row>
    <row r="58" spans="1:41" x14ac:dyDescent="0.25">
      <c r="A58" s="176" t="str">
        <f t="shared" si="4"/>
        <v>202205</v>
      </c>
      <c r="B58" s="177">
        <f>'Prep Partner Performance'!AE$2</f>
        <v>2022</v>
      </c>
      <c r="C58" s="178" t="str">
        <f>'Prep Partner Performance'!Z$2</f>
        <v>05</v>
      </c>
      <c r="D58" s="176">
        <f>'Prep Partner Performance'!G$2</f>
        <v>14943</v>
      </c>
      <c r="E58" s="175" t="str">
        <f>'Prep Partner Performance'!C$2</f>
        <v>Kisima Health Centre</v>
      </c>
      <c r="F58" s="297" t="str">
        <f>'Monthly Prep'!B$64</f>
        <v>Number restarted on PrEP</v>
      </c>
      <c r="G58" s="201" t="str">
        <f>'Monthly Prep'!C65</f>
        <v>Female Sex Workers</v>
      </c>
      <c r="H58" s="201" t="str">
        <f>'Monthly Prep'!D65</f>
        <v>MP01-57</v>
      </c>
      <c r="I58" s="201">
        <f>'Monthly Prep'!E65</f>
        <v>0</v>
      </c>
      <c r="J58" s="201">
        <f>'Monthly Prep'!F65</f>
        <v>0</v>
      </c>
      <c r="K58" s="201">
        <f>'Monthly Prep'!G65</f>
        <v>0</v>
      </c>
      <c r="L58" s="201">
        <f>'Monthly Prep'!H65</f>
        <v>0</v>
      </c>
      <c r="M58" s="201">
        <f>'Monthly Prep'!I65</f>
        <v>0</v>
      </c>
      <c r="N58" s="201">
        <f>'Monthly Prep'!J65</f>
        <v>0</v>
      </c>
      <c r="O58" s="201">
        <f>'Monthly Prep'!K65</f>
        <v>0</v>
      </c>
      <c r="P58" s="201">
        <f>'Monthly Prep'!L65</f>
        <v>0</v>
      </c>
      <c r="Q58" s="201">
        <f>'Monthly Prep'!M65</f>
        <v>0</v>
      </c>
      <c r="R58" s="201">
        <f>'Monthly Prep'!N65</f>
        <v>0</v>
      </c>
      <c r="S58" s="201">
        <f>'Monthly Prep'!O65</f>
        <v>0</v>
      </c>
      <c r="T58" s="201">
        <f>'Monthly Prep'!P65</f>
        <v>0</v>
      </c>
      <c r="U58" s="201">
        <f>'Monthly Prep'!Q65</f>
        <v>0</v>
      </c>
      <c r="V58" s="201">
        <f>'Monthly Prep'!R65</f>
        <v>0</v>
      </c>
      <c r="W58" s="201">
        <f>'Monthly Prep'!S65</f>
        <v>0</v>
      </c>
      <c r="X58" s="201">
        <f>'Monthly Prep'!T65</f>
        <v>0</v>
      </c>
      <c r="Y58" s="201">
        <f>'Monthly Prep'!U65</f>
        <v>0</v>
      </c>
      <c r="Z58" s="201">
        <f>'Monthly Prep'!V65</f>
        <v>0</v>
      </c>
      <c r="AA58" s="201">
        <f>'Monthly Prep'!W65</f>
        <v>0</v>
      </c>
      <c r="AB58" s="201">
        <f>'Monthly Prep'!X65</f>
        <v>0</v>
      </c>
      <c r="AC58" s="201">
        <f>'Monthly Prep'!Y65</f>
        <v>0</v>
      </c>
      <c r="AD58" s="201">
        <f>'Monthly Prep'!Z65</f>
        <v>0</v>
      </c>
      <c r="AE58" s="201">
        <f>'Monthly Prep'!AA65</f>
        <v>0</v>
      </c>
      <c r="AF58" s="201">
        <f>'Monthly Prep'!AB65</f>
        <v>0</v>
      </c>
      <c r="AG58" s="201">
        <f>'Monthly Prep'!AC65</f>
        <v>0</v>
      </c>
      <c r="AH58" s="201">
        <f>'Monthly Prep'!AD65</f>
        <v>0</v>
      </c>
      <c r="AI58" s="201">
        <f>'Monthly Prep'!AE65</f>
        <v>0</v>
      </c>
      <c r="AJ58" s="201">
        <f>'Monthly Prep'!AF65</f>
        <v>0</v>
      </c>
      <c r="AK58" s="201">
        <f>'Monthly Prep'!AG65</f>
        <v>0</v>
      </c>
      <c r="AL58" s="201">
        <f>'Monthly Prep'!AH65</f>
        <v>0</v>
      </c>
      <c r="AM58" s="184">
        <f t="shared" si="2"/>
        <v>0</v>
      </c>
      <c r="AN58" s="201" t="str">
        <f>'Monthly Prep'!B$3</f>
        <v>Monthly Prep Reporting Tool 1.0.1</v>
      </c>
      <c r="AO58" s="197">
        <f>'Monthly Prep'!AJ65</f>
        <v>0</v>
      </c>
    </row>
    <row r="59" spans="1:41" x14ac:dyDescent="0.25">
      <c r="A59" s="176" t="str">
        <f t="shared" si="4"/>
        <v>202205</v>
      </c>
      <c r="B59" s="177">
        <f>'Prep Partner Performance'!AE$2</f>
        <v>2022</v>
      </c>
      <c r="C59" s="178" t="str">
        <f>'Prep Partner Performance'!Z$2</f>
        <v>05</v>
      </c>
      <c r="D59" s="176">
        <f>'Prep Partner Performance'!G$2</f>
        <v>14943</v>
      </c>
      <c r="E59" s="175" t="str">
        <f>'Prep Partner Performance'!C$2</f>
        <v>Kisima Health Centre</v>
      </c>
      <c r="F59" s="297" t="str">
        <f>'Monthly Prep'!B$64</f>
        <v>Number restarted on PrEP</v>
      </c>
      <c r="G59" s="201" t="str">
        <f>'Monthly Prep'!C66</f>
        <v>General Population</v>
      </c>
      <c r="H59" s="201" t="str">
        <f>'Monthly Prep'!D66</f>
        <v>MP01-58</v>
      </c>
      <c r="I59" s="201">
        <f>'Monthly Prep'!E66</f>
        <v>0</v>
      </c>
      <c r="J59" s="201">
        <f>'Monthly Prep'!F66</f>
        <v>0</v>
      </c>
      <c r="K59" s="201">
        <f>'Monthly Prep'!G66</f>
        <v>0</v>
      </c>
      <c r="L59" s="201">
        <f>'Monthly Prep'!H66</f>
        <v>0</v>
      </c>
      <c r="M59" s="201">
        <f>'Monthly Prep'!I66</f>
        <v>0</v>
      </c>
      <c r="N59" s="201">
        <f>'Monthly Prep'!J66</f>
        <v>0</v>
      </c>
      <c r="O59" s="201">
        <f>'Monthly Prep'!K66</f>
        <v>0</v>
      </c>
      <c r="P59" s="201">
        <f>'Monthly Prep'!L66</f>
        <v>0</v>
      </c>
      <c r="Q59" s="201">
        <f>'Monthly Prep'!M66</f>
        <v>0</v>
      </c>
      <c r="R59" s="201">
        <f>'Monthly Prep'!N66</f>
        <v>0</v>
      </c>
      <c r="S59" s="201">
        <f>'Monthly Prep'!O66</f>
        <v>0</v>
      </c>
      <c r="T59" s="201">
        <f>'Monthly Prep'!P66</f>
        <v>0</v>
      </c>
      <c r="U59" s="201">
        <f>'Monthly Prep'!Q66</f>
        <v>0</v>
      </c>
      <c r="V59" s="201">
        <f>'Monthly Prep'!R66</f>
        <v>0</v>
      </c>
      <c r="W59" s="201">
        <f>'Monthly Prep'!S66</f>
        <v>0</v>
      </c>
      <c r="X59" s="201">
        <f>'Monthly Prep'!T66</f>
        <v>0</v>
      </c>
      <c r="Y59" s="201">
        <f>'Monthly Prep'!U66</f>
        <v>0</v>
      </c>
      <c r="Z59" s="201">
        <f>'Monthly Prep'!V66</f>
        <v>0</v>
      </c>
      <c r="AA59" s="201">
        <f>'Monthly Prep'!W66</f>
        <v>0</v>
      </c>
      <c r="AB59" s="201">
        <f>'Monthly Prep'!X66</f>
        <v>0</v>
      </c>
      <c r="AC59" s="201">
        <f>'Monthly Prep'!Y66</f>
        <v>0</v>
      </c>
      <c r="AD59" s="201">
        <f>'Monthly Prep'!Z66</f>
        <v>0</v>
      </c>
      <c r="AE59" s="201">
        <f>'Monthly Prep'!AA66</f>
        <v>0</v>
      </c>
      <c r="AF59" s="201">
        <f>'Monthly Prep'!AB66</f>
        <v>0</v>
      </c>
      <c r="AG59" s="201">
        <f>'Monthly Prep'!AC66</f>
        <v>0</v>
      </c>
      <c r="AH59" s="201">
        <f>'Monthly Prep'!AD66</f>
        <v>0</v>
      </c>
      <c r="AI59" s="201">
        <f>'Monthly Prep'!AE66</f>
        <v>0</v>
      </c>
      <c r="AJ59" s="201">
        <f>'Monthly Prep'!AF66</f>
        <v>0</v>
      </c>
      <c r="AK59" s="201">
        <f>'Monthly Prep'!AG66</f>
        <v>0</v>
      </c>
      <c r="AL59" s="201">
        <f>'Monthly Prep'!AH66</f>
        <v>0</v>
      </c>
      <c r="AM59" s="184">
        <f t="shared" si="2"/>
        <v>0</v>
      </c>
      <c r="AN59" s="201" t="str">
        <f>'Monthly Prep'!B$3</f>
        <v>Monthly Prep Reporting Tool 1.0.1</v>
      </c>
      <c r="AO59" s="197">
        <f>'Monthly Prep'!AJ66</f>
        <v>0</v>
      </c>
    </row>
    <row r="60" spans="1:41" x14ac:dyDescent="0.25">
      <c r="A60" s="176" t="str">
        <f t="shared" si="4"/>
        <v>202205</v>
      </c>
      <c r="B60" s="177">
        <f>'Prep Partner Performance'!AE$2</f>
        <v>2022</v>
      </c>
      <c r="C60" s="178" t="str">
        <f>'Prep Partner Performance'!Z$2</f>
        <v>05</v>
      </c>
      <c r="D60" s="176">
        <f>'Prep Partner Performance'!G$2</f>
        <v>14943</v>
      </c>
      <c r="E60" s="175" t="str">
        <f>'Prep Partner Performance'!C$2</f>
        <v>Kisima Health Centre</v>
      </c>
      <c r="F60" s="297" t="str">
        <f>'Monthly Prep'!B$64</f>
        <v>Number restarted on PrEP</v>
      </c>
      <c r="G60" s="201" t="str">
        <f>'Monthly Prep'!C67</f>
        <v>Men at High Risk</v>
      </c>
      <c r="H60" s="201" t="str">
        <f>'Monthly Prep'!D67</f>
        <v>MP01-59</v>
      </c>
      <c r="I60" s="201">
        <f>'Monthly Prep'!E67</f>
        <v>0</v>
      </c>
      <c r="J60" s="201">
        <f>'Monthly Prep'!F67</f>
        <v>0</v>
      </c>
      <c r="K60" s="201">
        <f>'Monthly Prep'!G67</f>
        <v>0</v>
      </c>
      <c r="L60" s="201">
        <f>'Monthly Prep'!H67</f>
        <v>0</v>
      </c>
      <c r="M60" s="201">
        <f>'Monthly Prep'!I67</f>
        <v>0</v>
      </c>
      <c r="N60" s="201">
        <f>'Monthly Prep'!J67</f>
        <v>0</v>
      </c>
      <c r="O60" s="201">
        <f>'Monthly Prep'!K67</f>
        <v>0</v>
      </c>
      <c r="P60" s="201">
        <f>'Monthly Prep'!L67</f>
        <v>0</v>
      </c>
      <c r="Q60" s="201">
        <f>'Monthly Prep'!M67</f>
        <v>0</v>
      </c>
      <c r="R60" s="201">
        <f>'Monthly Prep'!N67</f>
        <v>0</v>
      </c>
      <c r="S60" s="201">
        <f>'Monthly Prep'!O67</f>
        <v>0</v>
      </c>
      <c r="T60" s="201">
        <f>'Monthly Prep'!P67</f>
        <v>0</v>
      </c>
      <c r="U60" s="201">
        <f>'Monthly Prep'!Q67</f>
        <v>0</v>
      </c>
      <c r="V60" s="201">
        <f>'Monthly Prep'!R67</f>
        <v>0</v>
      </c>
      <c r="W60" s="201">
        <f>'Monthly Prep'!S67</f>
        <v>0</v>
      </c>
      <c r="X60" s="201">
        <f>'Monthly Prep'!T67</f>
        <v>0</v>
      </c>
      <c r="Y60" s="201">
        <f>'Monthly Prep'!U67</f>
        <v>0</v>
      </c>
      <c r="Z60" s="201">
        <f>'Monthly Prep'!V67</f>
        <v>0</v>
      </c>
      <c r="AA60" s="201">
        <f>'Monthly Prep'!W67</f>
        <v>0</v>
      </c>
      <c r="AB60" s="201">
        <f>'Monthly Prep'!X67</f>
        <v>0</v>
      </c>
      <c r="AC60" s="201">
        <f>'Monthly Prep'!Y67</f>
        <v>0</v>
      </c>
      <c r="AD60" s="201">
        <f>'Monthly Prep'!Z67</f>
        <v>0</v>
      </c>
      <c r="AE60" s="201">
        <f>'Monthly Prep'!AA67</f>
        <v>0</v>
      </c>
      <c r="AF60" s="201">
        <f>'Monthly Prep'!AB67</f>
        <v>0</v>
      </c>
      <c r="AG60" s="201">
        <f>'Monthly Prep'!AC67</f>
        <v>0</v>
      </c>
      <c r="AH60" s="201">
        <f>'Monthly Prep'!AD67</f>
        <v>0</v>
      </c>
      <c r="AI60" s="201">
        <f>'Monthly Prep'!AE67</f>
        <v>0</v>
      </c>
      <c r="AJ60" s="201">
        <f>'Monthly Prep'!AF67</f>
        <v>0</v>
      </c>
      <c r="AK60" s="201">
        <f>'Monthly Prep'!AG67</f>
        <v>0</v>
      </c>
      <c r="AL60" s="201">
        <f>'Monthly Prep'!AH67</f>
        <v>0</v>
      </c>
      <c r="AM60" s="184">
        <f t="shared" si="2"/>
        <v>0</v>
      </c>
      <c r="AN60" s="201" t="str">
        <f>'Monthly Prep'!B$3</f>
        <v>Monthly Prep Reporting Tool 1.0.1</v>
      </c>
      <c r="AO60" s="197">
        <f>'Monthly Prep'!AJ67</f>
        <v>0</v>
      </c>
    </row>
    <row r="61" spans="1:41" x14ac:dyDescent="0.25">
      <c r="A61" s="176" t="str">
        <f t="shared" si="4"/>
        <v>202205</v>
      </c>
      <c r="B61" s="177">
        <f>'Prep Partner Performance'!AE$2</f>
        <v>2022</v>
      </c>
      <c r="C61" s="178" t="str">
        <f>'Prep Partner Performance'!Z$2</f>
        <v>05</v>
      </c>
      <c r="D61" s="176">
        <f>'Prep Partner Performance'!G$2</f>
        <v>14943</v>
      </c>
      <c r="E61" s="175" t="str">
        <f>'Prep Partner Performance'!C$2</f>
        <v>Kisima Health Centre</v>
      </c>
      <c r="F61" s="297" t="str">
        <f>'Monthly Prep'!B$64</f>
        <v>Number restarted on PrEP</v>
      </c>
      <c r="G61" s="201" t="str">
        <f>'Monthly Prep'!C68</f>
        <v>PBFW Breastfeeding</v>
      </c>
      <c r="H61" s="201" t="str">
        <f>'Monthly Prep'!D68</f>
        <v>MP01-60</v>
      </c>
      <c r="I61" s="201">
        <f>'Monthly Prep'!E68</f>
        <v>0</v>
      </c>
      <c r="J61" s="201">
        <f>'Monthly Prep'!F68</f>
        <v>0</v>
      </c>
      <c r="K61" s="201">
        <f>'Monthly Prep'!G68</f>
        <v>0</v>
      </c>
      <c r="L61" s="201">
        <f>'Monthly Prep'!H68</f>
        <v>0</v>
      </c>
      <c r="M61" s="201">
        <f>'Monthly Prep'!I68</f>
        <v>0</v>
      </c>
      <c r="N61" s="201">
        <f>'Monthly Prep'!J68</f>
        <v>0</v>
      </c>
      <c r="O61" s="201">
        <f>'Monthly Prep'!K68</f>
        <v>0</v>
      </c>
      <c r="P61" s="201">
        <f>'Monthly Prep'!L68</f>
        <v>0</v>
      </c>
      <c r="Q61" s="201">
        <f>'Monthly Prep'!M68</f>
        <v>0</v>
      </c>
      <c r="R61" s="201">
        <f>'Monthly Prep'!N68</f>
        <v>0</v>
      </c>
      <c r="S61" s="201">
        <f>'Monthly Prep'!O68</f>
        <v>0</v>
      </c>
      <c r="T61" s="201">
        <f>'Monthly Prep'!P68</f>
        <v>0</v>
      </c>
      <c r="U61" s="201">
        <f>'Monthly Prep'!Q68</f>
        <v>0</v>
      </c>
      <c r="V61" s="201">
        <f>'Monthly Prep'!R68</f>
        <v>0</v>
      </c>
      <c r="W61" s="201">
        <f>'Monthly Prep'!S68</f>
        <v>0</v>
      </c>
      <c r="X61" s="201">
        <f>'Monthly Prep'!T68</f>
        <v>0</v>
      </c>
      <c r="Y61" s="201">
        <f>'Monthly Prep'!U68</f>
        <v>0</v>
      </c>
      <c r="Z61" s="201">
        <f>'Monthly Prep'!V68</f>
        <v>0</v>
      </c>
      <c r="AA61" s="201">
        <f>'Monthly Prep'!W68</f>
        <v>0</v>
      </c>
      <c r="AB61" s="201">
        <f>'Monthly Prep'!X68</f>
        <v>0</v>
      </c>
      <c r="AC61" s="201">
        <f>'Monthly Prep'!Y68</f>
        <v>0</v>
      </c>
      <c r="AD61" s="201">
        <f>'Monthly Prep'!Z68</f>
        <v>0</v>
      </c>
      <c r="AE61" s="201">
        <f>'Monthly Prep'!AA68</f>
        <v>0</v>
      </c>
      <c r="AF61" s="201">
        <f>'Monthly Prep'!AB68</f>
        <v>0</v>
      </c>
      <c r="AG61" s="201">
        <f>'Monthly Prep'!AC68</f>
        <v>0</v>
      </c>
      <c r="AH61" s="201">
        <f>'Monthly Prep'!AD68</f>
        <v>0</v>
      </c>
      <c r="AI61" s="201">
        <f>'Monthly Prep'!AE68</f>
        <v>0</v>
      </c>
      <c r="AJ61" s="201">
        <f>'Monthly Prep'!AF68</f>
        <v>0</v>
      </c>
      <c r="AK61" s="201">
        <f>'Monthly Prep'!AG68</f>
        <v>0</v>
      </c>
      <c r="AL61" s="201">
        <f>'Monthly Prep'!AH68</f>
        <v>0</v>
      </c>
      <c r="AM61" s="184">
        <f t="shared" si="2"/>
        <v>0</v>
      </c>
      <c r="AN61" s="201" t="str">
        <f>'Monthly Prep'!B$3</f>
        <v>Monthly Prep Reporting Tool 1.0.1</v>
      </c>
      <c r="AO61" s="197">
        <f>'Monthly Prep'!AJ68</f>
        <v>0</v>
      </c>
    </row>
    <row r="62" spans="1:41" x14ac:dyDescent="0.25">
      <c r="A62" s="176" t="str">
        <f t="shared" si="4"/>
        <v>202205</v>
      </c>
      <c r="B62" s="177">
        <f>'Prep Partner Performance'!AE$2</f>
        <v>2022</v>
      </c>
      <c r="C62" s="178" t="str">
        <f>'Prep Partner Performance'!Z$2</f>
        <v>05</v>
      </c>
      <c r="D62" s="176">
        <f>'Prep Partner Performance'!G$2</f>
        <v>14943</v>
      </c>
      <c r="E62" s="175" t="str">
        <f>'Prep Partner Performance'!C$2</f>
        <v>Kisima Health Centre</v>
      </c>
      <c r="F62" s="297" t="str">
        <f>'Monthly Prep'!B$64</f>
        <v>Number restarted on PrEP</v>
      </c>
      <c r="G62" s="201" t="str">
        <f>'Monthly Prep'!C69</f>
        <v>PBFW Pregnant</v>
      </c>
      <c r="H62" s="201" t="str">
        <f>'Monthly Prep'!D69</f>
        <v>MP01-61</v>
      </c>
      <c r="I62" s="201">
        <f>'Monthly Prep'!E69</f>
        <v>0</v>
      </c>
      <c r="J62" s="201">
        <f>'Monthly Prep'!F69</f>
        <v>0</v>
      </c>
      <c r="K62" s="201">
        <f>'Monthly Prep'!G69</f>
        <v>0</v>
      </c>
      <c r="L62" s="201">
        <f>'Monthly Prep'!H69</f>
        <v>0</v>
      </c>
      <c r="M62" s="201">
        <f>'Monthly Prep'!I69</f>
        <v>0</v>
      </c>
      <c r="N62" s="201">
        <f>'Monthly Prep'!J69</f>
        <v>0</v>
      </c>
      <c r="O62" s="201">
        <f>'Monthly Prep'!K69</f>
        <v>0</v>
      </c>
      <c r="P62" s="201">
        <f>'Monthly Prep'!L69</f>
        <v>0</v>
      </c>
      <c r="Q62" s="201">
        <f>'Monthly Prep'!M69</f>
        <v>0</v>
      </c>
      <c r="R62" s="201">
        <f>'Monthly Prep'!N69</f>
        <v>0</v>
      </c>
      <c r="S62" s="201">
        <f>'Monthly Prep'!O69</f>
        <v>0</v>
      </c>
      <c r="T62" s="201">
        <f>'Monthly Prep'!P69</f>
        <v>0</v>
      </c>
      <c r="U62" s="201">
        <f>'Monthly Prep'!Q69</f>
        <v>0</v>
      </c>
      <c r="V62" s="201">
        <f>'Monthly Prep'!R69</f>
        <v>0</v>
      </c>
      <c r="W62" s="201">
        <f>'Monthly Prep'!S69</f>
        <v>0</v>
      </c>
      <c r="X62" s="201">
        <f>'Monthly Prep'!T69</f>
        <v>0</v>
      </c>
      <c r="Y62" s="201">
        <f>'Monthly Prep'!U69</f>
        <v>0</v>
      </c>
      <c r="Z62" s="201">
        <f>'Monthly Prep'!V69</f>
        <v>0</v>
      </c>
      <c r="AA62" s="201">
        <f>'Monthly Prep'!W69</f>
        <v>0</v>
      </c>
      <c r="AB62" s="201">
        <f>'Monthly Prep'!X69</f>
        <v>0</v>
      </c>
      <c r="AC62" s="201">
        <f>'Monthly Prep'!Y69</f>
        <v>0</v>
      </c>
      <c r="AD62" s="201">
        <f>'Monthly Prep'!Z69</f>
        <v>0</v>
      </c>
      <c r="AE62" s="201">
        <f>'Monthly Prep'!AA69</f>
        <v>0</v>
      </c>
      <c r="AF62" s="201">
        <f>'Monthly Prep'!AB69</f>
        <v>0</v>
      </c>
      <c r="AG62" s="201">
        <f>'Monthly Prep'!AC69</f>
        <v>0</v>
      </c>
      <c r="AH62" s="201">
        <f>'Monthly Prep'!AD69</f>
        <v>0</v>
      </c>
      <c r="AI62" s="201">
        <f>'Monthly Prep'!AE69</f>
        <v>0</v>
      </c>
      <c r="AJ62" s="201">
        <f>'Monthly Prep'!AF69</f>
        <v>0</v>
      </c>
      <c r="AK62" s="201">
        <f>'Monthly Prep'!AG69</f>
        <v>0</v>
      </c>
      <c r="AL62" s="201">
        <f>'Monthly Prep'!AH69</f>
        <v>0</v>
      </c>
      <c r="AM62" s="184">
        <f t="shared" si="2"/>
        <v>0</v>
      </c>
      <c r="AN62" s="201" t="str">
        <f>'Monthly Prep'!B$3</f>
        <v>Monthly Prep Reporting Tool 1.0.1</v>
      </c>
      <c r="AO62" s="197">
        <f>'Monthly Prep'!AJ69</f>
        <v>0</v>
      </c>
    </row>
    <row r="63" spans="1:41" x14ac:dyDescent="0.25">
      <c r="A63" s="176" t="str">
        <f t="shared" si="4"/>
        <v>202205</v>
      </c>
      <c r="B63" s="177">
        <f>'Prep Partner Performance'!AE$2</f>
        <v>2022</v>
      </c>
      <c r="C63" s="178" t="str">
        <f>'Prep Partner Performance'!Z$2</f>
        <v>05</v>
      </c>
      <c r="D63" s="176">
        <f>'Prep Partner Performance'!G$2</f>
        <v>14943</v>
      </c>
      <c r="E63" s="175" t="str">
        <f>'Prep Partner Performance'!C$2</f>
        <v>Kisima Health Centre</v>
      </c>
      <c r="F63" s="297" t="str">
        <f>'Monthly Prep'!B$64</f>
        <v>Number restarted on PrEP</v>
      </c>
      <c r="G63" s="201" t="str">
        <f>'Monthly Prep'!C70</f>
        <v>People Who Inject Drugs</v>
      </c>
      <c r="H63" s="201" t="str">
        <f>'Monthly Prep'!D70</f>
        <v>MP01-62</v>
      </c>
      <c r="I63" s="201">
        <f>'Monthly Prep'!E70</f>
        <v>0</v>
      </c>
      <c r="J63" s="201">
        <f>'Monthly Prep'!F70</f>
        <v>0</v>
      </c>
      <c r="K63" s="201">
        <f>'Monthly Prep'!G70</f>
        <v>0</v>
      </c>
      <c r="L63" s="201">
        <f>'Monthly Prep'!H70</f>
        <v>0</v>
      </c>
      <c r="M63" s="201">
        <f>'Monthly Prep'!I70</f>
        <v>0</v>
      </c>
      <c r="N63" s="201">
        <f>'Monthly Prep'!J70</f>
        <v>0</v>
      </c>
      <c r="O63" s="201">
        <f>'Monthly Prep'!K70</f>
        <v>0</v>
      </c>
      <c r="P63" s="201">
        <f>'Monthly Prep'!L70</f>
        <v>0</v>
      </c>
      <c r="Q63" s="201">
        <f>'Monthly Prep'!M70</f>
        <v>0</v>
      </c>
      <c r="R63" s="201">
        <f>'Monthly Prep'!N70</f>
        <v>0</v>
      </c>
      <c r="S63" s="201">
        <f>'Monthly Prep'!O70</f>
        <v>0</v>
      </c>
      <c r="T63" s="201">
        <f>'Monthly Prep'!P70</f>
        <v>0</v>
      </c>
      <c r="U63" s="201">
        <f>'Monthly Prep'!Q70</f>
        <v>0</v>
      </c>
      <c r="V63" s="201">
        <f>'Monthly Prep'!R70</f>
        <v>0</v>
      </c>
      <c r="W63" s="201">
        <f>'Monthly Prep'!S70</f>
        <v>0</v>
      </c>
      <c r="X63" s="201">
        <f>'Monthly Prep'!T70</f>
        <v>0</v>
      </c>
      <c r="Y63" s="201">
        <f>'Monthly Prep'!U70</f>
        <v>0</v>
      </c>
      <c r="Z63" s="201">
        <f>'Monthly Prep'!V70</f>
        <v>0</v>
      </c>
      <c r="AA63" s="201">
        <f>'Monthly Prep'!W70</f>
        <v>0</v>
      </c>
      <c r="AB63" s="201">
        <f>'Monthly Prep'!X70</f>
        <v>0</v>
      </c>
      <c r="AC63" s="201">
        <f>'Monthly Prep'!Y70</f>
        <v>0</v>
      </c>
      <c r="AD63" s="201">
        <f>'Monthly Prep'!Z70</f>
        <v>0</v>
      </c>
      <c r="AE63" s="201">
        <f>'Monthly Prep'!AA70</f>
        <v>0</v>
      </c>
      <c r="AF63" s="201">
        <f>'Monthly Prep'!AB70</f>
        <v>0</v>
      </c>
      <c r="AG63" s="201">
        <f>'Monthly Prep'!AC70</f>
        <v>0</v>
      </c>
      <c r="AH63" s="201">
        <f>'Monthly Prep'!AD70</f>
        <v>0</v>
      </c>
      <c r="AI63" s="201">
        <f>'Monthly Prep'!AE70</f>
        <v>0</v>
      </c>
      <c r="AJ63" s="201">
        <f>'Monthly Prep'!AF70</f>
        <v>0</v>
      </c>
      <c r="AK63" s="201">
        <f>'Monthly Prep'!AG70</f>
        <v>0</v>
      </c>
      <c r="AL63" s="201">
        <f>'Monthly Prep'!AH70</f>
        <v>0</v>
      </c>
      <c r="AM63" s="184">
        <f t="shared" si="2"/>
        <v>0</v>
      </c>
      <c r="AN63" s="201" t="str">
        <f>'Monthly Prep'!B$3</f>
        <v>Monthly Prep Reporting Tool 1.0.1</v>
      </c>
      <c r="AO63" s="197">
        <f>'Monthly Prep'!AJ70</f>
        <v>0</v>
      </c>
    </row>
    <row r="64" spans="1:41" x14ac:dyDescent="0.25">
      <c r="A64" s="176" t="str">
        <f t="shared" si="4"/>
        <v>202205</v>
      </c>
      <c r="B64" s="177">
        <f>'Prep Partner Performance'!AE$2</f>
        <v>2022</v>
      </c>
      <c r="C64" s="178" t="str">
        <f>'Prep Partner Performance'!Z$2</f>
        <v>05</v>
      </c>
      <c r="D64" s="176">
        <f>'Prep Partner Performance'!G$2</f>
        <v>14943</v>
      </c>
      <c r="E64" s="175" t="str">
        <f>'Prep Partner Performance'!C$2</f>
        <v>Kisima Health Centre</v>
      </c>
      <c r="F64" s="297" t="str">
        <f>'Monthly Prep'!B$64</f>
        <v>Number restarted on PrEP</v>
      </c>
      <c r="G64" s="201" t="str">
        <f>'Monthly Prep'!C71</f>
        <v>Sero -Discodant Couple</v>
      </c>
      <c r="H64" s="201" t="str">
        <f>'Monthly Prep'!D71</f>
        <v>MP01-63</v>
      </c>
      <c r="I64" s="201">
        <f>'Monthly Prep'!E71</f>
        <v>0</v>
      </c>
      <c r="J64" s="201">
        <f>'Monthly Prep'!F71</f>
        <v>0</v>
      </c>
      <c r="K64" s="201">
        <f>'Monthly Prep'!G71</f>
        <v>0</v>
      </c>
      <c r="L64" s="201">
        <f>'Monthly Prep'!H71</f>
        <v>0</v>
      </c>
      <c r="M64" s="201">
        <f>'Monthly Prep'!I71</f>
        <v>0</v>
      </c>
      <c r="N64" s="201">
        <f>'Monthly Prep'!J71</f>
        <v>0</v>
      </c>
      <c r="O64" s="201">
        <f>'Monthly Prep'!K71</f>
        <v>0</v>
      </c>
      <c r="P64" s="201">
        <f>'Monthly Prep'!L71</f>
        <v>0</v>
      </c>
      <c r="Q64" s="201">
        <f>'Monthly Prep'!M71</f>
        <v>0</v>
      </c>
      <c r="R64" s="201">
        <f>'Monthly Prep'!N71</f>
        <v>0</v>
      </c>
      <c r="S64" s="201">
        <f>'Monthly Prep'!O71</f>
        <v>0</v>
      </c>
      <c r="T64" s="201">
        <f>'Monthly Prep'!P71</f>
        <v>0</v>
      </c>
      <c r="U64" s="201">
        <f>'Monthly Prep'!Q71</f>
        <v>0</v>
      </c>
      <c r="V64" s="201">
        <f>'Monthly Prep'!R71</f>
        <v>0</v>
      </c>
      <c r="W64" s="201">
        <f>'Monthly Prep'!S71</f>
        <v>0</v>
      </c>
      <c r="X64" s="201">
        <f>'Monthly Prep'!T71</f>
        <v>0</v>
      </c>
      <c r="Y64" s="201">
        <f>'Monthly Prep'!U71</f>
        <v>0</v>
      </c>
      <c r="Z64" s="201">
        <f>'Monthly Prep'!V71</f>
        <v>0</v>
      </c>
      <c r="AA64" s="201">
        <f>'Monthly Prep'!W71</f>
        <v>0</v>
      </c>
      <c r="AB64" s="201">
        <f>'Monthly Prep'!X71</f>
        <v>0</v>
      </c>
      <c r="AC64" s="201">
        <f>'Monthly Prep'!Y71</f>
        <v>0</v>
      </c>
      <c r="AD64" s="201">
        <f>'Monthly Prep'!Z71</f>
        <v>0</v>
      </c>
      <c r="AE64" s="201">
        <f>'Monthly Prep'!AA71</f>
        <v>0</v>
      </c>
      <c r="AF64" s="201">
        <f>'Monthly Prep'!AB71</f>
        <v>0</v>
      </c>
      <c r="AG64" s="201">
        <f>'Monthly Prep'!AC71</f>
        <v>0</v>
      </c>
      <c r="AH64" s="201">
        <f>'Monthly Prep'!AD71</f>
        <v>0</v>
      </c>
      <c r="AI64" s="201">
        <f>'Monthly Prep'!AE71</f>
        <v>0</v>
      </c>
      <c r="AJ64" s="201">
        <f>'Monthly Prep'!AF71</f>
        <v>0</v>
      </c>
      <c r="AK64" s="201">
        <f>'Monthly Prep'!AG71</f>
        <v>0</v>
      </c>
      <c r="AL64" s="201">
        <f>'Monthly Prep'!AH71</f>
        <v>0</v>
      </c>
      <c r="AM64" s="184">
        <f t="shared" si="2"/>
        <v>0</v>
      </c>
      <c r="AN64" s="201" t="str">
        <f>'Monthly Prep'!B$3</f>
        <v>Monthly Prep Reporting Tool 1.0.1</v>
      </c>
      <c r="AO64" s="197">
        <f>'Monthly Prep'!AJ71</f>
        <v>0</v>
      </c>
    </row>
    <row r="65" spans="1:41" x14ac:dyDescent="0.25">
      <c r="A65" s="176" t="str">
        <f t="shared" si="4"/>
        <v>202205</v>
      </c>
      <c r="B65" s="177">
        <f>'Prep Partner Performance'!AE$2</f>
        <v>2022</v>
      </c>
      <c r="C65" s="178" t="str">
        <f>'Prep Partner Performance'!Z$2</f>
        <v>05</v>
      </c>
      <c r="D65" s="176">
        <f>'Prep Partner Performance'!G$2</f>
        <v>14943</v>
      </c>
      <c r="E65" s="175" t="str">
        <f>'Prep Partner Performance'!C$2</f>
        <v>Kisima Health Centre</v>
      </c>
      <c r="F65" s="297" t="str">
        <f>'Monthly Prep'!B$64</f>
        <v>Number restarted on PrEP</v>
      </c>
      <c r="G65" s="201" t="str">
        <f>'Monthly Prep'!C72</f>
        <v>Men who have Sex with Men</v>
      </c>
      <c r="H65" s="201" t="str">
        <f>'Monthly Prep'!D72</f>
        <v>MP01-64</v>
      </c>
      <c r="I65" s="201">
        <f>'Monthly Prep'!E72</f>
        <v>0</v>
      </c>
      <c r="J65" s="201">
        <f>'Monthly Prep'!F72</f>
        <v>0</v>
      </c>
      <c r="K65" s="201">
        <f>'Monthly Prep'!G72</f>
        <v>0</v>
      </c>
      <c r="L65" s="201">
        <f>'Monthly Prep'!H72</f>
        <v>0</v>
      </c>
      <c r="M65" s="201">
        <f>'Monthly Prep'!I72</f>
        <v>0</v>
      </c>
      <c r="N65" s="201">
        <f>'Monthly Prep'!J72</f>
        <v>0</v>
      </c>
      <c r="O65" s="201">
        <f>'Monthly Prep'!K72</f>
        <v>0</v>
      </c>
      <c r="P65" s="201">
        <f>'Monthly Prep'!L72</f>
        <v>0</v>
      </c>
      <c r="Q65" s="201">
        <f>'Monthly Prep'!M72</f>
        <v>0</v>
      </c>
      <c r="R65" s="201">
        <f>'Monthly Prep'!N72</f>
        <v>0</v>
      </c>
      <c r="S65" s="201">
        <f>'Monthly Prep'!O72</f>
        <v>0</v>
      </c>
      <c r="T65" s="201">
        <f>'Monthly Prep'!P72</f>
        <v>0</v>
      </c>
      <c r="U65" s="201">
        <f>'Monthly Prep'!Q72</f>
        <v>0</v>
      </c>
      <c r="V65" s="201">
        <f>'Monthly Prep'!R72</f>
        <v>0</v>
      </c>
      <c r="W65" s="201">
        <f>'Monthly Prep'!S72</f>
        <v>0</v>
      </c>
      <c r="X65" s="201">
        <f>'Monthly Prep'!T72</f>
        <v>0</v>
      </c>
      <c r="Y65" s="201">
        <f>'Monthly Prep'!U72</f>
        <v>0</v>
      </c>
      <c r="Z65" s="201">
        <f>'Monthly Prep'!V72</f>
        <v>0</v>
      </c>
      <c r="AA65" s="201">
        <f>'Monthly Prep'!W72</f>
        <v>0</v>
      </c>
      <c r="AB65" s="201">
        <f>'Monthly Prep'!X72</f>
        <v>0</v>
      </c>
      <c r="AC65" s="201">
        <f>'Monthly Prep'!Y72</f>
        <v>0</v>
      </c>
      <c r="AD65" s="201">
        <f>'Monthly Prep'!Z72</f>
        <v>0</v>
      </c>
      <c r="AE65" s="201">
        <f>'Monthly Prep'!AA72</f>
        <v>0</v>
      </c>
      <c r="AF65" s="201">
        <f>'Monthly Prep'!AB72</f>
        <v>0</v>
      </c>
      <c r="AG65" s="201">
        <f>'Monthly Prep'!AC72</f>
        <v>0</v>
      </c>
      <c r="AH65" s="201">
        <f>'Monthly Prep'!AD72</f>
        <v>0</v>
      </c>
      <c r="AI65" s="201">
        <f>'Monthly Prep'!AE72</f>
        <v>0</v>
      </c>
      <c r="AJ65" s="201">
        <f>'Monthly Prep'!AF72</f>
        <v>0</v>
      </c>
      <c r="AK65" s="201">
        <f>'Monthly Prep'!AG72</f>
        <v>0</v>
      </c>
      <c r="AL65" s="201">
        <f>'Monthly Prep'!AH72</f>
        <v>0</v>
      </c>
      <c r="AM65" s="184">
        <f t="shared" si="2"/>
        <v>0</v>
      </c>
      <c r="AN65" s="201" t="str">
        <f>'Monthly Prep'!B$3</f>
        <v>Monthly Prep Reporting Tool 1.0.1</v>
      </c>
      <c r="AO65" s="197">
        <f>'Monthly Prep'!AJ72</f>
        <v>0</v>
      </c>
    </row>
    <row r="66" spans="1:41" x14ac:dyDescent="0.25">
      <c r="A66" s="176" t="str">
        <f t="shared" si="4"/>
        <v>202205</v>
      </c>
      <c r="B66" s="177">
        <f>'Prep Partner Performance'!AE$2</f>
        <v>2022</v>
      </c>
      <c r="C66" s="178" t="str">
        <f>'Prep Partner Performance'!Z$2</f>
        <v>05</v>
      </c>
      <c r="D66" s="176">
        <f>'Prep Partner Performance'!G$2</f>
        <v>14943</v>
      </c>
      <c r="E66" s="175" t="str">
        <f>'Prep Partner Performance'!C$2</f>
        <v>Kisima Health Centre</v>
      </c>
      <c r="F66" s="297" t="str">
        <f>'Monthly Prep'!B$73</f>
        <v>Clients who had a Refill at Month 1</v>
      </c>
      <c r="G66" s="201" t="str">
        <f>'Monthly Prep'!C73</f>
        <v>Adolescent Girls and Young Women (AGYW)</v>
      </c>
      <c r="H66" s="201" t="str">
        <f>'Monthly Prep'!D73</f>
        <v>MP01-65</v>
      </c>
      <c r="I66" s="201">
        <f>'Monthly Prep'!E73</f>
        <v>0</v>
      </c>
      <c r="J66" s="201">
        <f>'Monthly Prep'!F73</f>
        <v>0</v>
      </c>
      <c r="K66" s="201">
        <f>'Monthly Prep'!G73</f>
        <v>0</v>
      </c>
      <c r="L66" s="201">
        <f>'Monthly Prep'!H73</f>
        <v>0</v>
      </c>
      <c r="M66" s="201">
        <f>'Monthly Prep'!I73</f>
        <v>0</v>
      </c>
      <c r="N66" s="201">
        <f>'Monthly Prep'!J73</f>
        <v>0</v>
      </c>
      <c r="O66" s="201">
        <f>'Monthly Prep'!K73</f>
        <v>0</v>
      </c>
      <c r="P66" s="201">
        <f>'Monthly Prep'!L73</f>
        <v>0</v>
      </c>
      <c r="Q66" s="201">
        <f>'Monthly Prep'!M73</f>
        <v>0</v>
      </c>
      <c r="R66" s="201">
        <f>'Monthly Prep'!N73</f>
        <v>0</v>
      </c>
      <c r="S66" s="201">
        <f>'Monthly Prep'!O73</f>
        <v>0</v>
      </c>
      <c r="T66" s="201">
        <f>'Monthly Prep'!P73</f>
        <v>0</v>
      </c>
      <c r="U66" s="201">
        <f>'Monthly Prep'!Q73</f>
        <v>0</v>
      </c>
      <c r="V66" s="201">
        <f>'Monthly Prep'!R73</f>
        <v>0</v>
      </c>
      <c r="W66" s="201">
        <f>'Monthly Prep'!S73</f>
        <v>0</v>
      </c>
      <c r="X66" s="201">
        <f>'Monthly Prep'!T73</f>
        <v>0</v>
      </c>
      <c r="Y66" s="201">
        <f>'Monthly Prep'!U73</f>
        <v>0</v>
      </c>
      <c r="Z66" s="201">
        <f>'Monthly Prep'!V73</f>
        <v>0</v>
      </c>
      <c r="AA66" s="201">
        <f>'Monthly Prep'!W73</f>
        <v>0</v>
      </c>
      <c r="AB66" s="201">
        <f>'Monthly Prep'!X73</f>
        <v>0</v>
      </c>
      <c r="AC66" s="201">
        <f>'Monthly Prep'!Y73</f>
        <v>0</v>
      </c>
      <c r="AD66" s="201">
        <f>'Monthly Prep'!Z73</f>
        <v>0</v>
      </c>
      <c r="AE66" s="201">
        <f>'Monthly Prep'!AA73</f>
        <v>0</v>
      </c>
      <c r="AF66" s="201">
        <f>'Monthly Prep'!AB73</f>
        <v>0</v>
      </c>
      <c r="AG66" s="201">
        <f>'Monthly Prep'!AC73</f>
        <v>0</v>
      </c>
      <c r="AH66" s="201">
        <f>'Monthly Prep'!AD73</f>
        <v>0</v>
      </c>
      <c r="AI66" s="201">
        <f>'Monthly Prep'!AE73</f>
        <v>0</v>
      </c>
      <c r="AJ66" s="201">
        <f>'Monthly Prep'!AF73</f>
        <v>0</v>
      </c>
      <c r="AK66" s="201">
        <f>'Monthly Prep'!AG73</f>
        <v>0</v>
      </c>
      <c r="AL66" s="201">
        <f>'Monthly Prep'!AH73</f>
        <v>0</v>
      </c>
      <c r="AM66" s="184">
        <f t="shared" si="2"/>
        <v>0</v>
      </c>
      <c r="AN66" s="201" t="str">
        <f>'Monthly Prep'!B$3</f>
        <v>Monthly Prep Reporting Tool 1.0.1</v>
      </c>
      <c r="AO66" s="197" t="str">
        <f>'Monthly Prep'!AJ73</f>
        <v/>
      </c>
    </row>
    <row r="67" spans="1:41" x14ac:dyDescent="0.25">
      <c r="A67" s="176" t="str">
        <f t="shared" si="4"/>
        <v>202205</v>
      </c>
      <c r="B67" s="177">
        <f>'Prep Partner Performance'!AE$2</f>
        <v>2022</v>
      </c>
      <c r="C67" s="178" t="str">
        <f>'Prep Partner Performance'!Z$2</f>
        <v>05</v>
      </c>
      <c r="D67" s="176">
        <f>'Prep Partner Performance'!G$2</f>
        <v>14943</v>
      </c>
      <c r="E67" s="175" t="str">
        <f>'Prep Partner Performance'!C$2</f>
        <v>Kisima Health Centre</v>
      </c>
      <c r="F67" s="297" t="str">
        <f>'Monthly Prep'!B$73</f>
        <v>Clients who had a Refill at Month 1</v>
      </c>
      <c r="G67" s="201" t="str">
        <f>'Monthly Prep'!C74</f>
        <v>Female Sex Workers</v>
      </c>
      <c r="H67" s="201" t="str">
        <f>'Monthly Prep'!D74</f>
        <v>MP01-66</v>
      </c>
      <c r="I67" s="201">
        <f>'Monthly Prep'!E74</f>
        <v>0</v>
      </c>
      <c r="J67" s="201">
        <f>'Monthly Prep'!F74</f>
        <v>0</v>
      </c>
      <c r="K67" s="201">
        <f>'Monthly Prep'!G74</f>
        <v>0</v>
      </c>
      <c r="L67" s="201">
        <f>'Monthly Prep'!H74</f>
        <v>0</v>
      </c>
      <c r="M67" s="201">
        <f>'Monthly Prep'!I74</f>
        <v>0</v>
      </c>
      <c r="N67" s="201">
        <f>'Monthly Prep'!J74</f>
        <v>0</v>
      </c>
      <c r="O67" s="201">
        <f>'Monthly Prep'!K74</f>
        <v>0</v>
      </c>
      <c r="P67" s="201">
        <f>'Monthly Prep'!L74</f>
        <v>0</v>
      </c>
      <c r="Q67" s="201">
        <f>'Monthly Prep'!M74</f>
        <v>0</v>
      </c>
      <c r="R67" s="201">
        <f>'Monthly Prep'!N74</f>
        <v>0</v>
      </c>
      <c r="S67" s="201">
        <f>'Monthly Prep'!O74</f>
        <v>0</v>
      </c>
      <c r="T67" s="201">
        <f>'Monthly Prep'!P74</f>
        <v>0</v>
      </c>
      <c r="U67" s="201">
        <f>'Monthly Prep'!Q74</f>
        <v>0</v>
      </c>
      <c r="V67" s="201">
        <f>'Monthly Prep'!R74</f>
        <v>0</v>
      </c>
      <c r="W67" s="201">
        <f>'Monthly Prep'!S74</f>
        <v>0</v>
      </c>
      <c r="X67" s="201">
        <f>'Monthly Prep'!T74</f>
        <v>0</v>
      </c>
      <c r="Y67" s="201">
        <f>'Monthly Prep'!U74</f>
        <v>0</v>
      </c>
      <c r="Z67" s="201">
        <f>'Monthly Prep'!V74</f>
        <v>0</v>
      </c>
      <c r="AA67" s="201">
        <f>'Monthly Prep'!W74</f>
        <v>0</v>
      </c>
      <c r="AB67" s="201">
        <f>'Monthly Prep'!X74</f>
        <v>0</v>
      </c>
      <c r="AC67" s="201">
        <f>'Monthly Prep'!Y74</f>
        <v>0</v>
      </c>
      <c r="AD67" s="201">
        <f>'Monthly Prep'!Z74</f>
        <v>0</v>
      </c>
      <c r="AE67" s="201">
        <f>'Monthly Prep'!AA74</f>
        <v>0</v>
      </c>
      <c r="AF67" s="201">
        <f>'Monthly Prep'!AB74</f>
        <v>0</v>
      </c>
      <c r="AG67" s="201">
        <f>'Monthly Prep'!AC74</f>
        <v>0</v>
      </c>
      <c r="AH67" s="201">
        <f>'Monthly Prep'!AD74</f>
        <v>0</v>
      </c>
      <c r="AI67" s="201">
        <f>'Monthly Prep'!AE74</f>
        <v>0</v>
      </c>
      <c r="AJ67" s="201">
        <f>'Monthly Prep'!AF74</f>
        <v>0</v>
      </c>
      <c r="AK67" s="201">
        <f>'Monthly Prep'!AG74</f>
        <v>0</v>
      </c>
      <c r="AL67" s="201">
        <f>'Monthly Prep'!AH74</f>
        <v>0</v>
      </c>
      <c r="AM67" s="184">
        <f t="shared" si="2"/>
        <v>0</v>
      </c>
      <c r="AN67" s="201" t="str">
        <f>'Monthly Prep'!B$3</f>
        <v>Monthly Prep Reporting Tool 1.0.1</v>
      </c>
      <c r="AO67" s="197" t="str">
        <f>'Monthly Prep'!AJ74</f>
        <v/>
      </c>
    </row>
    <row r="68" spans="1:41" x14ac:dyDescent="0.25">
      <c r="A68" s="176" t="str">
        <f t="shared" si="4"/>
        <v>202205</v>
      </c>
      <c r="B68" s="177">
        <f>'Prep Partner Performance'!AE$2</f>
        <v>2022</v>
      </c>
      <c r="C68" s="178" t="str">
        <f>'Prep Partner Performance'!Z$2</f>
        <v>05</v>
      </c>
      <c r="D68" s="176">
        <f>'Prep Partner Performance'!G$2</f>
        <v>14943</v>
      </c>
      <c r="E68" s="175" t="str">
        <f>'Prep Partner Performance'!C$2</f>
        <v>Kisima Health Centre</v>
      </c>
      <c r="F68" s="297" t="str">
        <f>'Monthly Prep'!B$73</f>
        <v>Clients who had a Refill at Month 1</v>
      </c>
      <c r="G68" s="201" t="str">
        <f>'Monthly Prep'!C75</f>
        <v>General Population</v>
      </c>
      <c r="H68" s="201" t="str">
        <f>'Monthly Prep'!D75</f>
        <v>MP01-67</v>
      </c>
      <c r="I68" s="201">
        <f>'Monthly Prep'!E75</f>
        <v>0</v>
      </c>
      <c r="J68" s="201">
        <f>'Monthly Prep'!F75</f>
        <v>0</v>
      </c>
      <c r="K68" s="201">
        <f>'Monthly Prep'!G75</f>
        <v>0</v>
      </c>
      <c r="L68" s="201">
        <f>'Monthly Prep'!H75</f>
        <v>0</v>
      </c>
      <c r="M68" s="201">
        <f>'Monthly Prep'!I75</f>
        <v>0</v>
      </c>
      <c r="N68" s="201">
        <f>'Monthly Prep'!J75</f>
        <v>0</v>
      </c>
      <c r="O68" s="201">
        <f>'Monthly Prep'!K75</f>
        <v>0</v>
      </c>
      <c r="P68" s="201">
        <f>'Monthly Prep'!L75</f>
        <v>0</v>
      </c>
      <c r="Q68" s="201">
        <f>'Monthly Prep'!M75</f>
        <v>0</v>
      </c>
      <c r="R68" s="201">
        <f>'Monthly Prep'!N75</f>
        <v>0</v>
      </c>
      <c r="S68" s="201">
        <f>'Monthly Prep'!O75</f>
        <v>0</v>
      </c>
      <c r="T68" s="201">
        <f>'Monthly Prep'!P75</f>
        <v>0</v>
      </c>
      <c r="U68" s="201">
        <f>'Monthly Prep'!Q75</f>
        <v>0</v>
      </c>
      <c r="V68" s="201">
        <f>'Monthly Prep'!R75</f>
        <v>0</v>
      </c>
      <c r="W68" s="201">
        <f>'Monthly Prep'!S75</f>
        <v>0</v>
      </c>
      <c r="X68" s="201">
        <f>'Monthly Prep'!T75</f>
        <v>0</v>
      </c>
      <c r="Y68" s="201">
        <f>'Monthly Prep'!U75</f>
        <v>0</v>
      </c>
      <c r="Z68" s="201">
        <f>'Monthly Prep'!V75</f>
        <v>0</v>
      </c>
      <c r="AA68" s="201">
        <f>'Monthly Prep'!W75</f>
        <v>0</v>
      </c>
      <c r="AB68" s="201">
        <f>'Monthly Prep'!X75</f>
        <v>0</v>
      </c>
      <c r="AC68" s="201">
        <f>'Monthly Prep'!Y75</f>
        <v>0</v>
      </c>
      <c r="AD68" s="201">
        <f>'Monthly Prep'!Z75</f>
        <v>0</v>
      </c>
      <c r="AE68" s="201">
        <f>'Monthly Prep'!AA75</f>
        <v>0</v>
      </c>
      <c r="AF68" s="201">
        <f>'Monthly Prep'!AB75</f>
        <v>0</v>
      </c>
      <c r="AG68" s="201">
        <f>'Monthly Prep'!AC75</f>
        <v>0</v>
      </c>
      <c r="AH68" s="201">
        <f>'Monthly Prep'!AD75</f>
        <v>0</v>
      </c>
      <c r="AI68" s="201">
        <f>'Monthly Prep'!AE75</f>
        <v>0</v>
      </c>
      <c r="AJ68" s="201">
        <f>'Monthly Prep'!AF75</f>
        <v>0</v>
      </c>
      <c r="AK68" s="201">
        <f>'Monthly Prep'!AG75</f>
        <v>0</v>
      </c>
      <c r="AL68" s="201">
        <f>'Monthly Prep'!AH75</f>
        <v>0</v>
      </c>
      <c r="AM68" s="184">
        <f t="shared" ref="AM68:AM131" si="5">SUM(I68:AL68)</f>
        <v>0</v>
      </c>
      <c r="AN68" s="201" t="str">
        <f>'Monthly Prep'!B$3</f>
        <v>Monthly Prep Reporting Tool 1.0.1</v>
      </c>
      <c r="AO68" s="197" t="str">
        <f>'Monthly Prep'!AJ75</f>
        <v/>
      </c>
    </row>
    <row r="69" spans="1:41" x14ac:dyDescent="0.25">
      <c r="A69" s="176" t="str">
        <f t="shared" si="4"/>
        <v>202205</v>
      </c>
      <c r="B69" s="177">
        <f>'Prep Partner Performance'!AE$2</f>
        <v>2022</v>
      </c>
      <c r="C69" s="178" t="str">
        <f>'Prep Partner Performance'!Z$2</f>
        <v>05</v>
      </c>
      <c r="D69" s="176">
        <f>'Prep Partner Performance'!G$2</f>
        <v>14943</v>
      </c>
      <c r="E69" s="175" t="str">
        <f>'Prep Partner Performance'!C$2</f>
        <v>Kisima Health Centre</v>
      </c>
      <c r="F69" s="297" t="str">
        <f>'Monthly Prep'!B$73</f>
        <v>Clients who had a Refill at Month 1</v>
      </c>
      <c r="G69" s="201" t="str">
        <f>'Monthly Prep'!C76</f>
        <v>Men at High Risk</v>
      </c>
      <c r="H69" s="201" t="str">
        <f>'Monthly Prep'!D76</f>
        <v>MP01-68</v>
      </c>
      <c r="I69" s="201">
        <f>'Monthly Prep'!E76</f>
        <v>0</v>
      </c>
      <c r="J69" s="201">
        <f>'Monthly Prep'!F76</f>
        <v>0</v>
      </c>
      <c r="K69" s="201">
        <f>'Monthly Prep'!G76</f>
        <v>0</v>
      </c>
      <c r="L69" s="201">
        <f>'Monthly Prep'!H76</f>
        <v>0</v>
      </c>
      <c r="M69" s="201">
        <f>'Monthly Prep'!I76</f>
        <v>0</v>
      </c>
      <c r="N69" s="201">
        <f>'Monthly Prep'!J76</f>
        <v>0</v>
      </c>
      <c r="O69" s="201">
        <f>'Monthly Prep'!K76</f>
        <v>0</v>
      </c>
      <c r="P69" s="201">
        <f>'Monthly Prep'!L76</f>
        <v>0</v>
      </c>
      <c r="Q69" s="201">
        <f>'Monthly Prep'!M76</f>
        <v>0</v>
      </c>
      <c r="R69" s="201">
        <f>'Monthly Prep'!N76</f>
        <v>0</v>
      </c>
      <c r="S69" s="201">
        <f>'Monthly Prep'!O76</f>
        <v>0</v>
      </c>
      <c r="T69" s="201">
        <f>'Monthly Prep'!P76</f>
        <v>0</v>
      </c>
      <c r="U69" s="201">
        <f>'Monthly Prep'!Q76</f>
        <v>0</v>
      </c>
      <c r="V69" s="201">
        <f>'Monthly Prep'!R76</f>
        <v>0</v>
      </c>
      <c r="W69" s="201">
        <f>'Monthly Prep'!S76</f>
        <v>0</v>
      </c>
      <c r="X69" s="201">
        <f>'Monthly Prep'!T76</f>
        <v>0</v>
      </c>
      <c r="Y69" s="201">
        <f>'Monthly Prep'!U76</f>
        <v>0</v>
      </c>
      <c r="Z69" s="201">
        <f>'Monthly Prep'!V76</f>
        <v>0</v>
      </c>
      <c r="AA69" s="201">
        <f>'Monthly Prep'!W76</f>
        <v>0</v>
      </c>
      <c r="AB69" s="201">
        <f>'Monthly Prep'!X76</f>
        <v>0</v>
      </c>
      <c r="AC69" s="201">
        <f>'Monthly Prep'!Y76</f>
        <v>0</v>
      </c>
      <c r="AD69" s="201">
        <f>'Monthly Prep'!Z76</f>
        <v>0</v>
      </c>
      <c r="AE69" s="201">
        <f>'Monthly Prep'!AA76</f>
        <v>0</v>
      </c>
      <c r="AF69" s="201">
        <f>'Monthly Prep'!AB76</f>
        <v>0</v>
      </c>
      <c r="AG69" s="201">
        <f>'Monthly Prep'!AC76</f>
        <v>0</v>
      </c>
      <c r="AH69" s="201">
        <f>'Monthly Prep'!AD76</f>
        <v>0</v>
      </c>
      <c r="AI69" s="201">
        <f>'Monthly Prep'!AE76</f>
        <v>0</v>
      </c>
      <c r="AJ69" s="201">
        <f>'Monthly Prep'!AF76</f>
        <v>0</v>
      </c>
      <c r="AK69" s="201">
        <f>'Monthly Prep'!AG76</f>
        <v>0</v>
      </c>
      <c r="AL69" s="201">
        <f>'Monthly Prep'!AH76</f>
        <v>0</v>
      </c>
      <c r="AM69" s="184">
        <f t="shared" si="5"/>
        <v>0</v>
      </c>
      <c r="AN69" s="201" t="str">
        <f>'Monthly Prep'!B$3</f>
        <v>Monthly Prep Reporting Tool 1.0.1</v>
      </c>
      <c r="AO69" s="197" t="str">
        <f>'Monthly Prep'!AJ76</f>
        <v/>
      </c>
    </row>
    <row r="70" spans="1:41" x14ac:dyDescent="0.25">
      <c r="A70" s="176" t="str">
        <f t="shared" si="4"/>
        <v>202205</v>
      </c>
      <c r="B70" s="177">
        <f>'Prep Partner Performance'!AE$2</f>
        <v>2022</v>
      </c>
      <c r="C70" s="178" t="str">
        <f>'Prep Partner Performance'!Z$2</f>
        <v>05</v>
      </c>
      <c r="D70" s="176">
        <f>'Prep Partner Performance'!G$2</f>
        <v>14943</v>
      </c>
      <c r="E70" s="175" t="str">
        <f>'Prep Partner Performance'!C$2</f>
        <v>Kisima Health Centre</v>
      </c>
      <c r="F70" s="297" t="str">
        <f>'Monthly Prep'!B$73</f>
        <v>Clients who had a Refill at Month 1</v>
      </c>
      <c r="G70" s="201" t="str">
        <f>'Monthly Prep'!C77</f>
        <v>PBFW Breastfeeding</v>
      </c>
      <c r="H70" s="201" t="str">
        <f>'Monthly Prep'!D77</f>
        <v>MP01-69</v>
      </c>
      <c r="I70" s="201">
        <f>'Monthly Prep'!E77</f>
        <v>0</v>
      </c>
      <c r="J70" s="201">
        <f>'Monthly Prep'!F77</f>
        <v>0</v>
      </c>
      <c r="K70" s="201">
        <f>'Monthly Prep'!G77</f>
        <v>0</v>
      </c>
      <c r="L70" s="201">
        <f>'Monthly Prep'!H77</f>
        <v>0</v>
      </c>
      <c r="M70" s="201">
        <f>'Monthly Prep'!I77</f>
        <v>0</v>
      </c>
      <c r="N70" s="201">
        <f>'Monthly Prep'!J77</f>
        <v>0</v>
      </c>
      <c r="O70" s="201">
        <f>'Monthly Prep'!K77</f>
        <v>0</v>
      </c>
      <c r="P70" s="201">
        <f>'Monthly Prep'!L77</f>
        <v>0</v>
      </c>
      <c r="Q70" s="201">
        <f>'Monthly Prep'!M77</f>
        <v>0</v>
      </c>
      <c r="R70" s="201">
        <f>'Monthly Prep'!N77</f>
        <v>0</v>
      </c>
      <c r="S70" s="201">
        <f>'Monthly Prep'!O77</f>
        <v>0</v>
      </c>
      <c r="T70" s="201">
        <f>'Monthly Prep'!P77</f>
        <v>0</v>
      </c>
      <c r="U70" s="201">
        <f>'Monthly Prep'!Q77</f>
        <v>0</v>
      </c>
      <c r="V70" s="201">
        <f>'Monthly Prep'!R77</f>
        <v>0</v>
      </c>
      <c r="W70" s="201">
        <f>'Monthly Prep'!S77</f>
        <v>0</v>
      </c>
      <c r="X70" s="201">
        <f>'Monthly Prep'!T77</f>
        <v>0</v>
      </c>
      <c r="Y70" s="201">
        <f>'Monthly Prep'!U77</f>
        <v>0</v>
      </c>
      <c r="Z70" s="201">
        <f>'Monthly Prep'!V77</f>
        <v>0</v>
      </c>
      <c r="AA70" s="201">
        <f>'Monthly Prep'!W77</f>
        <v>0</v>
      </c>
      <c r="AB70" s="201">
        <f>'Monthly Prep'!X77</f>
        <v>0</v>
      </c>
      <c r="AC70" s="201">
        <f>'Monthly Prep'!Y77</f>
        <v>0</v>
      </c>
      <c r="AD70" s="201">
        <f>'Monthly Prep'!Z77</f>
        <v>0</v>
      </c>
      <c r="AE70" s="201">
        <f>'Monthly Prep'!AA77</f>
        <v>0</v>
      </c>
      <c r="AF70" s="201">
        <f>'Monthly Prep'!AB77</f>
        <v>0</v>
      </c>
      <c r="AG70" s="201">
        <f>'Monthly Prep'!AC77</f>
        <v>0</v>
      </c>
      <c r="AH70" s="201">
        <f>'Monthly Prep'!AD77</f>
        <v>0</v>
      </c>
      <c r="AI70" s="201">
        <f>'Monthly Prep'!AE77</f>
        <v>0</v>
      </c>
      <c r="AJ70" s="201">
        <f>'Monthly Prep'!AF77</f>
        <v>0</v>
      </c>
      <c r="AK70" s="201">
        <f>'Monthly Prep'!AG77</f>
        <v>0</v>
      </c>
      <c r="AL70" s="201">
        <f>'Monthly Prep'!AH77</f>
        <v>0</v>
      </c>
      <c r="AM70" s="184">
        <f t="shared" si="5"/>
        <v>0</v>
      </c>
      <c r="AN70" s="201" t="str">
        <f>'Monthly Prep'!B$3</f>
        <v>Monthly Prep Reporting Tool 1.0.1</v>
      </c>
      <c r="AO70" s="197" t="str">
        <f>'Monthly Prep'!AJ77</f>
        <v/>
      </c>
    </row>
    <row r="71" spans="1:41" x14ac:dyDescent="0.25">
      <c r="A71" s="176" t="str">
        <f t="shared" si="4"/>
        <v>202205</v>
      </c>
      <c r="B71" s="177">
        <f>'Prep Partner Performance'!AE$2</f>
        <v>2022</v>
      </c>
      <c r="C71" s="178" t="str">
        <f>'Prep Partner Performance'!Z$2</f>
        <v>05</v>
      </c>
      <c r="D71" s="176">
        <f>'Prep Partner Performance'!G$2</f>
        <v>14943</v>
      </c>
      <c r="E71" s="175" t="str">
        <f>'Prep Partner Performance'!C$2</f>
        <v>Kisima Health Centre</v>
      </c>
      <c r="F71" s="297" t="str">
        <f>'Monthly Prep'!B$73</f>
        <v>Clients who had a Refill at Month 1</v>
      </c>
      <c r="G71" s="201" t="str">
        <f>'Monthly Prep'!C78</f>
        <v>PBFW Pregnant</v>
      </c>
      <c r="H71" s="201" t="str">
        <f>'Monthly Prep'!D78</f>
        <v>MP01-70</v>
      </c>
      <c r="I71" s="201">
        <f>'Monthly Prep'!E78</f>
        <v>0</v>
      </c>
      <c r="J71" s="201">
        <f>'Monthly Prep'!F78</f>
        <v>0</v>
      </c>
      <c r="K71" s="201">
        <f>'Monthly Prep'!G78</f>
        <v>0</v>
      </c>
      <c r="L71" s="201">
        <f>'Monthly Prep'!H78</f>
        <v>0</v>
      </c>
      <c r="M71" s="201">
        <f>'Monthly Prep'!I78</f>
        <v>0</v>
      </c>
      <c r="N71" s="201">
        <f>'Monthly Prep'!J78</f>
        <v>0</v>
      </c>
      <c r="O71" s="201">
        <f>'Monthly Prep'!K78</f>
        <v>0</v>
      </c>
      <c r="P71" s="201">
        <f>'Monthly Prep'!L78</f>
        <v>0</v>
      </c>
      <c r="Q71" s="201">
        <f>'Monthly Prep'!M78</f>
        <v>0</v>
      </c>
      <c r="R71" s="201">
        <f>'Monthly Prep'!N78</f>
        <v>0</v>
      </c>
      <c r="S71" s="201">
        <f>'Monthly Prep'!O78</f>
        <v>0</v>
      </c>
      <c r="T71" s="201">
        <f>'Monthly Prep'!P78</f>
        <v>0</v>
      </c>
      <c r="U71" s="201">
        <f>'Monthly Prep'!Q78</f>
        <v>0</v>
      </c>
      <c r="V71" s="201">
        <f>'Monthly Prep'!R78</f>
        <v>0</v>
      </c>
      <c r="W71" s="201">
        <f>'Monthly Prep'!S78</f>
        <v>0</v>
      </c>
      <c r="X71" s="201">
        <f>'Monthly Prep'!T78</f>
        <v>0</v>
      </c>
      <c r="Y71" s="201">
        <f>'Monthly Prep'!U78</f>
        <v>0</v>
      </c>
      <c r="Z71" s="201">
        <f>'Monthly Prep'!V78</f>
        <v>0</v>
      </c>
      <c r="AA71" s="201">
        <f>'Monthly Prep'!W78</f>
        <v>0</v>
      </c>
      <c r="AB71" s="201">
        <f>'Monthly Prep'!X78</f>
        <v>0</v>
      </c>
      <c r="AC71" s="201">
        <f>'Monthly Prep'!Y78</f>
        <v>0</v>
      </c>
      <c r="AD71" s="201">
        <f>'Monthly Prep'!Z78</f>
        <v>0</v>
      </c>
      <c r="AE71" s="201">
        <f>'Monthly Prep'!AA78</f>
        <v>0</v>
      </c>
      <c r="AF71" s="201">
        <f>'Monthly Prep'!AB78</f>
        <v>0</v>
      </c>
      <c r="AG71" s="201">
        <f>'Monthly Prep'!AC78</f>
        <v>0</v>
      </c>
      <c r="AH71" s="201">
        <f>'Monthly Prep'!AD78</f>
        <v>0</v>
      </c>
      <c r="AI71" s="201">
        <f>'Monthly Prep'!AE78</f>
        <v>0</v>
      </c>
      <c r="AJ71" s="201">
        <f>'Monthly Prep'!AF78</f>
        <v>0</v>
      </c>
      <c r="AK71" s="201">
        <f>'Monthly Prep'!AG78</f>
        <v>0</v>
      </c>
      <c r="AL71" s="201">
        <f>'Monthly Prep'!AH78</f>
        <v>0</v>
      </c>
      <c r="AM71" s="184">
        <f t="shared" si="5"/>
        <v>0</v>
      </c>
      <c r="AN71" s="201" t="str">
        <f>'Monthly Prep'!B$3</f>
        <v>Monthly Prep Reporting Tool 1.0.1</v>
      </c>
      <c r="AO71" s="197" t="str">
        <f>'Monthly Prep'!AJ78</f>
        <v/>
      </c>
    </row>
    <row r="72" spans="1:41" x14ac:dyDescent="0.25">
      <c r="A72" s="176" t="str">
        <f t="shared" si="4"/>
        <v>202205</v>
      </c>
      <c r="B72" s="177">
        <f>'Prep Partner Performance'!AE$2</f>
        <v>2022</v>
      </c>
      <c r="C72" s="178" t="str">
        <f>'Prep Partner Performance'!Z$2</f>
        <v>05</v>
      </c>
      <c r="D72" s="176">
        <f>'Prep Partner Performance'!G$2</f>
        <v>14943</v>
      </c>
      <c r="E72" s="175" t="str">
        <f>'Prep Partner Performance'!C$2</f>
        <v>Kisima Health Centre</v>
      </c>
      <c r="F72" s="297" t="str">
        <f>'Monthly Prep'!B$73</f>
        <v>Clients who had a Refill at Month 1</v>
      </c>
      <c r="G72" s="201" t="str">
        <f>'Monthly Prep'!C79</f>
        <v>People Who Inject Drugs</v>
      </c>
      <c r="H72" s="201" t="str">
        <f>'Monthly Prep'!D79</f>
        <v>MP01-71</v>
      </c>
      <c r="I72" s="201">
        <f>'Monthly Prep'!E79</f>
        <v>0</v>
      </c>
      <c r="J72" s="201">
        <f>'Monthly Prep'!F79</f>
        <v>0</v>
      </c>
      <c r="K72" s="201">
        <f>'Monthly Prep'!G79</f>
        <v>0</v>
      </c>
      <c r="L72" s="201">
        <f>'Monthly Prep'!H79</f>
        <v>0</v>
      </c>
      <c r="M72" s="201">
        <f>'Monthly Prep'!I79</f>
        <v>0</v>
      </c>
      <c r="N72" s="201">
        <f>'Monthly Prep'!J79</f>
        <v>0</v>
      </c>
      <c r="O72" s="201">
        <f>'Monthly Prep'!K79</f>
        <v>0</v>
      </c>
      <c r="P72" s="201">
        <f>'Monthly Prep'!L79</f>
        <v>0</v>
      </c>
      <c r="Q72" s="201">
        <f>'Monthly Prep'!M79</f>
        <v>0</v>
      </c>
      <c r="R72" s="201">
        <f>'Monthly Prep'!N79</f>
        <v>0</v>
      </c>
      <c r="S72" s="201">
        <f>'Monthly Prep'!O79</f>
        <v>0</v>
      </c>
      <c r="T72" s="201">
        <f>'Monthly Prep'!P79</f>
        <v>0</v>
      </c>
      <c r="U72" s="201">
        <f>'Monthly Prep'!Q79</f>
        <v>0</v>
      </c>
      <c r="V72" s="201">
        <f>'Monthly Prep'!R79</f>
        <v>0</v>
      </c>
      <c r="W72" s="201">
        <f>'Monthly Prep'!S79</f>
        <v>0</v>
      </c>
      <c r="X72" s="201">
        <f>'Monthly Prep'!T79</f>
        <v>0</v>
      </c>
      <c r="Y72" s="201">
        <f>'Monthly Prep'!U79</f>
        <v>0</v>
      </c>
      <c r="Z72" s="201">
        <f>'Monthly Prep'!V79</f>
        <v>0</v>
      </c>
      <c r="AA72" s="201">
        <f>'Monthly Prep'!W79</f>
        <v>0</v>
      </c>
      <c r="AB72" s="201">
        <f>'Monthly Prep'!X79</f>
        <v>0</v>
      </c>
      <c r="AC72" s="201">
        <f>'Monthly Prep'!Y79</f>
        <v>0</v>
      </c>
      <c r="AD72" s="201">
        <f>'Monthly Prep'!Z79</f>
        <v>0</v>
      </c>
      <c r="AE72" s="201">
        <f>'Monthly Prep'!AA79</f>
        <v>0</v>
      </c>
      <c r="AF72" s="201">
        <f>'Monthly Prep'!AB79</f>
        <v>0</v>
      </c>
      <c r="AG72" s="201">
        <f>'Monthly Prep'!AC79</f>
        <v>0</v>
      </c>
      <c r="AH72" s="201">
        <f>'Monthly Prep'!AD79</f>
        <v>0</v>
      </c>
      <c r="AI72" s="201">
        <f>'Monthly Prep'!AE79</f>
        <v>0</v>
      </c>
      <c r="AJ72" s="201">
        <f>'Monthly Prep'!AF79</f>
        <v>0</v>
      </c>
      <c r="AK72" s="201">
        <f>'Monthly Prep'!AG79</f>
        <v>0</v>
      </c>
      <c r="AL72" s="201">
        <f>'Monthly Prep'!AH79</f>
        <v>0</v>
      </c>
      <c r="AM72" s="184">
        <f t="shared" si="5"/>
        <v>0</v>
      </c>
      <c r="AN72" s="201" t="str">
        <f>'Monthly Prep'!B$3</f>
        <v>Monthly Prep Reporting Tool 1.0.1</v>
      </c>
      <c r="AO72" s="197" t="str">
        <f>'Monthly Prep'!AJ79</f>
        <v/>
      </c>
    </row>
    <row r="73" spans="1:41" s="194" customFormat="1" x14ac:dyDescent="0.25">
      <c r="A73" s="190" t="str">
        <f t="shared" si="4"/>
        <v>202205</v>
      </c>
      <c r="B73" s="191">
        <f>'Prep Partner Performance'!AE$2</f>
        <v>2022</v>
      </c>
      <c r="C73" s="192" t="str">
        <f>'Prep Partner Performance'!Z$2</f>
        <v>05</v>
      </c>
      <c r="D73" s="190">
        <f>'Prep Partner Performance'!G$2</f>
        <v>14943</v>
      </c>
      <c r="E73" s="193" t="str">
        <f>'Prep Partner Performance'!C$2</f>
        <v>Kisima Health Centre</v>
      </c>
      <c r="F73" s="297" t="str">
        <f>'Monthly Prep'!B$73</f>
        <v>Clients who had a Refill at Month 1</v>
      </c>
      <c r="G73" s="201" t="str">
        <f>'Monthly Prep'!C80</f>
        <v>Sero -Discodant Couple</v>
      </c>
      <c r="H73" s="201" t="str">
        <f>'Monthly Prep'!D80</f>
        <v>MP01-72</v>
      </c>
      <c r="I73" s="201">
        <f>'Monthly Prep'!E80</f>
        <v>0</v>
      </c>
      <c r="J73" s="201">
        <f>'Monthly Prep'!F80</f>
        <v>0</v>
      </c>
      <c r="K73" s="201">
        <f>'Monthly Prep'!G80</f>
        <v>0</v>
      </c>
      <c r="L73" s="201">
        <f>'Monthly Prep'!H80</f>
        <v>0</v>
      </c>
      <c r="M73" s="201">
        <f>'Monthly Prep'!I80</f>
        <v>0</v>
      </c>
      <c r="N73" s="201">
        <f>'Monthly Prep'!J80</f>
        <v>0</v>
      </c>
      <c r="O73" s="201">
        <f>'Monthly Prep'!K80</f>
        <v>0</v>
      </c>
      <c r="P73" s="201">
        <f>'Monthly Prep'!L80</f>
        <v>0</v>
      </c>
      <c r="Q73" s="201">
        <f>'Monthly Prep'!M80</f>
        <v>0</v>
      </c>
      <c r="R73" s="201">
        <f>'Monthly Prep'!N80</f>
        <v>0</v>
      </c>
      <c r="S73" s="201">
        <f>'Monthly Prep'!O80</f>
        <v>0</v>
      </c>
      <c r="T73" s="201">
        <f>'Monthly Prep'!P80</f>
        <v>0</v>
      </c>
      <c r="U73" s="201">
        <f>'Monthly Prep'!Q80</f>
        <v>0</v>
      </c>
      <c r="V73" s="201">
        <f>'Monthly Prep'!R80</f>
        <v>0</v>
      </c>
      <c r="W73" s="201">
        <f>'Monthly Prep'!S80</f>
        <v>0</v>
      </c>
      <c r="X73" s="201">
        <f>'Monthly Prep'!T80</f>
        <v>0</v>
      </c>
      <c r="Y73" s="201">
        <f>'Monthly Prep'!U80</f>
        <v>0</v>
      </c>
      <c r="Z73" s="201">
        <f>'Monthly Prep'!V80</f>
        <v>0</v>
      </c>
      <c r="AA73" s="201">
        <f>'Monthly Prep'!W80</f>
        <v>0</v>
      </c>
      <c r="AB73" s="201">
        <f>'Monthly Prep'!X80</f>
        <v>0</v>
      </c>
      <c r="AC73" s="201">
        <f>'Monthly Prep'!Y80</f>
        <v>0</v>
      </c>
      <c r="AD73" s="201">
        <f>'Monthly Prep'!Z80</f>
        <v>0</v>
      </c>
      <c r="AE73" s="201">
        <f>'Monthly Prep'!AA80</f>
        <v>0</v>
      </c>
      <c r="AF73" s="201">
        <f>'Monthly Prep'!AB80</f>
        <v>0</v>
      </c>
      <c r="AG73" s="201">
        <f>'Monthly Prep'!AC80</f>
        <v>0</v>
      </c>
      <c r="AH73" s="201">
        <f>'Monthly Prep'!AD80</f>
        <v>0</v>
      </c>
      <c r="AI73" s="201">
        <f>'Monthly Prep'!AE80</f>
        <v>0</v>
      </c>
      <c r="AJ73" s="201">
        <f>'Monthly Prep'!AF80</f>
        <v>0</v>
      </c>
      <c r="AK73" s="201">
        <f>'Monthly Prep'!AG80</f>
        <v>0</v>
      </c>
      <c r="AL73" s="201">
        <f>'Monthly Prep'!AH80</f>
        <v>0</v>
      </c>
      <c r="AM73" s="184">
        <f t="shared" si="5"/>
        <v>0</v>
      </c>
      <c r="AN73" s="201" t="str">
        <f>'Monthly Prep'!B$3</f>
        <v>Monthly Prep Reporting Tool 1.0.1</v>
      </c>
      <c r="AO73" s="197" t="str">
        <f>'Monthly Prep'!AJ80</f>
        <v/>
      </c>
    </row>
    <row r="74" spans="1:41" s="195" customFormat="1" x14ac:dyDescent="0.25">
      <c r="A74" s="179" t="str">
        <f t="shared" si="4"/>
        <v>202205</v>
      </c>
      <c r="B74" s="180">
        <f>'Prep Partner Performance'!AE$2</f>
        <v>2022</v>
      </c>
      <c r="C74" s="181" t="str">
        <f>'Prep Partner Performance'!Z$2</f>
        <v>05</v>
      </c>
      <c r="D74" s="179">
        <f>'Prep Partner Performance'!G$2</f>
        <v>14943</v>
      </c>
      <c r="E74" s="182" t="str">
        <f>'Prep Partner Performance'!C$2</f>
        <v>Kisima Health Centre</v>
      </c>
      <c r="F74" s="297" t="str">
        <f>'Monthly Prep'!B$73</f>
        <v>Clients who had a Refill at Month 1</v>
      </c>
      <c r="G74" s="201" t="str">
        <f>'Monthly Prep'!C81</f>
        <v>Men who have Sex with Men</v>
      </c>
      <c r="H74" s="201" t="str">
        <f>'Monthly Prep'!D81</f>
        <v>MP01-73</v>
      </c>
      <c r="I74" s="201">
        <f>'Monthly Prep'!E81</f>
        <v>0</v>
      </c>
      <c r="J74" s="201">
        <f>'Monthly Prep'!F81</f>
        <v>0</v>
      </c>
      <c r="K74" s="201">
        <f>'Monthly Prep'!G81</f>
        <v>0</v>
      </c>
      <c r="L74" s="201">
        <f>'Monthly Prep'!H81</f>
        <v>0</v>
      </c>
      <c r="M74" s="201">
        <f>'Monthly Prep'!I81</f>
        <v>0</v>
      </c>
      <c r="N74" s="201">
        <f>'Monthly Prep'!J81</f>
        <v>0</v>
      </c>
      <c r="O74" s="201">
        <f>'Monthly Prep'!K81</f>
        <v>0</v>
      </c>
      <c r="P74" s="201">
        <f>'Monthly Prep'!L81</f>
        <v>0</v>
      </c>
      <c r="Q74" s="201">
        <f>'Monthly Prep'!M81</f>
        <v>0</v>
      </c>
      <c r="R74" s="201">
        <f>'Monthly Prep'!N81</f>
        <v>0</v>
      </c>
      <c r="S74" s="201">
        <f>'Monthly Prep'!O81</f>
        <v>0</v>
      </c>
      <c r="T74" s="201">
        <f>'Monthly Prep'!P81</f>
        <v>0</v>
      </c>
      <c r="U74" s="201">
        <f>'Monthly Prep'!Q81</f>
        <v>0</v>
      </c>
      <c r="V74" s="201">
        <f>'Monthly Prep'!R81</f>
        <v>0</v>
      </c>
      <c r="W74" s="201">
        <f>'Monthly Prep'!S81</f>
        <v>0</v>
      </c>
      <c r="X74" s="201">
        <f>'Monthly Prep'!T81</f>
        <v>0</v>
      </c>
      <c r="Y74" s="201">
        <f>'Monthly Prep'!U81</f>
        <v>0</v>
      </c>
      <c r="Z74" s="201">
        <f>'Monthly Prep'!V81</f>
        <v>0</v>
      </c>
      <c r="AA74" s="201">
        <f>'Monthly Prep'!W81</f>
        <v>0</v>
      </c>
      <c r="AB74" s="201">
        <f>'Monthly Prep'!X81</f>
        <v>0</v>
      </c>
      <c r="AC74" s="201">
        <f>'Monthly Prep'!Y81</f>
        <v>0</v>
      </c>
      <c r="AD74" s="201">
        <f>'Monthly Prep'!Z81</f>
        <v>0</v>
      </c>
      <c r="AE74" s="201">
        <f>'Monthly Prep'!AA81</f>
        <v>0</v>
      </c>
      <c r="AF74" s="201">
        <f>'Monthly Prep'!AB81</f>
        <v>0</v>
      </c>
      <c r="AG74" s="201">
        <f>'Monthly Prep'!AC81</f>
        <v>0</v>
      </c>
      <c r="AH74" s="201">
        <f>'Monthly Prep'!AD81</f>
        <v>0</v>
      </c>
      <c r="AI74" s="201">
        <f>'Monthly Prep'!AE81</f>
        <v>0</v>
      </c>
      <c r="AJ74" s="201">
        <f>'Monthly Prep'!AF81</f>
        <v>0</v>
      </c>
      <c r="AK74" s="201">
        <f>'Monthly Prep'!AG81</f>
        <v>0</v>
      </c>
      <c r="AL74" s="201">
        <f>'Monthly Prep'!AH81</f>
        <v>0</v>
      </c>
      <c r="AM74" s="184">
        <f t="shared" si="5"/>
        <v>0</v>
      </c>
      <c r="AN74" s="201" t="str">
        <f>'Monthly Prep'!B$3</f>
        <v>Monthly Prep Reporting Tool 1.0.1</v>
      </c>
      <c r="AO74" s="197" t="str">
        <f>'Monthly Prep'!AJ81</f>
        <v/>
      </c>
    </row>
    <row r="75" spans="1:41" x14ac:dyDescent="0.25">
      <c r="A75" s="176" t="str">
        <f t="shared" si="4"/>
        <v>202205</v>
      </c>
      <c r="B75" s="177">
        <f>'Prep Partner Performance'!AE$2</f>
        <v>2022</v>
      </c>
      <c r="C75" s="178" t="str">
        <f>'Prep Partner Performance'!Z$2</f>
        <v>05</v>
      </c>
      <c r="D75" s="176">
        <f>'Prep Partner Performance'!G$2</f>
        <v>14943</v>
      </c>
      <c r="E75" s="175" t="str">
        <f>'Prep Partner Performance'!C$2</f>
        <v>Kisima Health Centre</v>
      </c>
      <c r="F75" s="297" t="str">
        <f>'Monthly Prep'!B$82</f>
        <v>Clients who had a Refill at Month 1 Number Tested for HIV at Month 1 Re-fill</v>
      </c>
      <c r="G75" s="201" t="str">
        <f>'Monthly Prep'!C82</f>
        <v>Adolescent Girls and Young Women (AGYW)</v>
      </c>
      <c r="H75" s="201" t="str">
        <f>'Monthly Prep'!D82</f>
        <v>MP01-74</v>
      </c>
      <c r="I75" s="201">
        <f>'Monthly Prep'!E82</f>
        <v>0</v>
      </c>
      <c r="J75" s="201">
        <f>'Monthly Prep'!F82</f>
        <v>0</v>
      </c>
      <c r="K75" s="201">
        <f>'Monthly Prep'!G82</f>
        <v>0</v>
      </c>
      <c r="L75" s="201">
        <f>'Monthly Prep'!H82</f>
        <v>0</v>
      </c>
      <c r="M75" s="201">
        <f>'Monthly Prep'!I82</f>
        <v>0</v>
      </c>
      <c r="N75" s="201">
        <f>'Monthly Prep'!J82</f>
        <v>0</v>
      </c>
      <c r="O75" s="201">
        <f>'Monthly Prep'!K82</f>
        <v>0</v>
      </c>
      <c r="P75" s="201">
        <f>'Monthly Prep'!L82</f>
        <v>0</v>
      </c>
      <c r="Q75" s="201">
        <f>'Monthly Prep'!M82</f>
        <v>0</v>
      </c>
      <c r="R75" s="201">
        <f>'Monthly Prep'!N82</f>
        <v>0</v>
      </c>
      <c r="S75" s="201">
        <f>'Monthly Prep'!O82</f>
        <v>0</v>
      </c>
      <c r="T75" s="201">
        <f>'Monthly Prep'!P82</f>
        <v>0</v>
      </c>
      <c r="U75" s="201">
        <f>'Monthly Prep'!Q82</f>
        <v>0</v>
      </c>
      <c r="V75" s="201">
        <f>'Monthly Prep'!R82</f>
        <v>0</v>
      </c>
      <c r="W75" s="201">
        <f>'Monthly Prep'!S82</f>
        <v>0</v>
      </c>
      <c r="X75" s="201">
        <f>'Monthly Prep'!T82</f>
        <v>0</v>
      </c>
      <c r="Y75" s="201">
        <f>'Monthly Prep'!U82</f>
        <v>0</v>
      </c>
      <c r="Z75" s="201">
        <f>'Monthly Prep'!V82</f>
        <v>0</v>
      </c>
      <c r="AA75" s="201">
        <f>'Monthly Prep'!W82</f>
        <v>0</v>
      </c>
      <c r="AB75" s="201">
        <f>'Monthly Prep'!X82</f>
        <v>0</v>
      </c>
      <c r="AC75" s="201">
        <f>'Monthly Prep'!Y82</f>
        <v>0</v>
      </c>
      <c r="AD75" s="201">
        <f>'Monthly Prep'!Z82</f>
        <v>0</v>
      </c>
      <c r="AE75" s="201">
        <f>'Monthly Prep'!AA82</f>
        <v>0</v>
      </c>
      <c r="AF75" s="201">
        <f>'Monthly Prep'!AB82</f>
        <v>0</v>
      </c>
      <c r="AG75" s="201">
        <f>'Monthly Prep'!AC82</f>
        <v>0</v>
      </c>
      <c r="AH75" s="201">
        <f>'Monthly Prep'!AD82</f>
        <v>0</v>
      </c>
      <c r="AI75" s="201">
        <f>'Monthly Prep'!AE82</f>
        <v>0</v>
      </c>
      <c r="AJ75" s="201">
        <f>'Monthly Prep'!AF82</f>
        <v>0</v>
      </c>
      <c r="AK75" s="201">
        <f>'Monthly Prep'!AG82</f>
        <v>0</v>
      </c>
      <c r="AL75" s="201">
        <f>'Monthly Prep'!AH82</f>
        <v>0</v>
      </c>
      <c r="AM75" s="184">
        <f t="shared" si="5"/>
        <v>0</v>
      </c>
      <c r="AN75" s="201" t="str">
        <f>'Monthly Prep'!B$3</f>
        <v>Monthly Prep Reporting Tool 1.0.1</v>
      </c>
      <c r="AO75" s="197" t="str">
        <f>'Monthly Prep'!AJ82</f>
        <v/>
      </c>
    </row>
    <row r="76" spans="1:41" x14ac:dyDescent="0.25">
      <c r="A76" s="176" t="str">
        <f t="shared" si="4"/>
        <v>202205</v>
      </c>
      <c r="B76" s="177">
        <f>'Prep Partner Performance'!AE$2</f>
        <v>2022</v>
      </c>
      <c r="C76" s="178" t="str">
        <f>'Prep Partner Performance'!Z$2</f>
        <v>05</v>
      </c>
      <c r="D76" s="176">
        <f>'Prep Partner Performance'!G$2</f>
        <v>14943</v>
      </c>
      <c r="E76" s="175" t="str">
        <f>'Prep Partner Performance'!C$2</f>
        <v>Kisima Health Centre</v>
      </c>
      <c r="F76" s="297" t="str">
        <f>'Monthly Prep'!B$82</f>
        <v>Clients who had a Refill at Month 1 Number Tested for HIV at Month 1 Re-fill</v>
      </c>
      <c r="G76" s="201" t="str">
        <f>'Monthly Prep'!C83</f>
        <v>Female Sex Workers</v>
      </c>
      <c r="H76" s="201" t="str">
        <f>'Monthly Prep'!D83</f>
        <v>MP01-75</v>
      </c>
      <c r="I76" s="201">
        <f>'Monthly Prep'!E83</f>
        <v>0</v>
      </c>
      <c r="J76" s="201">
        <f>'Monthly Prep'!F83</f>
        <v>0</v>
      </c>
      <c r="K76" s="201">
        <f>'Monthly Prep'!G83</f>
        <v>0</v>
      </c>
      <c r="L76" s="201">
        <f>'Monthly Prep'!H83</f>
        <v>0</v>
      </c>
      <c r="M76" s="201">
        <f>'Monthly Prep'!I83</f>
        <v>0</v>
      </c>
      <c r="N76" s="201">
        <f>'Monthly Prep'!J83</f>
        <v>0</v>
      </c>
      <c r="O76" s="201">
        <f>'Monthly Prep'!K83</f>
        <v>0</v>
      </c>
      <c r="P76" s="201">
        <f>'Monthly Prep'!L83</f>
        <v>0</v>
      </c>
      <c r="Q76" s="201">
        <f>'Monthly Prep'!M83</f>
        <v>0</v>
      </c>
      <c r="R76" s="201">
        <f>'Monthly Prep'!N83</f>
        <v>0</v>
      </c>
      <c r="S76" s="201">
        <f>'Monthly Prep'!O83</f>
        <v>0</v>
      </c>
      <c r="T76" s="201">
        <f>'Monthly Prep'!P83</f>
        <v>0</v>
      </c>
      <c r="U76" s="201">
        <f>'Monthly Prep'!Q83</f>
        <v>0</v>
      </c>
      <c r="V76" s="201">
        <f>'Monthly Prep'!R83</f>
        <v>0</v>
      </c>
      <c r="W76" s="201">
        <f>'Monthly Prep'!S83</f>
        <v>0</v>
      </c>
      <c r="X76" s="201">
        <f>'Monthly Prep'!T83</f>
        <v>0</v>
      </c>
      <c r="Y76" s="201">
        <f>'Monthly Prep'!U83</f>
        <v>0</v>
      </c>
      <c r="Z76" s="201">
        <f>'Monthly Prep'!V83</f>
        <v>0</v>
      </c>
      <c r="AA76" s="201">
        <f>'Monthly Prep'!W83</f>
        <v>0</v>
      </c>
      <c r="AB76" s="201">
        <f>'Monthly Prep'!X83</f>
        <v>0</v>
      </c>
      <c r="AC76" s="201">
        <f>'Monthly Prep'!Y83</f>
        <v>0</v>
      </c>
      <c r="AD76" s="201">
        <f>'Monthly Prep'!Z83</f>
        <v>0</v>
      </c>
      <c r="AE76" s="201">
        <f>'Monthly Prep'!AA83</f>
        <v>0</v>
      </c>
      <c r="AF76" s="201">
        <f>'Monthly Prep'!AB83</f>
        <v>0</v>
      </c>
      <c r="AG76" s="201">
        <f>'Monthly Prep'!AC83</f>
        <v>0</v>
      </c>
      <c r="AH76" s="201">
        <f>'Monthly Prep'!AD83</f>
        <v>0</v>
      </c>
      <c r="AI76" s="201">
        <f>'Monthly Prep'!AE83</f>
        <v>0</v>
      </c>
      <c r="AJ76" s="201">
        <f>'Monthly Prep'!AF83</f>
        <v>0</v>
      </c>
      <c r="AK76" s="201">
        <f>'Monthly Prep'!AG83</f>
        <v>0</v>
      </c>
      <c r="AL76" s="201">
        <f>'Monthly Prep'!AH83</f>
        <v>0</v>
      </c>
      <c r="AM76" s="184">
        <f t="shared" si="5"/>
        <v>0</v>
      </c>
      <c r="AN76" s="201" t="str">
        <f>'Monthly Prep'!B$3</f>
        <v>Monthly Prep Reporting Tool 1.0.1</v>
      </c>
      <c r="AO76" s="197" t="str">
        <f>'Monthly Prep'!AJ83</f>
        <v/>
      </c>
    </row>
    <row r="77" spans="1:41" x14ac:dyDescent="0.25">
      <c r="A77" s="176" t="str">
        <f t="shared" si="4"/>
        <v>202205</v>
      </c>
      <c r="B77" s="177">
        <f>'Prep Partner Performance'!AE$2</f>
        <v>2022</v>
      </c>
      <c r="C77" s="178" t="str">
        <f>'Prep Partner Performance'!Z$2</f>
        <v>05</v>
      </c>
      <c r="D77" s="176">
        <f>'Prep Partner Performance'!G$2</f>
        <v>14943</v>
      </c>
      <c r="E77" s="175" t="str">
        <f>'Prep Partner Performance'!C$2</f>
        <v>Kisima Health Centre</v>
      </c>
      <c r="F77" s="297" t="str">
        <f>'Monthly Prep'!B$82</f>
        <v>Clients who had a Refill at Month 1 Number Tested for HIV at Month 1 Re-fill</v>
      </c>
      <c r="G77" s="201" t="str">
        <f>'Monthly Prep'!C84</f>
        <v>General Population</v>
      </c>
      <c r="H77" s="201" t="str">
        <f>'Monthly Prep'!D84</f>
        <v>MP01-76</v>
      </c>
      <c r="I77" s="201">
        <f>'Monthly Prep'!E84</f>
        <v>0</v>
      </c>
      <c r="J77" s="201">
        <f>'Monthly Prep'!F84</f>
        <v>0</v>
      </c>
      <c r="K77" s="201">
        <f>'Monthly Prep'!G84</f>
        <v>0</v>
      </c>
      <c r="L77" s="201">
        <f>'Monthly Prep'!H84</f>
        <v>0</v>
      </c>
      <c r="M77" s="201">
        <f>'Monthly Prep'!I84</f>
        <v>0</v>
      </c>
      <c r="N77" s="201">
        <f>'Monthly Prep'!J84</f>
        <v>0</v>
      </c>
      <c r="O77" s="201">
        <f>'Monthly Prep'!K84</f>
        <v>0</v>
      </c>
      <c r="P77" s="201">
        <f>'Monthly Prep'!L84</f>
        <v>0</v>
      </c>
      <c r="Q77" s="201">
        <f>'Monthly Prep'!M84</f>
        <v>0</v>
      </c>
      <c r="R77" s="201">
        <f>'Monthly Prep'!N84</f>
        <v>0</v>
      </c>
      <c r="S77" s="201">
        <f>'Monthly Prep'!O84</f>
        <v>0</v>
      </c>
      <c r="T77" s="201">
        <f>'Monthly Prep'!P84</f>
        <v>0</v>
      </c>
      <c r="U77" s="201">
        <f>'Monthly Prep'!Q84</f>
        <v>0</v>
      </c>
      <c r="V77" s="201">
        <f>'Monthly Prep'!R84</f>
        <v>0</v>
      </c>
      <c r="W77" s="201">
        <f>'Monthly Prep'!S84</f>
        <v>0</v>
      </c>
      <c r="X77" s="201">
        <f>'Monthly Prep'!T84</f>
        <v>0</v>
      </c>
      <c r="Y77" s="201">
        <f>'Monthly Prep'!U84</f>
        <v>0</v>
      </c>
      <c r="Z77" s="201">
        <f>'Monthly Prep'!V84</f>
        <v>0</v>
      </c>
      <c r="AA77" s="201">
        <f>'Monthly Prep'!W84</f>
        <v>0</v>
      </c>
      <c r="AB77" s="201">
        <f>'Monthly Prep'!X84</f>
        <v>0</v>
      </c>
      <c r="AC77" s="201">
        <f>'Monthly Prep'!Y84</f>
        <v>0</v>
      </c>
      <c r="AD77" s="201">
        <f>'Monthly Prep'!Z84</f>
        <v>0</v>
      </c>
      <c r="AE77" s="201">
        <f>'Monthly Prep'!AA84</f>
        <v>0</v>
      </c>
      <c r="AF77" s="201">
        <f>'Monthly Prep'!AB84</f>
        <v>0</v>
      </c>
      <c r="AG77" s="201">
        <f>'Monthly Prep'!AC84</f>
        <v>0</v>
      </c>
      <c r="AH77" s="201">
        <f>'Monthly Prep'!AD84</f>
        <v>0</v>
      </c>
      <c r="AI77" s="201">
        <f>'Monthly Prep'!AE84</f>
        <v>0</v>
      </c>
      <c r="AJ77" s="201">
        <f>'Monthly Prep'!AF84</f>
        <v>0</v>
      </c>
      <c r="AK77" s="201">
        <f>'Monthly Prep'!AG84</f>
        <v>0</v>
      </c>
      <c r="AL77" s="201">
        <f>'Monthly Prep'!AH84</f>
        <v>0</v>
      </c>
      <c r="AM77" s="184">
        <f t="shared" si="5"/>
        <v>0</v>
      </c>
      <c r="AN77" s="201" t="str">
        <f>'Monthly Prep'!B$3</f>
        <v>Monthly Prep Reporting Tool 1.0.1</v>
      </c>
      <c r="AO77" s="197" t="str">
        <f>'Monthly Prep'!AJ84</f>
        <v/>
      </c>
    </row>
    <row r="78" spans="1:41" x14ac:dyDescent="0.25">
      <c r="A78" s="176" t="str">
        <f t="shared" si="4"/>
        <v>202205</v>
      </c>
      <c r="B78" s="177">
        <f>'Prep Partner Performance'!AE$2</f>
        <v>2022</v>
      </c>
      <c r="C78" s="178" t="str">
        <f>'Prep Partner Performance'!Z$2</f>
        <v>05</v>
      </c>
      <c r="D78" s="176">
        <f>'Prep Partner Performance'!G$2</f>
        <v>14943</v>
      </c>
      <c r="E78" s="175" t="str">
        <f>'Prep Partner Performance'!C$2</f>
        <v>Kisima Health Centre</v>
      </c>
      <c r="F78" s="297" t="str">
        <f>'Monthly Prep'!B$82</f>
        <v>Clients who had a Refill at Month 1 Number Tested for HIV at Month 1 Re-fill</v>
      </c>
      <c r="G78" s="201" t="str">
        <f>'Monthly Prep'!C85</f>
        <v>Men at High Risk</v>
      </c>
      <c r="H78" s="201" t="str">
        <f>'Monthly Prep'!D85</f>
        <v>MP01-77</v>
      </c>
      <c r="I78" s="201">
        <f>'Monthly Prep'!E85</f>
        <v>0</v>
      </c>
      <c r="J78" s="201">
        <f>'Monthly Prep'!F85</f>
        <v>0</v>
      </c>
      <c r="K78" s="201">
        <f>'Monthly Prep'!G85</f>
        <v>0</v>
      </c>
      <c r="L78" s="201">
        <f>'Monthly Prep'!H85</f>
        <v>0</v>
      </c>
      <c r="M78" s="201">
        <f>'Monthly Prep'!I85</f>
        <v>0</v>
      </c>
      <c r="N78" s="201">
        <f>'Monthly Prep'!J85</f>
        <v>0</v>
      </c>
      <c r="O78" s="201">
        <f>'Monthly Prep'!K85</f>
        <v>0</v>
      </c>
      <c r="P78" s="201">
        <f>'Monthly Prep'!L85</f>
        <v>0</v>
      </c>
      <c r="Q78" s="201">
        <f>'Monthly Prep'!M85</f>
        <v>0</v>
      </c>
      <c r="R78" s="201">
        <f>'Monthly Prep'!N85</f>
        <v>0</v>
      </c>
      <c r="S78" s="201">
        <f>'Monthly Prep'!O85</f>
        <v>0</v>
      </c>
      <c r="T78" s="201">
        <f>'Monthly Prep'!P85</f>
        <v>0</v>
      </c>
      <c r="U78" s="201">
        <f>'Monthly Prep'!Q85</f>
        <v>0</v>
      </c>
      <c r="V78" s="201">
        <f>'Monthly Prep'!R85</f>
        <v>0</v>
      </c>
      <c r="W78" s="201">
        <f>'Monthly Prep'!S85</f>
        <v>0</v>
      </c>
      <c r="X78" s="201">
        <f>'Monthly Prep'!T85</f>
        <v>0</v>
      </c>
      <c r="Y78" s="201">
        <f>'Monthly Prep'!U85</f>
        <v>0</v>
      </c>
      <c r="Z78" s="201">
        <f>'Monthly Prep'!V85</f>
        <v>0</v>
      </c>
      <c r="AA78" s="201">
        <f>'Monthly Prep'!W85</f>
        <v>0</v>
      </c>
      <c r="AB78" s="201">
        <f>'Monthly Prep'!X85</f>
        <v>0</v>
      </c>
      <c r="AC78" s="201">
        <f>'Monthly Prep'!Y85</f>
        <v>0</v>
      </c>
      <c r="AD78" s="201">
        <f>'Monthly Prep'!Z85</f>
        <v>0</v>
      </c>
      <c r="AE78" s="201">
        <f>'Monthly Prep'!AA85</f>
        <v>0</v>
      </c>
      <c r="AF78" s="201">
        <f>'Monthly Prep'!AB85</f>
        <v>0</v>
      </c>
      <c r="AG78" s="201">
        <f>'Monthly Prep'!AC85</f>
        <v>0</v>
      </c>
      <c r="AH78" s="201">
        <f>'Monthly Prep'!AD85</f>
        <v>0</v>
      </c>
      <c r="AI78" s="201">
        <f>'Monthly Prep'!AE85</f>
        <v>0</v>
      </c>
      <c r="AJ78" s="201">
        <f>'Monthly Prep'!AF85</f>
        <v>0</v>
      </c>
      <c r="AK78" s="201">
        <f>'Monthly Prep'!AG85</f>
        <v>0</v>
      </c>
      <c r="AL78" s="201">
        <f>'Monthly Prep'!AH85</f>
        <v>0</v>
      </c>
      <c r="AM78" s="184">
        <f t="shared" si="5"/>
        <v>0</v>
      </c>
      <c r="AN78" s="201" t="str">
        <f>'Monthly Prep'!B$3</f>
        <v>Monthly Prep Reporting Tool 1.0.1</v>
      </c>
      <c r="AO78" s="197" t="str">
        <f>'Monthly Prep'!AJ85</f>
        <v/>
      </c>
    </row>
    <row r="79" spans="1:41" x14ac:dyDescent="0.25">
      <c r="A79" s="176" t="str">
        <f t="shared" si="4"/>
        <v>202205</v>
      </c>
      <c r="B79" s="177">
        <f>'Prep Partner Performance'!AE$2</f>
        <v>2022</v>
      </c>
      <c r="C79" s="178" t="str">
        <f>'Prep Partner Performance'!Z$2</f>
        <v>05</v>
      </c>
      <c r="D79" s="176">
        <f>'Prep Partner Performance'!G$2</f>
        <v>14943</v>
      </c>
      <c r="E79" s="175" t="str">
        <f>'Prep Partner Performance'!C$2</f>
        <v>Kisima Health Centre</v>
      </c>
      <c r="F79" s="297" t="str">
        <f>'Monthly Prep'!B$82</f>
        <v>Clients who had a Refill at Month 1 Number Tested for HIV at Month 1 Re-fill</v>
      </c>
      <c r="G79" s="201" t="str">
        <f>'Monthly Prep'!C86</f>
        <v>PBFW Breastfeeding</v>
      </c>
      <c r="H79" s="201" t="str">
        <f>'Monthly Prep'!D86</f>
        <v>MP01-78</v>
      </c>
      <c r="I79" s="201">
        <f>'Monthly Prep'!E86</f>
        <v>0</v>
      </c>
      <c r="J79" s="201">
        <f>'Monthly Prep'!F86</f>
        <v>0</v>
      </c>
      <c r="K79" s="201">
        <f>'Monthly Prep'!G86</f>
        <v>0</v>
      </c>
      <c r="L79" s="201">
        <f>'Monthly Prep'!H86</f>
        <v>0</v>
      </c>
      <c r="M79" s="201">
        <f>'Monthly Prep'!I86</f>
        <v>0</v>
      </c>
      <c r="N79" s="201">
        <f>'Monthly Prep'!J86</f>
        <v>0</v>
      </c>
      <c r="O79" s="201">
        <f>'Monthly Prep'!K86</f>
        <v>0</v>
      </c>
      <c r="P79" s="201">
        <f>'Monthly Prep'!L86</f>
        <v>0</v>
      </c>
      <c r="Q79" s="201">
        <f>'Monthly Prep'!M86</f>
        <v>0</v>
      </c>
      <c r="R79" s="201">
        <f>'Monthly Prep'!N86</f>
        <v>0</v>
      </c>
      <c r="S79" s="201">
        <f>'Monthly Prep'!O86</f>
        <v>0</v>
      </c>
      <c r="T79" s="201">
        <f>'Monthly Prep'!P86</f>
        <v>0</v>
      </c>
      <c r="U79" s="201">
        <f>'Monthly Prep'!Q86</f>
        <v>0</v>
      </c>
      <c r="V79" s="201">
        <f>'Monthly Prep'!R86</f>
        <v>0</v>
      </c>
      <c r="W79" s="201">
        <f>'Monthly Prep'!S86</f>
        <v>0</v>
      </c>
      <c r="X79" s="201">
        <f>'Monthly Prep'!T86</f>
        <v>0</v>
      </c>
      <c r="Y79" s="201">
        <f>'Monthly Prep'!U86</f>
        <v>0</v>
      </c>
      <c r="Z79" s="201">
        <f>'Monthly Prep'!V86</f>
        <v>0</v>
      </c>
      <c r="AA79" s="201">
        <f>'Monthly Prep'!W86</f>
        <v>0</v>
      </c>
      <c r="AB79" s="201">
        <f>'Monthly Prep'!X86</f>
        <v>0</v>
      </c>
      <c r="AC79" s="201">
        <f>'Monthly Prep'!Y86</f>
        <v>0</v>
      </c>
      <c r="AD79" s="201">
        <f>'Monthly Prep'!Z86</f>
        <v>0</v>
      </c>
      <c r="AE79" s="201">
        <f>'Monthly Prep'!AA86</f>
        <v>0</v>
      </c>
      <c r="AF79" s="201">
        <f>'Monthly Prep'!AB86</f>
        <v>0</v>
      </c>
      <c r="AG79" s="201">
        <f>'Monthly Prep'!AC86</f>
        <v>0</v>
      </c>
      <c r="AH79" s="201">
        <f>'Monthly Prep'!AD86</f>
        <v>0</v>
      </c>
      <c r="AI79" s="201">
        <f>'Monthly Prep'!AE86</f>
        <v>0</v>
      </c>
      <c r="AJ79" s="201">
        <f>'Monthly Prep'!AF86</f>
        <v>0</v>
      </c>
      <c r="AK79" s="201">
        <f>'Monthly Prep'!AG86</f>
        <v>0</v>
      </c>
      <c r="AL79" s="201">
        <f>'Monthly Prep'!AH86</f>
        <v>0</v>
      </c>
      <c r="AM79" s="184">
        <f t="shared" si="5"/>
        <v>0</v>
      </c>
      <c r="AN79" s="201" t="str">
        <f>'Monthly Prep'!B$3</f>
        <v>Monthly Prep Reporting Tool 1.0.1</v>
      </c>
      <c r="AO79" s="197" t="str">
        <f>'Monthly Prep'!AJ86</f>
        <v/>
      </c>
    </row>
    <row r="80" spans="1:41" x14ac:dyDescent="0.25">
      <c r="A80" s="176" t="str">
        <f t="shared" si="4"/>
        <v>202205</v>
      </c>
      <c r="B80" s="177">
        <f>'Prep Partner Performance'!AE$2</f>
        <v>2022</v>
      </c>
      <c r="C80" s="178" t="str">
        <f>'Prep Partner Performance'!Z$2</f>
        <v>05</v>
      </c>
      <c r="D80" s="176">
        <f>'Prep Partner Performance'!G$2</f>
        <v>14943</v>
      </c>
      <c r="E80" s="175" t="str">
        <f>'Prep Partner Performance'!C$2</f>
        <v>Kisima Health Centre</v>
      </c>
      <c r="F80" s="297" t="str">
        <f>'Monthly Prep'!B$82</f>
        <v>Clients who had a Refill at Month 1 Number Tested for HIV at Month 1 Re-fill</v>
      </c>
      <c r="G80" s="201" t="str">
        <f>'Monthly Prep'!C87</f>
        <v>PBFW Pregnant</v>
      </c>
      <c r="H80" s="201" t="str">
        <f>'Monthly Prep'!D87</f>
        <v>MP01-79</v>
      </c>
      <c r="I80" s="201">
        <f>'Monthly Prep'!E87</f>
        <v>0</v>
      </c>
      <c r="J80" s="201">
        <f>'Monthly Prep'!F87</f>
        <v>0</v>
      </c>
      <c r="K80" s="201">
        <f>'Monthly Prep'!G87</f>
        <v>0</v>
      </c>
      <c r="L80" s="201">
        <f>'Monthly Prep'!H87</f>
        <v>0</v>
      </c>
      <c r="M80" s="201">
        <f>'Monthly Prep'!I87</f>
        <v>0</v>
      </c>
      <c r="N80" s="201">
        <f>'Monthly Prep'!J87</f>
        <v>0</v>
      </c>
      <c r="O80" s="201">
        <f>'Monthly Prep'!K87</f>
        <v>0</v>
      </c>
      <c r="P80" s="201">
        <f>'Monthly Prep'!L87</f>
        <v>0</v>
      </c>
      <c r="Q80" s="201">
        <f>'Monthly Prep'!M87</f>
        <v>0</v>
      </c>
      <c r="R80" s="201">
        <f>'Monthly Prep'!N87</f>
        <v>0</v>
      </c>
      <c r="S80" s="201">
        <f>'Monthly Prep'!O87</f>
        <v>0</v>
      </c>
      <c r="T80" s="201">
        <f>'Monthly Prep'!P87</f>
        <v>0</v>
      </c>
      <c r="U80" s="201">
        <f>'Monthly Prep'!Q87</f>
        <v>0</v>
      </c>
      <c r="V80" s="201">
        <f>'Monthly Prep'!R87</f>
        <v>0</v>
      </c>
      <c r="W80" s="201">
        <f>'Monthly Prep'!S87</f>
        <v>0</v>
      </c>
      <c r="X80" s="201">
        <f>'Monthly Prep'!T87</f>
        <v>0</v>
      </c>
      <c r="Y80" s="201">
        <f>'Monthly Prep'!U87</f>
        <v>0</v>
      </c>
      <c r="Z80" s="201">
        <f>'Monthly Prep'!V87</f>
        <v>0</v>
      </c>
      <c r="AA80" s="201">
        <f>'Monthly Prep'!W87</f>
        <v>0</v>
      </c>
      <c r="AB80" s="201">
        <f>'Monthly Prep'!X87</f>
        <v>0</v>
      </c>
      <c r="AC80" s="201">
        <f>'Monthly Prep'!Y87</f>
        <v>0</v>
      </c>
      <c r="AD80" s="201">
        <f>'Monthly Prep'!Z87</f>
        <v>0</v>
      </c>
      <c r="AE80" s="201">
        <f>'Monthly Prep'!AA87</f>
        <v>0</v>
      </c>
      <c r="AF80" s="201">
        <f>'Monthly Prep'!AB87</f>
        <v>0</v>
      </c>
      <c r="AG80" s="201">
        <f>'Monthly Prep'!AC87</f>
        <v>0</v>
      </c>
      <c r="AH80" s="201">
        <f>'Monthly Prep'!AD87</f>
        <v>0</v>
      </c>
      <c r="AI80" s="201">
        <f>'Monthly Prep'!AE87</f>
        <v>0</v>
      </c>
      <c r="AJ80" s="201">
        <f>'Monthly Prep'!AF87</f>
        <v>0</v>
      </c>
      <c r="AK80" s="201">
        <f>'Monthly Prep'!AG87</f>
        <v>0</v>
      </c>
      <c r="AL80" s="201">
        <f>'Monthly Prep'!AH87</f>
        <v>0</v>
      </c>
      <c r="AM80" s="184">
        <f t="shared" si="5"/>
        <v>0</v>
      </c>
      <c r="AN80" s="201" t="str">
        <f>'Monthly Prep'!B$3</f>
        <v>Monthly Prep Reporting Tool 1.0.1</v>
      </c>
      <c r="AO80" s="197" t="str">
        <f>'Monthly Prep'!AJ87</f>
        <v/>
      </c>
    </row>
    <row r="81" spans="1:41" x14ac:dyDescent="0.25">
      <c r="A81" s="176" t="str">
        <f t="shared" si="4"/>
        <v>202205</v>
      </c>
      <c r="B81" s="177">
        <f>'Prep Partner Performance'!AE$2</f>
        <v>2022</v>
      </c>
      <c r="C81" s="178" t="str">
        <f>'Prep Partner Performance'!Z$2</f>
        <v>05</v>
      </c>
      <c r="D81" s="176">
        <f>'Prep Partner Performance'!G$2</f>
        <v>14943</v>
      </c>
      <c r="E81" s="175" t="str">
        <f>'Prep Partner Performance'!C$2</f>
        <v>Kisima Health Centre</v>
      </c>
      <c r="F81" s="297" t="str">
        <f>'Monthly Prep'!B$82</f>
        <v>Clients who had a Refill at Month 1 Number Tested for HIV at Month 1 Re-fill</v>
      </c>
      <c r="G81" s="201" t="str">
        <f>'Monthly Prep'!C88</f>
        <v>People Who Inject Drugs</v>
      </c>
      <c r="H81" s="201" t="str">
        <f>'Monthly Prep'!D88</f>
        <v>MP01-80</v>
      </c>
      <c r="I81" s="201">
        <f>'Monthly Prep'!E88</f>
        <v>0</v>
      </c>
      <c r="J81" s="201">
        <f>'Monthly Prep'!F88</f>
        <v>0</v>
      </c>
      <c r="K81" s="201">
        <f>'Monthly Prep'!G88</f>
        <v>0</v>
      </c>
      <c r="L81" s="201">
        <f>'Monthly Prep'!H88</f>
        <v>0</v>
      </c>
      <c r="M81" s="201">
        <f>'Monthly Prep'!I88</f>
        <v>0</v>
      </c>
      <c r="N81" s="201">
        <f>'Monthly Prep'!J88</f>
        <v>0</v>
      </c>
      <c r="O81" s="201">
        <f>'Monthly Prep'!K88</f>
        <v>0</v>
      </c>
      <c r="P81" s="201">
        <f>'Monthly Prep'!L88</f>
        <v>0</v>
      </c>
      <c r="Q81" s="201">
        <f>'Monthly Prep'!M88</f>
        <v>0</v>
      </c>
      <c r="R81" s="201">
        <f>'Monthly Prep'!N88</f>
        <v>0</v>
      </c>
      <c r="S81" s="201">
        <f>'Monthly Prep'!O88</f>
        <v>0</v>
      </c>
      <c r="T81" s="201">
        <f>'Monthly Prep'!P88</f>
        <v>0</v>
      </c>
      <c r="U81" s="201">
        <f>'Monthly Prep'!Q88</f>
        <v>0</v>
      </c>
      <c r="V81" s="201">
        <f>'Monthly Prep'!R88</f>
        <v>0</v>
      </c>
      <c r="W81" s="201">
        <f>'Monthly Prep'!S88</f>
        <v>0</v>
      </c>
      <c r="X81" s="201">
        <f>'Monthly Prep'!T88</f>
        <v>0</v>
      </c>
      <c r="Y81" s="201">
        <f>'Monthly Prep'!U88</f>
        <v>0</v>
      </c>
      <c r="Z81" s="201">
        <f>'Monthly Prep'!V88</f>
        <v>0</v>
      </c>
      <c r="AA81" s="201">
        <f>'Monthly Prep'!W88</f>
        <v>0</v>
      </c>
      <c r="AB81" s="201">
        <f>'Monthly Prep'!X88</f>
        <v>0</v>
      </c>
      <c r="AC81" s="201">
        <f>'Monthly Prep'!Y88</f>
        <v>0</v>
      </c>
      <c r="AD81" s="201">
        <f>'Monthly Prep'!Z88</f>
        <v>0</v>
      </c>
      <c r="AE81" s="201">
        <f>'Monthly Prep'!AA88</f>
        <v>0</v>
      </c>
      <c r="AF81" s="201">
        <f>'Monthly Prep'!AB88</f>
        <v>0</v>
      </c>
      <c r="AG81" s="201">
        <f>'Monthly Prep'!AC88</f>
        <v>0</v>
      </c>
      <c r="AH81" s="201">
        <f>'Monthly Prep'!AD88</f>
        <v>0</v>
      </c>
      <c r="AI81" s="201">
        <f>'Monthly Prep'!AE88</f>
        <v>0</v>
      </c>
      <c r="AJ81" s="201">
        <f>'Monthly Prep'!AF88</f>
        <v>0</v>
      </c>
      <c r="AK81" s="201">
        <f>'Monthly Prep'!AG88</f>
        <v>0</v>
      </c>
      <c r="AL81" s="201">
        <f>'Monthly Prep'!AH88</f>
        <v>0</v>
      </c>
      <c r="AM81" s="184">
        <f t="shared" si="5"/>
        <v>0</v>
      </c>
      <c r="AN81" s="201" t="str">
        <f>'Monthly Prep'!B$3</f>
        <v>Monthly Prep Reporting Tool 1.0.1</v>
      </c>
      <c r="AO81" s="197" t="str">
        <f>'Monthly Prep'!AJ88</f>
        <v/>
      </c>
    </row>
    <row r="82" spans="1:41" x14ac:dyDescent="0.25">
      <c r="A82" s="176" t="str">
        <f t="shared" si="4"/>
        <v>202205</v>
      </c>
      <c r="B82" s="177">
        <f>'Prep Partner Performance'!AE$2</f>
        <v>2022</v>
      </c>
      <c r="C82" s="178" t="str">
        <f>'Prep Partner Performance'!Z$2</f>
        <v>05</v>
      </c>
      <c r="D82" s="176">
        <f>'Prep Partner Performance'!G$2</f>
        <v>14943</v>
      </c>
      <c r="E82" s="175" t="str">
        <f>'Prep Partner Performance'!C$2</f>
        <v>Kisima Health Centre</v>
      </c>
      <c r="F82" s="297" t="str">
        <f>'Monthly Prep'!B$82</f>
        <v>Clients who had a Refill at Month 1 Number Tested for HIV at Month 1 Re-fill</v>
      </c>
      <c r="G82" s="201" t="str">
        <f>'Monthly Prep'!C89</f>
        <v>Sero -Discodant Couple</v>
      </c>
      <c r="H82" s="201" t="str">
        <f>'Monthly Prep'!D89</f>
        <v>MP01-81</v>
      </c>
      <c r="I82" s="201">
        <f>'Monthly Prep'!E89</f>
        <v>0</v>
      </c>
      <c r="J82" s="201">
        <f>'Monthly Prep'!F89</f>
        <v>0</v>
      </c>
      <c r="K82" s="201">
        <f>'Monthly Prep'!G89</f>
        <v>0</v>
      </c>
      <c r="L82" s="201">
        <f>'Monthly Prep'!H89</f>
        <v>0</v>
      </c>
      <c r="M82" s="201">
        <f>'Monthly Prep'!I89</f>
        <v>0</v>
      </c>
      <c r="N82" s="201">
        <f>'Monthly Prep'!J89</f>
        <v>0</v>
      </c>
      <c r="O82" s="201">
        <f>'Monthly Prep'!K89</f>
        <v>0</v>
      </c>
      <c r="P82" s="201">
        <f>'Monthly Prep'!L89</f>
        <v>0</v>
      </c>
      <c r="Q82" s="201">
        <f>'Monthly Prep'!M89</f>
        <v>0</v>
      </c>
      <c r="R82" s="201">
        <f>'Monthly Prep'!N89</f>
        <v>0</v>
      </c>
      <c r="S82" s="201">
        <f>'Monthly Prep'!O89</f>
        <v>0</v>
      </c>
      <c r="T82" s="201">
        <f>'Monthly Prep'!P89</f>
        <v>0</v>
      </c>
      <c r="U82" s="201">
        <f>'Monthly Prep'!Q89</f>
        <v>0</v>
      </c>
      <c r="V82" s="201">
        <f>'Monthly Prep'!R89</f>
        <v>0</v>
      </c>
      <c r="W82" s="201">
        <f>'Monthly Prep'!S89</f>
        <v>0</v>
      </c>
      <c r="X82" s="201">
        <f>'Monthly Prep'!T89</f>
        <v>0</v>
      </c>
      <c r="Y82" s="201">
        <f>'Monthly Prep'!U89</f>
        <v>0</v>
      </c>
      <c r="Z82" s="201">
        <f>'Monthly Prep'!V89</f>
        <v>0</v>
      </c>
      <c r="AA82" s="201">
        <f>'Monthly Prep'!W89</f>
        <v>0</v>
      </c>
      <c r="AB82" s="201">
        <f>'Monthly Prep'!X89</f>
        <v>0</v>
      </c>
      <c r="AC82" s="201">
        <f>'Monthly Prep'!Y89</f>
        <v>0</v>
      </c>
      <c r="AD82" s="201">
        <f>'Monthly Prep'!Z89</f>
        <v>0</v>
      </c>
      <c r="AE82" s="201">
        <f>'Monthly Prep'!AA89</f>
        <v>0</v>
      </c>
      <c r="AF82" s="201">
        <f>'Monthly Prep'!AB89</f>
        <v>0</v>
      </c>
      <c r="AG82" s="201">
        <f>'Monthly Prep'!AC89</f>
        <v>0</v>
      </c>
      <c r="AH82" s="201">
        <f>'Monthly Prep'!AD89</f>
        <v>0</v>
      </c>
      <c r="AI82" s="201">
        <f>'Monthly Prep'!AE89</f>
        <v>0</v>
      </c>
      <c r="AJ82" s="201">
        <f>'Monthly Prep'!AF89</f>
        <v>0</v>
      </c>
      <c r="AK82" s="201">
        <f>'Monthly Prep'!AG89</f>
        <v>0</v>
      </c>
      <c r="AL82" s="201">
        <f>'Monthly Prep'!AH89</f>
        <v>0</v>
      </c>
      <c r="AM82" s="184">
        <f t="shared" si="5"/>
        <v>0</v>
      </c>
      <c r="AN82" s="201" t="str">
        <f>'Monthly Prep'!B$3</f>
        <v>Monthly Prep Reporting Tool 1.0.1</v>
      </c>
      <c r="AO82" s="197" t="str">
        <f>'Monthly Prep'!AJ89</f>
        <v/>
      </c>
    </row>
    <row r="83" spans="1:41" x14ac:dyDescent="0.25">
      <c r="A83" s="176" t="str">
        <f t="shared" si="4"/>
        <v>202205</v>
      </c>
      <c r="B83" s="177">
        <f>'Prep Partner Performance'!AE$2</f>
        <v>2022</v>
      </c>
      <c r="C83" s="178" t="str">
        <f>'Prep Partner Performance'!Z$2</f>
        <v>05</v>
      </c>
      <c r="D83" s="176">
        <f>'Prep Partner Performance'!G$2</f>
        <v>14943</v>
      </c>
      <c r="E83" s="175" t="str">
        <f>'Prep Partner Performance'!C$2</f>
        <v>Kisima Health Centre</v>
      </c>
      <c r="F83" s="297" t="str">
        <f>'Monthly Prep'!B$82</f>
        <v>Clients who had a Refill at Month 1 Number Tested for HIV at Month 1 Re-fill</v>
      </c>
      <c r="G83" s="201" t="str">
        <f>'Monthly Prep'!C90</f>
        <v>Men who have Sex with Men</v>
      </c>
      <c r="H83" s="201" t="str">
        <f>'Monthly Prep'!D90</f>
        <v>MP01-82</v>
      </c>
      <c r="I83" s="201">
        <f>'Monthly Prep'!E90</f>
        <v>0</v>
      </c>
      <c r="J83" s="201">
        <f>'Monthly Prep'!F90</f>
        <v>0</v>
      </c>
      <c r="K83" s="201">
        <f>'Monthly Prep'!G90</f>
        <v>0</v>
      </c>
      <c r="L83" s="201">
        <f>'Monthly Prep'!H90</f>
        <v>0</v>
      </c>
      <c r="M83" s="201">
        <f>'Monthly Prep'!I90</f>
        <v>0</v>
      </c>
      <c r="N83" s="201">
        <f>'Monthly Prep'!J90</f>
        <v>0</v>
      </c>
      <c r="O83" s="201">
        <f>'Monthly Prep'!K90</f>
        <v>0</v>
      </c>
      <c r="P83" s="201">
        <f>'Monthly Prep'!L90</f>
        <v>0</v>
      </c>
      <c r="Q83" s="201">
        <f>'Monthly Prep'!M90</f>
        <v>0</v>
      </c>
      <c r="R83" s="201">
        <f>'Monthly Prep'!N90</f>
        <v>0</v>
      </c>
      <c r="S83" s="201">
        <f>'Monthly Prep'!O90</f>
        <v>0</v>
      </c>
      <c r="T83" s="201">
        <f>'Monthly Prep'!P90</f>
        <v>0</v>
      </c>
      <c r="U83" s="201">
        <f>'Monthly Prep'!Q90</f>
        <v>0</v>
      </c>
      <c r="V83" s="201">
        <f>'Monthly Prep'!R90</f>
        <v>0</v>
      </c>
      <c r="W83" s="201">
        <f>'Monthly Prep'!S90</f>
        <v>0</v>
      </c>
      <c r="X83" s="201">
        <f>'Monthly Prep'!T90</f>
        <v>0</v>
      </c>
      <c r="Y83" s="201">
        <f>'Monthly Prep'!U90</f>
        <v>0</v>
      </c>
      <c r="Z83" s="201">
        <f>'Monthly Prep'!V90</f>
        <v>0</v>
      </c>
      <c r="AA83" s="201">
        <f>'Monthly Prep'!W90</f>
        <v>0</v>
      </c>
      <c r="AB83" s="201">
        <f>'Monthly Prep'!X90</f>
        <v>0</v>
      </c>
      <c r="AC83" s="201">
        <f>'Monthly Prep'!Y90</f>
        <v>0</v>
      </c>
      <c r="AD83" s="201">
        <f>'Monthly Prep'!Z90</f>
        <v>0</v>
      </c>
      <c r="AE83" s="201">
        <f>'Monthly Prep'!AA90</f>
        <v>0</v>
      </c>
      <c r="AF83" s="201">
        <f>'Monthly Prep'!AB90</f>
        <v>0</v>
      </c>
      <c r="AG83" s="201">
        <f>'Monthly Prep'!AC90</f>
        <v>0</v>
      </c>
      <c r="AH83" s="201">
        <f>'Monthly Prep'!AD90</f>
        <v>0</v>
      </c>
      <c r="AI83" s="201">
        <f>'Monthly Prep'!AE90</f>
        <v>0</v>
      </c>
      <c r="AJ83" s="201">
        <f>'Monthly Prep'!AF90</f>
        <v>0</v>
      </c>
      <c r="AK83" s="201">
        <f>'Monthly Prep'!AG90</f>
        <v>0</v>
      </c>
      <c r="AL83" s="201">
        <f>'Monthly Prep'!AH90</f>
        <v>0</v>
      </c>
      <c r="AM83" s="184">
        <f t="shared" si="5"/>
        <v>0</v>
      </c>
      <c r="AN83" s="201" t="str">
        <f>'Monthly Prep'!B$3</f>
        <v>Monthly Prep Reporting Tool 1.0.1</v>
      </c>
      <c r="AO83" s="197" t="str">
        <f>'Monthly Prep'!AJ90</f>
        <v/>
      </c>
    </row>
    <row r="84" spans="1:41" x14ac:dyDescent="0.25">
      <c r="A84" s="176" t="str">
        <f t="shared" si="4"/>
        <v>202205</v>
      </c>
      <c r="B84" s="177">
        <f>'Prep Partner Performance'!AE$2</f>
        <v>2022</v>
      </c>
      <c r="C84" s="178" t="str">
        <f>'Prep Partner Performance'!Z$2</f>
        <v>05</v>
      </c>
      <c r="D84" s="176">
        <f>'Prep Partner Performance'!G$2</f>
        <v>14943</v>
      </c>
      <c r="E84" s="175" t="str">
        <f>'Prep Partner Performance'!C$2</f>
        <v>Kisima Health Centre</v>
      </c>
      <c r="F84" s="297" t="str">
        <f>'Monthly Prep'!B$91</f>
        <v>Clients who had a Refill at Month 1 Number Tested HIV Positive at month 1 Re-fill</v>
      </c>
      <c r="G84" s="201" t="str">
        <f>'Monthly Prep'!C91</f>
        <v>Adolescent Girls and Young Women (AGYW)</v>
      </c>
      <c r="H84" s="201" t="str">
        <f>'Monthly Prep'!D91</f>
        <v>MP01-83</v>
      </c>
      <c r="I84" s="201">
        <f>'Monthly Prep'!E91</f>
        <v>0</v>
      </c>
      <c r="J84" s="201">
        <f>'Monthly Prep'!F91</f>
        <v>0</v>
      </c>
      <c r="K84" s="201">
        <f>'Monthly Prep'!G91</f>
        <v>0</v>
      </c>
      <c r="L84" s="201">
        <f>'Monthly Prep'!H91</f>
        <v>0</v>
      </c>
      <c r="M84" s="201">
        <f>'Monthly Prep'!I91</f>
        <v>0</v>
      </c>
      <c r="N84" s="201">
        <f>'Monthly Prep'!J91</f>
        <v>0</v>
      </c>
      <c r="O84" s="201">
        <f>'Monthly Prep'!K91</f>
        <v>0</v>
      </c>
      <c r="P84" s="201">
        <f>'Monthly Prep'!L91</f>
        <v>0</v>
      </c>
      <c r="Q84" s="201">
        <f>'Monthly Prep'!M91</f>
        <v>0</v>
      </c>
      <c r="R84" s="201">
        <f>'Monthly Prep'!N91</f>
        <v>0</v>
      </c>
      <c r="S84" s="201">
        <f>'Monthly Prep'!O91</f>
        <v>0</v>
      </c>
      <c r="T84" s="201">
        <f>'Monthly Prep'!P91</f>
        <v>0</v>
      </c>
      <c r="U84" s="201">
        <f>'Monthly Prep'!Q91</f>
        <v>0</v>
      </c>
      <c r="V84" s="201">
        <f>'Monthly Prep'!R91</f>
        <v>0</v>
      </c>
      <c r="W84" s="201">
        <f>'Monthly Prep'!S91</f>
        <v>0</v>
      </c>
      <c r="X84" s="201">
        <f>'Monthly Prep'!T91</f>
        <v>0</v>
      </c>
      <c r="Y84" s="201">
        <f>'Monthly Prep'!U91</f>
        <v>0</v>
      </c>
      <c r="Z84" s="201">
        <f>'Monthly Prep'!V91</f>
        <v>0</v>
      </c>
      <c r="AA84" s="201">
        <f>'Monthly Prep'!W91</f>
        <v>0</v>
      </c>
      <c r="AB84" s="201">
        <f>'Monthly Prep'!X91</f>
        <v>0</v>
      </c>
      <c r="AC84" s="201">
        <f>'Monthly Prep'!Y91</f>
        <v>0</v>
      </c>
      <c r="AD84" s="201">
        <f>'Monthly Prep'!Z91</f>
        <v>0</v>
      </c>
      <c r="AE84" s="201">
        <f>'Monthly Prep'!AA91</f>
        <v>0</v>
      </c>
      <c r="AF84" s="201">
        <f>'Monthly Prep'!AB91</f>
        <v>0</v>
      </c>
      <c r="AG84" s="201">
        <f>'Monthly Prep'!AC91</f>
        <v>0</v>
      </c>
      <c r="AH84" s="201">
        <f>'Monthly Prep'!AD91</f>
        <v>0</v>
      </c>
      <c r="AI84" s="201">
        <f>'Monthly Prep'!AE91</f>
        <v>0</v>
      </c>
      <c r="AJ84" s="201">
        <f>'Monthly Prep'!AF91</f>
        <v>0</v>
      </c>
      <c r="AK84" s="201">
        <f>'Monthly Prep'!AG91</f>
        <v>0</v>
      </c>
      <c r="AL84" s="201">
        <f>'Monthly Prep'!AH91</f>
        <v>0</v>
      </c>
      <c r="AM84" s="184">
        <f t="shared" si="5"/>
        <v>0</v>
      </c>
      <c r="AN84" s="201" t="str">
        <f>'Monthly Prep'!B$3</f>
        <v>Monthly Prep Reporting Tool 1.0.1</v>
      </c>
      <c r="AO84" s="197">
        <f>'Monthly Prep'!AJ91</f>
        <v>0</v>
      </c>
    </row>
    <row r="85" spans="1:41" x14ac:dyDescent="0.25">
      <c r="A85" s="176" t="str">
        <f t="shared" si="4"/>
        <v>202205</v>
      </c>
      <c r="B85" s="177">
        <f>'Prep Partner Performance'!AE$2</f>
        <v>2022</v>
      </c>
      <c r="C85" s="178" t="str">
        <f>'Prep Partner Performance'!Z$2</f>
        <v>05</v>
      </c>
      <c r="D85" s="176">
        <f>'Prep Partner Performance'!G$2</f>
        <v>14943</v>
      </c>
      <c r="E85" s="175" t="str">
        <f>'Prep Partner Performance'!C$2</f>
        <v>Kisima Health Centre</v>
      </c>
      <c r="F85" s="297" t="str">
        <f>'Monthly Prep'!B$91</f>
        <v>Clients who had a Refill at Month 1 Number Tested HIV Positive at month 1 Re-fill</v>
      </c>
      <c r="G85" s="201" t="str">
        <f>'Monthly Prep'!C92</f>
        <v>Female Sex Workers</v>
      </c>
      <c r="H85" s="201" t="str">
        <f>'Monthly Prep'!D92</f>
        <v>MP01-84</v>
      </c>
      <c r="I85" s="201">
        <f>'Monthly Prep'!E92</f>
        <v>0</v>
      </c>
      <c r="J85" s="201">
        <f>'Monthly Prep'!F92</f>
        <v>0</v>
      </c>
      <c r="K85" s="201">
        <f>'Monthly Prep'!G92</f>
        <v>0</v>
      </c>
      <c r="L85" s="201">
        <f>'Monthly Prep'!H92</f>
        <v>0</v>
      </c>
      <c r="M85" s="201">
        <f>'Monthly Prep'!I92</f>
        <v>0</v>
      </c>
      <c r="N85" s="201">
        <f>'Monthly Prep'!J92</f>
        <v>0</v>
      </c>
      <c r="O85" s="201">
        <f>'Monthly Prep'!K92</f>
        <v>0</v>
      </c>
      <c r="P85" s="201">
        <f>'Monthly Prep'!L92</f>
        <v>0</v>
      </c>
      <c r="Q85" s="201">
        <f>'Monthly Prep'!M92</f>
        <v>0</v>
      </c>
      <c r="R85" s="201">
        <f>'Monthly Prep'!N92</f>
        <v>0</v>
      </c>
      <c r="S85" s="201">
        <f>'Monthly Prep'!O92</f>
        <v>0</v>
      </c>
      <c r="T85" s="201">
        <f>'Monthly Prep'!P92</f>
        <v>0</v>
      </c>
      <c r="U85" s="201">
        <f>'Monthly Prep'!Q92</f>
        <v>0</v>
      </c>
      <c r="V85" s="201">
        <f>'Monthly Prep'!R92</f>
        <v>0</v>
      </c>
      <c r="W85" s="201">
        <f>'Monthly Prep'!S92</f>
        <v>0</v>
      </c>
      <c r="X85" s="201">
        <f>'Monthly Prep'!T92</f>
        <v>0</v>
      </c>
      <c r="Y85" s="201">
        <f>'Monthly Prep'!U92</f>
        <v>0</v>
      </c>
      <c r="Z85" s="201">
        <f>'Monthly Prep'!V92</f>
        <v>0</v>
      </c>
      <c r="AA85" s="201">
        <f>'Monthly Prep'!W92</f>
        <v>0</v>
      </c>
      <c r="AB85" s="201">
        <f>'Monthly Prep'!X92</f>
        <v>0</v>
      </c>
      <c r="AC85" s="201">
        <f>'Monthly Prep'!Y92</f>
        <v>0</v>
      </c>
      <c r="AD85" s="201">
        <f>'Monthly Prep'!Z92</f>
        <v>0</v>
      </c>
      <c r="AE85" s="201">
        <f>'Monthly Prep'!AA92</f>
        <v>0</v>
      </c>
      <c r="AF85" s="201">
        <f>'Monthly Prep'!AB92</f>
        <v>0</v>
      </c>
      <c r="AG85" s="201">
        <f>'Monthly Prep'!AC92</f>
        <v>0</v>
      </c>
      <c r="AH85" s="201">
        <f>'Monthly Prep'!AD92</f>
        <v>0</v>
      </c>
      <c r="AI85" s="201">
        <f>'Monthly Prep'!AE92</f>
        <v>0</v>
      </c>
      <c r="AJ85" s="201">
        <f>'Monthly Prep'!AF92</f>
        <v>0</v>
      </c>
      <c r="AK85" s="201">
        <f>'Monthly Prep'!AG92</f>
        <v>0</v>
      </c>
      <c r="AL85" s="201">
        <f>'Monthly Prep'!AH92</f>
        <v>0</v>
      </c>
      <c r="AM85" s="184">
        <f t="shared" si="5"/>
        <v>0</v>
      </c>
      <c r="AN85" s="201" t="str">
        <f>'Monthly Prep'!B$3</f>
        <v>Monthly Prep Reporting Tool 1.0.1</v>
      </c>
      <c r="AO85" s="197">
        <f>'Monthly Prep'!AJ92</f>
        <v>0</v>
      </c>
    </row>
    <row r="86" spans="1:41" x14ac:dyDescent="0.25">
      <c r="A86" s="176" t="str">
        <f t="shared" si="4"/>
        <v>202205</v>
      </c>
      <c r="B86" s="177">
        <f>'Prep Partner Performance'!AE$2</f>
        <v>2022</v>
      </c>
      <c r="C86" s="178" t="str">
        <f>'Prep Partner Performance'!Z$2</f>
        <v>05</v>
      </c>
      <c r="D86" s="176">
        <f>'Prep Partner Performance'!G$2</f>
        <v>14943</v>
      </c>
      <c r="E86" s="175" t="str">
        <f>'Prep Partner Performance'!C$2</f>
        <v>Kisima Health Centre</v>
      </c>
      <c r="F86" s="297" t="str">
        <f>'Monthly Prep'!B$91</f>
        <v>Clients who had a Refill at Month 1 Number Tested HIV Positive at month 1 Re-fill</v>
      </c>
      <c r="G86" s="201" t="str">
        <f>'Monthly Prep'!C93</f>
        <v>General Population</v>
      </c>
      <c r="H86" s="201" t="str">
        <f>'Monthly Prep'!D93</f>
        <v>MP01-85</v>
      </c>
      <c r="I86" s="201">
        <f>'Monthly Prep'!E93</f>
        <v>0</v>
      </c>
      <c r="J86" s="201">
        <f>'Monthly Prep'!F93</f>
        <v>0</v>
      </c>
      <c r="K86" s="201">
        <f>'Monthly Prep'!G93</f>
        <v>0</v>
      </c>
      <c r="L86" s="201">
        <f>'Monthly Prep'!H93</f>
        <v>0</v>
      </c>
      <c r="M86" s="201">
        <f>'Monthly Prep'!I93</f>
        <v>0</v>
      </c>
      <c r="N86" s="201">
        <f>'Monthly Prep'!J93</f>
        <v>0</v>
      </c>
      <c r="O86" s="201">
        <f>'Monthly Prep'!K93</f>
        <v>0</v>
      </c>
      <c r="P86" s="201">
        <f>'Monthly Prep'!L93</f>
        <v>0</v>
      </c>
      <c r="Q86" s="201">
        <f>'Monthly Prep'!M93</f>
        <v>0</v>
      </c>
      <c r="R86" s="201">
        <f>'Monthly Prep'!N93</f>
        <v>0</v>
      </c>
      <c r="S86" s="201">
        <f>'Monthly Prep'!O93</f>
        <v>0</v>
      </c>
      <c r="T86" s="201">
        <f>'Monthly Prep'!P93</f>
        <v>0</v>
      </c>
      <c r="U86" s="201">
        <f>'Monthly Prep'!Q93</f>
        <v>0</v>
      </c>
      <c r="V86" s="201">
        <f>'Monthly Prep'!R93</f>
        <v>0</v>
      </c>
      <c r="W86" s="201">
        <f>'Monthly Prep'!S93</f>
        <v>0</v>
      </c>
      <c r="X86" s="201">
        <f>'Monthly Prep'!T93</f>
        <v>0</v>
      </c>
      <c r="Y86" s="201">
        <f>'Monthly Prep'!U93</f>
        <v>0</v>
      </c>
      <c r="Z86" s="201">
        <f>'Monthly Prep'!V93</f>
        <v>0</v>
      </c>
      <c r="AA86" s="201">
        <f>'Monthly Prep'!W93</f>
        <v>0</v>
      </c>
      <c r="AB86" s="201">
        <f>'Monthly Prep'!X93</f>
        <v>0</v>
      </c>
      <c r="AC86" s="201">
        <f>'Monthly Prep'!Y93</f>
        <v>0</v>
      </c>
      <c r="AD86" s="201">
        <f>'Monthly Prep'!Z93</f>
        <v>0</v>
      </c>
      <c r="AE86" s="201">
        <f>'Monthly Prep'!AA93</f>
        <v>0</v>
      </c>
      <c r="AF86" s="201">
        <f>'Monthly Prep'!AB93</f>
        <v>0</v>
      </c>
      <c r="AG86" s="201">
        <f>'Monthly Prep'!AC93</f>
        <v>0</v>
      </c>
      <c r="AH86" s="201">
        <f>'Monthly Prep'!AD93</f>
        <v>0</v>
      </c>
      <c r="AI86" s="201">
        <f>'Monthly Prep'!AE93</f>
        <v>0</v>
      </c>
      <c r="AJ86" s="201">
        <f>'Monthly Prep'!AF93</f>
        <v>0</v>
      </c>
      <c r="AK86" s="201">
        <f>'Monthly Prep'!AG93</f>
        <v>0</v>
      </c>
      <c r="AL86" s="201">
        <f>'Monthly Prep'!AH93</f>
        <v>0</v>
      </c>
      <c r="AM86" s="184">
        <f t="shared" si="5"/>
        <v>0</v>
      </c>
      <c r="AN86" s="201" t="str">
        <f>'Monthly Prep'!B$3</f>
        <v>Monthly Prep Reporting Tool 1.0.1</v>
      </c>
      <c r="AO86" s="197">
        <f>'Monthly Prep'!AJ93</f>
        <v>0</v>
      </c>
    </row>
    <row r="87" spans="1:41" x14ac:dyDescent="0.25">
      <c r="A87" s="176" t="str">
        <f t="shared" si="4"/>
        <v>202205</v>
      </c>
      <c r="B87" s="177">
        <f>'Prep Partner Performance'!AE$2</f>
        <v>2022</v>
      </c>
      <c r="C87" s="178" t="str">
        <f>'Prep Partner Performance'!Z$2</f>
        <v>05</v>
      </c>
      <c r="D87" s="176">
        <f>'Prep Partner Performance'!G$2</f>
        <v>14943</v>
      </c>
      <c r="E87" s="175" t="str">
        <f>'Prep Partner Performance'!C$2</f>
        <v>Kisima Health Centre</v>
      </c>
      <c r="F87" s="297" t="str">
        <f>'Monthly Prep'!B$91</f>
        <v>Clients who had a Refill at Month 1 Number Tested HIV Positive at month 1 Re-fill</v>
      </c>
      <c r="G87" s="201" t="str">
        <f>'Monthly Prep'!C94</f>
        <v>Men at High Risk</v>
      </c>
      <c r="H87" s="201" t="str">
        <f>'Monthly Prep'!D94</f>
        <v>MP01-86</v>
      </c>
      <c r="I87" s="201">
        <f>'Monthly Prep'!E94</f>
        <v>0</v>
      </c>
      <c r="J87" s="201">
        <f>'Monthly Prep'!F94</f>
        <v>0</v>
      </c>
      <c r="K87" s="201">
        <f>'Monthly Prep'!G94</f>
        <v>0</v>
      </c>
      <c r="L87" s="201">
        <f>'Monthly Prep'!H94</f>
        <v>0</v>
      </c>
      <c r="M87" s="201">
        <f>'Monthly Prep'!I94</f>
        <v>0</v>
      </c>
      <c r="N87" s="201">
        <f>'Monthly Prep'!J94</f>
        <v>0</v>
      </c>
      <c r="O87" s="201">
        <f>'Monthly Prep'!K94</f>
        <v>0</v>
      </c>
      <c r="P87" s="201">
        <f>'Monthly Prep'!L94</f>
        <v>0</v>
      </c>
      <c r="Q87" s="201">
        <f>'Monthly Prep'!M94</f>
        <v>0</v>
      </c>
      <c r="R87" s="201">
        <f>'Monthly Prep'!N94</f>
        <v>0</v>
      </c>
      <c r="S87" s="201">
        <f>'Monthly Prep'!O94</f>
        <v>0</v>
      </c>
      <c r="T87" s="201">
        <f>'Monthly Prep'!P94</f>
        <v>0</v>
      </c>
      <c r="U87" s="201">
        <f>'Monthly Prep'!Q94</f>
        <v>0</v>
      </c>
      <c r="V87" s="201">
        <f>'Monthly Prep'!R94</f>
        <v>0</v>
      </c>
      <c r="W87" s="201">
        <f>'Monthly Prep'!S94</f>
        <v>0</v>
      </c>
      <c r="X87" s="201">
        <f>'Monthly Prep'!T94</f>
        <v>0</v>
      </c>
      <c r="Y87" s="201">
        <f>'Monthly Prep'!U94</f>
        <v>0</v>
      </c>
      <c r="Z87" s="201">
        <f>'Monthly Prep'!V94</f>
        <v>0</v>
      </c>
      <c r="AA87" s="201">
        <f>'Monthly Prep'!W94</f>
        <v>0</v>
      </c>
      <c r="AB87" s="201">
        <f>'Monthly Prep'!X94</f>
        <v>0</v>
      </c>
      <c r="AC87" s="201">
        <f>'Monthly Prep'!Y94</f>
        <v>0</v>
      </c>
      <c r="AD87" s="201">
        <f>'Monthly Prep'!Z94</f>
        <v>0</v>
      </c>
      <c r="AE87" s="201">
        <f>'Monthly Prep'!AA94</f>
        <v>0</v>
      </c>
      <c r="AF87" s="201">
        <f>'Monthly Prep'!AB94</f>
        <v>0</v>
      </c>
      <c r="AG87" s="201">
        <f>'Monthly Prep'!AC94</f>
        <v>0</v>
      </c>
      <c r="AH87" s="201">
        <f>'Monthly Prep'!AD94</f>
        <v>0</v>
      </c>
      <c r="AI87" s="201">
        <f>'Monthly Prep'!AE94</f>
        <v>0</v>
      </c>
      <c r="AJ87" s="201">
        <f>'Monthly Prep'!AF94</f>
        <v>0</v>
      </c>
      <c r="AK87" s="201">
        <f>'Monthly Prep'!AG94</f>
        <v>0</v>
      </c>
      <c r="AL87" s="201">
        <f>'Monthly Prep'!AH94</f>
        <v>0</v>
      </c>
      <c r="AM87" s="184">
        <f t="shared" si="5"/>
        <v>0</v>
      </c>
      <c r="AN87" s="201" t="str">
        <f>'Monthly Prep'!B$3</f>
        <v>Monthly Prep Reporting Tool 1.0.1</v>
      </c>
      <c r="AO87" s="197">
        <f>'Monthly Prep'!AJ94</f>
        <v>0</v>
      </c>
    </row>
    <row r="88" spans="1:41" x14ac:dyDescent="0.25">
      <c r="A88" s="176" t="str">
        <f t="shared" si="4"/>
        <v>202205</v>
      </c>
      <c r="B88" s="177">
        <f>'Prep Partner Performance'!AE$2</f>
        <v>2022</v>
      </c>
      <c r="C88" s="178" t="str">
        <f>'Prep Partner Performance'!Z$2</f>
        <v>05</v>
      </c>
      <c r="D88" s="176">
        <f>'Prep Partner Performance'!G$2</f>
        <v>14943</v>
      </c>
      <c r="E88" s="175" t="str">
        <f>'Prep Partner Performance'!C$2</f>
        <v>Kisima Health Centre</v>
      </c>
      <c r="F88" s="297" t="str">
        <f>'Monthly Prep'!B$91</f>
        <v>Clients who had a Refill at Month 1 Number Tested HIV Positive at month 1 Re-fill</v>
      </c>
      <c r="G88" s="201" t="str">
        <f>'Monthly Prep'!C95</f>
        <v>PBFW Breastfeeding</v>
      </c>
      <c r="H88" s="201" t="str">
        <f>'Monthly Prep'!D95</f>
        <v>MP01-87</v>
      </c>
      <c r="I88" s="201">
        <f>'Monthly Prep'!E95</f>
        <v>0</v>
      </c>
      <c r="J88" s="201">
        <f>'Monthly Prep'!F95</f>
        <v>0</v>
      </c>
      <c r="K88" s="201">
        <f>'Monthly Prep'!G95</f>
        <v>0</v>
      </c>
      <c r="L88" s="201">
        <f>'Monthly Prep'!H95</f>
        <v>0</v>
      </c>
      <c r="M88" s="201">
        <f>'Monthly Prep'!I95</f>
        <v>0</v>
      </c>
      <c r="N88" s="201">
        <f>'Monthly Prep'!J95</f>
        <v>0</v>
      </c>
      <c r="O88" s="201">
        <f>'Monthly Prep'!K95</f>
        <v>0</v>
      </c>
      <c r="P88" s="201">
        <f>'Monthly Prep'!L95</f>
        <v>0</v>
      </c>
      <c r="Q88" s="201">
        <f>'Monthly Prep'!M95</f>
        <v>0</v>
      </c>
      <c r="R88" s="201">
        <f>'Monthly Prep'!N95</f>
        <v>0</v>
      </c>
      <c r="S88" s="201">
        <f>'Monthly Prep'!O95</f>
        <v>0</v>
      </c>
      <c r="T88" s="201">
        <f>'Monthly Prep'!P95</f>
        <v>0</v>
      </c>
      <c r="U88" s="201">
        <f>'Monthly Prep'!Q95</f>
        <v>0</v>
      </c>
      <c r="V88" s="201">
        <f>'Monthly Prep'!R95</f>
        <v>0</v>
      </c>
      <c r="W88" s="201">
        <f>'Monthly Prep'!S95</f>
        <v>0</v>
      </c>
      <c r="X88" s="201">
        <f>'Monthly Prep'!T95</f>
        <v>0</v>
      </c>
      <c r="Y88" s="201">
        <f>'Monthly Prep'!U95</f>
        <v>0</v>
      </c>
      <c r="Z88" s="201">
        <f>'Monthly Prep'!V95</f>
        <v>0</v>
      </c>
      <c r="AA88" s="201">
        <f>'Monthly Prep'!W95</f>
        <v>0</v>
      </c>
      <c r="AB88" s="201">
        <f>'Monthly Prep'!X95</f>
        <v>0</v>
      </c>
      <c r="AC88" s="201">
        <f>'Monthly Prep'!Y95</f>
        <v>0</v>
      </c>
      <c r="AD88" s="201">
        <f>'Monthly Prep'!Z95</f>
        <v>0</v>
      </c>
      <c r="AE88" s="201">
        <f>'Monthly Prep'!AA95</f>
        <v>0</v>
      </c>
      <c r="AF88" s="201">
        <f>'Monthly Prep'!AB95</f>
        <v>0</v>
      </c>
      <c r="AG88" s="201">
        <f>'Monthly Prep'!AC95</f>
        <v>0</v>
      </c>
      <c r="AH88" s="201">
        <f>'Monthly Prep'!AD95</f>
        <v>0</v>
      </c>
      <c r="AI88" s="201">
        <f>'Monthly Prep'!AE95</f>
        <v>0</v>
      </c>
      <c r="AJ88" s="201">
        <f>'Monthly Prep'!AF95</f>
        <v>0</v>
      </c>
      <c r="AK88" s="201">
        <f>'Monthly Prep'!AG95</f>
        <v>0</v>
      </c>
      <c r="AL88" s="201">
        <f>'Monthly Prep'!AH95</f>
        <v>0</v>
      </c>
      <c r="AM88" s="184">
        <f t="shared" si="5"/>
        <v>0</v>
      </c>
      <c r="AN88" s="201" t="str">
        <f>'Monthly Prep'!B$3</f>
        <v>Monthly Prep Reporting Tool 1.0.1</v>
      </c>
      <c r="AO88" s="197">
        <f>'Monthly Prep'!AJ95</f>
        <v>0</v>
      </c>
    </row>
    <row r="89" spans="1:41" x14ac:dyDescent="0.25">
      <c r="A89" s="176" t="str">
        <f t="shared" si="4"/>
        <v>202205</v>
      </c>
      <c r="B89" s="177">
        <f>'Prep Partner Performance'!AE$2</f>
        <v>2022</v>
      </c>
      <c r="C89" s="178" t="str">
        <f>'Prep Partner Performance'!Z$2</f>
        <v>05</v>
      </c>
      <c r="D89" s="176">
        <f>'Prep Partner Performance'!G$2</f>
        <v>14943</v>
      </c>
      <c r="E89" s="175" t="str">
        <f>'Prep Partner Performance'!C$2</f>
        <v>Kisima Health Centre</v>
      </c>
      <c r="F89" s="297" t="str">
        <f>'Monthly Prep'!B$91</f>
        <v>Clients who had a Refill at Month 1 Number Tested HIV Positive at month 1 Re-fill</v>
      </c>
      <c r="G89" s="201" t="str">
        <f>'Monthly Prep'!C96</f>
        <v>PBFW Pregnant</v>
      </c>
      <c r="H89" s="201" t="str">
        <f>'Monthly Prep'!D96</f>
        <v>MP01-88</v>
      </c>
      <c r="I89" s="201">
        <f>'Monthly Prep'!E96</f>
        <v>0</v>
      </c>
      <c r="J89" s="201">
        <f>'Monthly Prep'!F96</f>
        <v>0</v>
      </c>
      <c r="K89" s="201">
        <f>'Monthly Prep'!G96</f>
        <v>0</v>
      </c>
      <c r="L89" s="201">
        <f>'Monthly Prep'!H96</f>
        <v>0</v>
      </c>
      <c r="M89" s="201">
        <f>'Monthly Prep'!I96</f>
        <v>0</v>
      </c>
      <c r="N89" s="201">
        <f>'Monthly Prep'!J96</f>
        <v>0</v>
      </c>
      <c r="O89" s="201">
        <f>'Monthly Prep'!K96</f>
        <v>0</v>
      </c>
      <c r="P89" s="201">
        <f>'Monthly Prep'!L96</f>
        <v>0</v>
      </c>
      <c r="Q89" s="201">
        <f>'Monthly Prep'!M96</f>
        <v>0</v>
      </c>
      <c r="R89" s="201">
        <f>'Monthly Prep'!N96</f>
        <v>0</v>
      </c>
      <c r="S89" s="201">
        <f>'Monthly Prep'!O96</f>
        <v>0</v>
      </c>
      <c r="T89" s="201">
        <f>'Monthly Prep'!P96</f>
        <v>0</v>
      </c>
      <c r="U89" s="201">
        <f>'Monthly Prep'!Q96</f>
        <v>0</v>
      </c>
      <c r="V89" s="201">
        <f>'Monthly Prep'!R96</f>
        <v>0</v>
      </c>
      <c r="W89" s="201">
        <f>'Monthly Prep'!S96</f>
        <v>0</v>
      </c>
      <c r="X89" s="201">
        <f>'Monthly Prep'!T96</f>
        <v>0</v>
      </c>
      <c r="Y89" s="201">
        <f>'Monthly Prep'!U96</f>
        <v>0</v>
      </c>
      <c r="Z89" s="201">
        <f>'Monthly Prep'!V96</f>
        <v>0</v>
      </c>
      <c r="AA89" s="201">
        <f>'Monthly Prep'!W96</f>
        <v>0</v>
      </c>
      <c r="AB89" s="201">
        <f>'Monthly Prep'!X96</f>
        <v>0</v>
      </c>
      <c r="AC89" s="201">
        <f>'Monthly Prep'!Y96</f>
        <v>0</v>
      </c>
      <c r="AD89" s="201">
        <f>'Monthly Prep'!Z96</f>
        <v>0</v>
      </c>
      <c r="AE89" s="201">
        <f>'Monthly Prep'!AA96</f>
        <v>0</v>
      </c>
      <c r="AF89" s="201">
        <f>'Monthly Prep'!AB96</f>
        <v>0</v>
      </c>
      <c r="AG89" s="201">
        <f>'Monthly Prep'!AC96</f>
        <v>0</v>
      </c>
      <c r="AH89" s="201">
        <f>'Monthly Prep'!AD96</f>
        <v>0</v>
      </c>
      <c r="AI89" s="201">
        <f>'Monthly Prep'!AE96</f>
        <v>0</v>
      </c>
      <c r="AJ89" s="201">
        <f>'Monthly Prep'!AF96</f>
        <v>0</v>
      </c>
      <c r="AK89" s="201">
        <f>'Monthly Prep'!AG96</f>
        <v>0</v>
      </c>
      <c r="AL89" s="201">
        <f>'Monthly Prep'!AH96</f>
        <v>0</v>
      </c>
      <c r="AM89" s="184">
        <f t="shared" si="5"/>
        <v>0</v>
      </c>
      <c r="AN89" s="201" t="str">
        <f>'Monthly Prep'!B$3</f>
        <v>Monthly Prep Reporting Tool 1.0.1</v>
      </c>
      <c r="AO89" s="197">
        <f>'Monthly Prep'!AJ96</f>
        <v>0</v>
      </c>
    </row>
    <row r="90" spans="1:41" x14ac:dyDescent="0.25">
      <c r="A90" s="176" t="str">
        <f t="shared" si="4"/>
        <v>202205</v>
      </c>
      <c r="B90" s="177">
        <f>'Prep Partner Performance'!AE$2</f>
        <v>2022</v>
      </c>
      <c r="C90" s="178" t="str">
        <f>'Prep Partner Performance'!Z$2</f>
        <v>05</v>
      </c>
      <c r="D90" s="176">
        <f>'Prep Partner Performance'!G$2</f>
        <v>14943</v>
      </c>
      <c r="E90" s="175" t="str">
        <f>'Prep Partner Performance'!C$2</f>
        <v>Kisima Health Centre</v>
      </c>
      <c r="F90" s="297" t="str">
        <f>'Monthly Prep'!B$91</f>
        <v>Clients who had a Refill at Month 1 Number Tested HIV Positive at month 1 Re-fill</v>
      </c>
      <c r="G90" s="201" t="str">
        <f>'Monthly Prep'!C97</f>
        <v>People Who Inject Drugs</v>
      </c>
      <c r="H90" s="201" t="str">
        <f>'Monthly Prep'!D97</f>
        <v>MP01-89</v>
      </c>
      <c r="I90" s="201">
        <f>'Monthly Prep'!E97</f>
        <v>0</v>
      </c>
      <c r="J90" s="201">
        <f>'Monthly Prep'!F97</f>
        <v>0</v>
      </c>
      <c r="K90" s="201">
        <f>'Monthly Prep'!G97</f>
        <v>0</v>
      </c>
      <c r="L90" s="201">
        <f>'Monthly Prep'!H97</f>
        <v>0</v>
      </c>
      <c r="M90" s="201">
        <f>'Monthly Prep'!I97</f>
        <v>0</v>
      </c>
      <c r="N90" s="201">
        <f>'Monthly Prep'!J97</f>
        <v>0</v>
      </c>
      <c r="O90" s="201">
        <f>'Monthly Prep'!K97</f>
        <v>0</v>
      </c>
      <c r="P90" s="201">
        <f>'Monthly Prep'!L97</f>
        <v>0</v>
      </c>
      <c r="Q90" s="201">
        <f>'Monthly Prep'!M97</f>
        <v>0</v>
      </c>
      <c r="R90" s="201">
        <f>'Monthly Prep'!N97</f>
        <v>0</v>
      </c>
      <c r="S90" s="201">
        <f>'Monthly Prep'!O97</f>
        <v>0</v>
      </c>
      <c r="T90" s="201">
        <f>'Monthly Prep'!P97</f>
        <v>0</v>
      </c>
      <c r="U90" s="201">
        <f>'Monthly Prep'!Q97</f>
        <v>0</v>
      </c>
      <c r="V90" s="201">
        <f>'Monthly Prep'!R97</f>
        <v>0</v>
      </c>
      <c r="W90" s="201">
        <f>'Monthly Prep'!S97</f>
        <v>0</v>
      </c>
      <c r="X90" s="201">
        <f>'Monthly Prep'!T97</f>
        <v>0</v>
      </c>
      <c r="Y90" s="201">
        <f>'Monthly Prep'!U97</f>
        <v>0</v>
      </c>
      <c r="Z90" s="201">
        <f>'Monthly Prep'!V97</f>
        <v>0</v>
      </c>
      <c r="AA90" s="201">
        <f>'Monthly Prep'!W97</f>
        <v>0</v>
      </c>
      <c r="AB90" s="201">
        <f>'Monthly Prep'!X97</f>
        <v>0</v>
      </c>
      <c r="AC90" s="201">
        <f>'Monthly Prep'!Y97</f>
        <v>0</v>
      </c>
      <c r="AD90" s="201">
        <f>'Monthly Prep'!Z97</f>
        <v>0</v>
      </c>
      <c r="AE90" s="201">
        <f>'Monthly Prep'!AA97</f>
        <v>0</v>
      </c>
      <c r="AF90" s="201">
        <f>'Monthly Prep'!AB97</f>
        <v>0</v>
      </c>
      <c r="AG90" s="201">
        <f>'Monthly Prep'!AC97</f>
        <v>0</v>
      </c>
      <c r="AH90" s="201">
        <f>'Monthly Prep'!AD97</f>
        <v>0</v>
      </c>
      <c r="AI90" s="201">
        <f>'Monthly Prep'!AE97</f>
        <v>0</v>
      </c>
      <c r="AJ90" s="201">
        <f>'Monthly Prep'!AF97</f>
        <v>0</v>
      </c>
      <c r="AK90" s="201">
        <f>'Monthly Prep'!AG97</f>
        <v>0</v>
      </c>
      <c r="AL90" s="201">
        <f>'Monthly Prep'!AH97</f>
        <v>0</v>
      </c>
      <c r="AM90" s="184">
        <f t="shared" si="5"/>
        <v>0</v>
      </c>
      <c r="AN90" s="201" t="str">
        <f>'Monthly Prep'!B$3</f>
        <v>Monthly Prep Reporting Tool 1.0.1</v>
      </c>
      <c r="AO90" s="197">
        <f>'Monthly Prep'!AJ97</f>
        <v>0</v>
      </c>
    </row>
    <row r="91" spans="1:41" x14ac:dyDescent="0.25">
      <c r="A91" s="176" t="str">
        <f t="shared" si="4"/>
        <v>202205</v>
      </c>
      <c r="B91" s="177">
        <f>'Prep Partner Performance'!AE$2</f>
        <v>2022</v>
      </c>
      <c r="C91" s="178" t="str">
        <f>'Prep Partner Performance'!Z$2</f>
        <v>05</v>
      </c>
      <c r="D91" s="176">
        <f>'Prep Partner Performance'!G$2</f>
        <v>14943</v>
      </c>
      <c r="E91" s="175" t="str">
        <f>'Prep Partner Performance'!C$2</f>
        <v>Kisima Health Centre</v>
      </c>
      <c r="F91" s="297" t="str">
        <f>'Monthly Prep'!B$91</f>
        <v>Clients who had a Refill at Month 1 Number Tested HIV Positive at month 1 Re-fill</v>
      </c>
      <c r="G91" s="201" t="str">
        <f>'Monthly Prep'!C98</f>
        <v>Sero -Discodant Couple</v>
      </c>
      <c r="H91" s="201" t="str">
        <f>'Monthly Prep'!D98</f>
        <v>MP01-90</v>
      </c>
      <c r="I91" s="201">
        <f>'Monthly Prep'!E98</f>
        <v>0</v>
      </c>
      <c r="J91" s="201">
        <f>'Monthly Prep'!F98</f>
        <v>0</v>
      </c>
      <c r="K91" s="201">
        <f>'Monthly Prep'!G98</f>
        <v>0</v>
      </c>
      <c r="L91" s="201">
        <f>'Monthly Prep'!H98</f>
        <v>0</v>
      </c>
      <c r="M91" s="201">
        <f>'Monthly Prep'!I98</f>
        <v>0</v>
      </c>
      <c r="N91" s="201">
        <f>'Monthly Prep'!J98</f>
        <v>0</v>
      </c>
      <c r="O91" s="201">
        <f>'Monthly Prep'!K98</f>
        <v>0</v>
      </c>
      <c r="P91" s="201">
        <f>'Monthly Prep'!L98</f>
        <v>0</v>
      </c>
      <c r="Q91" s="201">
        <f>'Monthly Prep'!M98</f>
        <v>0</v>
      </c>
      <c r="R91" s="201">
        <f>'Monthly Prep'!N98</f>
        <v>0</v>
      </c>
      <c r="S91" s="201">
        <f>'Monthly Prep'!O98</f>
        <v>0</v>
      </c>
      <c r="T91" s="201">
        <f>'Monthly Prep'!P98</f>
        <v>0</v>
      </c>
      <c r="U91" s="201">
        <f>'Monthly Prep'!Q98</f>
        <v>0</v>
      </c>
      <c r="V91" s="201">
        <f>'Monthly Prep'!R98</f>
        <v>0</v>
      </c>
      <c r="W91" s="201">
        <f>'Monthly Prep'!S98</f>
        <v>0</v>
      </c>
      <c r="X91" s="201">
        <f>'Monthly Prep'!T98</f>
        <v>0</v>
      </c>
      <c r="Y91" s="201">
        <f>'Monthly Prep'!U98</f>
        <v>0</v>
      </c>
      <c r="Z91" s="201">
        <f>'Monthly Prep'!V98</f>
        <v>0</v>
      </c>
      <c r="AA91" s="201">
        <f>'Monthly Prep'!W98</f>
        <v>0</v>
      </c>
      <c r="AB91" s="201">
        <f>'Monthly Prep'!X98</f>
        <v>0</v>
      </c>
      <c r="AC91" s="201">
        <f>'Monthly Prep'!Y98</f>
        <v>0</v>
      </c>
      <c r="AD91" s="201">
        <f>'Monthly Prep'!Z98</f>
        <v>0</v>
      </c>
      <c r="AE91" s="201">
        <f>'Monthly Prep'!AA98</f>
        <v>0</v>
      </c>
      <c r="AF91" s="201">
        <f>'Monthly Prep'!AB98</f>
        <v>0</v>
      </c>
      <c r="AG91" s="201">
        <f>'Monthly Prep'!AC98</f>
        <v>0</v>
      </c>
      <c r="AH91" s="201">
        <f>'Monthly Prep'!AD98</f>
        <v>0</v>
      </c>
      <c r="AI91" s="201">
        <f>'Monthly Prep'!AE98</f>
        <v>0</v>
      </c>
      <c r="AJ91" s="201">
        <f>'Monthly Prep'!AF98</f>
        <v>0</v>
      </c>
      <c r="AK91" s="201">
        <f>'Monthly Prep'!AG98</f>
        <v>0</v>
      </c>
      <c r="AL91" s="201">
        <f>'Monthly Prep'!AH98</f>
        <v>0</v>
      </c>
      <c r="AM91" s="184">
        <f t="shared" si="5"/>
        <v>0</v>
      </c>
      <c r="AN91" s="201" t="str">
        <f>'Monthly Prep'!B$3</f>
        <v>Monthly Prep Reporting Tool 1.0.1</v>
      </c>
      <c r="AO91" s="197">
        <f>'Monthly Prep'!AJ98</f>
        <v>0</v>
      </c>
    </row>
    <row r="92" spans="1:41" x14ac:dyDescent="0.25">
      <c r="A92" s="176" t="str">
        <f t="shared" si="4"/>
        <v>202205</v>
      </c>
      <c r="B92" s="177">
        <f>'Prep Partner Performance'!AE$2</f>
        <v>2022</v>
      </c>
      <c r="C92" s="178" t="str">
        <f>'Prep Partner Performance'!Z$2</f>
        <v>05</v>
      </c>
      <c r="D92" s="176">
        <f>'Prep Partner Performance'!G$2</f>
        <v>14943</v>
      </c>
      <c r="E92" s="175" t="str">
        <f>'Prep Partner Performance'!C$2</f>
        <v>Kisima Health Centre</v>
      </c>
      <c r="F92" s="297" t="str">
        <f>'Monthly Prep'!B$91</f>
        <v>Clients who had a Refill at Month 1 Number Tested HIV Positive at month 1 Re-fill</v>
      </c>
      <c r="G92" s="201" t="str">
        <f>'Monthly Prep'!C99</f>
        <v>Men who have Sex with Men</v>
      </c>
      <c r="H92" s="201" t="str">
        <f>'Monthly Prep'!D99</f>
        <v>MP01-91</v>
      </c>
      <c r="I92" s="201">
        <f>'Monthly Prep'!E99</f>
        <v>0</v>
      </c>
      <c r="J92" s="201">
        <f>'Monthly Prep'!F99</f>
        <v>0</v>
      </c>
      <c r="K92" s="201">
        <f>'Monthly Prep'!G99</f>
        <v>0</v>
      </c>
      <c r="L92" s="201">
        <f>'Monthly Prep'!H99</f>
        <v>0</v>
      </c>
      <c r="M92" s="201">
        <f>'Monthly Prep'!I99</f>
        <v>0</v>
      </c>
      <c r="N92" s="201">
        <f>'Monthly Prep'!J99</f>
        <v>0</v>
      </c>
      <c r="O92" s="201">
        <f>'Monthly Prep'!K99</f>
        <v>0</v>
      </c>
      <c r="P92" s="201">
        <f>'Monthly Prep'!L99</f>
        <v>0</v>
      </c>
      <c r="Q92" s="201">
        <f>'Monthly Prep'!M99</f>
        <v>0</v>
      </c>
      <c r="R92" s="201">
        <f>'Monthly Prep'!N99</f>
        <v>0</v>
      </c>
      <c r="S92" s="201">
        <f>'Monthly Prep'!O99</f>
        <v>0</v>
      </c>
      <c r="T92" s="201">
        <f>'Monthly Prep'!P99</f>
        <v>0</v>
      </c>
      <c r="U92" s="201">
        <f>'Monthly Prep'!Q99</f>
        <v>0</v>
      </c>
      <c r="V92" s="201">
        <f>'Monthly Prep'!R99</f>
        <v>0</v>
      </c>
      <c r="W92" s="201">
        <f>'Monthly Prep'!S99</f>
        <v>0</v>
      </c>
      <c r="X92" s="201">
        <f>'Monthly Prep'!T99</f>
        <v>0</v>
      </c>
      <c r="Y92" s="201">
        <f>'Monthly Prep'!U99</f>
        <v>0</v>
      </c>
      <c r="Z92" s="201">
        <f>'Monthly Prep'!V99</f>
        <v>0</v>
      </c>
      <c r="AA92" s="201">
        <f>'Monthly Prep'!W99</f>
        <v>0</v>
      </c>
      <c r="AB92" s="201">
        <f>'Monthly Prep'!X99</f>
        <v>0</v>
      </c>
      <c r="AC92" s="201">
        <f>'Monthly Prep'!Y99</f>
        <v>0</v>
      </c>
      <c r="AD92" s="201">
        <f>'Monthly Prep'!Z99</f>
        <v>0</v>
      </c>
      <c r="AE92" s="201">
        <f>'Monthly Prep'!AA99</f>
        <v>0</v>
      </c>
      <c r="AF92" s="201">
        <f>'Monthly Prep'!AB99</f>
        <v>0</v>
      </c>
      <c r="AG92" s="201">
        <f>'Monthly Prep'!AC99</f>
        <v>0</v>
      </c>
      <c r="AH92" s="201">
        <f>'Monthly Prep'!AD99</f>
        <v>0</v>
      </c>
      <c r="AI92" s="201">
        <f>'Monthly Prep'!AE99</f>
        <v>0</v>
      </c>
      <c r="AJ92" s="201">
        <f>'Monthly Prep'!AF99</f>
        <v>0</v>
      </c>
      <c r="AK92" s="201">
        <f>'Monthly Prep'!AG99</f>
        <v>0</v>
      </c>
      <c r="AL92" s="201">
        <f>'Monthly Prep'!AH99</f>
        <v>0</v>
      </c>
      <c r="AM92" s="184">
        <f t="shared" si="5"/>
        <v>0</v>
      </c>
      <c r="AN92" s="201" t="str">
        <f>'Monthly Prep'!B$3</f>
        <v>Monthly Prep Reporting Tool 1.0.1</v>
      </c>
      <c r="AO92" s="197">
        <f>'Monthly Prep'!AJ99</f>
        <v>0</v>
      </c>
    </row>
    <row r="93" spans="1:41" x14ac:dyDescent="0.25">
      <c r="A93" s="176" t="str">
        <f t="shared" si="4"/>
        <v>202205</v>
      </c>
      <c r="B93" s="177">
        <f>'Prep Partner Performance'!AE$2</f>
        <v>2022</v>
      </c>
      <c r="C93" s="178" t="str">
        <f>'Prep Partner Performance'!Z$2</f>
        <v>05</v>
      </c>
      <c r="D93" s="176">
        <f>'Prep Partner Performance'!G$2</f>
        <v>14943</v>
      </c>
      <c r="E93" s="175" t="str">
        <f>'Prep Partner Performance'!C$2</f>
        <v>Kisima Health Centre</v>
      </c>
      <c r="F93" s="297" t="str">
        <f>'Monthly Prep'!B$100</f>
        <v>Clients who had a Refill at Month 1 Number Tested for STI at Month 1 Re-fill</v>
      </c>
      <c r="G93" s="201" t="str">
        <f>'Monthly Prep'!C100</f>
        <v>Adolescent Girls and Young Women (AGYW)</v>
      </c>
      <c r="H93" s="201" t="str">
        <f>'Monthly Prep'!D100</f>
        <v>MP01-92</v>
      </c>
      <c r="I93" s="201">
        <f>'Monthly Prep'!E100</f>
        <v>0</v>
      </c>
      <c r="J93" s="201">
        <f>'Monthly Prep'!F100</f>
        <v>0</v>
      </c>
      <c r="K93" s="201">
        <f>'Monthly Prep'!G100</f>
        <v>0</v>
      </c>
      <c r="L93" s="201">
        <f>'Monthly Prep'!H100</f>
        <v>0</v>
      </c>
      <c r="M93" s="201">
        <f>'Monthly Prep'!I100</f>
        <v>0</v>
      </c>
      <c r="N93" s="201">
        <f>'Monthly Prep'!J100</f>
        <v>0</v>
      </c>
      <c r="O93" s="201">
        <f>'Monthly Prep'!K100</f>
        <v>0</v>
      </c>
      <c r="P93" s="201">
        <f>'Monthly Prep'!L100</f>
        <v>0</v>
      </c>
      <c r="Q93" s="201">
        <f>'Monthly Prep'!M100</f>
        <v>0</v>
      </c>
      <c r="R93" s="201">
        <f>'Monthly Prep'!N100</f>
        <v>0</v>
      </c>
      <c r="S93" s="201">
        <f>'Monthly Prep'!O100</f>
        <v>0</v>
      </c>
      <c r="T93" s="201">
        <f>'Monthly Prep'!P100</f>
        <v>0</v>
      </c>
      <c r="U93" s="201">
        <f>'Monthly Prep'!Q100</f>
        <v>0</v>
      </c>
      <c r="V93" s="201">
        <f>'Monthly Prep'!R100</f>
        <v>0</v>
      </c>
      <c r="W93" s="201">
        <f>'Monthly Prep'!S100</f>
        <v>0</v>
      </c>
      <c r="X93" s="201">
        <f>'Monthly Prep'!T100</f>
        <v>0</v>
      </c>
      <c r="Y93" s="201">
        <f>'Monthly Prep'!U100</f>
        <v>0</v>
      </c>
      <c r="Z93" s="201">
        <f>'Monthly Prep'!V100</f>
        <v>0</v>
      </c>
      <c r="AA93" s="201">
        <f>'Monthly Prep'!W100</f>
        <v>0</v>
      </c>
      <c r="AB93" s="201">
        <f>'Monthly Prep'!X100</f>
        <v>0</v>
      </c>
      <c r="AC93" s="201">
        <f>'Monthly Prep'!Y100</f>
        <v>0</v>
      </c>
      <c r="AD93" s="201">
        <f>'Monthly Prep'!Z100</f>
        <v>0</v>
      </c>
      <c r="AE93" s="201">
        <f>'Monthly Prep'!AA100</f>
        <v>0</v>
      </c>
      <c r="AF93" s="201">
        <f>'Monthly Prep'!AB100</f>
        <v>0</v>
      </c>
      <c r="AG93" s="201">
        <f>'Monthly Prep'!AC100</f>
        <v>0</v>
      </c>
      <c r="AH93" s="201">
        <f>'Monthly Prep'!AD100</f>
        <v>0</v>
      </c>
      <c r="AI93" s="201">
        <f>'Monthly Prep'!AE100</f>
        <v>0</v>
      </c>
      <c r="AJ93" s="201">
        <f>'Monthly Prep'!AF100</f>
        <v>0</v>
      </c>
      <c r="AK93" s="201">
        <f>'Monthly Prep'!AG100</f>
        <v>0</v>
      </c>
      <c r="AL93" s="201">
        <f>'Monthly Prep'!AH100</f>
        <v>0</v>
      </c>
      <c r="AM93" s="184">
        <f t="shared" si="5"/>
        <v>0</v>
      </c>
      <c r="AN93" s="201" t="str">
        <f>'Monthly Prep'!B$3</f>
        <v>Monthly Prep Reporting Tool 1.0.1</v>
      </c>
      <c r="AO93" s="197" t="str">
        <f>'Monthly Prep'!AJ100</f>
        <v/>
      </c>
    </row>
    <row r="94" spans="1:41" x14ac:dyDescent="0.25">
      <c r="A94" s="176" t="str">
        <f t="shared" si="4"/>
        <v>202205</v>
      </c>
      <c r="B94" s="177">
        <f>'Prep Partner Performance'!AE$2</f>
        <v>2022</v>
      </c>
      <c r="C94" s="178" t="str">
        <f>'Prep Partner Performance'!Z$2</f>
        <v>05</v>
      </c>
      <c r="D94" s="176">
        <f>'Prep Partner Performance'!G$2</f>
        <v>14943</v>
      </c>
      <c r="E94" s="175" t="str">
        <f>'Prep Partner Performance'!C$2</f>
        <v>Kisima Health Centre</v>
      </c>
      <c r="F94" s="297" t="str">
        <f>'Monthly Prep'!B$100</f>
        <v>Clients who had a Refill at Month 1 Number Tested for STI at Month 1 Re-fill</v>
      </c>
      <c r="G94" s="201" t="str">
        <f>'Monthly Prep'!C101</f>
        <v>Female Sex Workers</v>
      </c>
      <c r="H94" s="201" t="str">
        <f>'Monthly Prep'!D101</f>
        <v>MP01-93</v>
      </c>
      <c r="I94" s="201">
        <f>'Monthly Prep'!E101</f>
        <v>0</v>
      </c>
      <c r="J94" s="201">
        <f>'Monthly Prep'!F101</f>
        <v>0</v>
      </c>
      <c r="K94" s="201">
        <f>'Monthly Prep'!G101</f>
        <v>0</v>
      </c>
      <c r="L94" s="201">
        <f>'Monthly Prep'!H101</f>
        <v>0</v>
      </c>
      <c r="M94" s="201">
        <f>'Monthly Prep'!I101</f>
        <v>0</v>
      </c>
      <c r="N94" s="201">
        <f>'Monthly Prep'!J101</f>
        <v>0</v>
      </c>
      <c r="O94" s="201">
        <f>'Monthly Prep'!K101</f>
        <v>0</v>
      </c>
      <c r="P94" s="201">
        <f>'Monthly Prep'!L101</f>
        <v>0</v>
      </c>
      <c r="Q94" s="201">
        <f>'Monthly Prep'!M101</f>
        <v>0</v>
      </c>
      <c r="R94" s="201">
        <f>'Monthly Prep'!N101</f>
        <v>0</v>
      </c>
      <c r="S94" s="201">
        <f>'Monthly Prep'!O101</f>
        <v>0</v>
      </c>
      <c r="T94" s="201">
        <f>'Monthly Prep'!P101</f>
        <v>0</v>
      </c>
      <c r="U94" s="201">
        <f>'Monthly Prep'!Q101</f>
        <v>0</v>
      </c>
      <c r="V94" s="201">
        <f>'Monthly Prep'!R101</f>
        <v>0</v>
      </c>
      <c r="W94" s="201">
        <f>'Monthly Prep'!S101</f>
        <v>0</v>
      </c>
      <c r="X94" s="201">
        <f>'Monthly Prep'!T101</f>
        <v>0</v>
      </c>
      <c r="Y94" s="201">
        <f>'Monthly Prep'!U101</f>
        <v>0</v>
      </c>
      <c r="Z94" s="201">
        <f>'Monthly Prep'!V101</f>
        <v>0</v>
      </c>
      <c r="AA94" s="201">
        <f>'Monthly Prep'!W101</f>
        <v>0</v>
      </c>
      <c r="AB94" s="201">
        <f>'Monthly Prep'!X101</f>
        <v>0</v>
      </c>
      <c r="AC94" s="201">
        <f>'Monthly Prep'!Y101</f>
        <v>0</v>
      </c>
      <c r="AD94" s="201">
        <f>'Monthly Prep'!Z101</f>
        <v>0</v>
      </c>
      <c r="AE94" s="201">
        <f>'Monthly Prep'!AA101</f>
        <v>0</v>
      </c>
      <c r="AF94" s="201">
        <f>'Monthly Prep'!AB101</f>
        <v>0</v>
      </c>
      <c r="AG94" s="201">
        <f>'Monthly Prep'!AC101</f>
        <v>0</v>
      </c>
      <c r="AH94" s="201">
        <f>'Monthly Prep'!AD101</f>
        <v>0</v>
      </c>
      <c r="AI94" s="201">
        <f>'Monthly Prep'!AE101</f>
        <v>0</v>
      </c>
      <c r="AJ94" s="201">
        <f>'Monthly Prep'!AF101</f>
        <v>0</v>
      </c>
      <c r="AK94" s="201">
        <f>'Monthly Prep'!AG101</f>
        <v>0</v>
      </c>
      <c r="AL94" s="201">
        <f>'Monthly Prep'!AH101</f>
        <v>0</v>
      </c>
      <c r="AM94" s="184">
        <f t="shared" si="5"/>
        <v>0</v>
      </c>
      <c r="AN94" s="201" t="str">
        <f>'Monthly Prep'!B$3</f>
        <v>Monthly Prep Reporting Tool 1.0.1</v>
      </c>
      <c r="AO94" s="197" t="str">
        <f>'Monthly Prep'!AJ101</f>
        <v/>
      </c>
    </row>
    <row r="95" spans="1:41" x14ac:dyDescent="0.25">
      <c r="A95" s="176" t="str">
        <f t="shared" si="4"/>
        <v>202205</v>
      </c>
      <c r="B95" s="177">
        <f>'Prep Partner Performance'!AE$2</f>
        <v>2022</v>
      </c>
      <c r="C95" s="178" t="str">
        <f>'Prep Partner Performance'!Z$2</f>
        <v>05</v>
      </c>
      <c r="D95" s="176">
        <f>'Prep Partner Performance'!G$2</f>
        <v>14943</v>
      </c>
      <c r="E95" s="175" t="str">
        <f>'Prep Partner Performance'!C$2</f>
        <v>Kisima Health Centre</v>
      </c>
      <c r="F95" s="297" t="str">
        <f>'Monthly Prep'!B$100</f>
        <v>Clients who had a Refill at Month 1 Number Tested for STI at Month 1 Re-fill</v>
      </c>
      <c r="G95" s="201" t="str">
        <f>'Monthly Prep'!C102</f>
        <v>General Population</v>
      </c>
      <c r="H95" s="201" t="str">
        <f>'Monthly Prep'!D102</f>
        <v>MP01-94</v>
      </c>
      <c r="I95" s="201">
        <f>'Monthly Prep'!E102</f>
        <v>0</v>
      </c>
      <c r="J95" s="201">
        <f>'Monthly Prep'!F102</f>
        <v>0</v>
      </c>
      <c r="K95" s="201">
        <f>'Monthly Prep'!G102</f>
        <v>0</v>
      </c>
      <c r="L95" s="201">
        <f>'Monthly Prep'!H102</f>
        <v>0</v>
      </c>
      <c r="M95" s="201">
        <f>'Monthly Prep'!I102</f>
        <v>0</v>
      </c>
      <c r="N95" s="201">
        <f>'Monthly Prep'!J102</f>
        <v>0</v>
      </c>
      <c r="O95" s="201">
        <f>'Monthly Prep'!K102</f>
        <v>0</v>
      </c>
      <c r="P95" s="201">
        <f>'Monthly Prep'!L102</f>
        <v>0</v>
      </c>
      <c r="Q95" s="201">
        <f>'Monthly Prep'!M102</f>
        <v>0</v>
      </c>
      <c r="R95" s="201">
        <f>'Monthly Prep'!N102</f>
        <v>0</v>
      </c>
      <c r="S95" s="201">
        <f>'Monthly Prep'!O102</f>
        <v>0</v>
      </c>
      <c r="T95" s="201">
        <f>'Monthly Prep'!P102</f>
        <v>0</v>
      </c>
      <c r="U95" s="201">
        <f>'Monthly Prep'!Q102</f>
        <v>0</v>
      </c>
      <c r="V95" s="201">
        <f>'Monthly Prep'!R102</f>
        <v>0</v>
      </c>
      <c r="W95" s="201">
        <f>'Monthly Prep'!S102</f>
        <v>0</v>
      </c>
      <c r="X95" s="201">
        <f>'Monthly Prep'!T102</f>
        <v>0</v>
      </c>
      <c r="Y95" s="201">
        <f>'Monthly Prep'!U102</f>
        <v>0</v>
      </c>
      <c r="Z95" s="201">
        <f>'Monthly Prep'!V102</f>
        <v>0</v>
      </c>
      <c r="AA95" s="201">
        <f>'Monthly Prep'!W102</f>
        <v>0</v>
      </c>
      <c r="AB95" s="201">
        <f>'Monthly Prep'!X102</f>
        <v>0</v>
      </c>
      <c r="AC95" s="201">
        <f>'Monthly Prep'!Y102</f>
        <v>0</v>
      </c>
      <c r="AD95" s="201">
        <f>'Monthly Prep'!Z102</f>
        <v>0</v>
      </c>
      <c r="AE95" s="201">
        <f>'Monthly Prep'!AA102</f>
        <v>0</v>
      </c>
      <c r="AF95" s="201">
        <f>'Monthly Prep'!AB102</f>
        <v>0</v>
      </c>
      <c r="AG95" s="201">
        <f>'Monthly Prep'!AC102</f>
        <v>0</v>
      </c>
      <c r="AH95" s="201">
        <f>'Monthly Prep'!AD102</f>
        <v>0</v>
      </c>
      <c r="AI95" s="201">
        <f>'Monthly Prep'!AE102</f>
        <v>0</v>
      </c>
      <c r="AJ95" s="201">
        <f>'Monthly Prep'!AF102</f>
        <v>0</v>
      </c>
      <c r="AK95" s="201">
        <f>'Monthly Prep'!AG102</f>
        <v>0</v>
      </c>
      <c r="AL95" s="201">
        <f>'Monthly Prep'!AH102</f>
        <v>0</v>
      </c>
      <c r="AM95" s="184">
        <f t="shared" si="5"/>
        <v>0</v>
      </c>
      <c r="AN95" s="201" t="str">
        <f>'Monthly Prep'!B$3</f>
        <v>Monthly Prep Reporting Tool 1.0.1</v>
      </c>
      <c r="AO95" s="197" t="str">
        <f>'Monthly Prep'!AJ102</f>
        <v/>
      </c>
    </row>
    <row r="96" spans="1:41" x14ac:dyDescent="0.25">
      <c r="A96" s="176" t="str">
        <f t="shared" si="4"/>
        <v>202205</v>
      </c>
      <c r="B96" s="177">
        <f>'Prep Partner Performance'!AE$2</f>
        <v>2022</v>
      </c>
      <c r="C96" s="178" t="str">
        <f>'Prep Partner Performance'!Z$2</f>
        <v>05</v>
      </c>
      <c r="D96" s="176">
        <f>'Prep Partner Performance'!G$2</f>
        <v>14943</v>
      </c>
      <c r="E96" s="175" t="str">
        <f>'Prep Partner Performance'!C$2</f>
        <v>Kisima Health Centre</v>
      </c>
      <c r="F96" s="297" t="str">
        <f>'Monthly Prep'!B$100</f>
        <v>Clients who had a Refill at Month 1 Number Tested for STI at Month 1 Re-fill</v>
      </c>
      <c r="G96" s="201" t="str">
        <f>'Monthly Prep'!C103</f>
        <v>Men at High Risk</v>
      </c>
      <c r="H96" s="201" t="str">
        <f>'Monthly Prep'!D103</f>
        <v>MP01-95</v>
      </c>
      <c r="I96" s="201">
        <f>'Monthly Prep'!E103</f>
        <v>0</v>
      </c>
      <c r="J96" s="201">
        <f>'Monthly Prep'!F103</f>
        <v>0</v>
      </c>
      <c r="K96" s="201">
        <f>'Monthly Prep'!G103</f>
        <v>0</v>
      </c>
      <c r="L96" s="201">
        <f>'Monthly Prep'!H103</f>
        <v>0</v>
      </c>
      <c r="M96" s="201">
        <f>'Monthly Prep'!I103</f>
        <v>0</v>
      </c>
      <c r="N96" s="201">
        <f>'Monthly Prep'!J103</f>
        <v>0</v>
      </c>
      <c r="O96" s="201">
        <f>'Monthly Prep'!K103</f>
        <v>0</v>
      </c>
      <c r="P96" s="201">
        <f>'Monthly Prep'!L103</f>
        <v>0</v>
      </c>
      <c r="Q96" s="201">
        <f>'Monthly Prep'!M103</f>
        <v>0</v>
      </c>
      <c r="R96" s="201">
        <f>'Monthly Prep'!N103</f>
        <v>0</v>
      </c>
      <c r="S96" s="201">
        <f>'Monthly Prep'!O103</f>
        <v>0</v>
      </c>
      <c r="T96" s="201">
        <f>'Monthly Prep'!P103</f>
        <v>0</v>
      </c>
      <c r="U96" s="201">
        <f>'Monthly Prep'!Q103</f>
        <v>0</v>
      </c>
      <c r="V96" s="201">
        <f>'Monthly Prep'!R103</f>
        <v>0</v>
      </c>
      <c r="W96" s="201">
        <f>'Monthly Prep'!S103</f>
        <v>0</v>
      </c>
      <c r="X96" s="201">
        <f>'Monthly Prep'!T103</f>
        <v>0</v>
      </c>
      <c r="Y96" s="201">
        <f>'Monthly Prep'!U103</f>
        <v>0</v>
      </c>
      <c r="Z96" s="201">
        <f>'Monthly Prep'!V103</f>
        <v>0</v>
      </c>
      <c r="AA96" s="201">
        <f>'Monthly Prep'!W103</f>
        <v>0</v>
      </c>
      <c r="AB96" s="201">
        <f>'Monthly Prep'!X103</f>
        <v>0</v>
      </c>
      <c r="AC96" s="201">
        <f>'Monthly Prep'!Y103</f>
        <v>0</v>
      </c>
      <c r="AD96" s="201">
        <f>'Monthly Prep'!Z103</f>
        <v>0</v>
      </c>
      <c r="AE96" s="201">
        <f>'Monthly Prep'!AA103</f>
        <v>0</v>
      </c>
      <c r="AF96" s="201">
        <f>'Monthly Prep'!AB103</f>
        <v>0</v>
      </c>
      <c r="AG96" s="201">
        <f>'Monthly Prep'!AC103</f>
        <v>0</v>
      </c>
      <c r="AH96" s="201">
        <f>'Monthly Prep'!AD103</f>
        <v>0</v>
      </c>
      <c r="AI96" s="201">
        <f>'Monthly Prep'!AE103</f>
        <v>0</v>
      </c>
      <c r="AJ96" s="201">
        <f>'Monthly Prep'!AF103</f>
        <v>0</v>
      </c>
      <c r="AK96" s="201">
        <f>'Monthly Prep'!AG103</f>
        <v>0</v>
      </c>
      <c r="AL96" s="201">
        <f>'Monthly Prep'!AH103</f>
        <v>0</v>
      </c>
      <c r="AM96" s="184">
        <f t="shared" si="5"/>
        <v>0</v>
      </c>
      <c r="AN96" s="201" t="str">
        <f>'Monthly Prep'!B$3</f>
        <v>Monthly Prep Reporting Tool 1.0.1</v>
      </c>
      <c r="AO96" s="197" t="str">
        <f>'Monthly Prep'!AJ103</f>
        <v/>
      </c>
    </row>
    <row r="97" spans="1:41" x14ac:dyDescent="0.25">
      <c r="A97" s="176" t="str">
        <f t="shared" si="4"/>
        <v>202205</v>
      </c>
      <c r="B97" s="177">
        <f>'Prep Partner Performance'!AE$2</f>
        <v>2022</v>
      </c>
      <c r="C97" s="178" t="str">
        <f>'Prep Partner Performance'!Z$2</f>
        <v>05</v>
      </c>
      <c r="D97" s="176">
        <f>'Prep Partner Performance'!G$2</f>
        <v>14943</v>
      </c>
      <c r="E97" s="175" t="str">
        <f>'Prep Partner Performance'!C$2</f>
        <v>Kisima Health Centre</v>
      </c>
      <c r="F97" s="297" t="str">
        <f>'Monthly Prep'!B$100</f>
        <v>Clients who had a Refill at Month 1 Number Tested for STI at Month 1 Re-fill</v>
      </c>
      <c r="G97" s="201" t="str">
        <f>'Monthly Prep'!C104</f>
        <v>PBFW Breastfeeding</v>
      </c>
      <c r="H97" s="201" t="str">
        <f>'Monthly Prep'!D104</f>
        <v>MP01-96</v>
      </c>
      <c r="I97" s="201">
        <f>'Monthly Prep'!E104</f>
        <v>0</v>
      </c>
      <c r="J97" s="201">
        <f>'Monthly Prep'!F104</f>
        <v>0</v>
      </c>
      <c r="K97" s="201">
        <f>'Monthly Prep'!G104</f>
        <v>0</v>
      </c>
      <c r="L97" s="201">
        <f>'Monthly Prep'!H104</f>
        <v>0</v>
      </c>
      <c r="M97" s="201">
        <f>'Monthly Prep'!I104</f>
        <v>0</v>
      </c>
      <c r="N97" s="201">
        <f>'Monthly Prep'!J104</f>
        <v>0</v>
      </c>
      <c r="O97" s="201">
        <f>'Monthly Prep'!K104</f>
        <v>0</v>
      </c>
      <c r="P97" s="201">
        <f>'Monthly Prep'!L104</f>
        <v>0</v>
      </c>
      <c r="Q97" s="201">
        <f>'Monthly Prep'!M104</f>
        <v>0</v>
      </c>
      <c r="R97" s="201">
        <f>'Monthly Prep'!N104</f>
        <v>0</v>
      </c>
      <c r="S97" s="201">
        <f>'Monthly Prep'!O104</f>
        <v>0</v>
      </c>
      <c r="T97" s="201">
        <f>'Monthly Prep'!P104</f>
        <v>0</v>
      </c>
      <c r="U97" s="201">
        <f>'Monthly Prep'!Q104</f>
        <v>0</v>
      </c>
      <c r="V97" s="201">
        <f>'Monthly Prep'!R104</f>
        <v>0</v>
      </c>
      <c r="W97" s="201">
        <f>'Monthly Prep'!S104</f>
        <v>0</v>
      </c>
      <c r="X97" s="201">
        <f>'Monthly Prep'!T104</f>
        <v>0</v>
      </c>
      <c r="Y97" s="201">
        <f>'Monthly Prep'!U104</f>
        <v>0</v>
      </c>
      <c r="Z97" s="201">
        <f>'Monthly Prep'!V104</f>
        <v>0</v>
      </c>
      <c r="AA97" s="201">
        <f>'Monthly Prep'!W104</f>
        <v>0</v>
      </c>
      <c r="AB97" s="201">
        <f>'Monthly Prep'!X104</f>
        <v>0</v>
      </c>
      <c r="AC97" s="201">
        <f>'Monthly Prep'!Y104</f>
        <v>0</v>
      </c>
      <c r="AD97" s="201">
        <f>'Monthly Prep'!Z104</f>
        <v>0</v>
      </c>
      <c r="AE97" s="201">
        <f>'Monthly Prep'!AA104</f>
        <v>0</v>
      </c>
      <c r="AF97" s="201">
        <f>'Monthly Prep'!AB104</f>
        <v>0</v>
      </c>
      <c r="AG97" s="201">
        <f>'Monthly Prep'!AC104</f>
        <v>0</v>
      </c>
      <c r="AH97" s="201">
        <f>'Monthly Prep'!AD104</f>
        <v>0</v>
      </c>
      <c r="AI97" s="201">
        <f>'Monthly Prep'!AE104</f>
        <v>0</v>
      </c>
      <c r="AJ97" s="201">
        <f>'Monthly Prep'!AF104</f>
        <v>0</v>
      </c>
      <c r="AK97" s="201">
        <f>'Monthly Prep'!AG104</f>
        <v>0</v>
      </c>
      <c r="AL97" s="201">
        <f>'Monthly Prep'!AH104</f>
        <v>0</v>
      </c>
      <c r="AM97" s="184">
        <f t="shared" si="5"/>
        <v>0</v>
      </c>
      <c r="AN97" s="201" t="str">
        <f>'Monthly Prep'!B$3</f>
        <v>Monthly Prep Reporting Tool 1.0.1</v>
      </c>
      <c r="AO97" s="197" t="str">
        <f>'Monthly Prep'!AJ104</f>
        <v/>
      </c>
    </row>
    <row r="98" spans="1:41" x14ac:dyDescent="0.25">
      <c r="A98" s="176" t="str">
        <f t="shared" si="4"/>
        <v>202205</v>
      </c>
      <c r="B98" s="177">
        <f>'Prep Partner Performance'!AE$2</f>
        <v>2022</v>
      </c>
      <c r="C98" s="178" t="str">
        <f>'Prep Partner Performance'!Z$2</f>
        <v>05</v>
      </c>
      <c r="D98" s="176">
        <f>'Prep Partner Performance'!G$2</f>
        <v>14943</v>
      </c>
      <c r="E98" s="175" t="str">
        <f>'Prep Partner Performance'!C$2</f>
        <v>Kisima Health Centre</v>
      </c>
      <c r="F98" s="297" t="str">
        <f>'Monthly Prep'!B$100</f>
        <v>Clients who had a Refill at Month 1 Number Tested for STI at Month 1 Re-fill</v>
      </c>
      <c r="G98" s="201" t="str">
        <f>'Monthly Prep'!C105</f>
        <v>PBFW Pregnant</v>
      </c>
      <c r="H98" s="201" t="str">
        <f>'Monthly Prep'!D105</f>
        <v>MP01-97</v>
      </c>
      <c r="I98" s="201">
        <f>'Monthly Prep'!E105</f>
        <v>0</v>
      </c>
      <c r="J98" s="201">
        <f>'Monthly Prep'!F105</f>
        <v>0</v>
      </c>
      <c r="K98" s="201">
        <f>'Monthly Prep'!G105</f>
        <v>0</v>
      </c>
      <c r="L98" s="201">
        <f>'Monthly Prep'!H105</f>
        <v>0</v>
      </c>
      <c r="M98" s="201">
        <f>'Monthly Prep'!I105</f>
        <v>0</v>
      </c>
      <c r="N98" s="201">
        <f>'Monthly Prep'!J105</f>
        <v>0</v>
      </c>
      <c r="O98" s="201">
        <f>'Monthly Prep'!K105</f>
        <v>0</v>
      </c>
      <c r="P98" s="201">
        <f>'Monthly Prep'!L105</f>
        <v>0</v>
      </c>
      <c r="Q98" s="201">
        <f>'Monthly Prep'!M105</f>
        <v>0</v>
      </c>
      <c r="R98" s="201">
        <f>'Monthly Prep'!N105</f>
        <v>0</v>
      </c>
      <c r="S98" s="201">
        <f>'Monthly Prep'!O105</f>
        <v>0</v>
      </c>
      <c r="T98" s="201">
        <f>'Monthly Prep'!P105</f>
        <v>0</v>
      </c>
      <c r="U98" s="201">
        <f>'Monthly Prep'!Q105</f>
        <v>0</v>
      </c>
      <c r="V98" s="201">
        <f>'Monthly Prep'!R105</f>
        <v>0</v>
      </c>
      <c r="W98" s="201">
        <f>'Monthly Prep'!S105</f>
        <v>0</v>
      </c>
      <c r="X98" s="201">
        <f>'Monthly Prep'!T105</f>
        <v>0</v>
      </c>
      <c r="Y98" s="201">
        <f>'Monthly Prep'!U105</f>
        <v>0</v>
      </c>
      <c r="Z98" s="201">
        <f>'Monthly Prep'!V105</f>
        <v>0</v>
      </c>
      <c r="AA98" s="201">
        <f>'Monthly Prep'!W105</f>
        <v>0</v>
      </c>
      <c r="AB98" s="201">
        <f>'Monthly Prep'!X105</f>
        <v>0</v>
      </c>
      <c r="AC98" s="201">
        <f>'Monthly Prep'!Y105</f>
        <v>0</v>
      </c>
      <c r="AD98" s="201">
        <f>'Monthly Prep'!Z105</f>
        <v>0</v>
      </c>
      <c r="AE98" s="201">
        <f>'Monthly Prep'!AA105</f>
        <v>0</v>
      </c>
      <c r="AF98" s="201">
        <f>'Monthly Prep'!AB105</f>
        <v>0</v>
      </c>
      <c r="AG98" s="201">
        <f>'Monthly Prep'!AC105</f>
        <v>0</v>
      </c>
      <c r="AH98" s="201">
        <f>'Monthly Prep'!AD105</f>
        <v>0</v>
      </c>
      <c r="AI98" s="201">
        <f>'Monthly Prep'!AE105</f>
        <v>0</v>
      </c>
      <c r="AJ98" s="201">
        <f>'Monthly Prep'!AF105</f>
        <v>0</v>
      </c>
      <c r="AK98" s="201">
        <f>'Monthly Prep'!AG105</f>
        <v>0</v>
      </c>
      <c r="AL98" s="201">
        <f>'Monthly Prep'!AH105</f>
        <v>0</v>
      </c>
      <c r="AM98" s="184">
        <f t="shared" si="5"/>
        <v>0</v>
      </c>
      <c r="AN98" s="201" t="str">
        <f>'Monthly Prep'!B$3</f>
        <v>Monthly Prep Reporting Tool 1.0.1</v>
      </c>
      <c r="AO98" s="197" t="str">
        <f>'Monthly Prep'!AJ105</f>
        <v/>
      </c>
    </row>
    <row r="99" spans="1:41" x14ac:dyDescent="0.25">
      <c r="A99" s="176" t="str">
        <f t="shared" si="4"/>
        <v>202205</v>
      </c>
      <c r="B99" s="177">
        <f>'Prep Partner Performance'!AE$2</f>
        <v>2022</v>
      </c>
      <c r="C99" s="178" t="str">
        <f>'Prep Partner Performance'!Z$2</f>
        <v>05</v>
      </c>
      <c r="D99" s="176">
        <f>'Prep Partner Performance'!G$2</f>
        <v>14943</v>
      </c>
      <c r="E99" s="175" t="str">
        <f>'Prep Partner Performance'!C$2</f>
        <v>Kisima Health Centre</v>
      </c>
      <c r="F99" s="297" t="str">
        <f>'Monthly Prep'!B$100</f>
        <v>Clients who had a Refill at Month 1 Number Tested for STI at Month 1 Re-fill</v>
      </c>
      <c r="G99" s="201" t="str">
        <f>'Monthly Prep'!C106</f>
        <v>People Who Inject Drugs</v>
      </c>
      <c r="H99" s="201" t="str">
        <f>'Monthly Prep'!D106</f>
        <v>MP01-98</v>
      </c>
      <c r="I99" s="201">
        <f>'Monthly Prep'!E106</f>
        <v>0</v>
      </c>
      <c r="J99" s="201">
        <f>'Monthly Prep'!F106</f>
        <v>0</v>
      </c>
      <c r="K99" s="201">
        <f>'Monthly Prep'!G106</f>
        <v>0</v>
      </c>
      <c r="L99" s="201">
        <f>'Monthly Prep'!H106</f>
        <v>0</v>
      </c>
      <c r="M99" s="201">
        <f>'Monthly Prep'!I106</f>
        <v>0</v>
      </c>
      <c r="N99" s="201">
        <f>'Monthly Prep'!J106</f>
        <v>0</v>
      </c>
      <c r="O99" s="201">
        <f>'Monthly Prep'!K106</f>
        <v>0</v>
      </c>
      <c r="P99" s="201">
        <f>'Monthly Prep'!L106</f>
        <v>0</v>
      </c>
      <c r="Q99" s="201">
        <f>'Monthly Prep'!M106</f>
        <v>0</v>
      </c>
      <c r="R99" s="201">
        <f>'Monthly Prep'!N106</f>
        <v>0</v>
      </c>
      <c r="S99" s="201">
        <f>'Monthly Prep'!O106</f>
        <v>0</v>
      </c>
      <c r="T99" s="201">
        <f>'Monthly Prep'!P106</f>
        <v>0</v>
      </c>
      <c r="U99" s="201">
        <f>'Monthly Prep'!Q106</f>
        <v>0</v>
      </c>
      <c r="V99" s="201">
        <f>'Monthly Prep'!R106</f>
        <v>0</v>
      </c>
      <c r="W99" s="201">
        <f>'Monthly Prep'!S106</f>
        <v>0</v>
      </c>
      <c r="X99" s="201">
        <f>'Monthly Prep'!T106</f>
        <v>0</v>
      </c>
      <c r="Y99" s="201">
        <f>'Monthly Prep'!U106</f>
        <v>0</v>
      </c>
      <c r="Z99" s="201">
        <f>'Monthly Prep'!V106</f>
        <v>0</v>
      </c>
      <c r="AA99" s="201">
        <f>'Monthly Prep'!W106</f>
        <v>0</v>
      </c>
      <c r="AB99" s="201">
        <f>'Monthly Prep'!X106</f>
        <v>0</v>
      </c>
      <c r="AC99" s="201">
        <f>'Monthly Prep'!Y106</f>
        <v>0</v>
      </c>
      <c r="AD99" s="201">
        <f>'Monthly Prep'!Z106</f>
        <v>0</v>
      </c>
      <c r="AE99" s="201">
        <f>'Monthly Prep'!AA106</f>
        <v>0</v>
      </c>
      <c r="AF99" s="201">
        <f>'Monthly Prep'!AB106</f>
        <v>0</v>
      </c>
      <c r="AG99" s="201">
        <f>'Monthly Prep'!AC106</f>
        <v>0</v>
      </c>
      <c r="AH99" s="201">
        <f>'Monthly Prep'!AD106</f>
        <v>0</v>
      </c>
      <c r="AI99" s="201">
        <f>'Monthly Prep'!AE106</f>
        <v>0</v>
      </c>
      <c r="AJ99" s="201">
        <f>'Monthly Prep'!AF106</f>
        <v>0</v>
      </c>
      <c r="AK99" s="201">
        <f>'Monthly Prep'!AG106</f>
        <v>0</v>
      </c>
      <c r="AL99" s="201">
        <f>'Monthly Prep'!AH106</f>
        <v>0</v>
      </c>
      <c r="AM99" s="184">
        <f t="shared" si="5"/>
        <v>0</v>
      </c>
      <c r="AN99" s="201" t="str">
        <f>'Monthly Prep'!B$3</f>
        <v>Monthly Prep Reporting Tool 1.0.1</v>
      </c>
      <c r="AO99" s="197" t="str">
        <f>'Monthly Prep'!AJ106</f>
        <v/>
      </c>
    </row>
    <row r="100" spans="1:41" x14ac:dyDescent="0.25">
      <c r="A100" s="176" t="str">
        <f t="shared" si="4"/>
        <v>202205</v>
      </c>
      <c r="B100" s="177">
        <f>'Prep Partner Performance'!AE$2</f>
        <v>2022</v>
      </c>
      <c r="C100" s="178" t="str">
        <f>'Prep Partner Performance'!Z$2</f>
        <v>05</v>
      </c>
      <c r="D100" s="176">
        <f>'Prep Partner Performance'!G$2</f>
        <v>14943</v>
      </c>
      <c r="E100" s="175" t="str">
        <f>'Prep Partner Performance'!C$2</f>
        <v>Kisima Health Centre</v>
      </c>
      <c r="F100" s="297" t="str">
        <f>'Monthly Prep'!B$100</f>
        <v>Clients who had a Refill at Month 1 Number Tested for STI at Month 1 Re-fill</v>
      </c>
      <c r="G100" s="201" t="str">
        <f>'Monthly Prep'!C107</f>
        <v>Sero -Discodant Couple</v>
      </c>
      <c r="H100" s="201" t="str">
        <f>'Monthly Prep'!D107</f>
        <v>MP01-99</v>
      </c>
      <c r="I100" s="201">
        <f>'Monthly Prep'!E107</f>
        <v>0</v>
      </c>
      <c r="J100" s="201">
        <f>'Monthly Prep'!F107</f>
        <v>0</v>
      </c>
      <c r="K100" s="201">
        <f>'Monthly Prep'!G107</f>
        <v>0</v>
      </c>
      <c r="L100" s="201">
        <f>'Monthly Prep'!H107</f>
        <v>0</v>
      </c>
      <c r="M100" s="201">
        <f>'Monthly Prep'!I107</f>
        <v>0</v>
      </c>
      <c r="N100" s="201">
        <f>'Monthly Prep'!J107</f>
        <v>0</v>
      </c>
      <c r="O100" s="201">
        <f>'Monthly Prep'!K107</f>
        <v>0</v>
      </c>
      <c r="P100" s="201">
        <f>'Monthly Prep'!L107</f>
        <v>0</v>
      </c>
      <c r="Q100" s="201">
        <f>'Monthly Prep'!M107</f>
        <v>0</v>
      </c>
      <c r="R100" s="201">
        <f>'Monthly Prep'!N107</f>
        <v>0</v>
      </c>
      <c r="S100" s="201">
        <f>'Monthly Prep'!O107</f>
        <v>0</v>
      </c>
      <c r="T100" s="201">
        <f>'Monthly Prep'!P107</f>
        <v>0</v>
      </c>
      <c r="U100" s="201">
        <f>'Monthly Prep'!Q107</f>
        <v>0</v>
      </c>
      <c r="V100" s="201">
        <f>'Monthly Prep'!R107</f>
        <v>0</v>
      </c>
      <c r="W100" s="201">
        <f>'Monthly Prep'!S107</f>
        <v>0</v>
      </c>
      <c r="X100" s="201">
        <f>'Monthly Prep'!T107</f>
        <v>0</v>
      </c>
      <c r="Y100" s="201">
        <f>'Monthly Prep'!U107</f>
        <v>0</v>
      </c>
      <c r="Z100" s="201">
        <f>'Monthly Prep'!V107</f>
        <v>0</v>
      </c>
      <c r="AA100" s="201">
        <f>'Monthly Prep'!W107</f>
        <v>0</v>
      </c>
      <c r="AB100" s="201">
        <f>'Monthly Prep'!X107</f>
        <v>0</v>
      </c>
      <c r="AC100" s="201">
        <f>'Monthly Prep'!Y107</f>
        <v>0</v>
      </c>
      <c r="AD100" s="201">
        <f>'Monthly Prep'!Z107</f>
        <v>0</v>
      </c>
      <c r="AE100" s="201">
        <f>'Monthly Prep'!AA107</f>
        <v>0</v>
      </c>
      <c r="AF100" s="201">
        <f>'Monthly Prep'!AB107</f>
        <v>0</v>
      </c>
      <c r="AG100" s="201">
        <f>'Monthly Prep'!AC107</f>
        <v>0</v>
      </c>
      <c r="AH100" s="201">
        <f>'Monthly Prep'!AD107</f>
        <v>0</v>
      </c>
      <c r="AI100" s="201">
        <f>'Monthly Prep'!AE107</f>
        <v>0</v>
      </c>
      <c r="AJ100" s="201">
        <f>'Monthly Prep'!AF107</f>
        <v>0</v>
      </c>
      <c r="AK100" s="201">
        <f>'Monthly Prep'!AG107</f>
        <v>0</v>
      </c>
      <c r="AL100" s="201">
        <f>'Monthly Prep'!AH107</f>
        <v>0</v>
      </c>
      <c r="AM100" s="184">
        <f t="shared" si="5"/>
        <v>0</v>
      </c>
      <c r="AN100" s="201" t="str">
        <f>'Monthly Prep'!B$3</f>
        <v>Monthly Prep Reporting Tool 1.0.1</v>
      </c>
      <c r="AO100" s="197" t="str">
        <f>'Monthly Prep'!AJ107</f>
        <v/>
      </c>
    </row>
    <row r="101" spans="1:41" x14ac:dyDescent="0.25">
      <c r="A101" s="176" t="str">
        <f t="shared" si="4"/>
        <v>202205</v>
      </c>
      <c r="B101" s="177">
        <f>'Prep Partner Performance'!AE$2</f>
        <v>2022</v>
      </c>
      <c r="C101" s="178" t="str">
        <f>'Prep Partner Performance'!Z$2</f>
        <v>05</v>
      </c>
      <c r="D101" s="176">
        <f>'Prep Partner Performance'!G$2</f>
        <v>14943</v>
      </c>
      <c r="E101" s="175" t="str">
        <f>'Prep Partner Performance'!C$2</f>
        <v>Kisima Health Centre</v>
      </c>
      <c r="F101" s="297" t="str">
        <f>'Monthly Prep'!B$100</f>
        <v>Clients who had a Refill at Month 1 Number Tested for STI at Month 1 Re-fill</v>
      </c>
      <c r="G101" s="201" t="str">
        <f>'Monthly Prep'!C108</f>
        <v>Men who have Sex with Men</v>
      </c>
      <c r="H101" s="201" t="str">
        <f>'Monthly Prep'!D108</f>
        <v>MP01-100</v>
      </c>
      <c r="I101" s="201">
        <f>'Monthly Prep'!E108</f>
        <v>0</v>
      </c>
      <c r="J101" s="201">
        <f>'Monthly Prep'!F108</f>
        <v>0</v>
      </c>
      <c r="K101" s="201">
        <f>'Monthly Prep'!G108</f>
        <v>0</v>
      </c>
      <c r="L101" s="201">
        <f>'Monthly Prep'!H108</f>
        <v>0</v>
      </c>
      <c r="M101" s="201">
        <f>'Monthly Prep'!I108</f>
        <v>0</v>
      </c>
      <c r="N101" s="201">
        <f>'Monthly Prep'!J108</f>
        <v>0</v>
      </c>
      <c r="O101" s="201">
        <f>'Monthly Prep'!K108</f>
        <v>0</v>
      </c>
      <c r="P101" s="201">
        <f>'Monthly Prep'!L108</f>
        <v>0</v>
      </c>
      <c r="Q101" s="201">
        <f>'Monthly Prep'!M108</f>
        <v>0</v>
      </c>
      <c r="R101" s="201">
        <f>'Monthly Prep'!N108</f>
        <v>0</v>
      </c>
      <c r="S101" s="201">
        <f>'Monthly Prep'!O108</f>
        <v>0</v>
      </c>
      <c r="T101" s="201">
        <f>'Monthly Prep'!P108</f>
        <v>0</v>
      </c>
      <c r="U101" s="201">
        <f>'Monthly Prep'!Q108</f>
        <v>0</v>
      </c>
      <c r="V101" s="201">
        <f>'Monthly Prep'!R108</f>
        <v>0</v>
      </c>
      <c r="W101" s="201">
        <f>'Monthly Prep'!S108</f>
        <v>0</v>
      </c>
      <c r="X101" s="201">
        <f>'Monthly Prep'!T108</f>
        <v>0</v>
      </c>
      <c r="Y101" s="201">
        <f>'Monthly Prep'!U108</f>
        <v>0</v>
      </c>
      <c r="Z101" s="201">
        <f>'Monthly Prep'!V108</f>
        <v>0</v>
      </c>
      <c r="AA101" s="201">
        <f>'Monthly Prep'!W108</f>
        <v>0</v>
      </c>
      <c r="AB101" s="201">
        <f>'Monthly Prep'!X108</f>
        <v>0</v>
      </c>
      <c r="AC101" s="201">
        <f>'Monthly Prep'!Y108</f>
        <v>0</v>
      </c>
      <c r="AD101" s="201">
        <f>'Monthly Prep'!Z108</f>
        <v>0</v>
      </c>
      <c r="AE101" s="201">
        <f>'Monthly Prep'!AA108</f>
        <v>0</v>
      </c>
      <c r="AF101" s="201">
        <f>'Monthly Prep'!AB108</f>
        <v>0</v>
      </c>
      <c r="AG101" s="201">
        <f>'Monthly Prep'!AC108</f>
        <v>0</v>
      </c>
      <c r="AH101" s="201">
        <f>'Monthly Prep'!AD108</f>
        <v>0</v>
      </c>
      <c r="AI101" s="201">
        <f>'Monthly Prep'!AE108</f>
        <v>0</v>
      </c>
      <c r="AJ101" s="201">
        <f>'Monthly Prep'!AF108</f>
        <v>0</v>
      </c>
      <c r="AK101" s="201">
        <f>'Monthly Prep'!AG108</f>
        <v>0</v>
      </c>
      <c r="AL101" s="201">
        <f>'Monthly Prep'!AH108</f>
        <v>0</v>
      </c>
      <c r="AM101" s="184">
        <f t="shared" si="5"/>
        <v>0</v>
      </c>
      <c r="AN101" s="201" t="str">
        <f>'Monthly Prep'!B$3</f>
        <v>Monthly Prep Reporting Tool 1.0.1</v>
      </c>
      <c r="AO101" s="197" t="str">
        <f>'Monthly Prep'!AJ108</f>
        <v/>
      </c>
    </row>
    <row r="102" spans="1:41" x14ac:dyDescent="0.25">
      <c r="A102" s="176" t="str">
        <f t="shared" si="4"/>
        <v>202205</v>
      </c>
      <c r="B102" s="177">
        <f>'Prep Partner Performance'!AE$2</f>
        <v>2022</v>
      </c>
      <c r="C102" s="178" t="str">
        <f>'Prep Partner Performance'!Z$2</f>
        <v>05</v>
      </c>
      <c r="D102" s="176">
        <f>'Prep Partner Performance'!G$2</f>
        <v>14943</v>
      </c>
      <c r="E102" s="175" t="str">
        <f>'Prep Partner Performance'!C$2</f>
        <v>Kisima Health Centre</v>
      </c>
      <c r="F102" s="297" t="str">
        <f>'Monthly Prep'!B$109</f>
        <v>Clients who had a Refill at Month 1 Number Tested STI Positive at month 1 Re-fill</v>
      </c>
      <c r="G102" s="201" t="str">
        <f>'Monthly Prep'!C109</f>
        <v>Adolescent Girls and Young Women (AGYW)</v>
      </c>
      <c r="H102" s="201" t="str">
        <f>'Monthly Prep'!D109</f>
        <v>MP01-101</v>
      </c>
      <c r="I102" s="201">
        <f>'Monthly Prep'!E109</f>
        <v>0</v>
      </c>
      <c r="J102" s="201">
        <f>'Monthly Prep'!F109</f>
        <v>0</v>
      </c>
      <c r="K102" s="201">
        <f>'Monthly Prep'!G109</f>
        <v>0</v>
      </c>
      <c r="L102" s="201">
        <f>'Monthly Prep'!H109</f>
        <v>0</v>
      </c>
      <c r="M102" s="201">
        <f>'Monthly Prep'!I109</f>
        <v>0</v>
      </c>
      <c r="N102" s="201">
        <f>'Monthly Prep'!J109</f>
        <v>0</v>
      </c>
      <c r="O102" s="201">
        <f>'Monthly Prep'!K109</f>
        <v>0</v>
      </c>
      <c r="P102" s="201">
        <f>'Monthly Prep'!L109</f>
        <v>0</v>
      </c>
      <c r="Q102" s="201">
        <f>'Monthly Prep'!M109</f>
        <v>0</v>
      </c>
      <c r="R102" s="201">
        <f>'Monthly Prep'!N109</f>
        <v>0</v>
      </c>
      <c r="S102" s="201">
        <f>'Monthly Prep'!O109</f>
        <v>0</v>
      </c>
      <c r="T102" s="201">
        <f>'Monthly Prep'!P109</f>
        <v>0</v>
      </c>
      <c r="U102" s="201">
        <f>'Monthly Prep'!Q109</f>
        <v>0</v>
      </c>
      <c r="V102" s="201">
        <f>'Monthly Prep'!R109</f>
        <v>0</v>
      </c>
      <c r="W102" s="201">
        <f>'Monthly Prep'!S109</f>
        <v>0</v>
      </c>
      <c r="X102" s="201">
        <f>'Monthly Prep'!T109</f>
        <v>0</v>
      </c>
      <c r="Y102" s="201">
        <f>'Monthly Prep'!U109</f>
        <v>0</v>
      </c>
      <c r="Z102" s="201">
        <f>'Monthly Prep'!V109</f>
        <v>0</v>
      </c>
      <c r="AA102" s="201">
        <f>'Monthly Prep'!W109</f>
        <v>0</v>
      </c>
      <c r="AB102" s="201">
        <f>'Monthly Prep'!X109</f>
        <v>0</v>
      </c>
      <c r="AC102" s="201">
        <f>'Monthly Prep'!Y109</f>
        <v>0</v>
      </c>
      <c r="AD102" s="201">
        <f>'Monthly Prep'!Z109</f>
        <v>0</v>
      </c>
      <c r="AE102" s="201">
        <f>'Monthly Prep'!AA109</f>
        <v>0</v>
      </c>
      <c r="AF102" s="201">
        <f>'Monthly Prep'!AB109</f>
        <v>0</v>
      </c>
      <c r="AG102" s="201">
        <f>'Monthly Prep'!AC109</f>
        <v>0</v>
      </c>
      <c r="AH102" s="201">
        <f>'Monthly Prep'!AD109</f>
        <v>0</v>
      </c>
      <c r="AI102" s="201">
        <f>'Monthly Prep'!AE109</f>
        <v>0</v>
      </c>
      <c r="AJ102" s="201">
        <f>'Monthly Prep'!AF109</f>
        <v>0</v>
      </c>
      <c r="AK102" s="201">
        <f>'Monthly Prep'!AG109</f>
        <v>0</v>
      </c>
      <c r="AL102" s="201">
        <f>'Monthly Prep'!AH109</f>
        <v>0</v>
      </c>
      <c r="AM102" s="184">
        <f t="shared" si="5"/>
        <v>0</v>
      </c>
      <c r="AN102" s="201" t="str">
        <f>'Monthly Prep'!B$3</f>
        <v>Monthly Prep Reporting Tool 1.0.1</v>
      </c>
      <c r="AO102" s="197" t="str">
        <f>'Monthly Prep'!AJ109</f>
        <v/>
      </c>
    </row>
    <row r="103" spans="1:41" x14ac:dyDescent="0.25">
      <c r="A103" s="176" t="str">
        <f t="shared" si="4"/>
        <v>202205</v>
      </c>
      <c r="B103" s="177">
        <f>'Prep Partner Performance'!AE$2</f>
        <v>2022</v>
      </c>
      <c r="C103" s="178" t="str">
        <f>'Prep Partner Performance'!Z$2</f>
        <v>05</v>
      </c>
      <c r="D103" s="176">
        <f>'Prep Partner Performance'!G$2</f>
        <v>14943</v>
      </c>
      <c r="E103" s="175" t="str">
        <f>'Prep Partner Performance'!C$2</f>
        <v>Kisima Health Centre</v>
      </c>
      <c r="F103" s="297" t="str">
        <f>'Monthly Prep'!B$109</f>
        <v>Clients who had a Refill at Month 1 Number Tested STI Positive at month 1 Re-fill</v>
      </c>
      <c r="G103" s="201" t="str">
        <f>'Monthly Prep'!C110</f>
        <v>Female Sex Workers</v>
      </c>
      <c r="H103" s="201" t="str">
        <f>'Monthly Prep'!D110</f>
        <v>MP01-102</v>
      </c>
      <c r="I103" s="201">
        <f>'Monthly Prep'!E110</f>
        <v>0</v>
      </c>
      <c r="J103" s="201">
        <f>'Monthly Prep'!F110</f>
        <v>0</v>
      </c>
      <c r="K103" s="201">
        <f>'Monthly Prep'!G110</f>
        <v>0</v>
      </c>
      <c r="L103" s="201">
        <f>'Monthly Prep'!H110</f>
        <v>0</v>
      </c>
      <c r="M103" s="201">
        <f>'Monthly Prep'!I110</f>
        <v>0</v>
      </c>
      <c r="N103" s="201">
        <f>'Monthly Prep'!J110</f>
        <v>0</v>
      </c>
      <c r="O103" s="201">
        <f>'Monthly Prep'!K110</f>
        <v>0</v>
      </c>
      <c r="P103" s="201">
        <f>'Monthly Prep'!L110</f>
        <v>0</v>
      </c>
      <c r="Q103" s="201">
        <f>'Monthly Prep'!M110</f>
        <v>0</v>
      </c>
      <c r="R103" s="201">
        <f>'Monthly Prep'!N110</f>
        <v>0</v>
      </c>
      <c r="S103" s="201">
        <f>'Monthly Prep'!O110</f>
        <v>0</v>
      </c>
      <c r="T103" s="201">
        <f>'Monthly Prep'!P110</f>
        <v>0</v>
      </c>
      <c r="U103" s="201">
        <f>'Monthly Prep'!Q110</f>
        <v>0</v>
      </c>
      <c r="V103" s="201">
        <f>'Monthly Prep'!R110</f>
        <v>0</v>
      </c>
      <c r="W103" s="201">
        <f>'Monthly Prep'!S110</f>
        <v>0</v>
      </c>
      <c r="X103" s="201">
        <f>'Monthly Prep'!T110</f>
        <v>0</v>
      </c>
      <c r="Y103" s="201">
        <f>'Monthly Prep'!U110</f>
        <v>0</v>
      </c>
      <c r="Z103" s="201">
        <f>'Monthly Prep'!V110</f>
        <v>0</v>
      </c>
      <c r="AA103" s="201">
        <f>'Monthly Prep'!W110</f>
        <v>0</v>
      </c>
      <c r="AB103" s="201">
        <f>'Monthly Prep'!X110</f>
        <v>0</v>
      </c>
      <c r="AC103" s="201">
        <f>'Monthly Prep'!Y110</f>
        <v>0</v>
      </c>
      <c r="AD103" s="201">
        <f>'Monthly Prep'!Z110</f>
        <v>0</v>
      </c>
      <c r="AE103" s="201">
        <f>'Monthly Prep'!AA110</f>
        <v>0</v>
      </c>
      <c r="AF103" s="201">
        <f>'Monthly Prep'!AB110</f>
        <v>0</v>
      </c>
      <c r="AG103" s="201">
        <f>'Monthly Prep'!AC110</f>
        <v>0</v>
      </c>
      <c r="AH103" s="201">
        <f>'Monthly Prep'!AD110</f>
        <v>0</v>
      </c>
      <c r="AI103" s="201">
        <f>'Monthly Prep'!AE110</f>
        <v>0</v>
      </c>
      <c r="AJ103" s="201">
        <f>'Monthly Prep'!AF110</f>
        <v>0</v>
      </c>
      <c r="AK103" s="201">
        <f>'Monthly Prep'!AG110</f>
        <v>0</v>
      </c>
      <c r="AL103" s="201">
        <f>'Monthly Prep'!AH110</f>
        <v>0</v>
      </c>
      <c r="AM103" s="184">
        <f t="shared" si="5"/>
        <v>0</v>
      </c>
      <c r="AN103" s="201" t="str">
        <f>'Monthly Prep'!B$3</f>
        <v>Monthly Prep Reporting Tool 1.0.1</v>
      </c>
      <c r="AO103" s="197" t="str">
        <f>'Monthly Prep'!AJ110</f>
        <v/>
      </c>
    </row>
    <row r="104" spans="1:41" x14ac:dyDescent="0.25">
      <c r="A104" s="176" t="str">
        <f t="shared" si="4"/>
        <v>202205</v>
      </c>
      <c r="B104" s="177">
        <f>'Prep Partner Performance'!AE$2</f>
        <v>2022</v>
      </c>
      <c r="C104" s="178" t="str">
        <f>'Prep Partner Performance'!Z$2</f>
        <v>05</v>
      </c>
      <c r="D104" s="176">
        <f>'Prep Partner Performance'!G$2</f>
        <v>14943</v>
      </c>
      <c r="E104" s="175" t="str">
        <f>'Prep Partner Performance'!C$2</f>
        <v>Kisima Health Centre</v>
      </c>
      <c r="F104" s="297" t="str">
        <f>'Monthly Prep'!B$109</f>
        <v>Clients who had a Refill at Month 1 Number Tested STI Positive at month 1 Re-fill</v>
      </c>
      <c r="G104" s="201" t="str">
        <f>'Monthly Prep'!C111</f>
        <v>General Population</v>
      </c>
      <c r="H104" s="201" t="str">
        <f>'Monthly Prep'!D111</f>
        <v>MP01-103</v>
      </c>
      <c r="I104" s="201">
        <f>'Monthly Prep'!E111</f>
        <v>0</v>
      </c>
      <c r="J104" s="201">
        <f>'Monthly Prep'!F111</f>
        <v>0</v>
      </c>
      <c r="K104" s="201">
        <f>'Monthly Prep'!G111</f>
        <v>0</v>
      </c>
      <c r="L104" s="201">
        <f>'Monthly Prep'!H111</f>
        <v>0</v>
      </c>
      <c r="M104" s="201">
        <f>'Monthly Prep'!I111</f>
        <v>0</v>
      </c>
      <c r="N104" s="201">
        <f>'Monthly Prep'!J111</f>
        <v>0</v>
      </c>
      <c r="O104" s="201">
        <f>'Monthly Prep'!K111</f>
        <v>0</v>
      </c>
      <c r="P104" s="201">
        <f>'Monthly Prep'!L111</f>
        <v>0</v>
      </c>
      <c r="Q104" s="201">
        <f>'Monthly Prep'!M111</f>
        <v>0</v>
      </c>
      <c r="R104" s="201">
        <f>'Monthly Prep'!N111</f>
        <v>0</v>
      </c>
      <c r="S104" s="201">
        <f>'Monthly Prep'!O111</f>
        <v>0</v>
      </c>
      <c r="T104" s="201">
        <f>'Monthly Prep'!P111</f>
        <v>0</v>
      </c>
      <c r="U104" s="201">
        <f>'Monthly Prep'!Q111</f>
        <v>0</v>
      </c>
      <c r="V104" s="201">
        <f>'Monthly Prep'!R111</f>
        <v>0</v>
      </c>
      <c r="W104" s="201">
        <f>'Monthly Prep'!S111</f>
        <v>0</v>
      </c>
      <c r="X104" s="201">
        <f>'Monthly Prep'!T111</f>
        <v>0</v>
      </c>
      <c r="Y104" s="201">
        <f>'Monthly Prep'!U111</f>
        <v>0</v>
      </c>
      <c r="Z104" s="201">
        <f>'Monthly Prep'!V111</f>
        <v>0</v>
      </c>
      <c r="AA104" s="201">
        <f>'Monthly Prep'!W111</f>
        <v>0</v>
      </c>
      <c r="AB104" s="201">
        <f>'Monthly Prep'!X111</f>
        <v>0</v>
      </c>
      <c r="AC104" s="201">
        <f>'Monthly Prep'!Y111</f>
        <v>0</v>
      </c>
      <c r="AD104" s="201">
        <f>'Monthly Prep'!Z111</f>
        <v>0</v>
      </c>
      <c r="AE104" s="201">
        <f>'Monthly Prep'!AA111</f>
        <v>0</v>
      </c>
      <c r="AF104" s="201">
        <f>'Monthly Prep'!AB111</f>
        <v>0</v>
      </c>
      <c r="AG104" s="201">
        <f>'Monthly Prep'!AC111</f>
        <v>0</v>
      </c>
      <c r="AH104" s="201">
        <f>'Monthly Prep'!AD111</f>
        <v>0</v>
      </c>
      <c r="AI104" s="201">
        <f>'Monthly Prep'!AE111</f>
        <v>0</v>
      </c>
      <c r="AJ104" s="201">
        <f>'Monthly Prep'!AF111</f>
        <v>0</v>
      </c>
      <c r="AK104" s="201">
        <f>'Monthly Prep'!AG111</f>
        <v>0</v>
      </c>
      <c r="AL104" s="201">
        <f>'Monthly Prep'!AH111</f>
        <v>0</v>
      </c>
      <c r="AM104" s="184">
        <f t="shared" si="5"/>
        <v>0</v>
      </c>
      <c r="AN104" s="201" t="str">
        <f>'Monthly Prep'!B$3</f>
        <v>Monthly Prep Reporting Tool 1.0.1</v>
      </c>
      <c r="AO104" s="197" t="str">
        <f>'Monthly Prep'!AJ111</f>
        <v/>
      </c>
    </row>
    <row r="105" spans="1:41" x14ac:dyDescent="0.25">
      <c r="A105" s="176" t="str">
        <f t="shared" si="4"/>
        <v>202205</v>
      </c>
      <c r="B105" s="177">
        <f>'Prep Partner Performance'!AE$2</f>
        <v>2022</v>
      </c>
      <c r="C105" s="178" t="str">
        <f>'Prep Partner Performance'!Z$2</f>
        <v>05</v>
      </c>
      <c r="D105" s="176">
        <f>'Prep Partner Performance'!G$2</f>
        <v>14943</v>
      </c>
      <c r="E105" s="175" t="str">
        <f>'Prep Partner Performance'!C$2</f>
        <v>Kisima Health Centre</v>
      </c>
      <c r="F105" s="297" t="str">
        <f>'Monthly Prep'!B$109</f>
        <v>Clients who had a Refill at Month 1 Number Tested STI Positive at month 1 Re-fill</v>
      </c>
      <c r="G105" s="201" t="str">
        <f>'Monthly Prep'!C112</f>
        <v>Men at High Risk</v>
      </c>
      <c r="H105" s="201" t="str">
        <f>'Monthly Prep'!D112</f>
        <v>MP01-104</v>
      </c>
      <c r="I105" s="201">
        <f>'Monthly Prep'!E112</f>
        <v>0</v>
      </c>
      <c r="J105" s="201">
        <f>'Monthly Prep'!F112</f>
        <v>0</v>
      </c>
      <c r="K105" s="201">
        <f>'Monthly Prep'!G112</f>
        <v>0</v>
      </c>
      <c r="L105" s="201">
        <f>'Monthly Prep'!H112</f>
        <v>0</v>
      </c>
      <c r="M105" s="201">
        <f>'Monthly Prep'!I112</f>
        <v>0</v>
      </c>
      <c r="N105" s="201">
        <f>'Monthly Prep'!J112</f>
        <v>0</v>
      </c>
      <c r="O105" s="201">
        <f>'Monthly Prep'!K112</f>
        <v>0</v>
      </c>
      <c r="P105" s="201">
        <f>'Monthly Prep'!L112</f>
        <v>0</v>
      </c>
      <c r="Q105" s="201">
        <f>'Monthly Prep'!M112</f>
        <v>0</v>
      </c>
      <c r="R105" s="201">
        <f>'Monthly Prep'!N112</f>
        <v>0</v>
      </c>
      <c r="S105" s="201">
        <f>'Monthly Prep'!O112</f>
        <v>0</v>
      </c>
      <c r="T105" s="201">
        <f>'Monthly Prep'!P112</f>
        <v>0</v>
      </c>
      <c r="U105" s="201">
        <f>'Monthly Prep'!Q112</f>
        <v>0</v>
      </c>
      <c r="V105" s="201">
        <f>'Monthly Prep'!R112</f>
        <v>0</v>
      </c>
      <c r="W105" s="201">
        <f>'Monthly Prep'!S112</f>
        <v>0</v>
      </c>
      <c r="X105" s="201">
        <f>'Monthly Prep'!T112</f>
        <v>0</v>
      </c>
      <c r="Y105" s="201">
        <f>'Monthly Prep'!U112</f>
        <v>0</v>
      </c>
      <c r="Z105" s="201">
        <f>'Monthly Prep'!V112</f>
        <v>0</v>
      </c>
      <c r="AA105" s="201">
        <f>'Monthly Prep'!W112</f>
        <v>0</v>
      </c>
      <c r="AB105" s="201">
        <f>'Monthly Prep'!X112</f>
        <v>0</v>
      </c>
      <c r="AC105" s="201">
        <f>'Monthly Prep'!Y112</f>
        <v>0</v>
      </c>
      <c r="AD105" s="201">
        <f>'Monthly Prep'!Z112</f>
        <v>0</v>
      </c>
      <c r="AE105" s="201">
        <f>'Monthly Prep'!AA112</f>
        <v>0</v>
      </c>
      <c r="AF105" s="201">
        <f>'Monthly Prep'!AB112</f>
        <v>0</v>
      </c>
      <c r="AG105" s="201">
        <f>'Monthly Prep'!AC112</f>
        <v>0</v>
      </c>
      <c r="AH105" s="201">
        <f>'Monthly Prep'!AD112</f>
        <v>0</v>
      </c>
      <c r="AI105" s="201">
        <f>'Monthly Prep'!AE112</f>
        <v>0</v>
      </c>
      <c r="AJ105" s="201">
        <f>'Monthly Prep'!AF112</f>
        <v>0</v>
      </c>
      <c r="AK105" s="201">
        <f>'Monthly Prep'!AG112</f>
        <v>0</v>
      </c>
      <c r="AL105" s="201">
        <f>'Monthly Prep'!AH112</f>
        <v>0</v>
      </c>
      <c r="AM105" s="184">
        <f t="shared" si="5"/>
        <v>0</v>
      </c>
      <c r="AN105" s="201" t="str">
        <f>'Monthly Prep'!B$3</f>
        <v>Monthly Prep Reporting Tool 1.0.1</v>
      </c>
      <c r="AO105" s="197" t="str">
        <f>'Monthly Prep'!AJ112</f>
        <v/>
      </c>
    </row>
    <row r="106" spans="1:41" x14ac:dyDescent="0.25">
      <c r="A106" s="176" t="str">
        <f t="shared" si="4"/>
        <v>202205</v>
      </c>
      <c r="B106" s="177">
        <f>'Prep Partner Performance'!AE$2</f>
        <v>2022</v>
      </c>
      <c r="C106" s="178" t="str">
        <f>'Prep Partner Performance'!Z$2</f>
        <v>05</v>
      </c>
      <c r="D106" s="176">
        <f>'Prep Partner Performance'!G$2</f>
        <v>14943</v>
      </c>
      <c r="E106" s="175" t="str">
        <f>'Prep Partner Performance'!C$2</f>
        <v>Kisima Health Centre</v>
      </c>
      <c r="F106" s="297" t="str">
        <f>'Monthly Prep'!B$109</f>
        <v>Clients who had a Refill at Month 1 Number Tested STI Positive at month 1 Re-fill</v>
      </c>
      <c r="G106" s="201" t="str">
        <f>'Monthly Prep'!C113</f>
        <v>PBFW Breastfeeding</v>
      </c>
      <c r="H106" s="201" t="str">
        <f>'Monthly Prep'!D113</f>
        <v>MP01-105</v>
      </c>
      <c r="I106" s="201">
        <f>'Monthly Prep'!E113</f>
        <v>0</v>
      </c>
      <c r="J106" s="201">
        <f>'Monthly Prep'!F113</f>
        <v>0</v>
      </c>
      <c r="K106" s="201">
        <f>'Monthly Prep'!G113</f>
        <v>0</v>
      </c>
      <c r="L106" s="201">
        <f>'Monthly Prep'!H113</f>
        <v>0</v>
      </c>
      <c r="M106" s="201">
        <f>'Monthly Prep'!I113</f>
        <v>0</v>
      </c>
      <c r="N106" s="201">
        <f>'Monthly Prep'!J113</f>
        <v>0</v>
      </c>
      <c r="O106" s="201">
        <f>'Monthly Prep'!K113</f>
        <v>0</v>
      </c>
      <c r="P106" s="201">
        <f>'Monthly Prep'!L113</f>
        <v>0</v>
      </c>
      <c r="Q106" s="201">
        <f>'Monthly Prep'!M113</f>
        <v>0</v>
      </c>
      <c r="R106" s="201">
        <f>'Monthly Prep'!N113</f>
        <v>0</v>
      </c>
      <c r="S106" s="201">
        <f>'Monthly Prep'!O113</f>
        <v>0</v>
      </c>
      <c r="T106" s="201">
        <f>'Monthly Prep'!P113</f>
        <v>0</v>
      </c>
      <c r="U106" s="201">
        <f>'Monthly Prep'!Q113</f>
        <v>0</v>
      </c>
      <c r="V106" s="201">
        <f>'Monthly Prep'!R113</f>
        <v>0</v>
      </c>
      <c r="W106" s="201">
        <f>'Monthly Prep'!S113</f>
        <v>0</v>
      </c>
      <c r="X106" s="201">
        <f>'Monthly Prep'!T113</f>
        <v>0</v>
      </c>
      <c r="Y106" s="201">
        <f>'Monthly Prep'!U113</f>
        <v>0</v>
      </c>
      <c r="Z106" s="201">
        <f>'Monthly Prep'!V113</f>
        <v>0</v>
      </c>
      <c r="AA106" s="201">
        <f>'Monthly Prep'!W113</f>
        <v>0</v>
      </c>
      <c r="AB106" s="201">
        <f>'Monthly Prep'!X113</f>
        <v>0</v>
      </c>
      <c r="AC106" s="201">
        <f>'Monthly Prep'!Y113</f>
        <v>0</v>
      </c>
      <c r="AD106" s="201">
        <f>'Monthly Prep'!Z113</f>
        <v>0</v>
      </c>
      <c r="AE106" s="201">
        <f>'Monthly Prep'!AA113</f>
        <v>0</v>
      </c>
      <c r="AF106" s="201">
        <f>'Monthly Prep'!AB113</f>
        <v>0</v>
      </c>
      <c r="AG106" s="201">
        <f>'Monthly Prep'!AC113</f>
        <v>0</v>
      </c>
      <c r="AH106" s="201">
        <f>'Monthly Prep'!AD113</f>
        <v>0</v>
      </c>
      <c r="AI106" s="201">
        <f>'Monthly Prep'!AE113</f>
        <v>0</v>
      </c>
      <c r="AJ106" s="201">
        <f>'Monthly Prep'!AF113</f>
        <v>0</v>
      </c>
      <c r="AK106" s="201">
        <f>'Monthly Prep'!AG113</f>
        <v>0</v>
      </c>
      <c r="AL106" s="201">
        <f>'Monthly Prep'!AH113</f>
        <v>0</v>
      </c>
      <c r="AM106" s="184">
        <f t="shared" si="5"/>
        <v>0</v>
      </c>
      <c r="AN106" s="201" t="str">
        <f>'Monthly Prep'!B$3</f>
        <v>Monthly Prep Reporting Tool 1.0.1</v>
      </c>
      <c r="AO106" s="197" t="str">
        <f>'Monthly Prep'!AJ113</f>
        <v/>
      </c>
    </row>
    <row r="107" spans="1:41" x14ac:dyDescent="0.25">
      <c r="A107" s="176" t="str">
        <f t="shared" si="4"/>
        <v>202205</v>
      </c>
      <c r="B107" s="177">
        <f>'Prep Partner Performance'!AE$2</f>
        <v>2022</v>
      </c>
      <c r="C107" s="178" t="str">
        <f>'Prep Partner Performance'!Z$2</f>
        <v>05</v>
      </c>
      <c r="D107" s="176">
        <f>'Prep Partner Performance'!G$2</f>
        <v>14943</v>
      </c>
      <c r="E107" s="175" t="str">
        <f>'Prep Partner Performance'!C$2</f>
        <v>Kisima Health Centre</v>
      </c>
      <c r="F107" s="297" t="str">
        <f>'Monthly Prep'!B$109</f>
        <v>Clients who had a Refill at Month 1 Number Tested STI Positive at month 1 Re-fill</v>
      </c>
      <c r="G107" s="201" t="str">
        <f>'Monthly Prep'!C114</f>
        <v>PBFW Pregnant</v>
      </c>
      <c r="H107" s="201" t="str">
        <f>'Monthly Prep'!D114</f>
        <v>MP01-106</v>
      </c>
      <c r="I107" s="201">
        <f>'Monthly Prep'!E114</f>
        <v>0</v>
      </c>
      <c r="J107" s="201">
        <f>'Monthly Prep'!F114</f>
        <v>0</v>
      </c>
      <c r="K107" s="201">
        <f>'Monthly Prep'!G114</f>
        <v>0</v>
      </c>
      <c r="L107" s="201">
        <f>'Monthly Prep'!H114</f>
        <v>0</v>
      </c>
      <c r="M107" s="201">
        <f>'Monthly Prep'!I114</f>
        <v>0</v>
      </c>
      <c r="N107" s="201">
        <f>'Monthly Prep'!J114</f>
        <v>0</v>
      </c>
      <c r="O107" s="201">
        <f>'Monthly Prep'!K114</f>
        <v>0</v>
      </c>
      <c r="P107" s="201">
        <f>'Monthly Prep'!L114</f>
        <v>0</v>
      </c>
      <c r="Q107" s="201">
        <f>'Monthly Prep'!M114</f>
        <v>0</v>
      </c>
      <c r="R107" s="201">
        <f>'Monthly Prep'!N114</f>
        <v>0</v>
      </c>
      <c r="S107" s="201">
        <f>'Monthly Prep'!O114</f>
        <v>0</v>
      </c>
      <c r="T107" s="201">
        <f>'Monthly Prep'!P114</f>
        <v>0</v>
      </c>
      <c r="U107" s="201">
        <f>'Monthly Prep'!Q114</f>
        <v>0</v>
      </c>
      <c r="V107" s="201">
        <f>'Monthly Prep'!R114</f>
        <v>0</v>
      </c>
      <c r="W107" s="201">
        <f>'Monthly Prep'!S114</f>
        <v>0</v>
      </c>
      <c r="X107" s="201">
        <f>'Monthly Prep'!T114</f>
        <v>0</v>
      </c>
      <c r="Y107" s="201">
        <f>'Monthly Prep'!U114</f>
        <v>0</v>
      </c>
      <c r="Z107" s="201">
        <f>'Monthly Prep'!V114</f>
        <v>0</v>
      </c>
      <c r="AA107" s="201">
        <f>'Monthly Prep'!W114</f>
        <v>0</v>
      </c>
      <c r="AB107" s="201">
        <f>'Monthly Prep'!X114</f>
        <v>0</v>
      </c>
      <c r="AC107" s="201">
        <f>'Monthly Prep'!Y114</f>
        <v>0</v>
      </c>
      <c r="AD107" s="201">
        <f>'Monthly Prep'!Z114</f>
        <v>0</v>
      </c>
      <c r="AE107" s="201">
        <f>'Monthly Prep'!AA114</f>
        <v>0</v>
      </c>
      <c r="AF107" s="201">
        <f>'Monthly Prep'!AB114</f>
        <v>0</v>
      </c>
      <c r="AG107" s="201">
        <f>'Monthly Prep'!AC114</f>
        <v>0</v>
      </c>
      <c r="AH107" s="201">
        <f>'Monthly Prep'!AD114</f>
        <v>0</v>
      </c>
      <c r="AI107" s="201">
        <f>'Monthly Prep'!AE114</f>
        <v>0</v>
      </c>
      <c r="AJ107" s="201">
        <f>'Monthly Prep'!AF114</f>
        <v>0</v>
      </c>
      <c r="AK107" s="201">
        <f>'Monthly Prep'!AG114</f>
        <v>0</v>
      </c>
      <c r="AL107" s="201">
        <f>'Monthly Prep'!AH114</f>
        <v>0</v>
      </c>
      <c r="AM107" s="184">
        <f t="shared" si="5"/>
        <v>0</v>
      </c>
      <c r="AN107" s="201" t="str">
        <f>'Monthly Prep'!B$3</f>
        <v>Monthly Prep Reporting Tool 1.0.1</v>
      </c>
      <c r="AO107" s="197" t="str">
        <f>'Monthly Prep'!AJ114</f>
        <v/>
      </c>
    </row>
    <row r="108" spans="1:41" x14ac:dyDescent="0.25">
      <c r="A108" s="176" t="str">
        <f t="shared" si="4"/>
        <v>202205</v>
      </c>
      <c r="B108" s="177">
        <f>'Prep Partner Performance'!AE$2</f>
        <v>2022</v>
      </c>
      <c r="C108" s="178" t="str">
        <f>'Prep Partner Performance'!Z$2</f>
        <v>05</v>
      </c>
      <c r="D108" s="176">
        <f>'Prep Partner Performance'!G$2</f>
        <v>14943</v>
      </c>
      <c r="E108" s="175" t="str">
        <f>'Prep Partner Performance'!C$2</f>
        <v>Kisima Health Centre</v>
      </c>
      <c r="F108" s="297" t="str">
        <f>'Monthly Prep'!B$109</f>
        <v>Clients who had a Refill at Month 1 Number Tested STI Positive at month 1 Re-fill</v>
      </c>
      <c r="G108" s="201" t="str">
        <f>'Monthly Prep'!C115</f>
        <v>People Who Inject Drugs</v>
      </c>
      <c r="H108" s="201" t="str">
        <f>'Monthly Prep'!D115</f>
        <v>MP01-107</v>
      </c>
      <c r="I108" s="201">
        <f>'Monthly Prep'!E115</f>
        <v>0</v>
      </c>
      <c r="J108" s="201">
        <f>'Monthly Prep'!F115</f>
        <v>0</v>
      </c>
      <c r="K108" s="201">
        <f>'Monthly Prep'!G115</f>
        <v>0</v>
      </c>
      <c r="L108" s="201">
        <f>'Monthly Prep'!H115</f>
        <v>0</v>
      </c>
      <c r="M108" s="201">
        <f>'Monthly Prep'!I115</f>
        <v>0</v>
      </c>
      <c r="N108" s="201">
        <f>'Monthly Prep'!J115</f>
        <v>0</v>
      </c>
      <c r="O108" s="201">
        <f>'Monthly Prep'!K115</f>
        <v>0</v>
      </c>
      <c r="P108" s="201">
        <f>'Monthly Prep'!L115</f>
        <v>0</v>
      </c>
      <c r="Q108" s="201">
        <f>'Monthly Prep'!M115</f>
        <v>0</v>
      </c>
      <c r="R108" s="201">
        <f>'Monthly Prep'!N115</f>
        <v>0</v>
      </c>
      <c r="S108" s="201">
        <f>'Monthly Prep'!O115</f>
        <v>0</v>
      </c>
      <c r="T108" s="201">
        <f>'Monthly Prep'!P115</f>
        <v>0</v>
      </c>
      <c r="U108" s="201">
        <f>'Monthly Prep'!Q115</f>
        <v>0</v>
      </c>
      <c r="V108" s="201">
        <f>'Monthly Prep'!R115</f>
        <v>0</v>
      </c>
      <c r="W108" s="201">
        <f>'Monthly Prep'!S115</f>
        <v>0</v>
      </c>
      <c r="X108" s="201">
        <f>'Monthly Prep'!T115</f>
        <v>0</v>
      </c>
      <c r="Y108" s="201">
        <f>'Monthly Prep'!U115</f>
        <v>0</v>
      </c>
      <c r="Z108" s="201">
        <f>'Monthly Prep'!V115</f>
        <v>0</v>
      </c>
      <c r="AA108" s="201">
        <f>'Monthly Prep'!W115</f>
        <v>0</v>
      </c>
      <c r="AB108" s="201">
        <f>'Monthly Prep'!X115</f>
        <v>0</v>
      </c>
      <c r="AC108" s="201">
        <f>'Monthly Prep'!Y115</f>
        <v>0</v>
      </c>
      <c r="AD108" s="201">
        <f>'Monthly Prep'!Z115</f>
        <v>0</v>
      </c>
      <c r="AE108" s="201">
        <f>'Monthly Prep'!AA115</f>
        <v>0</v>
      </c>
      <c r="AF108" s="201">
        <f>'Monthly Prep'!AB115</f>
        <v>0</v>
      </c>
      <c r="AG108" s="201">
        <f>'Monthly Prep'!AC115</f>
        <v>0</v>
      </c>
      <c r="AH108" s="201">
        <f>'Monthly Prep'!AD115</f>
        <v>0</v>
      </c>
      <c r="AI108" s="201">
        <f>'Monthly Prep'!AE115</f>
        <v>0</v>
      </c>
      <c r="AJ108" s="201">
        <f>'Monthly Prep'!AF115</f>
        <v>0</v>
      </c>
      <c r="AK108" s="201">
        <f>'Monthly Prep'!AG115</f>
        <v>0</v>
      </c>
      <c r="AL108" s="201">
        <f>'Monthly Prep'!AH115</f>
        <v>0</v>
      </c>
      <c r="AM108" s="184">
        <f t="shared" si="5"/>
        <v>0</v>
      </c>
      <c r="AN108" s="201" t="str">
        <f>'Monthly Prep'!B$3</f>
        <v>Monthly Prep Reporting Tool 1.0.1</v>
      </c>
      <c r="AO108" s="197" t="str">
        <f>'Monthly Prep'!AJ115</f>
        <v/>
      </c>
    </row>
    <row r="109" spans="1:41" s="194" customFormat="1" x14ac:dyDescent="0.25">
      <c r="A109" s="190" t="str">
        <f t="shared" si="4"/>
        <v>202205</v>
      </c>
      <c r="B109" s="191">
        <f>'Prep Partner Performance'!AE$2</f>
        <v>2022</v>
      </c>
      <c r="C109" s="192" t="str">
        <f>'Prep Partner Performance'!Z$2</f>
        <v>05</v>
      </c>
      <c r="D109" s="190">
        <f>'Prep Partner Performance'!G$2</f>
        <v>14943</v>
      </c>
      <c r="E109" s="193" t="str">
        <f>'Prep Partner Performance'!C$2</f>
        <v>Kisima Health Centre</v>
      </c>
      <c r="F109" s="297" t="str">
        <f>'Monthly Prep'!B$109</f>
        <v>Clients who had a Refill at Month 1 Number Tested STI Positive at month 1 Re-fill</v>
      </c>
      <c r="G109" s="201" t="str">
        <f>'Monthly Prep'!C116</f>
        <v>Sero -Discodant Couple</v>
      </c>
      <c r="H109" s="201" t="str">
        <f>'Monthly Prep'!D116</f>
        <v>MP01-108</v>
      </c>
      <c r="I109" s="201">
        <f>'Monthly Prep'!E116</f>
        <v>0</v>
      </c>
      <c r="J109" s="201">
        <f>'Monthly Prep'!F116</f>
        <v>0</v>
      </c>
      <c r="K109" s="201">
        <f>'Monthly Prep'!G116</f>
        <v>0</v>
      </c>
      <c r="L109" s="201">
        <f>'Monthly Prep'!H116</f>
        <v>0</v>
      </c>
      <c r="M109" s="201">
        <f>'Monthly Prep'!I116</f>
        <v>0</v>
      </c>
      <c r="N109" s="201">
        <f>'Monthly Prep'!J116</f>
        <v>0</v>
      </c>
      <c r="O109" s="201">
        <f>'Monthly Prep'!K116</f>
        <v>0</v>
      </c>
      <c r="P109" s="201">
        <f>'Monthly Prep'!L116</f>
        <v>0</v>
      </c>
      <c r="Q109" s="201">
        <f>'Monthly Prep'!M116</f>
        <v>0</v>
      </c>
      <c r="R109" s="201">
        <f>'Monthly Prep'!N116</f>
        <v>0</v>
      </c>
      <c r="S109" s="201">
        <f>'Monthly Prep'!O116</f>
        <v>0</v>
      </c>
      <c r="T109" s="201">
        <f>'Monthly Prep'!P116</f>
        <v>0</v>
      </c>
      <c r="U109" s="201">
        <f>'Monthly Prep'!Q116</f>
        <v>0</v>
      </c>
      <c r="V109" s="201">
        <f>'Monthly Prep'!R116</f>
        <v>0</v>
      </c>
      <c r="W109" s="201">
        <f>'Monthly Prep'!S116</f>
        <v>0</v>
      </c>
      <c r="X109" s="201">
        <f>'Monthly Prep'!T116</f>
        <v>0</v>
      </c>
      <c r="Y109" s="201">
        <f>'Monthly Prep'!U116</f>
        <v>0</v>
      </c>
      <c r="Z109" s="201">
        <f>'Monthly Prep'!V116</f>
        <v>0</v>
      </c>
      <c r="AA109" s="201">
        <f>'Monthly Prep'!W116</f>
        <v>0</v>
      </c>
      <c r="AB109" s="201">
        <f>'Monthly Prep'!X116</f>
        <v>0</v>
      </c>
      <c r="AC109" s="201">
        <f>'Monthly Prep'!Y116</f>
        <v>0</v>
      </c>
      <c r="AD109" s="201">
        <f>'Monthly Prep'!Z116</f>
        <v>0</v>
      </c>
      <c r="AE109" s="201">
        <f>'Monthly Prep'!AA116</f>
        <v>0</v>
      </c>
      <c r="AF109" s="201">
        <f>'Monthly Prep'!AB116</f>
        <v>0</v>
      </c>
      <c r="AG109" s="201">
        <f>'Monthly Prep'!AC116</f>
        <v>0</v>
      </c>
      <c r="AH109" s="201">
        <f>'Monthly Prep'!AD116</f>
        <v>0</v>
      </c>
      <c r="AI109" s="201">
        <f>'Monthly Prep'!AE116</f>
        <v>0</v>
      </c>
      <c r="AJ109" s="201">
        <f>'Monthly Prep'!AF116</f>
        <v>0</v>
      </c>
      <c r="AK109" s="201">
        <f>'Monthly Prep'!AG116</f>
        <v>0</v>
      </c>
      <c r="AL109" s="201">
        <f>'Monthly Prep'!AH116</f>
        <v>0</v>
      </c>
      <c r="AM109" s="184">
        <f t="shared" si="5"/>
        <v>0</v>
      </c>
      <c r="AN109" s="201" t="str">
        <f>'Monthly Prep'!B$3</f>
        <v>Monthly Prep Reporting Tool 1.0.1</v>
      </c>
      <c r="AO109" s="197" t="str">
        <f>'Monthly Prep'!AJ116</f>
        <v/>
      </c>
    </row>
    <row r="110" spans="1:41" s="195" customFormat="1" x14ac:dyDescent="0.25">
      <c r="A110" s="179" t="str">
        <f t="shared" si="4"/>
        <v>202205</v>
      </c>
      <c r="B110" s="180">
        <f>'Prep Partner Performance'!AE$2</f>
        <v>2022</v>
      </c>
      <c r="C110" s="181" t="str">
        <f>'Prep Partner Performance'!Z$2</f>
        <v>05</v>
      </c>
      <c r="D110" s="179">
        <f>'Prep Partner Performance'!G$2</f>
        <v>14943</v>
      </c>
      <c r="E110" s="182" t="str">
        <f>'Prep Partner Performance'!C$2</f>
        <v>Kisima Health Centre</v>
      </c>
      <c r="F110" s="297" t="str">
        <f>'Monthly Prep'!B$109</f>
        <v>Clients who had a Refill at Month 1 Number Tested STI Positive at month 1 Re-fill</v>
      </c>
      <c r="G110" s="201" t="str">
        <f>'Monthly Prep'!C117</f>
        <v>Men who have Sex with Men</v>
      </c>
      <c r="H110" s="201" t="str">
        <f>'Monthly Prep'!D117</f>
        <v>MP01-109</v>
      </c>
      <c r="I110" s="201">
        <f>'Monthly Prep'!E117</f>
        <v>0</v>
      </c>
      <c r="J110" s="201">
        <f>'Monthly Prep'!F117</f>
        <v>0</v>
      </c>
      <c r="K110" s="201">
        <f>'Monthly Prep'!G117</f>
        <v>0</v>
      </c>
      <c r="L110" s="201">
        <f>'Monthly Prep'!H117</f>
        <v>0</v>
      </c>
      <c r="M110" s="201">
        <f>'Monthly Prep'!I117</f>
        <v>0</v>
      </c>
      <c r="N110" s="201">
        <f>'Monthly Prep'!J117</f>
        <v>0</v>
      </c>
      <c r="O110" s="201">
        <f>'Monthly Prep'!K117</f>
        <v>0</v>
      </c>
      <c r="P110" s="201">
        <f>'Monthly Prep'!L117</f>
        <v>0</v>
      </c>
      <c r="Q110" s="201">
        <f>'Monthly Prep'!M117</f>
        <v>0</v>
      </c>
      <c r="R110" s="201">
        <f>'Monthly Prep'!N117</f>
        <v>0</v>
      </c>
      <c r="S110" s="201">
        <f>'Monthly Prep'!O117</f>
        <v>0</v>
      </c>
      <c r="T110" s="201">
        <f>'Monthly Prep'!P117</f>
        <v>0</v>
      </c>
      <c r="U110" s="201">
        <f>'Monthly Prep'!Q117</f>
        <v>0</v>
      </c>
      <c r="V110" s="201">
        <f>'Monthly Prep'!R117</f>
        <v>0</v>
      </c>
      <c r="W110" s="201">
        <f>'Monthly Prep'!S117</f>
        <v>0</v>
      </c>
      <c r="X110" s="201">
        <f>'Monthly Prep'!T117</f>
        <v>0</v>
      </c>
      <c r="Y110" s="201">
        <f>'Monthly Prep'!U117</f>
        <v>0</v>
      </c>
      <c r="Z110" s="201">
        <f>'Monthly Prep'!V117</f>
        <v>0</v>
      </c>
      <c r="AA110" s="201">
        <f>'Monthly Prep'!W117</f>
        <v>0</v>
      </c>
      <c r="AB110" s="201">
        <f>'Monthly Prep'!X117</f>
        <v>0</v>
      </c>
      <c r="AC110" s="201">
        <f>'Monthly Prep'!Y117</f>
        <v>0</v>
      </c>
      <c r="AD110" s="201">
        <f>'Monthly Prep'!Z117</f>
        <v>0</v>
      </c>
      <c r="AE110" s="201">
        <f>'Monthly Prep'!AA117</f>
        <v>0</v>
      </c>
      <c r="AF110" s="201">
        <f>'Monthly Prep'!AB117</f>
        <v>0</v>
      </c>
      <c r="AG110" s="201">
        <f>'Monthly Prep'!AC117</f>
        <v>0</v>
      </c>
      <c r="AH110" s="201">
        <f>'Monthly Prep'!AD117</f>
        <v>0</v>
      </c>
      <c r="AI110" s="201">
        <f>'Monthly Prep'!AE117</f>
        <v>0</v>
      </c>
      <c r="AJ110" s="201">
        <f>'Monthly Prep'!AF117</f>
        <v>0</v>
      </c>
      <c r="AK110" s="201">
        <f>'Monthly Prep'!AG117</f>
        <v>0</v>
      </c>
      <c r="AL110" s="201">
        <f>'Monthly Prep'!AH117</f>
        <v>0</v>
      </c>
      <c r="AM110" s="184">
        <f t="shared" si="5"/>
        <v>0</v>
      </c>
      <c r="AN110" s="201" t="str">
        <f>'Monthly Prep'!B$3</f>
        <v>Monthly Prep Reporting Tool 1.0.1</v>
      </c>
      <c r="AO110" s="197" t="str">
        <f>'Monthly Prep'!AJ117</f>
        <v/>
      </c>
    </row>
    <row r="111" spans="1:41" x14ac:dyDescent="0.25">
      <c r="A111" s="176" t="str">
        <f t="shared" ref="A111:A171" si="6">B111&amp;C111</f>
        <v>202205</v>
      </c>
      <c r="B111" s="177">
        <f>'Prep Partner Performance'!AE$2</f>
        <v>2022</v>
      </c>
      <c r="C111" s="178" t="str">
        <f>'Prep Partner Performance'!Z$2</f>
        <v>05</v>
      </c>
      <c r="D111" s="176">
        <f>'Prep Partner Performance'!G$2</f>
        <v>14943</v>
      </c>
      <c r="E111" s="175" t="str">
        <f>'Prep Partner Performance'!C$2</f>
        <v>Kisima Health Centre</v>
      </c>
      <c r="F111" s="297" t="str">
        <f>'Monthly Prep'!B$118</f>
        <v>Clients who had a Refill at Month 3</v>
      </c>
      <c r="G111" s="201" t="str">
        <f>'Monthly Prep'!C118</f>
        <v>Adolescent Girls and Young Women (AGYW)</v>
      </c>
      <c r="H111" s="201" t="str">
        <f>'Monthly Prep'!D118</f>
        <v>MP01-110</v>
      </c>
      <c r="I111" s="201">
        <f>'Monthly Prep'!E118</f>
        <v>0</v>
      </c>
      <c r="J111" s="201">
        <f>'Monthly Prep'!F118</f>
        <v>0</v>
      </c>
      <c r="K111" s="201">
        <f>'Monthly Prep'!G118</f>
        <v>0</v>
      </c>
      <c r="L111" s="201">
        <f>'Monthly Prep'!H118</f>
        <v>0</v>
      </c>
      <c r="M111" s="201">
        <f>'Monthly Prep'!I118</f>
        <v>0</v>
      </c>
      <c r="N111" s="201">
        <f>'Monthly Prep'!J118</f>
        <v>0</v>
      </c>
      <c r="O111" s="201">
        <f>'Monthly Prep'!K118</f>
        <v>0</v>
      </c>
      <c r="P111" s="201">
        <f>'Monthly Prep'!L118</f>
        <v>0</v>
      </c>
      <c r="Q111" s="201">
        <f>'Monthly Prep'!M118</f>
        <v>0</v>
      </c>
      <c r="R111" s="201">
        <f>'Monthly Prep'!N118</f>
        <v>0</v>
      </c>
      <c r="S111" s="201">
        <f>'Monthly Prep'!O118</f>
        <v>0</v>
      </c>
      <c r="T111" s="201">
        <f>'Monthly Prep'!P118</f>
        <v>0</v>
      </c>
      <c r="U111" s="201">
        <f>'Monthly Prep'!Q118</f>
        <v>0</v>
      </c>
      <c r="V111" s="201">
        <f>'Monthly Prep'!R118</f>
        <v>0</v>
      </c>
      <c r="W111" s="201">
        <f>'Monthly Prep'!S118</f>
        <v>0</v>
      </c>
      <c r="X111" s="201">
        <f>'Monthly Prep'!T118</f>
        <v>0</v>
      </c>
      <c r="Y111" s="201">
        <f>'Monthly Prep'!U118</f>
        <v>0</v>
      </c>
      <c r="Z111" s="201">
        <f>'Monthly Prep'!V118</f>
        <v>0</v>
      </c>
      <c r="AA111" s="201">
        <f>'Monthly Prep'!W118</f>
        <v>0</v>
      </c>
      <c r="AB111" s="201">
        <f>'Monthly Prep'!X118</f>
        <v>0</v>
      </c>
      <c r="AC111" s="201">
        <f>'Monthly Prep'!Y118</f>
        <v>0</v>
      </c>
      <c r="AD111" s="201">
        <f>'Monthly Prep'!Z118</f>
        <v>0</v>
      </c>
      <c r="AE111" s="201">
        <f>'Monthly Prep'!AA118</f>
        <v>0</v>
      </c>
      <c r="AF111" s="201">
        <f>'Monthly Prep'!AB118</f>
        <v>0</v>
      </c>
      <c r="AG111" s="201">
        <f>'Monthly Prep'!AC118</f>
        <v>0</v>
      </c>
      <c r="AH111" s="201">
        <f>'Monthly Prep'!AD118</f>
        <v>0</v>
      </c>
      <c r="AI111" s="201">
        <f>'Monthly Prep'!AE118</f>
        <v>0</v>
      </c>
      <c r="AJ111" s="201">
        <f>'Monthly Prep'!AF118</f>
        <v>0</v>
      </c>
      <c r="AK111" s="201">
        <f>'Monthly Prep'!AG118</f>
        <v>0</v>
      </c>
      <c r="AL111" s="201">
        <f>'Monthly Prep'!AH118</f>
        <v>0</v>
      </c>
      <c r="AM111" s="184">
        <f t="shared" si="5"/>
        <v>0</v>
      </c>
      <c r="AN111" s="201" t="str">
        <f>'Monthly Prep'!B$3</f>
        <v>Monthly Prep Reporting Tool 1.0.1</v>
      </c>
      <c r="AO111" s="197">
        <f>'Monthly Prep'!AJ118</f>
        <v>0</v>
      </c>
    </row>
    <row r="112" spans="1:41" x14ac:dyDescent="0.25">
      <c r="A112" s="176" t="str">
        <f t="shared" si="6"/>
        <v>202205</v>
      </c>
      <c r="B112" s="177">
        <f>'Prep Partner Performance'!AE$2</f>
        <v>2022</v>
      </c>
      <c r="C112" s="178" t="str">
        <f>'Prep Partner Performance'!Z$2</f>
        <v>05</v>
      </c>
      <c r="D112" s="176">
        <f>'Prep Partner Performance'!G$2</f>
        <v>14943</v>
      </c>
      <c r="E112" s="175" t="str">
        <f>'Prep Partner Performance'!C$2</f>
        <v>Kisima Health Centre</v>
      </c>
      <c r="F112" s="297" t="str">
        <f>'Monthly Prep'!B$118</f>
        <v>Clients who had a Refill at Month 3</v>
      </c>
      <c r="G112" s="201" t="str">
        <f>'Monthly Prep'!C119</f>
        <v>Female Sex Workers</v>
      </c>
      <c r="H112" s="201" t="str">
        <f>'Monthly Prep'!D119</f>
        <v>MP01-111</v>
      </c>
      <c r="I112" s="201">
        <f>'Monthly Prep'!E119</f>
        <v>0</v>
      </c>
      <c r="J112" s="201">
        <f>'Monthly Prep'!F119</f>
        <v>0</v>
      </c>
      <c r="K112" s="201">
        <f>'Monthly Prep'!G119</f>
        <v>0</v>
      </c>
      <c r="L112" s="201">
        <f>'Monthly Prep'!H119</f>
        <v>0</v>
      </c>
      <c r="M112" s="201">
        <f>'Monthly Prep'!I119</f>
        <v>0</v>
      </c>
      <c r="N112" s="201">
        <f>'Monthly Prep'!J119</f>
        <v>0</v>
      </c>
      <c r="O112" s="201">
        <f>'Monthly Prep'!K119</f>
        <v>0</v>
      </c>
      <c r="P112" s="201">
        <f>'Monthly Prep'!L119</f>
        <v>0</v>
      </c>
      <c r="Q112" s="201">
        <f>'Monthly Prep'!M119</f>
        <v>0</v>
      </c>
      <c r="R112" s="201">
        <f>'Monthly Prep'!N119</f>
        <v>0</v>
      </c>
      <c r="S112" s="201">
        <f>'Monthly Prep'!O119</f>
        <v>0</v>
      </c>
      <c r="T112" s="201">
        <f>'Monthly Prep'!P119</f>
        <v>0</v>
      </c>
      <c r="U112" s="201">
        <f>'Monthly Prep'!Q119</f>
        <v>0</v>
      </c>
      <c r="V112" s="201">
        <f>'Monthly Prep'!R119</f>
        <v>0</v>
      </c>
      <c r="W112" s="201">
        <f>'Monthly Prep'!S119</f>
        <v>0</v>
      </c>
      <c r="X112" s="201">
        <f>'Monthly Prep'!T119</f>
        <v>0</v>
      </c>
      <c r="Y112" s="201">
        <f>'Monthly Prep'!U119</f>
        <v>0</v>
      </c>
      <c r="Z112" s="201">
        <f>'Monthly Prep'!V119</f>
        <v>0</v>
      </c>
      <c r="AA112" s="201">
        <f>'Monthly Prep'!W119</f>
        <v>0</v>
      </c>
      <c r="AB112" s="201">
        <f>'Monthly Prep'!X119</f>
        <v>0</v>
      </c>
      <c r="AC112" s="201">
        <f>'Monthly Prep'!Y119</f>
        <v>0</v>
      </c>
      <c r="AD112" s="201">
        <f>'Monthly Prep'!Z119</f>
        <v>0</v>
      </c>
      <c r="AE112" s="201">
        <f>'Monthly Prep'!AA119</f>
        <v>0</v>
      </c>
      <c r="AF112" s="201">
        <f>'Monthly Prep'!AB119</f>
        <v>0</v>
      </c>
      <c r="AG112" s="201">
        <f>'Monthly Prep'!AC119</f>
        <v>0</v>
      </c>
      <c r="AH112" s="201">
        <f>'Monthly Prep'!AD119</f>
        <v>0</v>
      </c>
      <c r="AI112" s="201">
        <f>'Monthly Prep'!AE119</f>
        <v>0</v>
      </c>
      <c r="AJ112" s="201">
        <f>'Monthly Prep'!AF119</f>
        <v>0</v>
      </c>
      <c r="AK112" s="201">
        <f>'Monthly Prep'!AG119</f>
        <v>0</v>
      </c>
      <c r="AL112" s="201">
        <f>'Monthly Prep'!AH119</f>
        <v>0</v>
      </c>
      <c r="AM112" s="184">
        <f t="shared" si="5"/>
        <v>0</v>
      </c>
      <c r="AN112" s="201" t="str">
        <f>'Monthly Prep'!B$3</f>
        <v>Monthly Prep Reporting Tool 1.0.1</v>
      </c>
      <c r="AO112" s="197">
        <f>'Monthly Prep'!AJ119</f>
        <v>0</v>
      </c>
    </row>
    <row r="113" spans="1:41" x14ac:dyDescent="0.25">
      <c r="A113" s="176" t="str">
        <f t="shared" si="6"/>
        <v>202205</v>
      </c>
      <c r="B113" s="177">
        <f>'Prep Partner Performance'!AE$2</f>
        <v>2022</v>
      </c>
      <c r="C113" s="178" t="str">
        <f>'Prep Partner Performance'!Z$2</f>
        <v>05</v>
      </c>
      <c r="D113" s="176">
        <f>'Prep Partner Performance'!G$2</f>
        <v>14943</v>
      </c>
      <c r="E113" s="175" t="str">
        <f>'Prep Partner Performance'!C$2</f>
        <v>Kisima Health Centre</v>
      </c>
      <c r="F113" s="297" t="str">
        <f>'Monthly Prep'!B$118</f>
        <v>Clients who had a Refill at Month 3</v>
      </c>
      <c r="G113" s="201" t="str">
        <f>'Monthly Prep'!C120</f>
        <v>General Population</v>
      </c>
      <c r="H113" s="201" t="str">
        <f>'Monthly Prep'!D120</f>
        <v>MP01-112</v>
      </c>
      <c r="I113" s="201">
        <f>'Monthly Prep'!E120</f>
        <v>0</v>
      </c>
      <c r="J113" s="201">
        <f>'Monthly Prep'!F120</f>
        <v>0</v>
      </c>
      <c r="K113" s="201">
        <f>'Monthly Prep'!G120</f>
        <v>0</v>
      </c>
      <c r="L113" s="201">
        <f>'Monthly Prep'!H120</f>
        <v>0</v>
      </c>
      <c r="M113" s="201">
        <f>'Monthly Prep'!I120</f>
        <v>0</v>
      </c>
      <c r="N113" s="201">
        <f>'Monthly Prep'!J120</f>
        <v>0</v>
      </c>
      <c r="O113" s="201">
        <f>'Monthly Prep'!K120</f>
        <v>0</v>
      </c>
      <c r="P113" s="201">
        <f>'Monthly Prep'!L120</f>
        <v>0</v>
      </c>
      <c r="Q113" s="201">
        <f>'Monthly Prep'!M120</f>
        <v>0</v>
      </c>
      <c r="R113" s="201">
        <f>'Monthly Prep'!N120</f>
        <v>0</v>
      </c>
      <c r="S113" s="201">
        <f>'Monthly Prep'!O120</f>
        <v>0</v>
      </c>
      <c r="T113" s="201">
        <f>'Monthly Prep'!P120</f>
        <v>0</v>
      </c>
      <c r="U113" s="201">
        <f>'Monthly Prep'!Q120</f>
        <v>0</v>
      </c>
      <c r="V113" s="201">
        <f>'Monthly Prep'!R120</f>
        <v>0</v>
      </c>
      <c r="W113" s="201">
        <f>'Monthly Prep'!S120</f>
        <v>0</v>
      </c>
      <c r="X113" s="201">
        <f>'Monthly Prep'!T120</f>
        <v>0</v>
      </c>
      <c r="Y113" s="201">
        <f>'Monthly Prep'!U120</f>
        <v>0</v>
      </c>
      <c r="Z113" s="201">
        <f>'Monthly Prep'!V120</f>
        <v>0</v>
      </c>
      <c r="AA113" s="201">
        <f>'Monthly Prep'!W120</f>
        <v>0</v>
      </c>
      <c r="AB113" s="201">
        <f>'Monthly Prep'!X120</f>
        <v>0</v>
      </c>
      <c r="AC113" s="201">
        <f>'Monthly Prep'!Y120</f>
        <v>0</v>
      </c>
      <c r="AD113" s="201">
        <f>'Monthly Prep'!Z120</f>
        <v>0</v>
      </c>
      <c r="AE113" s="201">
        <f>'Monthly Prep'!AA120</f>
        <v>0</v>
      </c>
      <c r="AF113" s="201">
        <f>'Monthly Prep'!AB120</f>
        <v>0</v>
      </c>
      <c r="AG113" s="201">
        <f>'Monthly Prep'!AC120</f>
        <v>0</v>
      </c>
      <c r="AH113" s="201">
        <f>'Monthly Prep'!AD120</f>
        <v>0</v>
      </c>
      <c r="AI113" s="201">
        <f>'Monthly Prep'!AE120</f>
        <v>0</v>
      </c>
      <c r="AJ113" s="201">
        <f>'Monthly Prep'!AF120</f>
        <v>0</v>
      </c>
      <c r="AK113" s="201">
        <f>'Monthly Prep'!AG120</f>
        <v>0</v>
      </c>
      <c r="AL113" s="201">
        <f>'Monthly Prep'!AH120</f>
        <v>0</v>
      </c>
      <c r="AM113" s="184">
        <f t="shared" si="5"/>
        <v>0</v>
      </c>
      <c r="AN113" s="201" t="str">
        <f>'Monthly Prep'!B$3</f>
        <v>Monthly Prep Reporting Tool 1.0.1</v>
      </c>
      <c r="AO113" s="197">
        <f>'Monthly Prep'!AJ120</f>
        <v>0</v>
      </c>
    </row>
    <row r="114" spans="1:41" x14ac:dyDescent="0.25">
      <c r="A114" s="176" t="str">
        <f t="shared" si="6"/>
        <v>202205</v>
      </c>
      <c r="B114" s="177">
        <f>'Prep Partner Performance'!AE$2</f>
        <v>2022</v>
      </c>
      <c r="C114" s="178" t="str">
        <f>'Prep Partner Performance'!Z$2</f>
        <v>05</v>
      </c>
      <c r="D114" s="176">
        <f>'Prep Partner Performance'!G$2</f>
        <v>14943</v>
      </c>
      <c r="E114" s="175" t="str">
        <f>'Prep Partner Performance'!C$2</f>
        <v>Kisima Health Centre</v>
      </c>
      <c r="F114" s="297" t="str">
        <f>'Monthly Prep'!B$118</f>
        <v>Clients who had a Refill at Month 3</v>
      </c>
      <c r="G114" s="201" t="str">
        <f>'Monthly Prep'!C121</f>
        <v>Men at High Risk</v>
      </c>
      <c r="H114" s="201" t="str">
        <f>'Monthly Prep'!D121</f>
        <v>MP01-113</v>
      </c>
      <c r="I114" s="201">
        <f>'Monthly Prep'!E121</f>
        <v>0</v>
      </c>
      <c r="J114" s="201">
        <f>'Monthly Prep'!F121</f>
        <v>0</v>
      </c>
      <c r="K114" s="201">
        <f>'Monthly Prep'!G121</f>
        <v>0</v>
      </c>
      <c r="L114" s="201">
        <f>'Monthly Prep'!H121</f>
        <v>0</v>
      </c>
      <c r="M114" s="201">
        <f>'Monthly Prep'!I121</f>
        <v>0</v>
      </c>
      <c r="N114" s="201">
        <f>'Monthly Prep'!J121</f>
        <v>0</v>
      </c>
      <c r="O114" s="201">
        <f>'Monthly Prep'!K121</f>
        <v>0</v>
      </c>
      <c r="P114" s="201">
        <f>'Monthly Prep'!L121</f>
        <v>0</v>
      </c>
      <c r="Q114" s="201">
        <f>'Monthly Prep'!M121</f>
        <v>0</v>
      </c>
      <c r="R114" s="201">
        <f>'Monthly Prep'!N121</f>
        <v>0</v>
      </c>
      <c r="S114" s="201">
        <f>'Monthly Prep'!O121</f>
        <v>0</v>
      </c>
      <c r="T114" s="201">
        <f>'Monthly Prep'!P121</f>
        <v>0</v>
      </c>
      <c r="U114" s="201">
        <f>'Monthly Prep'!Q121</f>
        <v>0</v>
      </c>
      <c r="V114" s="201">
        <f>'Monthly Prep'!R121</f>
        <v>0</v>
      </c>
      <c r="W114" s="201">
        <f>'Monthly Prep'!S121</f>
        <v>0</v>
      </c>
      <c r="X114" s="201">
        <f>'Monthly Prep'!T121</f>
        <v>0</v>
      </c>
      <c r="Y114" s="201">
        <f>'Monthly Prep'!U121</f>
        <v>0</v>
      </c>
      <c r="Z114" s="201">
        <f>'Monthly Prep'!V121</f>
        <v>0</v>
      </c>
      <c r="AA114" s="201">
        <f>'Monthly Prep'!W121</f>
        <v>0</v>
      </c>
      <c r="AB114" s="201">
        <f>'Monthly Prep'!X121</f>
        <v>0</v>
      </c>
      <c r="AC114" s="201">
        <f>'Monthly Prep'!Y121</f>
        <v>0</v>
      </c>
      <c r="AD114" s="201">
        <f>'Monthly Prep'!Z121</f>
        <v>0</v>
      </c>
      <c r="AE114" s="201">
        <f>'Monthly Prep'!AA121</f>
        <v>0</v>
      </c>
      <c r="AF114" s="201">
        <f>'Monthly Prep'!AB121</f>
        <v>0</v>
      </c>
      <c r="AG114" s="201">
        <f>'Monthly Prep'!AC121</f>
        <v>0</v>
      </c>
      <c r="AH114" s="201">
        <f>'Monthly Prep'!AD121</f>
        <v>0</v>
      </c>
      <c r="AI114" s="201">
        <f>'Monthly Prep'!AE121</f>
        <v>0</v>
      </c>
      <c r="AJ114" s="201">
        <f>'Monthly Prep'!AF121</f>
        <v>0</v>
      </c>
      <c r="AK114" s="201">
        <f>'Monthly Prep'!AG121</f>
        <v>0</v>
      </c>
      <c r="AL114" s="201">
        <f>'Monthly Prep'!AH121</f>
        <v>0</v>
      </c>
      <c r="AM114" s="184">
        <f t="shared" si="5"/>
        <v>0</v>
      </c>
      <c r="AN114" s="201" t="str">
        <f>'Monthly Prep'!B$3</f>
        <v>Monthly Prep Reporting Tool 1.0.1</v>
      </c>
      <c r="AO114" s="197">
        <f>'Monthly Prep'!AJ121</f>
        <v>0</v>
      </c>
    </row>
    <row r="115" spans="1:41" x14ac:dyDescent="0.25">
      <c r="A115" s="176" t="str">
        <f t="shared" si="6"/>
        <v>202205</v>
      </c>
      <c r="B115" s="177">
        <f>'Prep Partner Performance'!AE$2</f>
        <v>2022</v>
      </c>
      <c r="C115" s="178" t="str">
        <f>'Prep Partner Performance'!Z$2</f>
        <v>05</v>
      </c>
      <c r="D115" s="176">
        <f>'Prep Partner Performance'!G$2</f>
        <v>14943</v>
      </c>
      <c r="E115" s="175" t="str">
        <f>'Prep Partner Performance'!C$2</f>
        <v>Kisima Health Centre</v>
      </c>
      <c r="F115" s="297" t="str">
        <f>'Monthly Prep'!B$118</f>
        <v>Clients who had a Refill at Month 3</v>
      </c>
      <c r="G115" s="201" t="str">
        <f>'Monthly Prep'!C122</f>
        <v>PBFW Breastfeeding</v>
      </c>
      <c r="H115" s="201" t="str">
        <f>'Monthly Prep'!D122</f>
        <v>MP01-114</v>
      </c>
      <c r="I115" s="201">
        <f>'Monthly Prep'!E122</f>
        <v>0</v>
      </c>
      <c r="J115" s="201">
        <f>'Monthly Prep'!F122</f>
        <v>0</v>
      </c>
      <c r="K115" s="201">
        <f>'Monthly Prep'!G122</f>
        <v>0</v>
      </c>
      <c r="L115" s="201">
        <f>'Monthly Prep'!H122</f>
        <v>0</v>
      </c>
      <c r="M115" s="201">
        <f>'Monthly Prep'!I122</f>
        <v>0</v>
      </c>
      <c r="N115" s="201">
        <f>'Monthly Prep'!J122</f>
        <v>0</v>
      </c>
      <c r="O115" s="201">
        <f>'Monthly Prep'!K122</f>
        <v>0</v>
      </c>
      <c r="P115" s="201">
        <f>'Monthly Prep'!L122</f>
        <v>0</v>
      </c>
      <c r="Q115" s="201">
        <f>'Monthly Prep'!M122</f>
        <v>0</v>
      </c>
      <c r="R115" s="201">
        <f>'Monthly Prep'!N122</f>
        <v>0</v>
      </c>
      <c r="S115" s="201">
        <f>'Monthly Prep'!O122</f>
        <v>0</v>
      </c>
      <c r="T115" s="201">
        <f>'Monthly Prep'!P122</f>
        <v>0</v>
      </c>
      <c r="U115" s="201">
        <f>'Monthly Prep'!Q122</f>
        <v>0</v>
      </c>
      <c r="V115" s="201">
        <f>'Monthly Prep'!R122</f>
        <v>0</v>
      </c>
      <c r="W115" s="201">
        <f>'Monthly Prep'!S122</f>
        <v>0</v>
      </c>
      <c r="X115" s="201">
        <f>'Monthly Prep'!T122</f>
        <v>0</v>
      </c>
      <c r="Y115" s="201">
        <f>'Monthly Prep'!U122</f>
        <v>0</v>
      </c>
      <c r="Z115" s="201">
        <f>'Monthly Prep'!V122</f>
        <v>0</v>
      </c>
      <c r="AA115" s="201">
        <f>'Monthly Prep'!W122</f>
        <v>0</v>
      </c>
      <c r="AB115" s="201">
        <f>'Monthly Prep'!X122</f>
        <v>0</v>
      </c>
      <c r="AC115" s="201">
        <f>'Monthly Prep'!Y122</f>
        <v>0</v>
      </c>
      <c r="AD115" s="201">
        <f>'Monthly Prep'!Z122</f>
        <v>0</v>
      </c>
      <c r="AE115" s="201">
        <f>'Monthly Prep'!AA122</f>
        <v>0</v>
      </c>
      <c r="AF115" s="201">
        <f>'Monthly Prep'!AB122</f>
        <v>0</v>
      </c>
      <c r="AG115" s="201">
        <f>'Monthly Prep'!AC122</f>
        <v>0</v>
      </c>
      <c r="AH115" s="201">
        <f>'Monthly Prep'!AD122</f>
        <v>0</v>
      </c>
      <c r="AI115" s="201">
        <f>'Monthly Prep'!AE122</f>
        <v>0</v>
      </c>
      <c r="AJ115" s="201">
        <f>'Monthly Prep'!AF122</f>
        <v>0</v>
      </c>
      <c r="AK115" s="201">
        <f>'Monthly Prep'!AG122</f>
        <v>0</v>
      </c>
      <c r="AL115" s="201">
        <f>'Monthly Prep'!AH122</f>
        <v>0</v>
      </c>
      <c r="AM115" s="184">
        <f t="shared" si="5"/>
        <v>0</v>
      </c>
      <c r="AN115" s="201" t="str">
        <f>'Monthly Prep'!B$3</f>
        <v>Monthly Prep Reporting Tool 1.0.1</v>
      </c>
      <c r="AO115" s="197">
        <f>'Monthly Prep'!AJ122</f>
        <v>0</v>
      </c>
    </row>
    <row r="116" spans="1:41" x14ac:dyDescent="0.25">
      <c r="A116" s="176" t="str">
        <f t="shared" si="6"/>
        <v>202205</v>
      </c>
      <c r="B116" s="177">
        <f>'Prep Partner Performance'!AE$2</f>
        <v>2022</v>
      </c>
      <c r="C116" s="178" t="str">
        <f>'Prep Partner Performance'!Z$2</f>
        <v>05</v>
      </c>
      <c r="D116" s="176">
        <f>'Prep Partner Performance'!G$2</f>
        <v>14943</v>
      </c>
      <c r="E116" s="175" t="str">
        <f>'Prep Partner Performance'!C$2</f>
        <v>Kisima Health Centre</v>
      </c>
      <c r="F116" s="297" t="str">
        <f>'Monthly Prep'!B$118</f>
        <v>Clients who had a Refill at Month 3</v>
      </c>
      <c r="G116" s="201" t="str">
        <f>'Monthly Prep'!C123</f>
        <v>PBFW Pregnant</v>
      </c>
      <c r="H116" s="201" t="str">
        <f>'Monthly Prep'!D123</f>
        <v>MP01-115</v>
      </c>
      <c r="I116" s="201">
        <f>'Monthly Prep'!E123</f>
        <v>0</v>
      </c>
      <c r="J116" s="201">
        <f>'Monthly Prep'!F123</f>
        <v>0</v>
      </c>
      <c r="K116" s="201">
        <f>'Monthly Prep'!G123</f>
        <v>0</v>
      </c>
      <c r="L116" s="201">
        <f>'Monthly Prep'!H123</f>
        <v>0</v>
      </c>
      <c r="M116" s="201">
        <f>'Monthly Prep'!I123</f>
        <v>0</v>
      </c>
      <c r="N116" s="201">
        <f>'Monthly Prep'!J123</f>
        <v>0</v>
      </c>
      <c r="O116" s="201">
        <f>'Monthly Prep'!K123</f>
        <v>0</v>
      </c>
      <c r="P116" s="201">
        <f>'Monthly Prep'!L123</f>
        <v>0</v>
      </c>
      <c r="Q116" s="201">
        <f>'Monthly Prep'!M123</f>
        <v>0</v>
      </c>
      <c r="R116" s="201">
        <f>'Monthly Prep'!N123</f>
        <v>0</v>
      </c>
      <c r="S116" s="201">
        <f>'Monthly Prep'!O123</f>
        <v>0</v>
      </c>
      <c r="T116" s="201">
        <f>'Monthly Prep'!P123</f>
        <v>0</v>
      </c>
      <c r="U116" s="201">
        <f>'Monthly Prep'!Q123</f>
        <v>0</v>
      </c>
      <c r="V116" s="201">
        <f>'Monthly Prep'!R123</f>
        <v>0</v>
      </c>
      <c r="W116" s="201">
        <f>'Monthly Prep'!S123</f>
        <v>0</v>
      </c>
      <c r="X116" s="201">
        <f>'Monthly Prep'!T123</f>
        <v>0</v>
      </c>
      <c r="Y116" s="201">
        <f>'Monthly Prep'!U123</f>
        <v>0</v>
      </c>
      <c r="Z116" s="201">
        <f>'Monthly Prep'!V123</f>
        <v>0</v>
      </c>
      <c r="AA116" s="201">
        <f>'Monthly Prep'!W123</f>
        <v>0</v>
      </c>
      <c r="AB116" s="201">
        <f>'Monthly Prep'!X123</f>
        <v>0</v>
      </c>
      <c r="AC116" s="201">
        <f>'Monthly Prep'!Y123</f>
        <v>0</v>
      </c>
      <c r="AD116" s="201">
        <f>'Monthly Prep'!Z123</f>
        <v>0</v>
      </c>
      <c r="AE116" s="201">
        <f>'Monthly Prep'!AA123</f>
        <v>0</v>
      </c>
      <c r="AF116" s="201">
        <f>'Monthly Prep'!AB123</f>
        <v>0</v>
      </c>
      <c r="AG116" s="201">
        <f>'Monthly Prep'!AC123</f>
        <v>0</v>
      </c>
      <c r="AH116" s="201">
        <f>'Monthly Prep'!AD123</f>
        <v>0</v>
      </c>
      <c r="AI116" s="201">
        <f>'Monthly Prep'!AE123</f>
        <v>0</v>
      </c>
      <c r="AJ116" s="201">
        <f>'Monthly Prep'!AF123</f>
        <v>0</v>
      </c>
      <c r="AK116" s="201">
        <f>'Monthly Prep'!AG123</f>
        <v>0</v>
      </c>
      <c r="AL116" s="201">
        <f>'Monthly Prep'!AH123</f>
        <v>0</v>
      </c>
      <c r="AM116" s="184">
        <f t="shared" si="5"/>
        <v>0</v>
      </c>
      <c r="AN116" s="201" t="str">
        <f>'Monthly Prep'!B$3</f>
        <v>Monthly Prep Reporting Tool 1.0.1</v>
      </c>
      <c r="AO116" s="197">
        <f>'Monthly Prep'!AJ123</f>
        <v>0</v>
      </c>
    </row>
    <row r="117" spans="1:41" x14ac:dyDescent="0.25">
      <c r="A117" s="176" t="str">
        <f t="shared" si="6"/>
        <v>202205</v>
      </c>
      <c r="B117" s="177">
        <f>'Prep Partner Performance'!AE$2</f>
        <v>2022</v>
      </c>
      <c r="C117" s="178" t="str">
        <f>'Prep Partner Performance'!Z$2</f>
        <v>05</v>
      </c>
      <c r="D117" s="176">
        <f>'Prep Partner Performance'!G$2</f>
        <v>14943</v>
      </c>
      <c r="E117" s="175" t="str">
        <f>'Prep Partner Performance'!C$2</f>
        <v>Kisima Health Centre</v>
      </c>
      <c r="F117" s="297" t="str">
        <f>'Monthly Prep'!B$118</f>
        <v>Clients who had a Refill at Month 3</v>
      </c>
      <c r="G117" s="201" t="str">
        <f>'Monthly Prep'!C124</f>
        <v>People Who Inject Drugs</v>
      </c>
      <c r="H117" s="201" t="str">
        <f>'Monthly Prep'!D124</f>
        <v>MP01-116</v>
      </c>
      <c r="I117" s="201">
        <f>'Monthly Prep'!E124</f>
        <v>0</v>
      </c>
      <c r="J117" s="201">
        <f>'Monthly Prep'!F124</f>
        <v>0</v>
      </c>
      <c r="K117" s="201">
        <f>'Monthly Prep'!G124</f>
        <v>0</v>
      </c>
      <c r="L117" s="201">
        <f>'Monthly Prep'!H124</f>
        <v>0</v>
      </c>
      <c r="M117" s="201">
        <f>'Monthly Prep'!I124</f>
        <v>0</v>
      </c>
      <c r="N117" s="201">
        <f>'Monthly Prep'!J124</f>
        <v>0</v>
      </c>
      <c r="O117" s="201">
        <f>'Monthly Prep'!K124</f>
        <v>0</v>
      </c>
      <c r="P117" s="201">
        <f>'Monthly Prep'!L124</f>
        <v>0</v>
      </c>
      <c r="Q117" s="201">
        <f>'Monthly Prep'!M124</f>
        <v>0</v>
      </c>
      <c r="R117" s="201">
        <f>'Monthly Prep'!N124</f>
        <v>0</v>
      </c>
      <c r="S117" s="201">
        <f>'Monthly Prep'!O124</f>
        <v>0</v>
      </c>
      <c r="T117" s="201">
        <f>'Monthly Prep'!P124</f>
        <v>0</v>
      </c>
      <c r="U117" s="201">
        <f>'Monthly Prep'!Q124</f>
        <v>0</v>
      </c>
      <c r="V117" s="201">
        <f>'Monthly Prep'!R124</f>
        <v>0</v>
      </c>
      <c r="W117" s="201">
        <f>'Monthly Prep'!S124</f>
        <v>0</v>
      </c>
      <c r="X117" s="201">
        <f>'Monthly Prep'!T124</f>
        <v>0</v>
      </c>
      <c r="Y117" s="201">
        <f>'Monthly Prep'!U124</f>
        <v>0</v>
      </c>
      <c r="Z117" s="201">
        <f>'Monthly Prep'!V124</f>
        <v>0</v>
      </c>
      <c r="AA117" s="201">
        <f>'Monthly Prep'!W124</f>
        <v>0</v>
      </c>
      <c r="AB117" s="201">
        <f>'Monthly Prep'!X124</f>
        <v>0</v>
      </c>
      <c r="AC117" s="201">
        <f>'Monthly Prep'!Y124</f>
        <v>0</v>
      </c>
      <c r="AD117" s="201">
        <f>'Monthly Prep'!Z124</f>
        <v>0</v>
      </c>
      <c r="AE117" s="201">
        <f>'Monthly Prep'!AA124</f>
        <v>0</v>
      </c>
      <c r="AF117" s="201">
        <f>'Monthly Prep'!AB124</f>
        <v>0</v>
      </c>
      <c r="AG117" s="201">
        <f>'Monthly Prep'!AC124</f>
        <v>0</v>
      </c>
      <c r="AH117" s="201">
        <f>'Monthly Prep'!AD124</f>
        <v>0</v>
      </c>
      <c r="AI117" s="201">
        <f>'Monthly Prep'!AE124</f>
        <v>0</v>
      </c>
      <c r="AJ117" s="201">
        <f>'Monthly Prep'!AF124</f>
        <v>0</v>
      </c>
      <c r="AK117" s="201">
        <f>'Monthly Prep'!AG124</f>
        <v>0</v>
      </c>
      <c r="AL117" s="201">
        <f>'Monthly Prep'!AH124</f>
        <v>0</v>
      </c>
      <c r="AM117" s="184">
        <f t="shared" si="5"/>
        <v>0</v>
      </c>
      <c r="AN117" s="201" t="str">
        <f>'Monthly Prep'!B$3</f>
        <v>Monthly Prep Reporting Tool 1.0.1</v>
      </c>
      <c r="AO117" s="197">
        <f>'Monthly Prep'!AJ124</f>
        <v>0</v>
      </c>
    </row>
    <row r="118" spans="1:41" x14ac:dyDescent="0.25">
      <c r="A118" s="176" t="str">
        <f t="shared" si="6"/>
        <v>202205</v>
      </c>
      <c r="B118" s="177">
        <f>'Prep Partner Performance'!AE$2</f>
        <v>2022</v>
      </c>
      <c r="C118" s="178" t="str">
        <f>'Prep Partner Performance'!Z$2</f>
        <v>05</v>
      </c>
      <c r="D118" s="176">
        <f>'Prep Partner Performance'!G$2</f>
        <v>14943</v>
      </c>
      <c r="E118" s="175" t="str">
        <f>'Prep Partner Performance'!C$2</f>
        <v>Kisima Health Centre</v>
      </c>
      <c r="F118" s="297" t="str">
        <f>'Monthly Prep'!B$118</f>
        <v>Clients who had a Refill at Month 3</v>
      </c>
      <c r="G118" s="201" t="str">
        <f>'Monthly Prep'!C125</f>
        <v>Sero -Discodant Couple</v>
      </c>
      <c r="H118" s="201" t="str">
        <f>'Monthly Prep'!D125</f>
        <v>MP01-117</v>
      </c>
      <c r="I118" s="201">
        <f>'Monthly Prep'!E125</f>
        <v>0</v>
      </c>
      <c r="J118" s="201">
        <f>'Monthly Prep'!F125</f>
        <v>0</v>
      </c>
      <c r="K118" s="201">
        <f>'Monthly Prep'!G125</f>
        <v>0</v>
      </c>
      <c r="L118" s="201">
        <f>'Monthly Prep'!H125</f>
        <v>0</v>
      </c>
      <c r="M118" s="201">
        <f>'Monthly Prep'!I125</f>
        <v>0</v>
      </c>
      <c r="N118" s="201">
        <f>'Monthly Prep'!J125</f>
        <v>0</v>
      </c>
      <c r="O118" s="201">
        <f>'Monthly Prep'!K125</f>
        <v>0</v>
      </c>
      <c r="P118" s="201">
        <f>'Monthly Prep'!L125</f>
        <v>0</v>
      </c>
      <c r="Q118" s="201">
        <f>'Monthly Prep'!M125</f>
        <v>0</v>
      </c>
      <c r="R118" s="201">
        <f>'Monthly Prep'!N125</f>
        <v>0</v>
      </c>
      <c r="S118" s="201">
        <f>'Monthly Prep'!O125</f>
        <v>0</v>
      </c>
      <c r="T118" s="201">
        <f>'Monthly Prep'!P125</f>
        <v>0</v>
      </c>
      <c r="U118" s="201">
        <f>'Monthly Prep'!Q125</f>
        <v>0</v>
      </c>
      <c r="V118" s="201">
        <f>'Monthly Prep'!R125</f>
        <v>0</v>
      </c>
      <c r="W118" s="201">
        <f>'Monthly Prep'!S125</f>
        <v>0</v>
      </c>
      <c r="X118" s="201">
        <f>'Monthly Prep'!T125</f>
        <v>0</v>
      </c>
      <c r="Y118" s="201">
        <f>'Monthly Prep'!U125</f>
        <v>0</v>
      </c>
      <c r="Z118" s="201">
        <f>'Monthly Prep'!V125</f>
        <v>0</v>
      </c>
      <c r="AA118" s="201">
        <f>'Monthly Prep'!W125</f>
        <v>0</v>
      </c>
      <c r="AB118" s="201">
        <f>'Monthly Prep'!X125</f>
        <v>0</v>
      </c>
      <c r="AC118" s="201">
        <f>'Monthly Prep'!Y125</f>
        <v>0</v>
      </c>
      <c r="AD118" s="201">
        <f>'Monthly Prep'!Z125</f>
        <v>0</v>
      </c>
      <c r="AE118" s="201">
        <f>'Monthly Prep'!AA125</f>
        <v>0</v>
      </c>
      <c r="AF118" s="201">
        <f>'Monthly Prep'!AB125</f>
        <v>0</v>
      </c>
      <c r="AG118" s="201">
        <f>'Monthly Prep'!AC125</f>
        <v>0</v>
      </c>
      <c r="AH118" s="201">
        <f>'Monthly Prep'!AD125</f>
        <v>0</v>
      </c>
      <c r="AI118" s="201">
        <f>'Monthly Prep'!AE125</f>
        <v>0</v>
      </c>
      <c r="AJ118" s="201">
        <f>'Monthly Prep'!AF125</f>
        <v>0</v>
      </c>
      <c r="AK118" s="201">
        <f>'Monthly Prep'!AG125</f>
        <v>0</v>
      </c>
      <c r="AL118" s="201">
        <f>'Monthly Prep'!AH125</f>
        <v>0</v>
      </c>
      <c r="AM118" s="184">
        <f t="shared" si="5"/>
        <v>0</v>
      </c>
      <c r="AN118" s="201" t="str">
        <f>'Monthly Prep'!B$3</f>
        <v>Monthly Prep Reporting Tool 1.0.1</v>
      </c>
      <c r="AO118" s="197">
        <f>'Monthly Prep'!AJ125</f>
        <v>0</v>
      </c>
    </row>
    <row r="119" spans="1:41" x14ac:dyDescent="0.25">
      <c r="A119" s="176" t="str">
        <f t="shared" si="6"/>
        <v>202205</v>
      </c>
      <c r="B119" s="177">
        <f>'Prep Partner Performance'!AE$2</f>
        <v>2022</v>
      </c>
      <c r="C119" s="178" t="str">
        <f>'Prep Partner Performance'!Z$2</f>
        <v>05</v>
      </c>
      <c r="D119" s="176">
        <f>'Prep Partner Performance'!G$2</f>
        <v>14943</v>
      </c>
      <c r="E119" s="175" t="str">
        <f>'Prep Partner Performance'!C$2</f>
        <v>Kisima Health Centre</v>
      </c>
      <c r="F119" s="297" t="str">
        <f>'Monthly Prep'!B$118</f>
        <v>Clients who had a Refill at Month 3</v>
      </c>
      <c r="G119" s="201" t="str">
        <f>'Monthly Prep'!C126</f>
        <v>Men who have Sex with Men</v>
      </c>
      <c r="H119" s="201" t="str">
        <f>'Monthly Prep'!D126</f>
        <v>MP01-118</v>
      </c>
      <c r="I119" s="201">
        <f>'Monthly Prep'!E126</f>
        <v>0</v>
      </c>
      <c r="J119" s="201">
        <f>'Monthly Prep'!F126</f>
        <v>0</v>
      </c>
      <c r="K119" s="201">
        <f>'Monthly Prep'!G126</f>
        <v>0</v>
      </c>
      <c r="L119" s="201">
        <f>'Monthly Prep'!H126</f>
        <v>0</v>
      </c>
      <c r="M119" s="201">
        <f>'Monthly Prep'!I126</f>
        <v>0</v>
      </c>
      <c r="N119" s="201">
        <f>'Monthly Prep'!J126</f>
        <v>0</v>
      </c>
      <c r="O119" s="201">
        <f>'Monthly Prep'!K126</f>
        <v>0</v>
      </c>
      <c r="P119" s="201">
        <f>'Monthly Prep'!L126</f>
        <v>0</v>
      </c>
      <c r="Q119" s="201">
        <f>'Monthly Prep'!M126</f>
        <v>0</v>
      </c>
      <c r="R119" s="201">
        <f>'Monthly Prep'!N126</f>
        <v>0</v>
      </c>
      <c r="S119" s="201">
        <f>'Monthly Prep'!O126</f>
        <v>0</v>
      </c>
      <c r="T119" s="201">
        <f>'Monthly Prep'!P126</f>
        <v>0</v>
      </c>
      <c r="U119" s="201">
        <f>'Monthly Prep'!Q126</f>
        <v>0</v>
      </c>
      <c r="V119" s="201">
        <f>'Monthly Prep'!R126</f>
        <v>0</v>
      </c>
      <c r="W119" s="201">
        <f>'Monthly Prep'!S126</f>
        <v>0</v>
      </c>
      <c r="X119" s="201">
        <f>'Monthly Prep'!T126</f>
        <v>0</v>
      </c>
      <c r="Y119" s="201">
        <f>'Monthly Prep'!U126</f>
        <v>0</v>
      </c>
      <c r="Z119" s="201">
        <f>'Monthly Prep'!V126</f>
        <v>0</v>
      </c>
      <c r="AA119" s="201">
        <f>'Monthly Prep'!W126</f>
        <v>0</v>
      </c>
      <c r="AB119" s="201">
        <f>'Monthly Prep'!X126</f>
        <v>0</v>
      </c>
      <c r="AC119" s="201">
        <f>'Monthly Prep'!Y126</f>
        <v>0</v>
      </c>
      <c r="AD119" s="201">
        <f>'Monthly Prep'!Z126</f>
        <v>0</v>
      </c>
      <c r="AE119" s="201">
        <f>'Monthly Prep'!AA126</f>
        <v>0</v>
      </c>
      <c r="AF119" s="201">
        <f>'Monthly Prep'!AB126</f>
        <v>0</v>
      </c>
      <c r="AG119" s="201">
        <f>'Monthly Prep'!AC126</f>
        <v>0</v>
      </c>
      <c r="AH119" s="201">
        <f>'Monthly Prep'!AD126</f>
        <v>0</v>
      </c>
      <c r="AI119" s="201">
        <f>'Monthly Prep'!AE126</f>
        <v>0</v>
      </c>
      <c r="AJ119" s="201">
        <f>'Monthly Prep'!AF126</f>
        <v>0</v>
      </c>
      <c r="AK119" s="201">
        <f>'Monthly Prep'!AG126</f>
        <v>0</v>
      </c>
      <c r="AL119" s="201">
        <f>'Monthly Prep'!AH126</f>
        <v>0</v>
      </c>
      <c r="AM119" s="184">
        <f t="shared" si="5"/>
        <v>0</v>
      </c>
      <c r="AN119" s="201" t="str">
        <f>'Monthly Prep'!B$3</f>
        <v>Monthly Prep Reporting Tool 1.0.1</v>
      </c>
      <c r="AO119" s="197">
        <f>'Monthly Prep'!AJ126</f>
        <v>0</v>
      </c>
    </row>
    <row r="120" spans="1:41" x14ac:dyDescent="0.25">
      <c r="A120" s="176" t="str">
        <f t="shared" si="6"/>
        <v>202205</v>
      </c>
      <c r="B120" s="177">
        <f>'Prep Partner Performance'!AE$2</f>
        <v>2022</v>
      </c>
      <c r="C120" s="178" t="str">
        <f>'Prep Partner Performance'!Z$2</f>
        <v>05</v>
      </c>
      <c r="D120" s="176">
        <f>'Prep Partner Performance'!G$2</f>
        <v>14943</v>
      </c>
      <c r="E120" s="175" t="str">
        <f>'Prep Partner Performance'!C$2</f>
        <v>Kisima Health Centre</v>
      </c>
      <c r="F120" s="297" t="str">
        <f>'Monthly Prep'!B$127</f>
        <v>Clients who had a Refill at Month 3 Number Tested for HIV at Month 3 Re-fill</v>
      </c>
      <c r="G120" s="201" t="str">
        <f>'Monthly Prep'!C127</f>
        <v>Adolescent Girls and Young Women (AGYW)</v>
      </c>
      <c r="H120" s="201" t="str">
        <f>'Monthly Prep'!D127</f>
        <v>MP01-119</v>
      </c>
      <c r="I120" s="201">
        <f>'Monthly Prep'!E127</f>
        <v>0</v>
      </c>
      <c r="J120" s="201">
        <f>'Monthly Prep'!F127</f>
        <v>0</v>
      </c>
      <c r="K120" s="201">
        <f>'Monthly Prep'!G127</f>
        <v>0</v>
      </c>
      <c r="L120" s="201">
        <f>'Monthly Prep'!H127</f>
        <v>0</v>
      </c>
      <c r="M120" s="201">
        <f>'Monthly Prep'!I127</f>
        <v>0</v>
      </c>
      <c r="N120" s="201">
        <f>'Monthly Prep'!J127</f>
        <v>0</v>
      </c>
      <c r="O120" s="201">
        <f>'Monthly Prep'!K127</f>
        <v>0</v>
      </c>
      <c r="P120" s="201">
        <f>'Monthly Prep'!L127</f>
        <v>0</v>
      </c>
      <c r="Q120" s="201">
        <f>'Monthly Prep'!M127</f>
        <v>0</v>
      </c>
      <c r="R120" s="201">
        <f>'Monthly Prep'!N127</f>
        <v>0</v>
      </c>
      <c r="S120" s="201">
        <f>'Monthly Prep'!O127</f>
        <v>0</v>
      </c>
      <c r="T120" s="201">
        <f>'Monthly Prep'!P127</f>
        <v>0</v>
      </c>
      <c r="U120" s="201">
        <f>'Monthly Prep'!Q127</f>
        <v>0</v>
      </c>
      <c r="V120" s="201">
        <f>'Monthly Prep'!R127</f>
        <v>0</v>
      </c>
      <c r="W120" s="201">
        <f>'Monthly Prep'!S127</f>
        <v>0</v>
      </c>
      <c r="X120" s="201">
        <f>'Monthly Prep'!T127</f>
        <v>0</v>
      </c>
      <c r="Y120" s="201">
        <f>'Monthly Prep'!U127</f>
        <v>0</v>
      </c>
      <c r="Z120" s="201">
        <f>'Monthly Prep'!V127</f>
        <v>0</v>
      </c>
      <c r="AA120" s="201">
        <f>'Monthly Prep'!W127</f>
        <v>0</v>
      </c>
      <c r="AB120" s="201">
        <f>'Monthly Prep'!X127</f>
        <v>0</v>
      </c>
      <c r="AC120" s="201">
        <f>'Monthly Prep'!Y127</f>
        <v>0</v>
      </c>
      <c r="AD120" s="201">
        <f>'Monthly Prep'!Z127</f>
        <v>0</v>
      </c>
      <c r="AE120" s="201">
        <f>'Monthly Prep'!AA127</f>
        <v>0</v>
      </c>
      <c r="AF120" s="201">
        <f>'Monthly Prep'!AB127</f>
        <v>0</v>
      </c>
      <c r="AG120" s="201">
        <f>'Monthly Prep'!AC127</f>
        <v>0</v>
      </c>
      <c r="AH120" s="201">
        <f>'Monthly Prep'!AD127</f>
        <v>0</v>
      </c>
      <c r="AI120" s="201">
        <f>'Monthly Prep'!AE127</f>
        <v>0</v>
      </c>
      <c r="AJ120" s="201">
        <f>'Monthly Prep'!AF127</f>
        <v>0</v>
      </c>
      <c r="AK120" s="201">
        <f>'Monthly Prep'!AG127</f>
        <v>0</v>
      </c>
      <c r="AL120" s="201">
        <f>'Monthly Prep'!AH127</f>
        <v>0</v>
      </c>
      <c r="AM120" s="184">
        <f t="shared" si="5"/>
        <v>0</v>
      </c>
      <c r="AN120" s="201" t="str">
        <f>'Monthly Prep'!B$3</f>
        <v>Monthly Prep Reporting Tool 1.0.1</v>
      </c>
      <c r="AO120" s="197" t="str">
        <f>'Monthly Prep'!AJ127</f>
        <v/>
      </c>
    </row>
    <row r="121" spans="1:41" x14ac:dyDescent="0.25">
      <c r="A121" s="176" t="str">
        <f t="shared" si="6"/>
        <v>202205</v>
      </c>
      <c r="B121" s="177">
        <f>'Prep Partner Performance'!AE$2</f>
        <v>2022</v>
      </c>
      <c r="C121" s="178" t="str">
        <f>'Prep Partner Performance'!Z$2</f>
        <v>05</v>
      </c>
      <c r="D121" s="176">
        <f>'Prep Partner Performance'!G$2</f>
        <v>14943</v>
      </c>
      <c r="E121" s="175" t="str">
        <f>'Prep Partner Performance'!C$2</f>
        <v>Kisima Health Centre</v>
      </c>
      <c r="F121" s="297" t="str">
        <f>'Monthly Prep'!B$127</f>
        <v>Clients who had a Refill at Month 3 Number Tested for HIV at Month 3 Re-fill</v>
      </c>
      <c r="G121" s="201" t="str">
        <f>'Monthly Prep'!C128</f>
        <v>Female Sex Workers</v>
      </c>
      <c r="H121" s="201" t="str">
        <f>'Monthly Prep'!D128</f>
        <v>MP01-120</v>
      </c>
      <c r="I121" s="201">
        <f>'Monthly Prep'!E128</f>
        <v>0</v>
      </c>
      <c r="J121" s="201">
        <f>'Monthly Prep'!F128</f>
        <v>0</v>
      </c>
      <c r="K121" s="201">
        <f>'Monthly Prep'!G128</f>
        <v>0</v>
      </c>
      <c r="L121" s="201">
        <f>'Monthly Prep'!H128</f>
        <v>0</v>
      </c>
      <c r="M121" s="201">
        <f>'Monthly Prep'!I128</f>
        <v>0</v>
      </c>
      <c r="N121" s="201">
        <f>'Monthly Prep'!J128</f>
        <v>0</v>
      </c>
      <c r="O121" s="201">
        <f>'Monthly Prep'!K128</f>
        <v>0</v>
      </c>
      <c r="P121" s="201">
        <f>'Monthly Prep'!L128</f>
        <v>0</v>
      </c>
      <c r="Q121" s="201">
        <f>'Monthly Prep'!M128</f>
        <v>0</v>
      </c>
      <c r="R121" s="201">
        <f>'Monthly Prep'!N128</f>
        <v>0</v>
      </c>
      <c r="S121" s="201">
        <f>'Monthly Prep'!O128</f>
        <v>0</v>
      </c>
      <c r="T121" s="201">
        <f>'Monthly Prep'!P128</f>
        <v>0</v>
      </c>
      <c r="U121" s="201">
        <f>'Monthly Prep'!Q128</f>
        <v>0</v>
      </c>
      <c r="V121" s="201">
        <f>'Monthly Prep'!R128</f>
        <v>0</v>
      </c>
      <c r="W121" s="201">
        <f>'Monthly Prep'!S128</f>
        <v>0</v>
      </c>
      <c r="X121" s="201">
        <f>'Monthly Prep'!T128</f>
        <v>0</v>
      </c>
      <c r="Y121" s="201">
        <f>'Monthly Prep'!U128</f>
        <v>0</v>
      </c>
      <c r="Z121" s="201">
        <f>'Monthly Prep'!V128</f>
        <v>0</v>
      </c>
      <c r="AA121" s="201">
        <f>'Monthly Prep'!W128</f>
        <v>0</v>
      </c>
      <c r="AB121" s="201">
        <f>'Monthly Prep'!X128</f>
        <v>0</v>
      </c>
      <c r="AC121" s="201">
        <f>'Monthly Prep'!Y128</f>
        <v>0</v>
      </c>
      <c r="AD121" s="201">
        <f>'Monthly Prep'!Z128</f>
        <v>0</v>
      </c>
      <c r="AE121" s="201">
        <f>'Monthly Prep'!AA128</f>
        <v>0</v>
      </c>
      <c r="AF121" s="201">
        <f>'Monthly Prep'!AB128</f>
        <v>0</v>
      </c>
      <c r="AG121" s="201">
        <f>'Monthly Prep'!AC128</f>
        <v>0</v>
      </c>
      <c r="AH121" s="201">
        <f>'Monthly Prep'!AD128</f>
        <v>0</v>
      </c>
      <c r="AI121" s="201">
        <f>'Monthly Prep'!AE128</f>
        <v>0</v>
      </c>
      <c r="AJ121" s="201">
        <f>'Monthly Prep'!AF128</f>
        <v>0</v>
      </c>
      <c r="AK121" s="201">
        <f>'Monthly Prep'!AG128</f>
        <v>0</v>
      </c>
      <c r="AL121" s="201">
        <f>'Monthly Prep'!AH128</f>
        <v>0</v>
      </c>
      <c r="AM121" s="184">
        <f t="shared" si="5"/>
        <v>0</v>
      </c>
      <c r="AN121" s="201" t="str">
        <f>'Monthly Prep'!B$3</f>
        <v>Monthly Prep Reporting Tool 1.0.1</v>
      </c>
      <c r="AO121" s="197" t="str">
        <f>'Monthly Prep'!AJ128</f>
        <v/>
      </c>
    </row>
    <row r="122" spans="1:41" x14ac:dyDescent="0.25">
      <c r="A122" s="176" t="str">
        <f t="shared" si="6"/>
        <v>202205</v>
      </c>
      <c r="B122" s="177">
        <f>'Prep Partner Performance'!AE$2</f>
        <v>2022</v>
      </c>
      <c r="C122" s="178" t="str">
        <f>'Prep Partner Performance'!Z$2</f>
        <v>05</v>
      </c>
      <c r="D122" s="176">
        <f>'Prep Partner Performance'!G$2</f>
        <v>14943</v>
      </c>
      <c r="E122" s="175" t="str">
        <f>'Prep Partner Performance'!C$2</f>
        <v>Kisima Health Centre</v>
      </c>
      <c r="F122" s="297" t="str">
        <f>'Monthly Prep'!B$127</f>
        <v>Clients who had a Refill at Month 3 Number Tested for HIV at Month 3 Re-fill</v>
      </c>
      <c r="G122" s="201" t="str">
        <f>'Monthly Prep'!C129</f>
        <v>General Population</v>
      </c>
      <c r="H122" s="201" t="str">
        <f>'Monthly Prep'!D129</f>
        <v>MP01-121</v>
      </c>
      <c r="I122" s="201">
        <f>'Monthly Prep'!E129</f>
        <v>0</v>
      </c>
      <c r="J122" s="201">
        <f>'Monthly Prep'!F129</f>
        <v>0</v>
      </c>
      <c r="K122" s="201">
        <f>'Monthly Prep'!G129</f>
        <v>0</v>
      </c>
      <c r="L122" s="201">
        <f>'Monthly Prep'!H129</f>
        <v>0</v>
      </c>
      <c r="M122" s="201">
        <f>'Monthly Prep'!I129</f>
        <v>0</v>
      </c>
      <c r="N122" s="201">
        <f>'Monthly Prep'!J129</f>
        <v>0</v>
      </c>
      <c r="O122" s="201">
        <f>'Monthly Prep'!K129</f>
        <v>0</v>
      </c>
      <c r="P122" s="201">
        <f>'Monthly Prep'!L129</f>
        <v>0</v>
      </c>
      <c r="Q122" s="201">
        <f>'Monthly Prep'!M129</f>
        <v>0</v>
      </c>
      <c r="R122" s="201">
        <f>'Monthly Prep'!N129</f>
        <v>0</v>
      </c>
      <c r="S122" s="201">
        <f>'Monthly Prep'!O129</f>
        <v>0</v>
      </c>
      <c r="T122" s="201">
        <f>'Monthly Prep'!P129</f>
        <v>0</v>
      </c>
      <c r="U122" s="201">
        <f>'Monthly Prep'!Q129</f>
        <v>0</v>
      </c>
      <c r="V122" s="201">
        <f>'Monthly Prep'!R129</f>
        <v>0</v>
      </c>
      <c r="W122" s="201">
        <f>'Monthly Prep'!S129</f>
        <v>0</v>
      </c>
      <c r="X122" s="201">
        <f>'Monthly Prep'!T129</f>
        <v>0</v>
      </c>
      <c r="Y122" s="201">
        <f>'Monthly Prep'!U129</f>
        <v>0</v>
      </c>
      <c r="Z122" s="201">
        <f>'Monthly Prep'!V129</f>
        <v>0</v>
      </c>
      <c r="AA122" s="201">
        <f>'Monthly Prep'!W129</f>
        <v>0</v>
      </c>
      <c r="AB122" s="201">
        <f>'Monthly Prep'!X129</f>
        <v>0</v>
      </c>
      <c r="AC122" s="201">
        <f>'Monthly Prep'!Y129</f>
        <v>0</v>
      </c>
      <c r="AD122" s="201">
        <f>'Monthly Prep'!Z129</f>
        <v>0</v>
      </c>
      <c r="AE122" s="201">
        <f>'Monthly Prep'!AA129</f>
        <v>0</v>
      </c>
      <c r="AF122" s="201">
        <f>'Monthly Prep'!AB129</f>
        <v>0</v>
      </c>
      <c r="AG122" s="201">
        <f>'Monthly Prep'!AC129</f>
        <v>0</v>
      </c>
      <c r="AH122" s="201">
        <f>'Monthly Prep'!AD129</f>
        <v>0</v>
      </c>
      <c r="AI122" s="201">
        <f>'Monthly Prep'!AE129</f>
        <v>0</v>
      </c>
      <c r="AJ122" s="201">
        <f>'Monthly Prep'!AF129</f>
        <v>0</v>
      </c>
      <c r="AK122" s="201">
        <f>'Monthly Prep'!AG129</f>
        <v>0</v>
      </c>
      <c r="AL122" s="201">
        <f>'Monthly Prep'!AH129</f>
        <v>0</v>
      </c>
      <c r="AM122" s="184">
        <f t="shared" si="5"/>
        <v>0</v>
      </c>
      <c r="AN122" s="201" t="str">
        <f>'Monthly Prep'!B$3</f>
        <v>Monthly Prep Reporting Tool 1.0.1</v>
      </c>
      <c r="AO122" s="197" t="str">
        <f>'Monthly Prep'!AJ129</f>
        <v/>
      </c>
    </row>
    <row r="123" spans="1:41" x14ac:dyDescent="0.25">
      <c r="A123" s="176" t="str">
        <f t="shared" si="6"/>
        <v>202205</v>
      </c>
      <c r="B123" s="177">
        <f>'Prep Partner Performance'!AE$2</f>
        <v>2022</v>
      </c>
      <c r="C123" s="178" t="str">
        <f>'Prep Partner Performance'!Z$2</f>
        <v>05</v>
      </c>
      <c r="D123" s="176">
        <f>'Prep Partner Performance'!G$2</f>
        <v>14943</v>
      </c>
      <c r="E123" s="175" t="str">
        <f>'Prep Partner Performance'!C$2</f>
        <v>Kisima Health Centre</v>
      </c>
      <c r="F123" s="297" t="str">
        <f>'Monthly Prep'!B$127</f>
        <v>Clients who had a Refill at Month 3 Number Tested for HIV at Month 3 Re-fill</v>
      </c>
      <c r="G123" s="201" t="str">
        <f>'Monthly Prep'!C130</f>
        <v>Men at High Risk</v>
      </c>
      <c r="H123" s="201" t="str">
        <f>'Monthly Prep'!D130</f>
        <v>MP01-122</v>
      </c>
      <c r="I123" s="201">
        <f>'Monthly Prep'!E130</f>
        <v>0</v>
      </c>
      <c r="J123" s="201">
        <f>'Monthly Prep'!F130</f>
        <v>0</v>
      </c>
      <c r="K123" s="201">
        <f>'Monthly Prep'!G130</f>
        <v>0</v>
      </c>
      <c r="L123" s="201">
        <f>'Monthly Prep'!H130</f>
        <v>0</v>
      </c>
      <c r="M123" s="201">
        <f>'Monthly Prep'!I130</f>
        <v>0</v>
      </c>
      <c r="N123" s="201">
        <f>'Monthly Prep'!J130</f>
        <v>0</v>
      </c>
      <c r="O123" s="201">
        <f>'Monthly Prep'!K130</f>
        <v>0</v>
      </c>
      <c r="P123" s="201">
        <f>'Monthly Prep'!L130</f>
        <v>0</v>
      </c>
      <c r="Q123" s="201">
        <f>'Monthly Prep'!M130</f>
        <v>0</v>
      </c>
      <c r="R123" s="201">
        <f>'Monthly Prep'!N130</f>
        <v>0</v>
      </c>
      <c r="S123" s="201">
        <f>'Monthly Prep'!O130</f>
        <v>0</v>
      </c>
      <c r="T123" s="201">
        <f>'Monthly Prep'!P130</f>
        <v>0</v>
      </c>
      <c r="U123" s="201">
        <f>'Monthly Prep'!Q130</f>
        <v>0</v>
      </c>
      <c r="V123" s="201">
        <f>'Monthly Prep'!R130</f>
        <v>0</v>
      </c>
      <c r="W123" s="201">
        <f>'Monthly Prep'!S130</f>
        <v>0</v>
      </c>
      <c r="X123" s="201">
        <f>'Monthly Prep'!T130</f>
        <v>0</v>
      </c>
      <c r="Y123" s="201">
        <f>'Monthly Prep'!U130</f>
        <v>0</v>
      </c>
      <c r="Z123" s="201">
        <f>'Monthly Prep'!V130</f>
        <v>0</v>
      </c>
      <c r="AA123" s="201">
        <f>'Monthly Prep'!W130</f>
        <v>0</v>
      </c>
      <c r="AB123" s="201">
        <f>'Monthly Prep'!X130</f>
        <v>0</v>
      </c>
      <c r="AC123" s="201">
        <f>'Monthly Prep'!Y130</f>
        <v>0</v>
      </c>
      <c r="AD123" s="201">
        <f>'Monthly Prep'!Z130</f>
        <v>0</v>
      </c>
      <c r="AE123" s="201">
        <f>'Monthly Prep'!AA130</f>
        <v>0</v>
      </c>
      <c r="AF123" s="201">
        <f>'Monthly Prep'!AB130</f>
        <v>0</v>
      </c>
      <c r="AG123" s="201">
        <f>'Monthly Prep'!AC130</f>
        <v>0</v>
      </c>
      <c r="AH123" s="201">
        <f>'Monthly Prep'!AD130</f>
        <v>0</v>
      </c>
      <c r="AI123" s="201">
        <f>'Monthly Prep'!AE130</f>
        <v>0</v>
      </c>
      <c r="AJ123" s="201">
        <f>'Monthly Prep'!AF130</f>
        <v>0</v>
      </c>
      <c r="AK123" s="201">
        <f>'Monthly Prep'!AG130</f>
        <v>0</v>
      </c>
      <c r="AL123" s="201">
        <f>'Monthly Prep'!AH130</f>
        <v>0</v>
      </c>
      <c r="AM123" s="184">
        <f t="shared" si="5"/>
        <v>0</v>
      </c>
      <c r="AN123" s="201" t="str">
        <f>'Monthly Prep'!B$3</f>
        <v>Monthly Prep Reporting Tool 1.0.1</v>
      </c>
      <c r="AO123" s="197" t="str">
        <f>'Monthly Prep'!AJ130</f>
        <v/>
      </c>
    </row>
    <row r="124" spans="1:41" x14ac:dyDescent="0.25">
      <c r="A124" s="176" t="str">
        <f t="shared" si="6"/>
        <v>202205</v>
      </c>
      <c r="B124" s="177">
        <f>'Prep Partner Performance'!AE$2</f>
        <v>2022</v>
      </c>
      <c r="C124" s="178" t="str">
        <f>'Prep Partner Performance'!Z$2</f>
        <v>05</v>
      </c>
      <c r="D124" s="176">
        <f>'Prep Partner Performance'!G$2</f>
        <v>14943</v>
      </c>
      <c r="E124" s="175" t="str">
        <f>'Prep Partner Performance'!C$2</f>
        <v>Kisima Health Centre</v>
      </c>
      <c r="F124" s="297" t="str">
        <f>'Monthly Prep'!B$127</f>
        <v>Clients who had a Refill at Month 3 Number Tested for HIV at Month 3 Re-fill</v>
      </c>
      <c r="G124" s="201" t="str">
        <f>'Monthly Prep'!C131</f>
        <v>PBFW Breastfeeding</v>
      </c>
      <c r="H124" s="201" t="str">
        <f>'Monthly Prep'!D131</f>
        <v>MP01-123</v>
      </c>
      <c r="I124" s="201">
        <f>'Monthly Prep'!E131</f>
        <v>0</v>
      </c>
      <c r="J124" s="201">
        <f>'Monthly Prep'!F131</f>
        <v>0</v>
      </c>
      <c r="K124" s="201">
        <f>'Monthly Prep'!G131</f>
        <v>0</v>
      </c>
      <c r="L124" s="201">
        <f>'Monthly Prep'!H131</f>
        <v>0</v>
      </c>
      <c r="M124" s="201">
        <f>'Monthly Prep'!I131</f>
        <v>0</v>
      </c>
      <c r="N124" s="201">
        <f>'Monthly Prep'!J131</f>
        <v>0</v>
      </c>
      <c r="O124" s="201">
        <f>'Monthly Prep'!K131</f>
        <v>0</v>
      </c>
      <c r="P124" s="201">
        <f>'Monthly Prep'!L131</f>
        <v>0</v>
      </c>
      <c r="Q124" s="201">
        <f>'Monthly Prep'!M131</f>
        <v>0</v>
      </c>
      <c r="R124" s="201">
        <f>'Monthly Prep'!N131</f>
        <v>0</v>
      </c>
      <c r="S124" s="201">
        <f>'Monthly Prep'!O131</f>
        <v>0</v>
      </c>
      <c r="T124" s="201">
        <f>'Monthly Prep'!P131</f>
        <v>0</v>
      </c>
      <c r="U124" s="201">
        <f>'Monthly Prep'!Q131</f>
        <v>0</v>
      </c>
      <c r="V124" s="201">
        <f>'Monthly Prep'!R131</f>
        <v>0</v>
      </c>
      <c r="W124" s="201">
        <f>'Monthly Prep'!S131</f>
        <v>0</v>
      </c>
      <c r="X124" s="201">
        <f>'Monthly Prep'!T131</f>
        <v>0</v>
      </c>
      <c r="Y124" s="201">
        <f>'Monthly Prep'!U131</f>
        <v>0</v>
      </c>
      <c r="Z124" s="201">
        <f>'Monthly Prep'!V131</f>
        <v>0</v>
      </c>
      <c r="AA124" s="201">
        <f>'Monthly Prep'!W131</f>
        <v>0</v>
      </c>
      <c r="AB124" s="201">
        <f>'Monthly Prep'!X131</f>
        <v>0</v>
      </c>
      <c r="AC124" s="201">
        <f>'Monthly Prep'!Y131</f>
        <v>0</v>
      </c>
      <c r="AD124" s="201">
        <f>'Monthly Prep'!Z131</f>
        <v>0</v>
      </c>
      <c r="AE124" s="201">
        <f>'Monthly Prep'!AA131</f>
        <v>0</v>
      </c>
      <c r="AF124" s="201">
        <f>'Monthly Prep'!AB131</f>
        <v>0</v>
      </c>
      <c r="AG124" s="201">
        <f>'Monthly Prep'!AC131</f>
        <v>0</v>
      </c>
      <c r="AH124" s="201">
        <f>'Monthly Prep'!AD131</f>
        <v>0</v>
      </c>
      <c r="AI124" s="201">
        <f>'Monthly Prep'!AE131</f>
        <v>0</v>
      </c>
      <c r="AJ124" s="201">
        <f>'Monthly Prep'!AF131</f>
        <v>0</v>
      </c>
      <c r="AK124" s="201">
        <f>'Monthly Prep'!AG131</f>
        <v>0</v>
      </c>
      <c r="AL124" s="201">
        <f>'Monthly Prep'!AH131</f>
        <v>0</v>
      </c>
      <c r="AM124" s="184">
        <f t="shared" si="5"/>
        <v>0</v>
      </c>
      <c r="AN124" s="201" t="str">
        <f>'Monthly Prep'!B$3</f>
        <v>Monthly Prep Reporting Tool 1.0.1</v>
      </c>
      <c r="AO124" s="197" t="str">
        <f>'Monthly Prep'!AJ131</f>
        <v/>
      </c>
    </row>
    <row r="125" spans="1:41" x14ac:dyDescent="0.25">
      <c r="A125" s="176" t="str">
        <f t="shared" si="6"/>
        <v>202205</v>
      </c>
      <c r="B125" s="177">
        <f>'Prep Partner Performance'!AE$2</f>
        <v>2022</v>
      </c>
      <c r="C125" s="178" t="str">
        <f>'Prep Partner Performance'!Z$2</f>
        <v>05</v>
      </c>
      <c r="D125" s="176">
        <f>'Prep Partner Performance'!G$2</f>
        <v>14943</v>
      </c>
      <c r="E125" s="175" t="str">
        <f>'Prep Partner Performance'!C$2</f>
        <v>Kisima Health Centre</v>
      </c>
      <c r="F125" s="297" t="str">
        <f>'Monthly Prep'!B$127</f>
        <v>Clients who had a Refill at Month 3 Number Tested for HIV at Month 3 Re-fill</v>
      </c>
      <c r="G125" s="201" t="str">
        <f>'Monthly Prep'!C132</f>
        <v>PBFW Pregnant</v>
      </c>
      <c r="H125" s="201" t="str">
        <f>'Monthly Prep'!D132</f>
        <v>MP01-124</v>
      </c>
      <c r="I125" s="201">
        <f>'Monthly Prep'!E132</f>
        <v>0</v>
      </c>
      <c r="J125" s="201">
        <f>'Monthly Prep'!F132</f>
        <v>0</v>
      </c>
      <c r="K125" s="201">
        <f>'Monthly Prep'!G132</f>
        <v>0</v>
      </c>
      <c r="L125" s="201">
        <f>'Monthly Prep'!H132</f>
        <v>0</v>
      </c>
      <c r="M125" s="201">
        <f>'Monthly Prep'!I132</f>
        <v>0</v>
      </c>
      <c r="N125" s="201">
        <f>'Monthly Prep'!J132</f>
        <v>0</v>
      </c>
      <c r="O125" s="201">
        <f>'Monthly Prep'!K132</f>
        <v>0</v>
      </c>
      <c r="P125" s="201">
        <f>'Monthly Prep'!L132</f>
        <v>0</v>
      </c>
      <c r="Q125" s="201">
        <f>'Monthly Prep'!M132</f>
        <v>0</v>
      </c>
      <c r="R125" s="201">
        <f>'Monthly Prep'!N132</f>
        <v>0</v>
      </c>
      <c r="S125" s="201">
        <f>'Monthly Prep'!O132</f>
        <v>0</v>
      </c>
      <c r="T125" s="201">
        <f>'Monthly Prep'!P132</f>
        <v>0</v>
      </c>
      <c r="U125" s="201">
        <f>'Monthly Prep'!Q132</f>
        <v>0</v>
      </c>
      <c r="V125" s="201">
        <f>'Monthly Prep'!R132</f>
        <v>0</v>
      </c>
      <c r="W125" s="201">
        <f>'Monthly Prep'!S132</f>
        <v>0</v>
      </c>
      <c r="X125" s="201">
        <f>'Monthly Prep'!T132</f>
        <v>0</v>
      </c>
      <c r="Y125" s="201">
        <f>'Monthly Prep'!U132</f>
        <v>0</v>
      </c>
      <c r="Z125" s="201">
        <f>'Monthly Prep'!V132</f>
        <v>0</v>
      </c>
      <c r="AA125" s="201">
        <f>'Monthly Prep'!W132</f>
        <v>0</v>
      </c>
      <c r="AB125" s="201">
        <f>'Monthly Prep'!X132</f>
        <v>0</v>
      </c>
      <c r="AC125" s="201">
        <f>'Monthly Prep'!Y132</f>
        <v>0</v>
      </c>
      <c r="AD125" s="201">
        <f>'Monthly Prep'!Z132</f>
        <v>0</v>
      </c>
      <c r="AE125" s="201">
        <f>'Monthly Prep'!AA132</f>
        <v>0</v>
      </c>
      <c r="AF125" s="201">
        <f>'Monthly Prep'!AB132</f>
        <v>0</v>
      </c>
      <c r="AG125" s="201">
        <f>'Monthly Prep'!AC132</f>
        <v>0</v>
      </c>
      <c r="AH125" s="201">
        <f>'Monthly Prep'!AD132</f>
        <v>0</v>
      </c>
      <c r="AI125" s="201">
        <f>'Monthly Prep'!AE132</f>
        <v>0</v>
      </c>
      <c r="AJ125" s="201">
        <f>'Monthly Prep'!AF132</f>
        <v>0</v>
      </c>
      <c r="AK125" s="201">
        <f>'Monthly Prep'!AG132</f>
        <v>0</v>
      </c>
      <c r="AL125" s="201">
        <f>'Monthly Prep'!AH132</f>
        <v>0</v>
      </c>
      <c r="AM125" s="184">
        <f t="shared" si="5"/>
        <v>0</v>
      </c>
      <c r="AN125" s="201" t="str">
        <f>'Monthly Prep'!B$3</f>
        <v>Monthly Prep Reporting Tool 1.0.1</v>
      </c>
      <c r="AO125" s="197" t="str">
        <f>'Monthly Prep'!AJ132</f>
        <v/>
      </c>
    </row>
    <row r="126" spans="1:41" x14ac:dyDescent="0.25">
      <c r="A126" s="176" t="str">
        <f t="shared" si="6"/>
        <v>202205</v>
      </c>
      <c r="B126" s="177">
        <f>'Prep Partner Performance'!AE$2</f>
        <v>2022</v>
      </c>
      <c r="C126" s="178" t="str">
        <f>'Prep Partner Performance'!Z$2</f>
        <v>05</v>
      </c>
      <c r="D126" s="176">
        <f>'Prep Partner Performance'!G$2</f>
        <v>14943</v>
      </c>
      <c r="E126" s="175" t="str">
        <f>'Prep Partner Performance'!C$2</f>
        <v>Kisima Health Centre</v>
      </c>
      <c r="F126" s="297" t="str">
        <f>'Monthly Prep'!B$127</f>
        <v>Clients who had a Refill at Month 3 Number Tested for HIV at Month 3 Re-fill</v>
      </c>
      <c r="G126" s="201" t="str">
        <f>'Monthly Prep'!C133</f>
        <v>People Who Inject Drugs</v>
      </c>
      <c r="H126" s="201" t="str">
        <f>'Monthly Prep'!D133</f>
        <v>MP01-125</v>
      </c>
      <c r="I126" s="201">
        <f>'Monthly Prep'!E133</f>
        <v>0</v>
      </c>
      <c r="J126" s="201">
        <f>'Monthly Prep'!F133</f>
        <v>0</v>
      </c>
      <c r="K126" s="201">
        <f>'Monthly Prep'!G133</f>
        <v>0</v>
      </c>
      <c r="L126" s="201">
        <f>'Monthly Prep'!H133</f>
        <v>0</v>
      </c>
      <c r="M126" s="201">
        <f>'Monthly Prep'!I133</f>
        <v>0</v>
      </c>
      <c r="N126" s="201">
        <f>'Monthly Prep'!J133</f>
        <v>0</v>
      </c>
      <c r="O126" s="201">
        <f>'Monthly Prep'!K133</f>
        <v>0</v>
      </c>
      <c r="P126" s="201">
        <f>'Monthly Prep'!L133</f>
        <v>0</v>
      </c>
      <c r="Q126" s="201">
        <f>'Monthly Prep'!M133</f>
        <v>0</v>
      </c>
      <c r="R126" s="201">
        <f>'Monthly Prep'!N133</f>
        <v>0</v>
      </c>
      <c r="S126" s="201">
        <f>'Monthly Prep'!O133</f>
        <v>0</v>
      </c>
      <c r="T126" s="201">
        <f>'Monthly Prep'!P133</f>
        <v>0</v>
      </c>
      <c r="U126" s="201">
        <f>'Monthly Prep'!Q133</f>
        <v>0</v>
      </c>
      <c r="V126" s="201">
        <f>'Monthly Prep'!R133</f>
        <v>0</v>
      </c>
      <c r="W126" s="201">
        <f>'Monthly Prep'!S133</f>
        <v>0</v>
      </c>
      <c r="X126" s="201">
        <f>'Monthly Prep'!T133</f>
        <v>0</v>
      </c>
      <c r="Y126" s="201">
        <f>'Monthly Prep'!U133</f>
        <v>0</v>
      </c>
      <c r="Z126" s="201">
        <f>'Monthly Prep'!V133</f>
        <v>0</v>
      </c>
      <c r="AA126" s="201">
        <f>'Monthly Prep'!W133</f>
        <v>0</v>
      </c>
      <c r="AB126" s="201">
        <f>'Monthly Prep'!X133</f>
        <v>0</v>
      </c>
      <c r="AC126" s="201">
        <f>'Monthly Prep'!Y133</f>
        <v>0</v>
      </c>
      <c r="AD126" s="201">
        <f>'Monthly Prep'!Z133</f>
        <v>0</v>
      </c>
      <c r="AE126" s="201">
        <f>'Monthly Prep'!AA133</f>
        <v>0</v>
      </c>
      <c r="AF126" s="201">
        <f>'Monthly Prep'!AB133</f>
        <v>0</v>
      </c>
      <c r="AG126" s="201">
        <f>'Monthly Prep'!AC133</f>
        <v>0</v>
      </c>
      <c r="AH126" s="201">
        <f>'Monthly Prep'!AD133</f>
        <v>0</v>
      </c>
      <c r="AI126" s="201">
        <f>'Monthly Prep'!AE133</f>
        <v>0</v>
      </c>
      <c r="AJ126" s="201">
        <f>'Monthly Prep'!AF133</f>
        <v>0</v>
      </c>
      <c r="AK126" s="201">
        <f>'Monthly Prep'!AG133</f>
        <v>0</v>
      </c>
      <c r="AL126" s="201">
        <f>'Monthly Prep'!AH133</f>
        <v>0</v>
      </c>
      <c r="AM126" s="184">
        <f t="shared" si="5"/>
        <v>0</v>
      </c>
      <c r="AN126" s="201" t="str">
        <f>'Monthly Prep'!B$3</f>
        <v>Monthly Prep Reporting Tool 1.0.1</v>
      </c>
      <c r="AO126" s="197" t="str">
        <f>'Monthly Prep'!AJ133</f>
        <v/>
      </c>
    </row>
    <row r="127" spans="1:41" x14ac:dyDescent="0.25">
      <c r="A127" s="176" t="str">
        <f t="shared" si="6"/>
        <v>202205</v>
      </c>
      <c r="B127" s="177">
        <f>'Prep Partner Performance'!AE$2</f>
        <v>2022</v>
      </c>
      <c r="C127" s="178" t="str">
        <f>'Prep Partner Performance'!Z$2</f>
        <v>05</v>
      </c>
      <c r="D127" s="176">
        <f>'Prep Partner Performance'!G$2</f>
        <v>14943</v>
      </c>
      <c r="E127" s="175" t="str">
        <f>'Prep Partner Performance'!C$2</f>
        <v>Kisima Health Centre</v>
      </c>
      <c r="F127" s="297" t="str">
        <f>'Monthly Prep'!B$127</f>
        <v>Clients who had a Refill at Month 3 Number Tested for HIV at Month 3 Re-fill</v>
      </c>
      <c r="G127" s="201" t="str">
        <f>'Monthly Prep'!C134</f>
        <v>Sero -Discodant Couple</v>
      </c>
      <c r="H127" s="201" t="str">
        <f>'Monthly Prep'!D134</f>
        <v>MP01-126</v>
      </c>
      <c r="I127" s="201">
        <f>'Monthly Prep'!E134</f>
        <v>0</v>
      </c>
      <c r="J127" s="201">
        <f>'Monthly Prep'!F134</f>
        <v>0</v>
      </c>
      <c r="K127" s="201">
        <f>'Monthly Prep'!G134</f>
        <v>0</v>
      </c>
      <c r="L127" s="201">
        <f>'Monthly Prep'!H134</f>
        <v>0</v>
      </c>
      <c r="M127" s="201">
        <f>'Monthly Prep'!I134</f>
        <v>0</v>
      </c>
      <c r="N127" s="201">
        <f>'Monthly Prep'!J134</f>
        <v>0</v>
      </c>
      <c r="O127" s="201">
        <f>'Monthly Prep'!K134</f>
        <v>0</v>
      </c>
      <c r="P127" s="201">
        <f>'Monthly Prep'!L134</f>
        <v>0</v>
      </c>
      <c r="Q127" s="201">
        <f>'Monthly Prep'!M134</f>
        <v>0</v>
      </c>
      <c r="R127" s="201">
        <f>'Monthly Prep'!N134</f>
        <v>0</v>
      </c>
      <c r="S127" s="201">
        <f>'Monthly Prep'!O134</f>
        <v>0</v>
      </c>
      <c r="T127" s="201">
        <f>'Monthly Prep'!P134</f>
        <v>0</v>
      </c>
      <c r="U127" s="201">
        <f>'Monthly Prep'!Q134</f>
        <v>0</v>
      </c>
      <c r="V127" s="201">
        <f>'Monthly Prep'!R134</f>
        <v>0</v>
      </c>
      <c r="W127" s="201">
        <f>'Monthly Prep'!S134</f>
        <v>0</v>
      </c>
      <c r="X127" s="201">
        <f>'Monthly Prep'!T134</f>
        <v>0</v>
      </c>
      <c r="Y127" s="201">
        <f>'Monthly Prep'!U134</f>
        <v>0</v>
      </c>
      <c r="Z127" s="201">
        <f>'Monthly Prep'!V134</f>
        <v>0</v>
      </c>
      <c r="AA127" s="201">
        <f>'Monthly Prep'!W134</f>
        <v>0</v>
      </c>
      <c r="AB127" s="201">
        <f>'Monthly Prep'!X134</f>
        <v>0</v>
      </c>
      <c r="AC127" s="201">
        <f>'Monthly Prep'!Y134</f>
        <v>0</v>
      </c>
      <c r="AD127" s="201">
        <f>'Monthly Prep'!Z134</f>
        <v>0</v>
      </c>
      <c r="AE127" s="201">
        <f>'Monthly Prep'!AA134</f>
        <v>0</v>
      </c>
      <c r="AF127" s="201">
        <f>'Monthly Prep'!AB134</f>
        <v>0</v>
      </c>
      <c r="AG127" s="201">
        <f>'Monthly Prep'!AC134</f>
        <v>0</v>
      </c>
      <c r="AH127" s="201">
        <f>'Monthly Prep'!AD134</f>
        <v>0</v>
      </c>
      <c r="AI127" s="201">
        <f>'Monthly Prep'!AE134</f>
        <v>0</v>
      </c>
      <c r="AJ127" s="201">
        <f>'Monthly Prep'!AF134</f>
        <v>0</v>
      </c>
      <c r="AK127" s="201">
        <f>'Monthly Prep'!AG134</f>
        <v>0</v>
      </c>
      <c r="AL127" s="201">
        <f>'Monthly Prep'!AH134</f>
        <v>0</v>
      </c>
      <c r="AM127" s="184">
        <f t="shared" si="5"/>
        <v>0</v>
      </c>
      <c r="AN127" s="201" t="str">
        <f>'Monthly Prep'!B$3</f>
        <v>Monthly Prep Reporting Tool 1.0.1</v>
      </c>
      <c r="AO127" s="197" t="str">
        <f>'Monthly Prep'!AJ134</f>
        <v/>
      </c>
    </row>
    <row r="128" spans="1:41" x14ac:dyDescent="0.25">
      <c r="A128" s="176" t="str">
        <f t="shared" si="6"/>
        <v>202205</v>
      </c>
      <c r="B128" s="177">
        <f>'Prep Partner Performance'!AE$2</f>
        <v>2022</v>
      </c>
      <c r="C128" s="178" t="str">
        <f>'Prep Partner Performance'!Z$2</f>
        <v>05</v>
      </c>
      <c r="D128" s="176">
        <f>'Prep Partner Performance'!G$2</f>
        <v>14943</v>
      </c>
      <c r="E128" s="175" t="str">
        <f>'Prep Partner Performance'!C$2</f>
        <v>Kisima Health Centre</v>
      </c>
      <c r="F128" s="297" t="str">
        <f>'Monthly Prep'!B$127</f>
        <v>Clients who had a Refill at Month 3 Number Tested for HIV at Month 3 Re-fill</v>
      </c>
      <c r="G128" s="201" t="str">
        <f>'Monthly Prep'!C135</f>
        <v>Men who have Sex with Men</v>
      </c>
      <c r="H128" s="201" t="str">
        <f>'Monthly Prep'!D135</f>
        <v>MP01-127</v>
      </c>
      <c r="I128" s="201">
        <f>'Monthly Prep'!E135</f>
        <v>0</v>
      </c>
      <c r="J128" s="201">
        <f>'Monthly Prep'!F135</f>
        <v>0</v>
      </c>
      <c r="K128" s="201">
        <f>'Monthly Prep'!G135</f>
        <v>0</v>
      </c>
      <c r="L128" s="201">
        <f>'Monthly Prep'!H135</f>
        <v>0</v>
      </c>
      <c r="M128" s="201">
        <f>'Monthly Prep'!I135</f>
        <v>0</v>
      </c>
      <c r="N128" s="201">
        <f>'Monthly Prep'!J135</f>
        <v>0</v>
      </c>
      <c r="O128" s="201">
        <f>'Monthly Prep'!K135</f>
        <v>0</v>
      </c>
      <c r="P128" s="201">
        <f>'Monthly Prep'!L135</f>
        <v>0</v>
      </c>
      <c r="Q128" s="201">
        <f>'Monthly Prep'!M135</f>
        <v>0</v>
      </c>
      <c r="R128" s="201">
        <f>'Monthly Prep'!N135</f>
        <v>0</v>
      </c>
      <c r="S128" s="201">
        <f>'Monthly Prep'!O135</f>
        <v>0</v>
      </c>
      <c r="T128" s="201">
        <f>'Monthly Prep'!P135</f>
        <v>0</v>
      </c>
      <c r="U128" s="201">
        <f>'Monthly Prep'!Q135</f>
        <v>0</v>
      </c>
      <c r="V128" s="201">
        <f>'Monthly Prep'!R135</f>
        <v>0</v>
      </c>
      <c r="W128" s="201">
        <f>'Monthly Prep'!S135</f>
        <v>0</v>
      </c>
      <c r="X128" s="201">
        <f>'Monthly Prep'!T135</f>
        <v>0</v>
      </c>
      <c r="Y128" s="201">
        <f>'Monthly Prep'!U135</f>
        <v>0</v>
      </c>
      <c r="Z128" s="201">
        <f>'Monthly Prep'!V135</f>
        <v>0</v>
      </c>
      <c r="AA128" s="201">
        <f>'Monthly Prep'!W135</f>
        <v>0</v>
      </c>
      <c r="AB128" s="201">
        <f>'Monthly Prep'!X135</f>
        <v>0</v>
      </c>
      <c r="AC128" s="201">
        <f>'Monthly Prep'!Y135</f>
        <v>0</v>
      </c>
      <c r="AD128" s="201">
        <f>'Monthly Prep'!Z135</f>
        <v>0</v>
      </c>
      <c r="AE128" s="201">
        <f>'Monthly Prep'!AA135</f>
        <v>0</v>
      </c>
      <c r="AF128" s="201">
        <f>'Monthly Prep'!AB135</f>
        <v>0</v>
      </c>
      <c r="AG128" s="201">
        <f>'Monthly Prep'!AC135</f>
        <v>0</v>
      </c>
      <c r="AH128" s="201">
        <f>'Monthly Prep'!AD135</f>
        <v>0</v>
      </c>
      <c r="AI128" s="201">
        <f>'Monthly Prep'!AE135</f>
        <v>0</v>
      </c>
      <c r="AJ128" s="201">
        <f>'Monthly Prep'!AF135</f>
        <v>0</v>
      </c>
      <c r="AK128" s="201">
        <f>'Monthly Prep'!AG135</f>
        <v>0</v>
      </c>
      <c r="AL128" s="201">
        <f>'Monthly Prep'!AH135</f>
        <v>0</v>
      </c>
      <c r="AM128" s="184">
        <f t="shared" si="5"/>
        <v>0</v>
      </c>
      <c r="AN128" s="201" t="str">
        <f>'Monthly Prep'!B$3</f>
        <v>Monthly Prep Reporting Tool 1.0.1</v>
      </c>
      <c r="AO128" s="197" t="str">
        <f>'Monthly Prep'!AJ135</f>
        <v/>
      </c>
    </row>
    <row r="129" spans="1:41" x14ac:dyDescent="0.25">
      <c r="A129" s="176" t="str">
        <f t="shared" si="6"/>
        <v>202205</v>
      </c>
      <c r="B129" s="177">
        <f>'Prep Partner Performance'!AE$2</f>
        <v>2022</v>
      </c>
      <c r="C129" s="178" t="str">
        <f>'Prep Partner Performance'!Z$2</f>
        <v>05</v>
      </c>
      <c r="D129" s="176">
        <f>'Prep Partner Performance'!G$2</f>
        <v>14943</v>
      </c>
      <c r="E129" s="175" t="str">
        <f>'Prep Partner Performance'!C$2</f>
        <v>Kisima Health Centre</v>
      </c>
      <c r="F129" s="297" t="str">
        <f>'Monthly Prep'!B$136</f>
        <v>Clients who had a Refill at Month 3 Number Tested HIV Positive at month 3 Re-fill</v>
      </c>
      <c r="G129" s="201" t="str">
        <f>'Monthly Prep'!C136</f>
        <v>Adolescent Girls and Young Women (AGYW)</v>
      </c>
      <c r="H129" s="201" t="str">
        <f>'Monthly Prep'!D136</f>
        <v>MP01-128</v>
      </c>
      <c r="I129" s="201">
        <f>'Monthly Prep'!E136</f>
        <v>0</v>
      </c>
      <c r="J129" s="201">
        <f>'Monthly Prep'!F136</f>
        <v>0</v>
      </c>
      <c r="K129" s="201">
        <f>'Monthly Prep'!G136</f>
        <v>0</v>
      </c>
      <c r="L129" s="201">
        <f>'Monthly Prep'!H136</f>
        <v>0</v>
      </c>
      <c r="M129" s="201">
        <f>'Monthly Prep'!I136</f>
        <v>0</v>
      </c>
      <c r="N129" s="201">
        <f>'Monthly Prep'!J136</f>
        <v>0</v>
      </c>
      <c r="O129" s="201">
        <f>'Monthly Prep'!K136</f>
        <v>0</v>
      </c>
      <c r="P129" s="201">
        <f>'Monthly Prep'!L136</f>
        <v>0</v>
      </c>
      <c r="Q129" s="201">
        <f>'Monthly Prep'!M136</f>
        <v>0</v>
      </c>
      <c r="R129" s="201">
        <f>'Monthly Prep'!N136</f>
        <v>0</v>
      </c>
      <c r="S129" s="201">
        <f>'Monthly Prep'!O136</f>
        <v>0</v>
      </c>
      <c r="T129" s="201">
        <f>'Monthly Prep'!P136</f>
        <v>0</v>
      </c>
      <c r="U129" s="201">
        <f>'Monthly Prep'!Q136</f>
        <v>0</v>
      </c>
      <c r="V129" s="201">
        <f>'Monthly Prep'!R136</f>
        <v>0</v>
      </c>
      <c r="W129" s="201">
        <f>'Monthly Prep'!S136</f>
        <v>0</v>
      </c>
      <c r="X129" s="201">
        <f>'Monthly Prep'!T136</f>
        <v>0</v>
      </c>
      <c r="Y129" s="201">
        <f>'Monthly Prep'!U136</f>
        <v>0</v>
      </c>
      <c r="Z129" s="201">
        <f>'Monthly Prep'!V136</f>
        <v>0</v>
      </c>
      <c r="AA129" s="201">
        <f>'Monthly Prep'!W136</f>
        <v>0</v>
      </c>
      <c r="AB129" s="201">
        <f>'Monthly Prep'!X136</f>
        <v>0</v>
      </c>
      <c r="AC129" s="201">
        <f>'Monthly Prep'!Y136</f>
        <v>0</v>
      </c>
      <c r="AD129" s="201">
        <f>'Monthly Prep'!Z136</f>
        <v>0</v>
      </c>
      <c r="AE129" s="201">
        <f>'Monthly Prep'!AA136</f>
        <v>0</v>
      </c>
      <c r="AF129" s="201">
        <f>'Monthly Prep'!AB136</f>
        <v>0</v>
      </c>
      <c r="AG129" s="201">
        <f>'Monthly Prep'!AC136</f>
        <v>0</v>
      </c>
      <c r="AH129" s="201">
        <f>'Monthly Prep'!AD136</f>
        <v>0</v>
      </c>
      <c r="AI129" s="201">
        <f>'Monthly Prep'!AE136</f>
        <v>0</v>
      </c>
      <c r="AJ129" s="201">
        <f>'Monthly Prep'!AF136</f>
        <v>0</v>
      </c>
      <c r="AK129" s="201">
        <f>'Monthly Prep'!AG136</f>
        <v>0</v>
      </c>
      <c r="AL129" s="201">
        <f>'Monthly Prep'!AH136</f>
        <v>0</v>
      </c>
      <c r="AM129" s="184">
        <f t="shared" si="5"/>
        <v>0</v>
      </c>
      <c r="AN129" s="201" t="str">
        <f>'Monthly Prep'!B$3</f>
        <v>Monthly Prep Reporting Tool 1.0.1</v>
      </c>
      <c r="AO129" s="197" t="str">
        <f>'Monthly Prep'!AJ136</f>
        <v/>
      </c>
    </row>
    <row r="130" spans="1:41" x14ac:dyDescent="0.25">
      <c r="A130" s="176" t="str">
        <f t="shared" si="6"/>
        <v>202205</v>
      </c>
      <c r="B130" s="177">
        <f>'Prep Partner Performance'!AE$2</f>
        <v>2022</v>
      </c>
      <c r="C130" s="178" t="str">
        <f>'Prep Partner Performance'!Z$2</f>
        <v>05</v>
      </c>
      <c r="D130" s="176">
        <f>'Prep Partner Performance'!G$2</f>
        <v>14943</v>
      </c>
      <c r="E130" s="175" t="str">
        <f>'Prep Partner Performance'!C$2</f>
        <v>Kisima Health Centre</v>
      </c>
      <c r="F130" s="297" t="str">
        <f>'Monthly Prep'!B$136</f>
        <v>Clients who had a Refill at Month 3 Number Tested HIV Positive at month 3 Re-fill</v>
      </c>
      <c r="G130" s="201" t="str">
        <f>'Monthly Prep'!C137</f>
        <v>Female Sex Workers</v>
      </c>
      <c r="H130" s="201" t="str">
        <f>'Monthly Prep'!D137</f>
        <v>MP01-129</v>
      </c>
      <c r="I130" s="201">
        <f>'Monthly Prep'!E137</f>
        <v>0</v>
      </c>
      <c r="J130" s="201">
        <f>'Monthly Prep'!F137</f>
        <v>0</v>
      </c>
      <c r="K130" s="201">
        <f>'Monthly Prep'!G137</f>
        <v>0</v>
      </c>
      <c r="L130" s="201">
        <f>'Monthly Prep'!H137</f>
        <v>0</v>
      </c>
      <c r="M130" s="201">
        <f>'Monthly Prep'!I137</f>
        <v>0</v>
      </c>
      <c r="N130" s="201">
        <f>'Monthly Prep'!J137</f>
        <v>0</v>
      </c>
      <c r="O130" s="201">
        <f>'Monthly Prep'!K137</f>
        <v>0</v>
      </c>
      <c r="P130" s="201">
        <f>'Monthly Prep'!L137</f>
        <v>0</v>
      </c>
      <c r="Q130" s="201">
        <f>'Monthly Prep'!M137</f>
        <v>0</v>
      </c>
      <c r="R130" s="201">
        <f>'Monthly Prep'!N137</f>
        <v>0</v>
      </c>
      <c r="S130" s="201">
        <f>'Monthly Prep'!O137</f>
        <v>0</v>
      </c>
      <c r="T130" s="201">
        <f>'Monthly Prep'!P137</f>
        <v>0</v>
      </c>
      <c r="U130" s="201">
        <f>'Monthly Prep'!Q137</f>
        <v>0</v>
      </c>
      <c r="V130" s="201">
        <f>'Monthly Prep'!R137</f>
        <v>0</v>
      </c>
      <c r="W130" s="201">
        <f>'Monthly Prep'!S137</f>
        <v>0</v>
      </c>
      <c r="X130" s="201">
        <f>'Monthly Prep'!T137</f>
        <v>0</v>
      </c>
      <c r="Y130" s="201">
        <f>'Monthly Prep'!U137</f>
        <v>0</v>
      </c>
      <c r="Z130" s="201">
        <f>'Monthly Prep'!V137</f>
        <v>0</v>
      </c>
      <c r="AA130" s="201">
        <f>'Monthly Prep'!W137</f>
        <v>0</v>
      </c>
      <c r="AB130" s="201">
        <f>'Monthly Prep'!X137</f>
        <v>0</v>
      </c>
      <c r="AC130" s="201">
        <f>'Monthly Prep'!Y137</f>
        <v>0</v>
      </c>
      <c r="AD130" s="201">
        <f>'Monthly Prep'!Z137</f>
        <v>0</v>
      </c>
      <c r="AE130" s="201">
        <f>'Monthly Prep'!AA137</f>
        <v>0</v>
      </c>
      <c r="AF130" s="201">
        <f>'Monthly Prep'!AB137</f>
        <v>0</v>
      </c>
      <c r="AG130" s="201">
        <f>'Monthly Prep'!AC137</f>
        <v>0</v>
      </c>
      <c r="AH130" s="201">
        <f>'Monthly Prep'!AD137</f>
        <v>0</v>
      </c>
      <c r="AI130" s="201">
        <f>'Monthly Prep'!AE137</f>
        <v>0</v>
      </c>
      <c r="AJ130" s="201">
        <f>'Monthly Prep'!AF137</f>
        <v>0</v>
      </c>
      <c r="AK130" s="201">
        <f>'Monthly Prep'!AG137</f>
        <v>0</v>
      </c>
      <c r="AL130" s="201">
        <f>'Monthly Prep'!AH137</f>
        <v>0</v>
      </c>
      <c r="AM130" s="184">
        <f t="shared" si="5"/>
        <v>0</v>
      </c>
      <c r="AN130" s="201" t="str">
        <f>'Monthly Prep'!B$3</f>
        <v>Monthly Prep Reporting Tool 1.0.1</v>
      </c>
      <c r="AO130" s="197" t="str">
        <f>'Monthly Prep'!AJ137</f>
        <v/>
      </c>
    </row>
    <row r="131" spans="1:41" x14ac:dyDescent="0.25">
      <c r="A131" s="176" t="str">
        <f t="shared" si="6"/>
        <v>202205</v>
      </c>
      <c r="B131" s="177">
        <f>'Prep Partner Performance'!AE$2</f>
        <v>2022</v>
      </c>
      <c r="C131" s="178" t="str">
        <f>'Prep Partner Performance'!Z$2</f>
        <v>05</v>
      </c>
      <c r="D131" s="176">
        <f>'Prep Partner Performance'!G$2</f>
        <v>14943</v>
      </c>
      <c r="E131" s="175" t="str">
        <f>'Prep Partner Performance'!C$2</f>
        <v>Kisima Health Centre</v>
      </c>
      <c r="F131" s="297" t="str">
        <f>'Monthly Prep'!B$136</f>
        <v>Clients who had a Refill at Month 3 Number Tested HIV Positive at month 3 Re-fill</v>
      </c>
      <c r="G131" s="201" t="str">
        <f>'Monthly Prep'!C138</f>
        <v>General Population</v>
      </c>
      <c r="H131" s="201" t="str">
        <f>'Monthly Prep'!D138</f>
        <v>MP01-130</v>
      </c>
      <c r="I131" s="201">
        <f>'Monthly Prep'!E138</f>
        <v>0</v>
      </c>
      <c r="J131" s="201">
        <f>'Monthly Prep'!F138</f>
        <v>0</v>
      </c>
      <c r="K131" s="201">
        <f>'Monthly Prep'!G138</f>
        <v>0</v>
      </c>
      <c r="L131" s="201">
        <f>'Monthly Prep'!H138</f>
        <v>0</v>
      </c>
      <c r="M131" s="201">
        <f>'Monthly Prep'!I138</f>
        <v>0</v>
      </c>
      <c r="N131" s="201">
        <f>'Monthly Prep'!J138</f>
        <v>0</v>
      </c>
      <c r="O131" s="201">
        <f>'Monthly Prep'!K138</f>
        <v>0</v>
      </c>
      <c r="P131" s="201">
        <f>'Monthly Prep'!L138</f>
        <v>0</v>
      </c>
      <c r="Q131" s="201">
        <f>'Monthly Prep'!M138</f>
        <v>0</v>
      </c>
      <c r="R131" s="201">
        <f>'Monthly Prep'!N138</f>
        <v>0</v>
      </c>
      <c r="S131" s="201">
        <f>'Monthly Prep'!O138</f>
        <v>0</v>
      </c>
      <c r="T131" s="201">
        <f>'Monthly Prep'!P138</f>
        <v>0</v>
      </c>
      <c r="U131" s="201">
        <f>'Monthly Prep'!Q138</f>
        <v>0</v>
      </c>
      <c r="V131" s="201">
        <f>'Monthly Prep'!R138</f>
        <v>0</v>
      </c>
      <c r="W131" s="201">
        <f>'Monthly Prep'!S138</f>
        <v>0</v>
      </c>
      <c r="X131" s="201">
        <f>'Monthly Prep'!T138</f>
        <v>0</v>
      </c>
      <c r="Y131" s="201">
        <f>'Monthly Prep'!U138</f>
        <v>0</v>
      </c>
      <c r="Z131" s="201">
        <f>'Monthly Prep'!V138</f>
        <v>0</v>
      </c>
      <c r="AA131" s="201">
        <f>'Monthly Prep'!W138</f>
        <v>0</v>
      </c>
      <c r="AB131" s="201">
        <f>'Monthly Prep'!X138</f>
        <v>0</v>
      </c>
      <c r="AC131" s="201">
        <f>'Monthly Prep'!Y138</f>
        <v>0</v>
      </c>
      <c r="AD131" s="201">
        <f>'Monthly Prep'!Z138</f>
        <v>0</v>
      </c>
      <c r="AE131" s="201">
        <f>'Monthly Prep'!AA138</f>
        <v>0</v>
      </c>
      <c r="AF131" s="201">
        <f>'Monthly Prep'!AB138</f>
        <v>0</v>
      </c>
      <c r="AG131" s="201">
        <f>'Monthly Prep'!AC138</f>
        <v>0</v>
      </c>
      <c r="AH131" s="201">
        <f>'Monthly Prep'!AD138</f>
        <v>0</v>
      </c>
      <c r="AI131" s="201">
        <f>'Monthly Prep'!AE138</f>
        <v>0</v>
      </c>
      <c r="AJ131" s="201">
        <f>'Monthly Prep'!AF138</f>
        <v>0</v>
      </c>
      <c r="AK131" s="201">
        <f>'Monthly Prep'!AG138</f>
        <v>0</v>
      </c>
      <c r="AL131" s="201">
        <f>'Monthly Prep'!AH138</f>
        <v>0</v>
      </c>
      <c r="AM131" s="184">
        <f t="shared" si="5"/>
        <v>0</v>
      </c>
      <c r="AN131" s="201" t="str">
        <f>'Monthly Prep'!B$3</f>
        <v>Monthly Prep Reporting Tool 1.0.1</v>
      </c>
      <c r="AO131" s="197" t="str">
        <f>'Monthly Prep'!AJ138</f>
        <v/>
      </c>
    </row>
    <row r="132" spans="1:41" x14ac:dyDescent="0.25">
      <c r="A132" s="176" t="str">
        <f t="shared" si="6"/>
        <v>202205</v>
      </c>
      <c r="B132" s="177">
        <f>'Prep Partner Performance'!AE$2</f>
        <v>2022</v>
      </c>
      <c r="C132" s="178" t="str">
        <f>'Prep Partner Performance'!Z$2</f>
        <v>05</v>
      </c>
      <c r="D132" s="176">
        <f>'Prep Partner Performance'!G$2</f>
        <v>14943</v>
      </c>
      <c r="E132" s="175" t="str">
        <f>'Prep Partner Performance'!C$2</f>
        <v>Kisima Health Centre</v>
      </c>
      <c r="F132" s="297" t="str">
        <f>'Monthly Prep'!B$136</f>
        <v>Clients who had a Refill at Month 3 Number Tested HIV Positive at month 3 Re-fill</v>
      </c>
      <c r="G132" s="201" t="str">
        <f>'Monthly Prep'!C139</f>
        <v>Men at High Risk</v>
      </c>
      <c r="H132" s="201" t="str">
        <f>'Monthly Prep'!D139</f>
        <v>MP01-131</v>
      </c>
      <c r="I132" s="201">
        <f>'Monthly Prep'!E139</f>
        <v>0</v>
      </c>
      <c r="J132" s="201">
        <f>'Monthly Prep'!F139</f>
        <v>0</v>
      </c>
      <c r="K132" s="201">
        <f>'Monthly Prep'!G139</f>
        <v>0</v>
      </c>
      <c r="L132" s="201">
        <f>'Monthly Prep'!H139</f>
        <v>0</v>
      </c>
      <c r="M132" s="201">
        <f>'Monthly Prep'!I139</f>
        <v>0</v>
      </c>
      <c r="N132" s="201">
        <f>'Monthly Prep'!J139</f>
        <v>0</v>
      </c>
      <c r="O132" s="201">
        <f>'Monthly Prep'!K139</f>
        <v>0</v>
      </c>
      <c r="P132" s="201">
        <f>'Monthly Prep'!L139</f>
        <v>0</v>
      </c>
      <c r="Q132" s="201">
        <f>'Monthly Prep'!M139</f>
        <v>0</v>
      </c>
      <c r="R132" s="201">
        <f>'Monthly Prep'!N139</f>
        <v>0</v>
      </c>
      <c r="S132" s="201">
        <f>'Monthly Prep'!O139</f>
        <v>0</v>
      </c>
      <c r="T132" s="201">
        <f>'Monthly Prep'!P139</f>
        <v>0</v>
      </c>
      <c r="U132" s="201">
        <f>'Monthly Prep'!Q139</f>
        <v>0</v>
      </c>
      <c r="V132" s="201">
        <f>'Monthly Prep'!R139</f>
        <v>0</v>
      </c>
      <c r="W132" s="201">
        <f>'Monthly Prep'!S139</f>
        <v>0</v>
      </c>
      <c r="X132" s="201">
        <f>'Monthly Prep'!T139</f>
        <v>0</v>
      </c>
      <c r="Y132" s="201">
        <f>'Monthly Prep'!U139</f>
        <v>0</v>
      </c>
      <c r="Z132" s="201">
        <f>'Monthly Prep'!V139</f>
        <v>0</v>
      </c>
      <c r="AA132" s="201">
        <f>'Monthly Prep'!W139</f>
        <v>0</v>
      </c>
      <c r="AB132" s="201">
        <f>'Monthly Prep'!X139</f>
        <v>0</v>
      </c>
      <c r="AC132" s="201">
        <f>'Monthly Prep'!Y139</f>
        <v>0</v>
      </c>
      <c r="AD132" s="201">
        <f>'Monthly Prep'!Z139</f>
        <v>0</v>
      </c>
      <c r="AE132" s="201">
        <f>'Monthly Prep'!AA139</f>
        <v>0</v>
      </c>
      <c r="AF132" s="201">
        <f>'Monthly Prep'!AB139</f>
        <v>0</v>
      </c>
      <c r="AG132" s="201">
        <f>'Monthly Prep'!AC139</f>
        <v>0</v>
      </c>
      <c r="AH132" s="201">
        <f>'Monthly Prep'!AD139</f>
        <v>0</v>
      </c>
      <c r="AI132" s="201">
        <f>'Monthly Prep'!AE139</f>
        <v>0</v>
      </c>
      <c r="AJ132" s="201">
        <f>'Monthly Prep'!AF139</f>
        <v>0</v>
      </c>
      <c r="AK132" s="201">
        <f>'Monthly Prep'!AG139</f>
        <v>0</v>
      </c>
      <c r="AL132" s="201">
        <f>'Monthly Prep'!AH139</f>
        <v>0</v>
      </c>
      <c r="AM132" s="184">
        <f t="shared" ref="AM132:AM195" si="7">SUM(I132:AL132)</f>
        <v>0</v>
      </c>
      <c r="AN132" s="201" t="str">
        <f>'Monthly Prep'!B$3</f>
        <v>Monthly Prep Reporting Tool 1.0.1</v>
      </c>
      <c r="AO132" s="197" t="str">
        <f>'Monthly Prep'!AJ139</f>
        <v/>
      </c>
    </row>
    <row r="133" spans="1:41" x14ac:dyDescent="0.25">
      <c r="A133" s="176" t="str">
        <f t="shared" si="6"/>
        <v>202205</v>
      </c>
      <c r="B133" s="177">
        <f>'Prep Partner Performance'!AE$2</f>
        <v>2022</v>
      </c>
      <c r="C133" s="178" t="str">
        <f>'Prep Partner Performance'!Z$2</f>
        <v>05</v>
      </c>
      <c r="D133" s="176">
        <f>'Prep Partner Performance'!G$2</f>
        <v>14943</v>
      </c>
      <c r="E133" s="175" t="str">
        <f>'Prep Partner Performance'!C$2</f>
        <v>Kisima Health Centre</v>
      </c>
      <c r="F133" s="297" t="str">
        <f>'Monthly Prep'!B$136</f>
        <v>Clients who had a Refill at Month 3 Number Tested HIV Positive at month 3 Re-fill</v>
      </c>
      <c r="G133" s="201" t="str">
        <f>'Monthly Prep'!C140</f>
        <v>PBFW Breastfeeding</v>
      </c>
      <c r="H133" s="201" t="str">
        <f>'Monthly Prep'!D140</f>
        <v>MP01-132</v>
      </c>
      <c r="I133" s="201">
        <f>'Monthly Prep'!E140</f>
        <v>0</v>
      </c>
      <c r="J133" s="201">
        <f>'Monthly Prep'!F140</f>
        <v>0</v>
      </c>
      <c r="K133" s="201">
        <f>'Monthly Prep'!G140</f>
        <v>0</v>
      </c>
      <c r="L133" s="201">
        <f>'Monthly Prep'!H140</f>
        <v>0</v>
      </c>
      <c r="M133" s="201">
        <f>'Monthly Prep'!I140</f>
        <v>0</v>
      </c>
      <c r="N133" s="201">
        <f>'Monthly Prep'!J140</f>
        <v>0</v>
      </c>
      <c r="O133" s="201">
        <f>'Monthly Prep'!K140</f>
        <v>0</v>
      </c>
      <c r="P133" s="201">
        <f>'Monthly Prep'!L140</f>
        <v>0</v>
      </c>
      <c r="Q133" s="201">
        <f>'Monthly Prep'!M140</f>
        <v>0</v>
      </c>
      <c r="R133" s="201">
        <f>'Monthly Prep'!N140</f>
        <v>0</v>
      </c>
      <c r="S133" s="201">
        <f>'Monthly Prep'!O140</f>
        <v>0</v>
      </c>
      <c r="T133" s="201">
        <f>'Monthly Prep'!P140</f>
        <v>0</v>
      </c>
      <c r="U133" s="201">
        <f>'Monthly Prep'!Q140</f>
        <v>0</v>
      </c>
      <c r="V133" s="201">
        <f>'Monthly Prep'!R140</f>
        <v>0</v>
      </c>
      <c r="W133" s="201">
        <f>'Monthly Prep'!S140</f>
        <v>0</v>
      </c>
      <c r="X133" s="201">
        <f>'Monthly Prep'!T140</f>
        <v>0</v>
      </c>
      <c r="Y133" s="201">
        <f>'Monthly Prep'!U140</f>
        <v>0</v>
      </c>
      <c r="Z133" s="201">
        <f>'Monthly Prep'!V140</f>
        <v>0</v>
      </c>
      <c r="AA133" s="201">
        <f>'Monthly Prep'!W140</f>
        <v>0</v>
      </c>
      <c r="AB133" s="201">
        <f>'Monthly Prep'!X140</f>
        <v>0</v>
      </c>
      <c r="AC133" s="201">
        <f>'Monthly Prep'!Y140</f>
        <v>0</v>
      </c>
      <c r="AD133" s="201">
        <f>'Monthly Prep'!Z140</f>
        <v>0</v>
      </c>
      <c r="AE133" s="201">
        <f>'Monthly Prep'!AA140</f>
        <v>0</v>
      </c>
      <c r="AF133" s="201">
        <f>'Monthly Prep'!AB140</f>
        <v>0</v>
      </c>
      <c r="AG133" s="201">
        <f>'Monthly Prep'!AC140</f>
        <v>0</v>
      </c>
      <c r="AH133" s="201">
        <f>'Monthly Prep'!AD140</f>
        <v>0</v>
      </c>
      <c r="AI133" s="201">
        <f>'Monthly Prep'!AE140</f>
        <v>0</v>
      </c>
      <c r="AJ133" s="201">
        <f>'Monthly Prep'!AF140</f>
        <v>0</v>
      </c>
      <c r="AK133" s="201">
        <f>'Monthly Prep'!AG140</f>
        <v>0</v>
      </c>
      <c r="AL133" s="201">
        <f>'Monthly Prep'!AH140</f>
        <v>0</v>
      </c>
      <c r="AM133" s="184">
        <f t="shared" si="7"/>
        <v>0</v>
      </c>
      <c r="AN133" s="201" t="str">
        <f>'Monthly Prep'!B$3</f>
        <v>Monthly Prep Reporting Tool 1.0.1</v>
      </c>
      <c r="AO133" s="197" t="str">
        <f>'Monthly Prep'!AJ140</f>
        <v/>
      </c>
    </row>
    <row r="134" spans="1:41" x14ac:dyDescent="0.25">
      <c r="A134" s="176" t="str">
        <f t="shared" si="6"/>
        <v>202205</v>
      </c>
      <c r="B134" s="177">
        <f>'Prep Partner Performance'!AE$2</f>
        <v>2022</v>
      </c>
      <c r="C134" s="178" t="str">
        <f>'Prep Partner Performance'!Z$2</f>
        <v>05</v>
      </c>
      <c r="D134" s="176">
        <f>'Prep Partner Performance'!G$2</f>
        <v>14943</v>
      </c>
      <c r="E134" s="175" t="str">
        <f>'Prep Partner Performance'!C$2</f>
        <v>Kisima Health Centre</v>
      </c>
      <c r="F134" s="297" t="str">
        <f>'Monthly Prep'!B$136</f>
        <v>Clients who had a Refill at Month 3 Number Tested HIV Positive at month 3 Re-fill</v>
      </c>
      <c r="G134" s="201" t="str">
        <f>'Monthly Prep'!C141</f>
        <v>PBFW Pregnant</v>
      </c>
      <c r="H134" s="201" t="str">
        <f>'Monthly Prep'!D141</f>
        <v>MP01-133</v>
      </c>
      <c r="I134" s="201">
        <f>'Monthly Prep'!E141</f>
        <v>0</v>
      </c>
      <c r="J134" s="201">
        <f>'Monthly Prep'!F141</f>
        <v>0</v>
      </c>
      <c r="K134" s="201">
        <f>'Monthly Prep'!G141</f>
        <v>0</v>
      </c>
      <c r="L134" s="201">
        <f>'Monthly Prep'!H141</f>
        <v>0</v>
      </c>
      <c r="M134" s="201">
        <f>'Monthly Prep'!I141</f>
        <v>0</v>
      </c>
      <c r="N134" s="201">
        <f>'Monthly Prep'!J141</f>
        <v>0</v>
      </c>
      <c r="O134" s="201">
        <f>'Monthly Prep'!K141</f>
        <v>0</v>
      </c>
      <c r="P134" s="201">
        <f>'Monthly Prep'!L141</f>
        <v>0</v>
      </c>
      <c r="Q134" s="201">
        <f>'Monthly Prep'!M141</f>
        <v>0</v>
      </c>
      <c r="R134" s="201">
        <f>'Monthly Prep'!N141</f>
        <v>0</v>
      </c>
      <c r="S134" s="201">
        <f>'Monthly Prep'!O141</f>
        <v>0</v>
      </c>
      <c r="T134" s="201">
        <f>'Monthly Prep'!P141</f>
        <v>0</v>
      </c>
      <c r="U134" s="201">
        <f>'Monthly Prep'!Q141</f>
        <v>0</v>
      </c>
      <c r="V134" s="201">
        <f>'Monthly Prep'!R141</f>
        <v>0</v>
      </c>
      <c r="W134" s="201">
        <f>'Monthly Prep'!S141</f>
        <v>0</v>
      </c>
      <c r="X134" s="201">
        <f>'Monthly Prep'!T141</f>
        <v>0</v>
      </c>
      <c r="Y134" s="201">
        <f>'Monthly Prep'!U141</f>
        <v>0</v>
      </c>
      <c r="Z134" s="201">
        <f>'Monthly Prep'!V141</f>
        <v>0</v>
      </c>
      <c r="AA134" s="201">
        <f>'Monthly Prep'!W141</f>
        <v>0</v>
      </c>
      <c r="AB134" s="201">
        <f>'Monthly Prep'!X141</f>
        <v>0</v>
      </c>
      <c r="AC134" s="201">
        <f>'Monthly Prep'!Y141</f>
        <v>0</v>
      </c>
      <c r="AD134" s="201">
        <f>'Monthly Prep'!Z141</f>
        <v>0</v>
      </c>
      <c r="AE134" s="201">
        <f>'Monthly Prep'!AA141</f>
        <v>0</v>
      </c>
      <c r="AF134" s="201">
        <f>'Monthly Prep'!AB141</f>
        <v>0</v>
      </c>
      <c r="AG134" s="201">
        <f>'Monthly Prep'!AC141</f>
        <v>0</v>
      </c>
      <c r="AH134" s="201">
        <f>'Monthly Prep'!AD141</f>
        <v>0</v>
      </c>
      <c r="AI134" s="201">
        <f>'Monthly Prep'!AE141</f>
        <v>0</v>
      </c>
      <c r="AJ134" s="201">
        <f>'Monthly Prep'!AF141</f>
        <v>0</v>
      </c>
      <c r="AK134" s="201">
        <f>'Monthly Prep'!AG141</f>
        <v>0</v>
      </c>
      <c r="AL134" s="201">
        <f>'Monthly Prep'!AH141</f>
        <v>0</v>
      </c>
      <c r="AM134" s="184">
        <f t="shared" si="7"/>
        <v>0</v>
      </c>
      <c r="AN134" s="201" t="str">
        <f>'Monthly Prep'!B$3</f>
        <v>Monthly Prep Reporting Tool 1.0.1</v>
      </c>
      <c r="AO134" s="197" t="str">
        <f>'Monthly Prep'!AJ141</f>
        <v/>
      </c>
    </row>
    <row r="135" spans="1:41" x14ac:dyDescent="0.25">
      <c r="A135" s="176" t="str">
        <f t="shared" si="6"/>
        <v>202205</v>
      </c>
      <c r="B135" s="177">
        <f>'Prep Partner Performance'!AE$2</f>
        <v>2022</v>
      </c>
      <c r="C135" s="178" t="str">
        <f>'Prep Partner Performance'!Z$2</f>
        <v>05</v>
      </c>
      <c r="D135" s="176">
        <f>'Prep Partner Performance'!G$2</f>
        <v>14943</v>
      </c>
      <c r="E135" s="175" t="str">
        <f>'Prep Partner Performance'!C$2</f>
        <v>Kisima Health Centre</v>
      </c>
      <c r="F135" s="297" t="str">
        <f>'Monthly Prep'!B$136</f>
        <v>Clients who had a Refill at Month 3 Number Tested HIV Positive at month 3 Re-fill</v>
      </c>
      <c r="G135" s="201" t="str">
        <f>'Monthly Prep'!C142</f>
        <v>People Who Inject Drugs</v>
      </c>
      <c r="H135" s="201" t="str">
        <f>'Monthly Prep'!D142</f>
        <v>MP01-134</v>
      </c>
      <c r="I135" s="201">
        <f>'Monthly Prep'!E142</f>
        <v>0</v>
      </c>
      <c r="J135" s="201">
        <f>'Monthly Prep'!F142</f>
        <v>0</v>
      </c>
      <c r="K135" s="201">
        <f>'Monthly Prep'!G142</f>
        <v>0</v>
      </c>
      <c r="L135" s="201">
        <f>'Monthly Prep'!H142</f>
        <v>0</v>
      </c>
      <c r="M135" s="201">
        <f>'Monthly Prep'!I142</f>
        <v>0</v>
      </c>
      <c r="N135" s="201">
        <f>'Monthly Prep'!J142</f>
        <v>0</v>
      </c>
      <c r="O135" s="201">
        <f>'Monthly Prep'!K142</f>
        <v>0</v>
      </c>
      <c r="P135" s="201">
        <f>'Monthly Prep'!L142</f>
        <v>0</v>
      </c>
      <c r="Q135" s="201">
        <f>'Monthly Prep'!M142</f>
        <v>0</v>
      </c>
      <c r="R135" s="201">
        <f>'Monthly Prep'!N142</f>
        <v>0</v>
      </c>
      <c r="S135" s="201">
        <f>'Monthly Prep'!O142</f>
        <v>0</v>
      </c>
      <c r="T135" s="201">
        <f>'Monthly Prep'!P142</f>
        <v>0</v>
      </c>
      <c r="U135" s="201">
        <f>'Monthly Prep'!Q142</f>
        <v>0</v>
      </c>
      <c r="V135" s="201">
        <f>'Monthly Prep'!R142</f>
        <v>0</v>
      </c>
      <c r="W135" s="201">
        <f>'Monthly Prep'!S142</f>
        <v>0</v>
      </c>
      <c r="X135" s="201">
        <f>'Monthly Prep'!T142</f>
        <v>0</v>
      </c>
      <c r="Y135" s="201">
        <f>'Monthly Prep'!U142</f>
        <v>0</v>
      </c>
      <c r="Z135" s="201">
        <f>'Monthly Prep'!V142</f>
        <v>0</v>
      </c>
      <c r="AA135" s="201">
        <f>'Monthly Prep'!W142</f>
        <v>0</v>
      </c>
      <c r="AB135" s="201">
        <f>'Monthly Prep'!X142</f>
        <v>0</v>
      </c>
      <c r="AC135" s="201">
        <f>'Monthly Prep'!Y142</f>
        <v>0</v>
      </c>
      <c r="AD135" s="201">
        <f>'Monthly Prep'!Z142</f>
        <v>0</v>
      </c>
      <c r="AE135" s="201">
        <f>'Monthly Prep'!AA142</f>
        <v>0</v>
      </c>
      <c r="AF135" s="201">
        <f>'Monthly Prep'!AB142</f>
        <v>0</v>
      </c>
      <c r="AG135" s="201">
        <f>'Monthly Prep'!AC142</f>
        <v>0</v>
      </c>
      <c r="AH135" s="201">
        <f>'Monthly Prep'!AD142</f>
        <v>0</v>
      </c>
      <c r="AI135" s="201">
        <f>'Monthly Prep'!AE142</f>
        <v>0</v>
      </c>
      <c r="AJ135" s="201">
        <f>'Monthly Prep'!AF142</f>
        <v>0</v>
      </c>
      <c r="AK135" s="201">
        <f>'Monthly Prep'!AG142</f>
        <v>0</v>
      </c>
      <c r="AL135" s="201">
        <f>'Monthly Prep'!AH142</f>
        <v>0</v>
      </c>
      <c r="AM135" s="184">
        <f t="shared" si="7"/>
        <v>0</v>
      </c>
      <c r="AN135" s="201" t="str">
        <f>'Monthly Prep'!B$3</f>
        <v>Monthly Prep Reporting Tool 1.0.1</v>
      </c>
      <c r="AO135" s="197" t="str">
        <f>'Monthly Prep'!AJ142</f>
        <v/>
      </c>
    </row>
    <row r="136" spans="1:41" x14ac:dyDescent="0.25">
      <c r="A136" s="176" t="str">
        <f t="shared" si="6"/>
        <v>202205</v>
      </c>
      <c r="B136" s="177">
        <f>'Prep Partner Performance'!AE$2</f>
        <v>2022</v>
      </c>
      <c r="C136" s="178" t="str">
        <f>'Prep Partner Performance'!Z$2</f>
        <v>05</v>
      </c>
      <c r="D136" s="176">
        <f>'Prep Partner Performance'!G$2</f>
        <v>14943</v>
      </c>
      <c r="E136" s="175" t="str">
        <f>'Prep Partner Performance'!C$2</f>
        <v>Kisima Health Centre</v>
      </c>
      <c r="F136" s="297" t="str">
        <f>'Monthly Prep'!B$136</f>
        <v>Clients who had a Refill at Month 3 Number Tested HIV Positive at month 3 Re-fill</v>
      </c>
      <c r="G136" s="201" t="str">
        <f>'Monthly Prep'!C143</f>
        <v>Sero -Discodant Couple</v>
      </c>
      <c r="H136" s="201" t="str">
        <f>'Monthly Prep'!D143</f>
        <v>MP01-135</v>
      </c>
      <c r="I136" s="201">
        <f>'Monthly Prep'!E143</f>
        <v>0</v>
      </c>
      <c r="J136" s="201">
        <f>'Monthly Prep'!F143</f>
        <v>0</v>
      </c>
      <c r="K136" s="201">
        <f>'Monthly Prep'!G143</f>
        <v>0</v>
      </c>
      <c r="L136" s="201">
        <f>'Monthly Prep'!H143</f>
        <v>0</v>
      </c>
      <c r="M136" s="201">
        <f>'Monthly Prep'!I143</f>
        <v>0</v>
      </c>
      <c r="N136" s="201">
        <f>'Monthly Prep'!J143</f>
        <v>0</v>
      </c>
      <c r="O136" s="201">
        <f>'Monthly Prep'!K143</f>
        <v>0</v>
      </c>
      <c r="P136" s="201">
        <f>'Monthly Prep'!L143</f>
        <v>0</v>
      </c>
      <c r="Q136" s="201">
        <f>'Monthly Prep'!M143</f>
        <v>0</v>
      </c>
      <c r="R136" s="201">
        <f>'Monthly Prep'!N143</f>
        <v>0</v>
      </c>
      <c r="S136" s="201">
        <f>'Monthly Prep'!O143</f>
        <v>0</v>
      </c>
      <c r="T136" s="201">
        <f>'Monthly Prep'!P143</f>
        <v>0</v>
      </c>
      <c r="U136" s="201">
        <f>'Monthly Prep'!Q143</f>
        <v>0</v>
      </c>
      <c r="V136" s="201">
        <f>'Monthly Prep'!R143</f>
        <v>0</v>
      </c>
      <c r="W136" s="201">
        <f>'Monthly Prep'!S143</f>
        <v>0</v>
      </c>
      <c r="X136" s="201">
        <f>'Monthly Prep'!T143</f>
        <v>0</v>
      </c>
      <c r="Y136" s="201">
        <f>'Monthly Prep'!U143</f>
        <v>0</v>
      </c>
      <c r="Z136" s="201">
        <f>'Monthly Prep'!V143</f>
        <v>0</v>
      </c>
      <c r="AA136" s="201">
        <f>'Monthly Prep'!W143</f>
        <v>0</v>
      </c>
      <c r="AB136" s="201">
        <f>'Monthly Prep'!X143</f>
        <v>0</v>
      </c>
      <c r="AC136" s="201">
        <f>'Monthly Prep'!Y143</f>
        <v>0</v>
      </c>
      <c r="AD136" s="201">
        <f>'Monthly Prep'!Z143</f>
        <v>0</v>
      </c>
      <c r="AE136" s="201">
        <f>'Monthly Prep'!AA143</f>
        <v>0</v>
      </c>
      <c r="AF136" s="201">
        <f>'Monthly Prep'!AB143</f>
        <v>0</v>
      </c>
      <c r="AG136" s="201">
        <f>'Monthly Prep'!AC143</f>
        <v>0</v>
      </c>
      <c r="AH136" s="201">
        <f>'Monthly Prep'!AD143</f>
        <v>0</v>
      </c>
      <c r="AI136" s="201">
        <f>'Monthly Prep'!AE143</f>
        <v>0</v>
      </c>
      <c r="AJ136" s="201">
        <f>'Monthly Prep'!AF143</f>
        <v>0</v>
      </c>
      <c r="AK136" s="201">
        <f>'Monthly Prep'!AG143</f>
        <v>0</v>
      </c>
      <c r="AL136" s="201">
        <f>'Monthly Prep'!AH143</f>
        <v>0</v>
      </c>
      <c r="AM136" s="184">
        <f t="shared" si="7"/>
        <v>0</v>
      </c>
      <c r="AN136" s="201" t="str">
        <f>'Monthly Prep'!B$3</f>
        <v>Monthly Prep Reporting Tool 1.0.1</v>
      </c>
      <c r="AO136" s="197" t="str">
        <f>'Monthly Prep'!AJ143</f>
        <v/>
      </c>
    </row>
    <row r="137" spans="1:41" x14ac:dyDescent="0.25">
      <c r="A137" s="176" t="str">
        <f t="shared" si="6"/>
        <v>202205</v>
      </c>
      <c r="B137" s="177">
        <f>'Prep Partner Performance'!AE$2</f>
        <v>2022</v>
      </c>
      <c r="C137" s="178" t="str">
        <f>'Prep Partner Performance'!Z$2</f>
        <v>05</v>
      </c>
      <c r="D137" s="176">
        <f>'Prep Partner Performance'!G$2</f>
        <v>14943</v>
      </c>
      <c r="E137" s="175" t="str">
        <f>'Prep Partner Performance'!C$2</f>
        <v>Kisima Health Centre</v>
      </c>
      <c r="F137" s="297" t="str">
        <f>'Monthly Prep'!B$136</f>
        <v>Clients who had a Refill at Month 3 Number Tested HIV Positive at month 3 Re-fill</v>
      </c>
      <c r="G137" s="201" t="str">
        <f>'Monthly Prep'!C144</f>
        <v>Men who have Sex with Men</v>
      </c>
      <c r="H137" s="201" t="str">
        <f>'Monthly Prep'!D144</f>
        <v>MP01-136</v>
      </c>
      <c r="I137" s="201">
        <f>'Monthly Prep'!E144</f>
        <v>0</v>
      </c>
      <c r="J137" s="201">
        <f>'Monthly Prep'!F144</f>
        <v>0</v>
      </c>
      <c r="K137" s="201">
        <f>'Monthly Prep'!G144</f>
        <v>0</v>
      </c>
      <c r="L137" s="201">
        <f>'Monthly Prep'!H144</f>
        <v>0</v>
      </c>
      <c r="M137" s="201">
        <f>'Monthly Prep'!I144</f>
        <v>0</v>
      </c>
      <c r="N137" s="201">
        <f>'Monthly Prep'!J144</f>
        <v>0</v>
      </c>
      <c r="O137" s="201">
        <f>'Monthly Prep'!K144</f>
        <v>0</v>
      </c>
      <c r="P137" s="201">
        <f>'Monthly Prep'!L144</f>
        <v>0</v>
      </c>
      <c r="Q137" s="201">
        <f>'Monthly Prep'!M144</f>
        <v>0</v>
      </c>
      <c r="R137" s="201">
        <f>'Monthly Prep'!N144</f>
        <v>0</v>
      </c>
      <c r="S137" s="201">
        <f>'Monthly Prep'!O144</f>
        <v>0</v>
      </c>
      <c r="T137" s="201">
        <f>'Monthly Prep'!P144</f>
        <v>0</v>
      </c>
      <c r="U137" s="201">
        <f>'Monthly Prep'!Q144</f>
        <v>0</v>
      </c>
      <c r="V137" s="201">
        <f>'Monthly Prep'!R144</f>
        <v>0</v>
      </c>
      <c r="W137" s="201">
        <f>'Monthly Prep'!S144</f>
        <v>0</v>
      </c>
      <c r="X137" s="201">
        <f>'Monthly Prep'!T144</f>
        <v>0</v>
      </c>
      <c r="Y137" s="201">
        <f>'Monthly Prep'!U144</f>
        <v>0</v>
      </c>
      <c r="Z137" s="201">
        <f>'Monthly Prep'!V144</f>
        <v>0</v>
      </c>
      <c r="AA137" s="201">
        <f>'Monthly Prep'!W144</f>
        <v>0</v>
      </c>
      <c r="AB137" s="201">
        <f>'Monthly Prep'!X144</f>
        <v>0</v>
      </c>
      <c r="AC137" s="201">
        <f>'Monthly Prep'!Y144</f>
        <v>0</v>
      </c>
      <c r="AD137" s="201">
        <f>'Monthly Prep'!Z144</f>
        <v>0</v>
      </c>
      <c r="AE137" s="201">
        <f>'Monthly Prep'!AA144</f>
        <v>0</v>
      </c>
      <c r="AF137" s="201">
        <f>'Monthly Prep'!AB144</f>
        <v>0</v>
      </c>
      <c r="AG137" s="201">
        <f>'Monthly Prep'!AC144</f>
        <v>0</v>
      </c>
      <c r="AH137" s="201">
        <f>'Monthly Prep'!AD144</f>
        <v>0</v>
      </c>
      <c r="AI137" s="201">
        <f>'Monthly Prep'!AE144</f>
        <v>0</v>
      </c>
      <c r="AJ137" s="201">
        <f>'Monthly Prep'!AF144</f>
        <v>0</v>
      </c>
      <c r="AK137" s="201">
        <f>'Monthly Prep'!AG144</f>
        <v>0</v>
      </c>
      <c r="AL137" s="201">
        <f>'Monthly Prep'!AH144</f>
        <v>0</v>
      </c>
      <c r="AM137" s="184">
        <f t="shared" si="7"/>
        <v>0</v>
      </c>
      <c r="AN137" s="201" t="str">
        <f>'Monthly Prep'!B$3</f>
        <v>Monthly Prep Reporting Tool 1.0.1</v>
      </c>
      <c r="AO137" s="197" t="str">
        <f>'Monthly Prep'!AJ144</f>
        <v/>
      </c>
    </row>
    <row r="138" spans="1:41" x14ac:dyDescent="0.25">
      <c r="A138" s="176" t="str">
        <f t="shared" si="6"/>
        <v>202205</v>
      </c>
      <c r="B138" s="177">
        <f>'Prep Partner Performance'!AE$2</f>
        <v>2022</v>
      </c>
      <c r="C138" s="178" t="str">
        <f>'Prep Partner Performance'!Z$2</f>
        <v>05</v>
      </c>
      <c r="D138" s="176">
        <f>'Prep Partner Performance'!G$2</f>
        <v>14943</v>
      </c>
      <c r="E138" s="175" t="str">
        <f>'Prep Partner Performance'!C$2</f>
        <v>Kisima Health Centre</v>
      </c>
      <c r="F138" s="297" t="str">
        <f>'Monthly Prep'!B$145</f>
        <v>Clients who had a Refill at Month 3 Number Tested for STI at Month 3 Re-fill</v>
      </c>
      <c r="G138" s="201" t="str">
        <f>'Monthly Prep'!C145</f>
        <v>Adolescent Girls and Young Women (AGYW)</v>
      </c>
      <c r="H138" s="201" t="str">
        <f>'Monthly Prep'!D145</f>
        <v>MP01-137</v>
      </c>
      <c r="I138" s="201">
        <f>'Monthly Prep'!E145</f>
        <v>0</v>
      </c>
      <c r="J138" s="201">
        <f>'Monthly Prep'!F145</f>
        <v>0</v>
      </c>
      <c r="K138" s="201">
        <f>'Monthly Prep'!G145</f>
        <v>0</v>
      </c>
      <c r="L138" s="201">
        <f>'Monthly Prep'!H145</f>
        <v>0</v>
      </c>
      <c r="M138" s="201">
        <f>'Monthly Prep'!I145</f>
        <v>0</v>
      </c>
      <c r="N138" s="201">
        <f>'Monthly Prep'!J145</f>
        <v>0</v>
      </c>
      <c r="O138" s="201">
        <f>'Monthly Prep'!K145</f>
        <v>0</v>
      </c>
      <c r="P138" s="201">
        <f>'Monthly Prep'!L145</f>
        <v>0</v>
      </c>
      <c r="Q138" s="201">
        <f>'Monthly Prep'!M145</f>
        <v>0</v>
      </c>
      <c r="R138" s="201">
        <f>'Monthly Prep'!N145</f>
        <v>0</v>
      </c>
      <c r="S138" s="201">
        <f>'Monthly Prep'!O145</f>
        <v>0</v>
      </c>
      <c r="T138" s="201">
        <f>'Monthly Prep'!P145</f>
        <v>0</v>
      </c>
      <c r="U138" s="201">
        <f>'Monthly Prep'!Q145</f>
        <v>0</v>
      </c>
      <c r="V138" s="201">
        <f>'Monthly Prep'!R145</f>
        <v>0</v>
      </c>
      <c r="W138" s="201">
        <f>'Monthly Prep'!S145</f>
        <v>0</v>
      </c>
      <c r="X138" s="201">
        <f>'Monthly Prep'!T145</f>
        <v>0</v>
      </c>
      <c r="Y138" s="201">
        <f>'Monthly Prep'!U145</f>
        <v>0</v>
      </c>
      <c r="Z138" s="201">
        <f>'Monthly Prep'!V145</f>
        <v>0</v>
      </c>
      <c r="AA138" s="201">
        <f>'Monthly Prep'!W145</f>
        <v>0</v>
      </c>
      <c r="AB138" s="201">
        <f>'Monthly Prep'!X145</f>
        <v>0</v>
      </c>
      <c r="AC138" s="201">
        <f>'Monthly Prep'!Y145</f>
        <v>0</v>
      </c>
      <c r="AD138" s="201">
        <f>'Monthly Prep'!Z145</f>
        <v>0</v>
      </c>
      <c r="AE138" s="201">
        <f>'Monthly Prep'!AA145</f>
        <v>0</v>
      </c>
      <c r="AF138" s="201">
        <f>'Monthly Prep'!AB145</f>
        <v>0</v>
      </c>
      <c r="AG138" s="201">
        <f>'Monthly Prep'!AC145</f>
        <v>0</v>
      </c>
      <c r="AH138" s="201">
        <f>'Monthly Prep'!AD145</f>
        <v>0</v>
      </c>
      <c r="AI138" s="201">
        <f>'Monthly Prep'!AE145</f>
        <v>0</v>
      </c>
      <c r="AJ138" s="201">
        <f>'Monthly Prep'!AF145</f>
        <v>0</v>
      </c>
      <c r="AK138" s="201">
        <f>'Monthly Prep'!AG145</f>
        <v>0</v>
      </c>
      <c r="AL138" s="201">
        <f>'Monthly Prep'!AH145</f>
        <v>0</v>
      </c>
      <c r="AM138" s="184">
        <f t="shared" si="7"/>
        <v>0</v>
      </c>
      <c r="AN138" s="201" t="str">
        <f>'Monthly Prep'!B$3</f>
        <v>Monthly Prep Reporting Tool 1.0.1</v>
      </c>
      <c r="AO138" s="197" t="str">
        <f>'Monthly Prep'!AJ145</f>
        <v/>
      </c>
    </row>
    <row r="139" spans="1:41" x14ac:dyDescent="0.25">
      <c r="A139" s="176" t="str">
        <f t="shared" si="6"/>
        <v>202205</v>
      </c>
      <c r="B139" s="177">
        <f>'Prep Partner Performance'!AE$2</f>
        <v>2022</v>
      </c>
      <c r="C139" s="178" t="str">
        <f>'Prep Partner Performance'!Z$2</f>
        <v>05</v>
      </c>
      <c r="D139" s="176">
        <f>'Prep Partner Performance'!G$2</f>
        <v>14943</v>
      </c>
      <c r="E139" s="175" t="str">
        <f>'Prep Partner Performance'!C$2</f>
        <v>Kisima Health Centre</v>
      </c>
      <c r="F139" s="297" t="str">
        <f>'Monthly Prep'!B$145</f>
        <v>Clients who had a Refill at Month 3 Number Tested for STI at Month 3 Re-fill</v>
      </c>
      <c r="G139" s="201" t="str">
        <f>'Monthly Prep'!C146</f>
        <v>Female Sex Workers</v>
      </c>
      <c r="H139" s="201" t="str">
        <f>'Monthly Prep'!D146</f>
        <v>MP01-138</v>
      </c>
      <c r="I139" s="201">
        <f>'Monthly Prep'!E146</f>
        <v>0</v>
      </c>
      <c r="J139" s="201">
        <f>'Monthly Prep'!F146</f>
        <v>0</v>
      </c>
      <c r="K139" s="201">
        <f>'Monthly Prep'!G146</f>
        <v>0</v>
      </c>
      <c r="L139" s="201">
        <f>'Monthly Prep'!H146</f>
        <v>0</v>
      </c>
      <c r="M139" s="201">
        <f>'Monthly Prep'!I146</f>
        <v>0</v>
      </c>
      <c r="N139" s="201">
        <f>'Monthly Prep'!J146</f>
        <v>0</v>
      </c>
      <c r="O139" s="201">
        <f>'Monthly Prep'!K146</f>
        <v>0</v>
      </c>
      <c r="P139" s="201">
        <f>'Monthly Prep'!L146</f>
        <v>0</v>
      </c>
      <c r="Q139" s="201">
        <f>'Monthly Prep'!M146</f>
        <v>0</v>
      </c>
      <c r="R139" s="201">
        <f>'Monthly Prep'!N146</f>
        <v>0</v>
      </c>
      <c r="S139" s="201">
        <f>'Monthly Prep'!O146</f>
        <v>0</v>
      </c>
      <c r="T139" s="201">
        <f>'Monthly Prep'!P146</f>
        <v>0</v>
      </c>
      <c r="U139" s="201">
        <f>'Monthly Prep'!Q146</f>
        <v>0</v>
      </c>
      <c r="V139" s="201">
        <f>'Monthly Prep'!R146</f>
        <v>0</v>
      </c>
      <c r="W139" s="201">
        <f>'Monthly Prep'!S146</f>
        <v>0</v>
      </c>
      <c r="X139" s="201">
        <f>'Monthly Prep'!T146</f>
        <v>0</v>
      </c>
      <c r="Y139" s="201">
        <f>'Monthly Prep'!U146</f>
        <v>0</v>
      </c>
      <c r="Z139" s="201">
        <f>'Monthly Prep'!V146</f>
        <v>0</v>
      </c>
      <c r="AA139" s="201">
        <f>'Monthly Prep'!W146</f>
        <v>0</v>
      </c>
      <c r="AB139" s="201">
        <f>'Monthly Prep'!X146</f>
        <v>0</v>
      </c>
      <c r="AC139" s="201">
        <f>'Monthly Prep'!Y146</f>
        <v>0</v>
      </c>
      <c r="AD139" s="201">
        <f>'Monthly Prep'!Z146</f>
        <v>0</v>
      </c>
      <c r="AE139" s="201">
        <f>'Monthly Prep'!AA146</f>
        <v>0</v>
      </c>
      <c r="AF139" s="201">
        <f>'Monthly Prep'!AB146</f>
        <v>0</v>
      </c>
      <c r="AG139" s="201">
        <f>'Monthly Prep'!AC146</f>
        <v>0</v>
      </c>
      <c r="AH139" s="201">
        <f>'Monthly Prep'!AD146</f>
        <v>0</v>
      </c>
      <c r="AI139" s="201">
        <f>'Monthly Prep'!AE146</f>
        <v>0</v>
      </c>
      <c r="AJ139" s="201">
        <f>'Monthly Prep'!AF146</f>
        <v>0</v>
      </c>
      <c r="AK139" s="201">
        <f>'Monthly Prep'!AG146</f>
        <v>0</v>
      </c>
      <c r="AL139" s="201">
        <f>'Monthly Prep'!AH146</f>
        <v>0</v>
      </c>
      <c r="AM139" s="184">
        <f t="shared" si="7"/>
        <v>0</v>
      </c>
      <c r="AN139" s="201" t="str">
        <f>'Monthly Prep'!B$3</f>
        <v>Monthly Prep Reporting Tool 1.0.1</v>
      </c>
      <c r="AO139" s="197" t="str">
        <f>'Monthly Prep'!AJ146</f>
        <v/>
      </c>
    </row>
    <row r="140" spans="1:41" x14ac:dyDescent="0.25">
      <c r="A140" s="176" t="str">
        <f t="shared" si="6"/>
        <v>202205</v>
      </c>
      <c r="B140" s="177">
        <f>'Prep Partner Performance'!AE$2</f>
        <v>2022</v>
      </c>
      <c r="C140" s="178" t="str">
        <f>'Prep Partner Performance'!Z$2</f>
        <v>05</v>
      </c>
      <c r="D140" s="176">
        <f>'Prep Partner Performance'!G$2</f>
        <v>14943</v>
      </c>
      <c r="E140" s="175" t="str">
        <f>'Prep Partner Performance'!C$2</f>
        <v>Kisima Health Centre</v>
      </c>
      <c r="F140" s="297" t="str">
        <f>'Monthly Prep'!B$145</f>
        <v>Clients who had a Refill at Month 3 Number Tested for STI at Month 3 Re-fill</v>
      </c>
      <c r="G140" s="201" t="str">
        <f>'Monthly Prep'!C147</f>
        <v>General Population</v>
      </c>
      <c r="H140" s="201" t="str">
        <f>'Monthly Prep'!D147</f>
        <v>MP01-139</v>
      </c>
      <c r="I140" s="201">
        <f>'Monthly Prep'!E147</f>
        <v>0</v>
      </c>
      <c r="J140" s="201">
        <f>'Monthly Prep'!F147</f>
        <v>0</v>
      </c>
      <c r="K140" s="201">
        <f>'Monthly Prep'!G147</f>
        <v>0</v>
      </c>
      <c r="L140" s="201">
        <f>'Monthly Prep'!H147</f>
        <v>0</v>
      </c>
      <c r="M140" s="201">
        <f>'Monthly Prep'!I147</f>
        <v>0</v>
      </c>
      <c r="N140" s="201">
        <f>'Monthly Prep'!J147</f>
        <v>0</v>
      </c>
      <c r="O140" s="201">
        <f>'Monthly Prep'!K147</f>
        <v>0</v>
      </c>
      <c r="P140" s="201">
        <f>'Monthly Prep'!L147</f>
        <v>0</v>
      </c>
      <c r="Q140" s="201">
        <f>'Monthly Prep'!M147</f>
        <v>0</v>
      </c>
      <c r="R140" s="201">
        <f>'Monthly Prep'!N147</f>
        <v>0</v>
      </c>
      <c r="S140" s="201">
        <f>'Monthly Prep'!O147</f>
        <v>0</v>
      </c>
      <c r="T140" s="201">
        <f>'Monthly Prep'!P147</f>
        <v>0</v>
      </c>
      <c r="U140" s="201">
        <f>'Monthly Prep'!Q147</f>
        <v>0</v>
      </c>
      <c r="V140" s="201">
        <f>'Monthly Prep'!R147</f>
        <v>0</v>
      </c>
      <c r="W140" s="201">
        <f>'Monthly Prep'!S147</f>
        <v>0</v>
      </c>
      <c r="X140" s="201">
        <f>'Monthly Prep'!T147</f>
        <v>0</v>
      </c>
      <c r="Y140" s="201">
        <f>'Monthly Prep'!U147</f>
        <v>0</v>
      </c>
      <c r="Z140" s="201">
        <f>'Monthly Prep'!V147</f>
        <v>0</v>
      </c>
      <c r="AA140" s="201">
        <f>'Monthly Prep'!W147</f>
        <v>0</v>
      </c>
      <c r="AB140" s="201">
        <f>'Monthly Prep'!X147</f>
        <v>0</v>
      </c>
      <c r="AC140" s="201">
        <f>'Monthly Prep'!Y147</f>
        <v>0</v>
      </c>
      <c r="AD140" s="201">
        <f>'Monthly Prep'!Z147</f>
        <v>0</v>
      </c>
      <c r="AE140" s="201">
        <f>'Monthly Prep'!AA147</f>
        <v>0</v>
      </c>
      <c r="AF140" s="201">
        <f>'Monthly Prep'!AB147</f>
        <v>0</v>
      </c>
      <c r="AG140" s="201">
        <f>'Monthly Prep'!AC147</f>
        <v>0</v>
      </c>
      <c r="AH140" s="201">
        <f>'Monthly Prep'!AD147</f>
        <v>0</v>
      </c>
      <c r="AI140" s="201">
        <f>'Monthly Prep'!AE147</f>
        <v>0</v>
      </c>
      <c r="AJ140" s="201">
        <f>'Monthly Prep'!AF147</f>
        <v>0</v>
      </c>
      <c r="AK140" s="201">
        <f>'Monthly Prep'!AG147</f>
        <v>0</v>
      </c>
      <c r="AL140" s="201">
        <f>'Monthly Prep'!AH147</f>
        <v>0</v>
      </c>
      <c r="AM140" s="184">
        <f t="shared" si="7"/>
        <v>0</v>
      </c>
      <c r="AN140" s="201" t="str">
        <f>'Monthly Prep'!B$3</f>
        <v>Monthly Prep Reporting Tool 1.0.1</v>
      </c>
      <c r="AO140" s="197" t="str">
        <f>'Monthly Prep'!AJ147</f>
        <v/>
      </c>
    </row>
    <row r="141" spans="1:41" x14ac:dyDescent="0.25">
      <c r="A141" s="176" t="str">
        <f t="shared" si="6"/>
        <v>202205</v>
      </c>
      <c r="B141" s="177">
        <f>'Prep Partner Performance'!AE$2</f>
        <v>2022</v>
      </c>
      <c r="C141" s="178" t="str">
        <f>'Prep Partner Performance'!Z$2</f>
        <v>05</v>
      </c>
      <c r="D141" s="176">
        <f>'Prep Partner Performance'!G$2</f>
        <v>14943</v>
      </c>
      <c r="E141" s="175" t="str">
        <f>'Prep Partner Performance'!C$2</f>
        <v>Kisima Health Centre</v>
      </c>
      <c r="F141" s="297" t="str">
        <f>'Monthly Prep'!B$145</f>
        <v>Clients who had a Refill at Month 3 Number Tested for STI at Month 3 Re-fill</v>
      </c>
      <c r="G141" s="201" t="str">
        <f>'Monthly Prep'!C148</f>
        <v>Men at High Risk</v>
      </c>
      <c r="H141" s="201" t="str">
        <f>'Monthly Prep'!D148</f>
        <v>MP01-140</v>
      </c>
      <c r="I141" s="201">
        <f>'Monthly Prep'!E148</f>
        <v>0</v>
      </c>
      <c r="J141" s="201">
        <f>'Monthly Prep'!F148</f>
        <v>0</v>
      </c>
      <c r="K141" s="201">
        <f>'Monthly Prep'!G148</f>
        <v>0</v>
      </c>
      <c r="L141" s="201">
        <f>'Monthly Prep'!H148</f>
        <v>0</v>
      </c>
      <c r="M141" s="201">
        <f>'Monthly Prep'!I148</f>
        <v>0</v>
      </c>
      <c r="N141" s="201">
        <f>'Monthly Prep'!J148</f>
        <v>0</v>
      </c>
      <c r="O141" s="201">
        <f>'Monthly Prep'!K148</f>
        <v>0</v>
      </c>
      <c r="P141" s="201">
        <f>'Monthly Prep'!L148</f>
        <v>0</v>
      </c>
      <c r="Q141" s="201">
        <f>'Monthly Prep'!M148</f>
        <v>0</v>
      </c>
      <c r="R141" s="201">
        <f>'Monthly Prep'!N148</f>
        <v>0</v>
      </c>
      <c r="S141" s="201">
        <f>'Monthly Prep'!O148</f>
        <v>0</v>
      </c>
      <c r="T141" s="201">
        <f>'Monthly Prep'!P148</f>
        <v>0</v>
      </c>
      <c r="U141" s="201">
        <f>'Monthly Prep'!Q148</f>
        <v>0</v>
      </c>
      <c r="V141" s="201">
        <f>'Monthly Prep'!R148</f>
        <v>0</v>
      </c>
      <c r="W141" s="201">
        <f>'Monthly Prep'!S148</f>
        <v>0</v>
      </c>
      <c r="X141" s="201">
        <f>'Monthly Prep'!T148</f>
        <v>0</v>
      </c>
      <c r="Y141" s="201">
        <f>'Monthly Prep'!U148</f>
        <v>0</v>
      </c>
      <c r="Z141" s="201">
        <f>'Monthly Prep'!V148</f>
        <v>0</v>
      </c>
      <c r="AA141" s="201">
        <f>'Monthly Prep'!W148</f>
        <v>0</v>
      </c>
      <c r="AB141" s="201">
        <f>'Monthly Prep'!X148</f>
        <v>0</v>
      </c>
      <c r="AC141" s="201">
        <f>'Monthly Prep'!Y148</f>
        <v>0</v>
      </c>
      <c r="AD141" s="201">
        <f>'Monthly Prep'!Z148</f>
        <v>0</v>
      </c>
      <c r="AE141" s="201">
        <f>'Monthly Prep'!AA148</f>
        <v>0</v>
      </c>
      <c r="AF141" s="201">
        <f>'Monthly Prep'!AB148</f>
        <v>0</v>
      </c>
      <c r="AG141" s="201">
        <f>'Monthly Prep'!AC148</f>
        <v>0</v>
      </c>
      <c r="AH141" s="201">
        <f>'Monthly Prep'!AD148</f>
        <v>0</v>
      </c>
      <c r="AI141" s="201">
        <f>'Monthly Prep'!AE148</f>
        <v>0</v>
      </c>
      <c r="AJ141" s="201">
        <f>'Monthly Prep'!AF148</f>
        <v>0</v>
      </c>
      <c r="AK141" s="201">
        <f>'Monthly Prep'!AG148</f>
        <v>0</v>
      </c>
      <c r="AL141" s="201">
        <f>'Monthly Prep'!AH148</f>
        <v>0</v>
      </c>
      <c r="AM141" s="184">
        <f t="shared" si="7"/>
        <v>0</v>
      </c>
      <c r="AN141" s="201" t="str">
        <f>'Monthly Prep'!B$3</f>
        <v>Monthly Prep Reporting Tool 1.0.1</v>
      </c>
      <c r="AO141" s="197" t="str">
        <f>'Monthly Prep'!AJ148</f>
        <v/>
      </c>
    </row>
    <row r="142" spans="1:41" x14ac:dyDescent="0.25">
      <c r="A142" s="176" t="str">
        <f t="shared" si="6"/>
        <v>202205</v>
      </c>
      <c r="B142" s="177">
        <f>'Prep Partner Performance'!AE$2</f>
        <v>2022</v>
      </c>
      <c r="C142" s="178" t="str">
        <f>'Prep Partner Performance'!Z$2</f>
        <v>05</v>
      </c>
      <c r="D142" s="176">
        <f>'Prep Partner Performance'!G$2</f>
        <v>14943</v>
      </c>
      <c r="E142" s="175" t="str">
        <f>'Prep Partner Performance'!C$2</f>
        <v>Kisima Health Centre</v>
      </c>
      <c r="F142" s="297" t="str">
        <f>'Monthly Prep'!B$145</f>
        <v>Clients who had a Refill at Month 3 Number Tested for STI at Month 3 Re-fill</v>
      </c>
      <c r="G142" s="201" t="str">
        <f>'Monthly Prep'!C149</f>
        <v>PBFW Breastfeeding</v>
      </c>
      <c r="H142" s="201" t="str">
        <f>'Monthly Prep'!D149</f>
        <v>MP01-141</v>
      </c>
      <c r="I142" s="201">
        <f>'Monthly Prep'!E149</f>
        <v>0</v>
      </c>
      <c r="J142" s="201">
        <f>'Monthly Prep'!F149</f>
        <v>0</v>
      </c>
      <c r="K142" s="201">
        <f>'Monthly Prep'!G149</f>
        <v>0</v>
      </c>
      <c r="L142" s="201">
        <f>'Monthly Prep'!H149</f>
        <v>0</v>
      </c>
      <c r="M142" s="201">
        <f>'Monthly Prep'!I149</f>
        <v>0</v>
      </c>
      <c r="N142" s="201">
        <f>'Monthly Prep'!J149</f>
        <v>0</v>
      </c>
      <c r="O142" s="201">
        <f>'Monthly Prep'!K149</f>
        <v>0</v>
      </c>
      <c r="P142" s="201">
        <f>'Monthly Prep'!L149</f>
        <v>0</v>
      </c>
      <c r="Q142" s="201">
        <f>'Monthly Prep'!M149</f>
        <v>0</v>
      </c>
      <c r="R142" s="201">
        <f>'Monthly Prep'!N149</f>
        <v>0</v>
      </c>
      <c r="S142" s="201">
        <f>'Monthly Prep'!O149</f>
        <v>0</v>
      </c>
      <c r="T142" s="201">
        <f>'Monthly Prep'!P149</f>
        <v>0</v>
      </c>
      <c r="U142" s="201">
        <f>'Monthly Prep'!Q149</f>
        <v>0</v>
      </c>
      <c r="V142" s="201">
        <f>'Monthly Prep'!R149</f>
        <v>0</v>
      </c>
      <c r="W142" s="201">
        <f>'Monthly Prep'!S149</f>
        <v>0</v>
      </c>
      <c r="X142" s="201">
        <f>'Monthly Prep'!T149</f>
        <v>0</v>
      </c>
      <c r="Y142" s="201">
        <f>'Monthly Prep'!U149</f>
        <v>0</v>
      </c>
      <c r="Z142" s="201">
        <f>'Monthly Prep'!V149</f>
        <v>0</v>
      </c>
      <c r="AA142" s="201">
        <f>'Monthly Prep'!W149</f>
        <v>0</v>
      </c>
      <c r="AB142" s="201">
        <f>'Monthly Prep'!X149</f>
        <v>0</v>
      </c>
      <c r="AC142" s="201">
        <f>'Monthly Prep'!Y149</f>
        <v>0</v>
      </c>
      <c r="AD142" s="201">
        <f>'Monthly Prep'!Z149</f>
        <v>0</v>
      </c>
      <c r="AE142" s="201">
        <f>'Monthly Prep'!AA149</f>
        <v>0</v>
      </c>
      <c r="AF142" s="201">
        <f>'Monthly Prep'!AB149</f>
        <v>0</v>
      </c>
      <c r="AG142" s="201">
        <f>'Monthly Prep'!AC149</f>
        <v>0</v>
      </c>
      <c r="AH142" s="201">
        <f>'Monthly Prep'!AD149</f>
        <v>0</v>
      </c>
      <c r="AI142" s="201">
        <f>'Monthly Prep'!AE149</f>
        <v>0</v>
      </c>
      <c r="AJ142" s="201">
        <f>'Monthly Prep'!AF149</f>
        <v>0</v>
      </c>
      <c r="AK142" s="201">
        <f>'Monthly Prep'!AG149</f>
        <v>0</v>
      </c>
      <c r="AL142" s="201">
        <f>'Monthly Prep'!AH149</f>
        <v>0</v>
      </c>
      <c r="AM142" s="184">
        <f t="shared" si="7"/>
        <v>0</v>
      </c>
      <c r="AN142" s="201" t="str">
        <f>'Monthly Prep'!B$3</f>
        <v>Monthly Prep Reporting Tool 1.0.1</v>
      </c>
      <c r="AO142" s="197" t="str">
        <f>'Monthly Prep'!AJ149</f>
        <v/>
      </c>
    </row>
    <row r="143" spans="1:41" x14ac:dyDescent="0.25">
      <c r="A143" s="176" t="str">
        <f t="shared" si="6"/>
        <v>202205</v>
      </c>
      <c r="B143" s="177">
        <f>'Prep Partner Performance'!AE$2</f>
        <v>2022</v>
      </c>
      <c r="C143" s="178" t="str">
        <f>'Prep Partner Performance'!Z$2</f>
        <v>05</v>
      </c>
      <c r="D143" s="176">
        <f>'Prep Partner Performance'!G$2</f>
        <v>14943</v>
      </c>
      <c r="E143" s="175" t="str">
        <f>'Prep Partner Performance'!C$2</f>
        <v>Kisima Health Centre</v>
      </c>
      <c r="F143" s="297" t="str">
        <f>'Monthly Prep'!B$145</f>
        <v>Clients who had a Refill at Month 3 Number Tested for STI at Month 3 Re-fill</v>
      </c>
      <c r="G143" s="201" t="str">
        <f>'Monthly Prep'!C150</f>
        <v>PBFW Pregnant</v>
      </c>
      <c r="H143" s="201" t="str">
        <f>'Monthly Prep'!D150</f>
        <v>MP01-142</v>
      </c>
      <c r="I143" s="201">
        <f>'Monthly Prep'!E150</f>
        <v>0</v>
      </c>
      <c r="J143" s="201">
        <f>'Monthly Prep'!F150</f>
        <v>0</v>
      </c>
      <c r="K143" s="201">
        <f>'Monthly Prep'!G150</f>
        <v>0</v>
      </c>
      <c r="L143" s="201">
        <f>'Monthly Prep'!H150</f>
        <v>0</v>
      </c>
      <c r="M143" s="201">
        <f>'Monthly Prep'!I150</f>
        <v>0</v>
      </c>
      <c r="N143" s="201">
        <f>'Monthly Prep'!J150</f>
        <v>0</v>
      </c>
      <c r="O143" s="201">
        <f>'Monthly Prep'!K150</f>
        <v>0</v>
      </c>
      <c r="P143" s="201">
        <f>'Monthly Prep'!L150</f>
        <v>0</v>
      </c>
      <c r="Q143" s="201">
        <f>'Monthly Prep'!M150</f>
        <v>0</v>
      </c>
      <c r="R143" s="201">
        <f>'Monthly Prep'!N150</f>
        <v>0</v>
      </c>
      <c r="S143" s="201">
        <f>'Monthly Prep'!O150</f>
        <v>0</v>
      </c>
      <c r="T143" s="201">
        <f>'Monthly Prep'!P150</f>
        <v>0</v>
      </c>
      <c r="U143" s="201">
        <f>'Monthly Prep'!Q150</f>
        <v>0</v>
      </c>
      <c r="V143" s="201">
        <f>'Monthly Prep'!R150</f>
        <v>0</v>
      </c>
      <c r="W143" s="201">
        <f>'Monthly Prep'!S150</f>
        <v>0</v>
      </c>
      <c r="X143" s="201">
        <f>'Monthly Prep'!T150</f>
        <v>0</v>
      </c>
      <c r="Y143" s="201">
        <f>'Monthly Prep'!U150</f>
        <v>0</v>
      </c>
      <c r="Z143" s="201">
        <f>'Monthly Prep'!V150</f>
        <v>0</v>
      </c>
      <c r="AA143" s="201">
        <f>'Monthly Prep'!W150</f>
        <v>0</v>
      </c>
      <c r="AB143" s="201">
        <f>'Monthly Prep'!X150</f>
        <v>0</v>
      </c>
      <c r="AC143" s="201">
        <f>'Monthly Prep'!Y150</f>
        <v>0</v>
      </c>
      <c r="AD143" s="201">
        <f>'Monthly Prep'!Z150</f>
        <v>0</v>
      </c>
      <c r="AE143" s="201">
        <f>'Monthly Prep'!AA150</f>
        <v>0</v>
      </c>
      <c r="AF143" s="201">
        <f>'Monthly Prep'!AB150</f>
        <v>0</v>
      </c>
      <c r="AG143" s="201">
        <f>'Monthly Prep'!AC150</f>
        <v>0</v>
      </c>
      <c r="AH143" s="201">
        <f>'Monthly Prep'!AD150</f>
        <v>0</v>
      </c>
      <c r="AI143" s="201">
        <f>'Monthly Prep'!AE150</f>
        <v>0</v>
      </c>
      <c r="AJ143" s="201">
        <f>'Monthly Prep'!AF150</f>
        <v>0</v>
      </c>
      <c r="AK143" s="201">
        <f>'Monthly Prep'!AG150</f>
        <v>0</v>
      </c>
      <c r="AL143" s="201">
        <f>'Monthly Prep'!AH150</f>
        <v>0</v>
      </c>
      <c r="AM143" s="184">
        <f t="shared" si="7"/>
        <v>0</v>
      </c>
      <c r="AN143" s="201" t="str">
        <f>'Monthly Prep'!B$3</f>
        <v>Monthly Prep Reporting Tool 1.0.1</v>
      </c>
      <c r="AO143" s="197" t="str">
        <f>'Monthly Prep'!AJ150</f>
        <v/>
      </c>
    </row>
    <row r="144" spans="1:41" x14ac:dyDescent="0.25">
      <c r="A144" s="176" t="str">
        <f t="shared" si="6"/>
        <v>202205</v>
      </c>
      <c r="B144" s="177">
        <f>'Prep Partner Performance'!AE$2</f>
        <v>2022</v>
      </c>
      <c r="C144" s="178" t="str">
        <f>'Prep Partner Performance'!Z$2</f>
        <v>05</v>
      </c>
      <c r="D144" s="176">
        <f>'Prep Partner Performance'!G$2</f>
        <v>14943</v>
      </c>
      <c r="E144" s="175" t="str">
        <f>'Prep Partner Performance'!C$2</f>
        <v>Kisima Health Centre</v>
      </c>
      <c r="F144" s="297" t="str">
        <f>'Monthly Prep'!B$145</f>
        <v>Clients who had a Refill at Month 3 Number Tested for STI at Month 3 Re-fill</v>
      </c>
      <c r="G144" s="201" t="str">
        <f>'Monthly Prep'!C151</f>
        <v>People Who Inject Drugs</v>
      </c>
      <c r="H144" s="201" t="str">
        <f>'Monthly Prep'!D151</f>
        <v>MP01-143</v>
      </c>
      <c r="I144" s="201">
        <f>'Monthly Prep'!E151</f>
        <v>0</v>
      </c>
      <c r="J144" s="201">
        <f>'Monthly Prep'!F151</f>
        <v>0</v>
      </c>
      <c r="K144" s="201">
        <f>'Monthly Prep'!G151</f>
        <v>0</v>
      </c>
      <c r="L144" s="201">
        <f>'Monthly Prep'!H151</f>
        <v>0</v>
      </c>
      <c r="M144" s="201">
        <f>'Monthly Prep'!I151</f>
        <v>0</v>
      </c>
      <c r="N144" s="201">
        <f>'Monthly Prep'!J151</f>
        <v>0</v>
      </c>
      <c r="O144" s="201">
        <f>'Monthly Prep'!K151</f>
        <v>0</v>
      </c>
      <c r="P144" s="201">
        <f>'Monthly Prep'!L151</f>
        <v>0</v>
      </c>
      <c r="Q144" s="201">
        <f>'Monthly Prep'!M151</f>
        <v>0</v>
      </c>
      <c r="R144" s="201">
        <f>'Monthly Prep'!N151</f>
        <v>0</v>
      </c>
      <c r="S144" s="201">
        <f>'Monthly Prep'!O151</f>
        <v>0</v>
      </c>
      <c r="T144" s="201">
        <f>'Monthly Prep'!P151</f>
        <v>0</v>
      </c>
      <c r="U144" s="201">
        <f>'Monthly Prep'!Q151</f>
        <v>0</v>
      </c>
      <c r="V144" s="201">
        <f>'Monthly Prep'!R151</f>
        <v>0</v>
      </c>
      <c r="W144" s="201">
        <f>'Monthly Prep'!S151</f>
        <v>0</v>
      </c>
      <c r="X144" s="201">
        <f>'Monthly Prep'!T151</f>
        <v>0</v>
      </c>
      <c r="Y144" s="201">
        <f>'Monthly Prep'!U151</f>
        <v>0</v>
      </c>
      <c r="Z144" s="201">
        <f>'Monthly Prep'!V151</f>
        <v>0</v>
      </c>
      <c r="AA144" s="201">
        <f>'Monthly Prep'!W151</f>
        <v>0</v>
      </c>
      <c r="AB144" s="201">
        <f>'Monthly Prep'!X151</f>
        <v>0</v>
      </c>
      <c r="AC144" s="201">
        <f>'Monthly Prep'!Y151</f>
        <v>0</v>
      </c>
      <c r="AD144" s="201">
        <f>'Monthly Prep'!Z151</f>
        <v>0</v>
      </c>
      <c r="AE144" s="201">
        <f>'Monthly Prep'!AA151</f>
        <v>0</v>
      </c>
      <c r="AF144" s="201">
        <f>'Monthly Prep'!AB151</f>
        <v>0</v>
      </c>
      <c r="AG144" s="201">
        <f>'Monthly Prep'!AC151</f>
        <v>0</v>
      </c>
      <c r="AH144" s="201">
        <f>'Monthly Prep'!AD151</f>
        <v>0</v>
      </c>
      <c r="AI144" s="201">
        <f>'Monthly Prep'!AE151</f>
        <v>0</v>
      </c>
      <c r="AJ144" s="201">
        <f>'Monthly Prep'!AF151</f>
        <v>0</v>
      </c>
      <c r="AK144" s="201">
        <f>'Monthly Prep'!AG151</f>
        <v>0</v>
      </c>
      <c r="AL144" s="201">
        <f>'Monthly Prep'!AH151</f>
        <v>0</v>
      </c>
      <c r="AM144" s="184">
        <f t="shared" si="7"/>
        <v>0</v>
      </c>
      <c r="AN144" s="201" t="str">
        <f>'Monthly Prep'!B$3</f>
        <v>Monthly Prep Reporting Tool 1.0.1</v>
      </c>
      <c r="AO144" s="197" t="str">
        <f>'Monthly Prep'!AJ151</f>
        <v/>
      </c>
    </row>
    <row r="145" spans="1:41" s="194" customFormat="1" x14ac:dyDescent="0.25">
      <c r="A145" s="190" t="str">
        <f t="shared" si="6"/>
        <v>202205</v>
      </c>
      <c r="B145" s="191">
        <f>'Prep Partner Performance'!AE$2</f>
        <v>2022</v>
      </c>
      <c r="C145" s="192" t="str">
        <f>'Prep Partner Performance'!Z$2</f>
        <v>05</v>
      </c>
      <c r="D145" s="190">
        <f>'Prep Partner Performance'!G$2</f>
        <v>14943</v>
      </c>
      <c r="E145" s="193" t="str">
        <f>'Prep Partner Performance'!C$2</f>
        <v>Kisima Health Centre</v>
      </c>
      <c r="F145" s="297" t="str">
        <f>'Monthly Prep'!B$145</f>
        <v>Clients who had a Refill at Month 3 Number Tested for STI at Month 3 Re-fill</v>
      </c>
      <c r="G145" s="201" t="str">
        <f>'Monthly Prep'!C152</f>
        <v>Sero -Discodant Couple</v>
      </c>
      <c r="H145" s="201" t="str">
        <f>'Monthly Prep'!D152</f>
        <v>MP01-144</v>
      </c>
      <c r="I145" s="201">
        <f>'Monthly Prep'!E152</f>
        <v>0</v>
      </c>
      <c r="J145" s="201">
        <f>'Monthly Prep'!F152</f>
        <v>0</v>
      </c>
      <c r="K145" s="201">
        <f>'Monthly Prep'!G152</f>
        <v>0</v>
      </c>
      <c r="L145" s="201">
        <f>'Monthly Prep'!H152</f>
        <v>0</v>
      </c>
      <c r="M145" s="201">
        <f>'Monthly Prep'!I152</f>
        <v>0</v>
      </c>
      <c r="N145" s="201">
        <f>'Monthly Prep'!J152</f>
        <v>0</v>
      </c>
      <c r="O145" s="201">
        <f>'Monthly Prep'!K152</f>
        <v>0</v>
      </c>
      <c r="P145" s="201">
        <f>'Monthly Prep'!L152</f>
        <v>0</v>
      </c>
      <c r="Q145" s="201">
        <f>'Monthly Prep'!M152</f>
        <v>0</v>
      </c>
      <c r="R145" s="201">
        <f>'Monthly Prep'!N152</f>
        <v>0</v>
      </c>
      <c r="S145" s="201">
        <f>'Monthly Prep'!O152</f>
        <v>0</v>
      </c>
      <c r="T145" s="201">
        <f>'Monthly Prep'!P152</f>
        <v>0</v>
      </c>
      <c r="U145" s="201">
        <f>'Monthly Prep'!Q152</f>
        <v>0</v>
      </c>
      <c r="V145" s="201">
        <f>'Monthly Prep'!R152</f>
        <v>0</v>
      </c>
      <c r="W145" s="201">
        <f>'Monthly Prep'!S152</f>
        <v>0</v>
      </c>
      <c r="X145" s="201">
        <f>'Monthly Prep'!T152</f>
        <v>0</v>
      </c>
      <c r="Y145" s="201">
        <f>'Monthly Prep'!U152</f>
        <v>0</v>
      </c>
      <c r="Z145" s="201">
        <f>'Monthly Prep'!V152</f>
        <v>0</v>
      </c>
      <c r="AA145" s="201">
        <f>'Monthly Prep'!W152</f>
        <v>0</v>
      </c>
      <c r="AB145" s="201">
        <f>'Monthly Prep'!X152</f>
        <v>0</v>
      </c>
      <c r="AC145" s="201">
        <f>'Monthly Prep'!Y152</f>
        <v>0</v>
      </c>
      <c r="AD145" s="201">
        <f>'Monthly Prep'!Z152</f>
        <v>0</v>
      </c>
      <c r="AE145" s="201">
        <f>'Monthly Prep'!AA152</f>
        <v>0</v>
      </c>
      <c r="AF145" s="201">
        <f>'Monthly Prep'!AB152</f>
        <v>0</v>
      </c>
      <c r="AG145" s="201">
        <f>'Monthly Prep'!AC152</f>
        <v>0</v>
      </c>
      <c r="AH145" s="201">
        <f>'Monthly Prep'!AD152</f>
        <v>0</v>
      </c>
      <c r="AI145" s="201">
        <f>'Monthly Prep'!AE152</f>
        <v>0</v>
      </c>
      <c r="AJ145" s="201">
        <f>'Monthly Prep'!AF152</f>
        <v>0</v>
      </c>
      <c r="AK145" s="201">
        <f>'Monthly Prep'!AG152</f>
        <v>0</v>
      </c>
      <c r="AL145" s="201">
        <f>'Monthly Prep'!AH152</f>
        <v>0</v>
      </c>
      <c r="AM145" s="184">
        <f t="shared" si="7"/>
        <v>0</v>
      </c>
      <c r="AN145" s="201" t="str">
        <f>'Monthly Prep'!B$3</f>
        <v>Monthly Prep Reporting Tool 1.0.1</v>
      </c>
      <c r="AO145" s="197" t="str">
        <f>'Monthly Prep'!AJ152</f>
        <v/>
      </c>
    </row>
    <row r="146" spans="1:41" s="195" customFormat="1" x14ac:dyDescent="0.25">
      <c r="A146" s="179" t="str">
        <f t="shared" si="6"/>
        <v>202205</v>
      </c>
      <c r="B146" s="180">
        <f>'Prep Partner Performance'!AE$2</f>
        <v>2022</v>
      </c>
      <c r="C146" s="181" t="str">
        <f>'Prep Partner Performance'!Z$2</f>
        <v>05</v>
      </c>
      <c r="D146" s="179">
        <f>'Prep Partner Performance'!G$2</f>
        <v>14943</v>
      </c>
      <c r="E146" s="182" t="str">
        <f>'Prep Partner Performance'!C$2</f>
        <v>Kisima Health Centre</v>
      </c>
      <c r="F146" s="297" t="str">
        <f>'Monthly Prep'!B$145</f>
        <v>Clients who had a Refill at Month 3 Number Tested for STI at Month 3 Re-fill</v>
      </c>
      <c r="G146" s="201" t="str">
        <f>'Monthly Prep'!C153</f>
        <v>Men who have Sex with Men</v>
      </c>
      <c r="H146" s="201" t="str">
        <f>'Monthly Prep'!D153</f>
        <v>MP01-145</v>
      </c>
      <c r="I146" s="201">
        <f>'Monthly Prep'!E153</f>
        <v>0</v>
      </c>
      <c r="J146" s="201">
        <f>'Monthly Prep'!F153</f>
        <v>0</v>
      </c>
      <c r="K146" s="201">
        <f>'Monthly Prep'!G153</f>
        <v>0</v>
      </c>
      <c r="L146" s="201">
        <f>'Monthly Prep'!H153</f>
        <v>0</v>
      </c>
      <c r="M146" s="201">
        <f>'Monthly Prep'!I153</f>
        <v>0</v>
      </c>
      <c r="N146" s="201">
        <f>'Monthly Prep'!J153</f>
        <v>0</v>
      </c>
      <c r="O146" s="201">
        <f>'Monthly Prep'!K153</f>
        <v>0</v>
      </c>
      <c r="P146" s="201">
        <f>'Monthly Prep'!L153</f>
        <v>0</v>
      </c>
      <c r="Q146" s="201">
        <f>'Monthly Prep'!M153</f>
        <v>0</v>
      </c>
      <c r="R146" s="201">
        <f>'Monthly Prep'!N153</f>
        <v>0</v>
      </c>
      <c r="S146" s="201">
        <f>'Monthly Prep'!O153</f>
        <v>0</v>
      </c>
      <c r="T146" s="201">
        <f>'Monthly Prep'!P153</f>
        <v>0</v>
      </c>
      <c r="U146" s="201">
        <f>'Monthly Prep'!Q153</f>
        <v>0</v>
      </c>
      <c r="V146" s="201">
        <f>'Monthly Prep'!R153</f>
        <v>0</v>
      </c>
      <c r="W146" s="201">
        <f>'Monthly Prep'!S153</f>
        <v>0</v>
      </c>
      <c r="X146" s="201">
        <f>'Monthly Prep'!T153</f>
        <v>0</v>
      </c>
      <c r="Y146" s="201">
        <f>'Monthly Prep'!U153</f>
        <v>0</v>
      </c>
      <c r="Z146" s="201">
        <f>'Monthly Prep'!V153</f>
        <v>0</v>
      </c>
      <c r="AA146" s="201">
        <f>'Monthly Prep'!W153</f>
        <v>0</v>
      </c>
      <c r="AB146" s="201">
        <f>'Monthly Prep'!X153</f>
        <v>0</v>
      </c>
      <c r="AC146" s="201">
        <f>'Monthly Prep'!Y153</f>
        <v>0</v>
      </c>
      <c r="AD146" s="201">
        <f>'Monthly Prep'!Z153</f>
        <v>0</v>
      </c>
      <c r="AE146" s="201">
        <f>'Monthly Prep'!AA153</f>
        <v>0</v>
      </c>
      <c r="AF146" s="201">
        <f>'Monthly Prep'!AB153</f>
        <v>0</v>
      </c>
      <c r="AG146" s="201">
        <f>'Monthly Prep'!AC153</f>
        <v>0</v>
      </c>
      <c r="AH146" s="201">
        <f>'Monthly Prep'!AD153</f>
        <v>0</v>
      </c>
      <c r="AI146" s="201">
        <f>'Monthly Prep'!AE153</f>
        <v>0</v>
      </c>
      <c r="AJ146" s="201">
        <f>'Monthly Prep'!AF153</f>
        <v>0</v>
      </c>
      <c r="AK146" s="201">
        <f>'Monthly Prep'!AG153</f>
        <v>0</v>
      </c>
      <c r="AL146" s="201">
        <f>'Monthly Prep'!AH153</f>
        <v>0</v>
      </c>
      <c r="AM146" s="184">
        <f t="shared" si="7"/>
        <v>0</v>
      </c>
      <c r="AN146" s="201" t="str">
        <f>'Monthly Prep'!B$3</f>
        <v>Monthly Prep Reporting Tool 1.0.1</v>
      </c>
      <c r="AO146" s="197" t="str">
        <f>'Monthly Prep'!AJ153</f>
        <v/>
      </c>
    </row>
    <row r="147" spans="1:41" x14ac:dyDescent="0.25">
      <c r="A147" s="176" t="str">
        <f t="shared" si="6"/>
        <v>202205</v>
      </c>
      <c r="B147" s="177">
        <f>'Prep Partner Performance'!AE$2</f>
        <v>2022</v>
      </c>
      <c r="C147" s="178" t="str">
        <f>'Prep Partner Performance'!Z$2</f>
        <v>05</v>
      </c>
      <c r="D147" s="176">
        <f>'Prep Partner Performance'!G$2</f>
        <v>14943</v>
      </c>
      <c r="E147" s="175" t="str">
        <f>'Prep Partner Performance'!C$2</f>
        <v>Kisima Health Centre</v>
      </c>
      <c r="F147" s="297" t="str">
        <f>'Monthly Prep'!B$154</f>
        <v>Clients who had a Refill at Month 3 Number Tested STI Positive at month 3 Re-fill</v>
      </c>
      <c r="G147" s="201" t="str">
        <f>'Monthly Prep'!C154</f>
        <v>Adolescent Girls and Young Women (AGYW)</v>
      </c>
      <c r="H147" s="201" t="str">
        <f>'Monthly Prep'!D154</f>
        <v>MP01-146</v>
      </c>
      <c r="I147" s="201">
        <f>'Monthly Prep'!E154</f>
        <v>0</v>
      </c>
      <c r="J147" s="201">
        <f>'Monthly Prep'!F154</f>
        <v>0</v>
      </c>
      <c r="K147" s="201">
        <f>'Monthly Prep'!G154</f>
        <v>0</v>
      </c>
      <c r="L147" s="201">
        <f>'Monthly Prep'!H154</f>
        <v>0</v>
      </c>
      <c r="M147" s="201">
        <f>'Monthly Prep'!I154</f>
        <v>0</v>
      </c>
      <c r="N147" s="201">
        <f>'Monthly Prep'!J154</f>
        <v>0</v>
      </c>
      <c r="O147" s="201">
        <f>'Monthly Prep'!K154</f>
        <v>0</v>
      </c>
      <c r="P147" s="201">
        <f>'Monthly Prep'!L154</f>
        <v>0</v>
      </c>
      <c r="Q147" s="201">
        <f>'Monthly Prep'!M154</f>
        <v>0</v>
      </c>
      <c r="R147" s="201">
        <f>'Monthly Prep'!N154</f>
        <v>0</v>
      </c>
      <c r="S147" s="201">
        <f>'Monthly Prep'!O154</f>
        <v>0</v>
      </c>
      <c r="T147" s="201">
        <f>'Monthly Prep'!P154</f>
        <v>0</v>
      </c>
      <c r="U147" s="201">
        <f>'Monthly Prep'!Q154</f>
        <v>0</v>
      </c>
      <c r="V147" s="201">
        <f>'Monthly Prep'!R154</f>
        <v>0</v>
      </c>
      <c r="W147" s="201">
        <f>'Monthly Prep'!S154</f>
        <v>0</v>
      </c>
      <c r="X147" s="201">
        <f>'Monthly Prep'!T154</f>
        <v>0</v>
      </c>
      <c r="Y147" s="201">
        <f>'Monthly Prep'!U154</f>
        <v>0</v>
      </c>
      <c r="Z147" s="201">
        <f>'Monthly Prep'!V154</f>
        <v>0</v>
      </c>
      <c r="AA147" s="201">
        <f>'Monthly Prep'!W154</f>
        <v>0</v>
      </c>
      <c r="AB147" s="201">
        <f>'Monthly Prep'!X154</f>
        <v>0</v>
      </c>
      <c r="AC147" s="201">
        <f>'Monthly Prep'!Y154</f>
        <v>0</v>
      </c>
      <c r="AD147" s="201">
        <f>'Monthly Prep'!Z154</f>
        <v>0</v>
      </c>
      <c r="AE147" s="201">
        <f>'Monthly Prep'!AA154</f>
        <v>0</v>
      </c>
      <c r="AF147" s="201">
        <f>'Monthly Prep'!AB154</f>
        <v>0</v>
      </c>
      <c r="AG147" s="201">
        <f>'Monthly Prep'!AC154</f>
        <v>0</v>
      </c>
      <c r="AH147" s="201">
        <f>'Monthly Prep'!AD154</f>
        <v>0</v>
      </c>
      <c r="AI147" s="201">
        <f>'Monthly Prep'!AE154</f>
        <v>0</v>
      </c>
      <c r="AJ147" s="201">
        <f>'Monthly Prep'!AF154</f>
        <v>0</v>
      </c>
      <c r="AK147" s="201">
        <f>'Monthly Prep'!AG154</f>
        <v>0</v>
      </c>
      <c r="AL147" s="201">
        <f>'Monthly Prep'!AH154</f>
        <v>0</v>
      </c>
      <c r="AM147" s="184">
        <f t="shared" si="7"/>
        <v>0</v>
      </c>
      <c r="AN147" s="201" t="str">
        <f>'Monthly Prep'!B$3</f>
        <v>Monthly Prep Reporting Tool 1.0.1</v>
      </c>
      <c r="AO147" s="197" t="str">
        <f>'Monthly Prep'!AJ154</f>
        <v/>
      </c>
    </row>
    <row r="148" spans="1:41" x14ac:dyDescent="0.25">
      <c r="A148" s="176" t="str">
        <f t="shared" si="6"/>
        <v>202205</v>
      </c>
      <c r="B148" s="177">
        <f>'Prep Partner Performance'!AE$2</f>
        <v>2022</v>
      </c>
      <c r="C148" s="178" t="str">
        <f>'Prep Partner Performance'!Z$2</f>
        <v>05</v>
      </c>
      <c r="D148" s="176">
        <f>'Prep Partner Performance'!G$2</f>
        <v>14943</v>
      </c>
      <c r="E148" s="175" t="str">
        <f>'Prep Partner Performance'!C$2</f>
        <v>Kisima Health Centre</v>
      </c>
      <c r="F148" s="297" t="str">
        <f>'Monthly Prep'!B$154</f>
        <v>Clients who had a Refill at Month 3 Number Tested STI Positive at month 3 Re-fill</v>
      </c>
      <c r="G148" s="201" t="str">
        <f>'Monthly Prep'!C155</f>
        <v>Female Sex Workers</v>
      </c>
      <c r="H148" s="201" t="str">
        <f>'Monthly Prep'!D155</f>
        <v>MP01-147</v>
      </c>
      <c r="I148" s="201">
        <f>'Monthly Prep'!E155</f>
        <v>0</v>
      </c>
      <c r="J148" s="201">
        <f>'Monthly Prep'!F155</f>
        <v>0</v>
      </c>
      <c r="K148" s="201">
        <f>'Monthly Prep'!G155</f>
        <v>0</v>
      </c>
      <c r="L148" s="201">
        <f>'Monthly Prep'!H155</f>
        <v>0</v>
      </c>
      <c r="M148" s="201">
        <f>'Monthly Prep'!I155</f>
        <v>0</v>
      </c>
      <c r="N148" s="201">
        <f>'Monthly Prep'!J155</f>
        <v>0</v>
      </c>
      <c r="O148" s="201">
        <f>'Monthly Prep'!K155</f>
        <v>0</v>
      </c>
      <c r="P148" s="201">
        <f>'Monthly Prep'!L155</f>
        <v>0</v>
      </c>
      <c r="Q148" s="201">
        <f>'Monthly Prep'!M155</f>
        <v>0</v>
      </c>
      <c r="R148" s="201">
        <f>'Monthly Prep'!N155</f>
        <v>0</v>
      </c>
      <c r="S148" s="201">
        <f>'Monthly Prep'!O155</f>
        <v>0</v>
      </c>
      <c r="T148" s="201">
        <f>'Monthly Prep'!P155</f>
        <v>0</v>
      </c>
      <c r="U148" s="201">
        <f>'Monthly Prep'!Q155</f>
        <v>0</v>
      </c>
      <c r="V148" s="201">
        <f>'Monthly Prep'!R155</f>
        <v>0</v>
      </c>
      <c r="W148" s="201">
        <f>'Monthly Prep'!S155</f>
        <v>0</v>
      </c>
      <c r="X148" s="201">
        <f>'Monthly Prep'!T155</f>
        <v>0</v>
      </c>
      <c r="Y148" s="201">
        <f>'Monthly Prep'!U155</f>
        <v>0</v>
      </c>
      <c r="Z148" s="201">
        <f>'Monthly Prep'!V155</f>
        <v>0</v>
      </c>
      <c r="AA148" s="201">
        <f>'Monthly Prep'!W155</f>
        <v>0</v>
      </c>
      <c r="AB148" s="201">
        <f>'Monthly Prep'!X155</f>
        <v>0</v>
      </c>
      <c r="AC148" s="201">
        <f>'Monthly Prep'!Y155</f>
        <v>0</v>
      </c>
      <c r="AD148" s="201">
        <f>'Monthly Prep'!Z155</f>
        <v>0</v>
      </c>
      <c r="AE148" s="201">
        <f>'Monthly Prep'!AA155</f>
        <v>0</v>
      </c>
      <c r="AF148" s="201">
        <f>'Monthly Prep'!AB155</f>
        <v>0</v>
      </c>
      <c r="AG148" s="201">
        <f>'Monthly Prep'!AC155</f>
        <v>0</v>
      </c>
      <c r="AH148" s="201">
        <f>'Monthly Prep'!AD155</f>
        <v>0</v>
      </c>
      <c r="AI148" s="201">
        <f>'Monthly Prep'!AE155</f>
        <v>0</v>
      </c>
      <c r="AJ148" s="201">
        <f>'Monthly Prep'!AF155</f>
        <v>0</v>
      </c>
      <c r="AK148" s="201">
        <f>'Monthly Prep'!AG155</f>
        <v>0</v>
      </c>
      <c r="AL148" s="201">
        <f>'Monthly Prep'!AH155</f>
        <v>0</v>
      </c>
      <c r="AM148" s="184">
        <f t="shared" si="7"/>
        <v>0</v>
      </c>
      <c r="AN148" s="201" t="str">
        <f>'Monthly Prep'!B$3</f>
        <v>Monthly Prep Reporting Tool 1.0.1</v>
      </c>
      <c r="AO148" s="197" t="str">
        <f>'Monthly Prep'!AJ155</f>
        <v/>
      </c>
    </row>
    <row r="149" spans="1:41" x14ac:dyDescent="0.25">
      <c r="A149" s="176" t="str">
        <f t="shared" si="6"/>
        <v>202205</v>
      </c>
      <c r="B149" s="177">
        <f>'Prep Partner Performance'!AE$2</f>
        <v>2022</v>
      </c>
      <c r="C149" s="178" t="str">
        <f>'Prep Partner Performance'!Z$2</f>
        <v>05</v>
      </c>
      <c r="D149" s="176">
        <f>'Prep Partner Performance'!G$2</f>
        <v>14943</v>
      </c>
      <c r="E149" s="175" t="str">
        <f>'Prep Partner Performance'!C$2</f>
        <v>Kisima Health Centre</v>
      </c>
      <c r="F149" s="297" t="str">
        <f>'Monthly Prep'!B$154</f>
        <v>Clients who had a Refill at Month 3 Number Tested STI Positive at month 3 Re-fill</v>
      </c>
      <c r="G149" s="201" t="str">
        <f>'Monthly Prep'!C156</f>
        <v>General Population</v>
      </c>
      <c r="H149" s="201" t="str">
        <f>'Monthly Prep'!D156</f>
        <v>MP01-148</v>
      </c>
      <c r="I149" s="201">
        <f>'Monthly Prep'!E156</f>
        <v>0</v>
      </c>
      <c r="J149" s="201">
        <f>'Monthly Prep'!F156</f>
        <v>0</v>
      </c>
      <c r="K149" s="201">
        <f>'Monthly Prep'!G156</f>
        <v>0</v>
      </c>
      <c r="L149" s="201">
        <f>'Monthly Prep'!H156</f>
        <v>0</v>
      </c>
      <c r="M149" s="201">
        <f>'Monthly Prep'!I156</f>
        <v>0</v>
      </c>
      <c r="N149" s="201">
        <f>'Monthly Prep'!J156</f>
        <v>0</v>
      </c>
      <c r="O149" s="201">
        <f>'Monthly Prep'!K156</f>
        <v>0</v>
      </c>
      <c r="P149" s="201">
        <f>'Monthly Prep'!L156</f>
        <v>0</v>
      </c>
      <c r="Q149" s="201">
        <f>'Monthly Prep'!M156</f>
        <v>0</v>
      </c>
      <c r="R149" s="201">
        <f>'Monthly Prep'!N156</f>
        <v>0</v>
      </c>
      <c r="S149" s="201">
        <f>'Monthly Prep'!O156</f>
        <v>0</v>
      </c>
      <c r="T149" s="201">
        <f>'Monthly Prep'!P156</f>
        <v>0</v>
      </c>
      <c r="U149" s="201">
        <f>'Monthly Prep'!Q156</f>
        <v>0</v>
      </c>
      <c r="V149" s="201">
        <f>'Monthly Prep'!R156</f>
        <v>0</v>
      </c>
      <c r="W149" s="201">
        <f>'Monthly Prep'!S156</f>
        <v>0</v>
      </c>
      <c r="X149" s="201">
        <f>'Monthly Prep'!T156</f>
        <v>0</v>
      </c>
      <c r="Y149" s="201">
        <f>'Monthly Prep'!U156</f>
        <v>0</v>
      </c>
      <c r="Z149" s="201">
        <f>'Monthly Prep'!V156</f>
        <v>0</v>
      </c>
      <c r="AA149" s="201">
        <f>'Monthly Prep'!W156</f>
        <v>0</v>
      </c>
      <c r="AB149" s="201">
        <f>'Monthly Prep'!X156</f>
        <v>0</v>
      </c>
      <c r="AC149" s="201">
        <f>'Monthly Prep'!Y156</f>
        <v>0</v>
      </c>
      <c r="AD149" s="201">
        <f>'Monthly Prep'!Z156</f>
        <v>0</v>
      </c>
      <c r="AE149" s="201">
        <f>'Monthly Prep'!AA156</f>
        <v>0</v>
      </c>
      <c r="AF149" s="201">
        <f>'Monthly Prep'!AB156</f>
        <v>0</v>
      </c>
      <c r="AG149" s="201">
        <f>'Monthly Prep'!AC156</f>
        <v>0</v>
      </c>
      <c r="AH149" s="201">
        <f>'Monthly Prep'!AD156</f>
        <v>0</v>
      </c>
      <c r="AI149" s="201">
        <f>'Monthly Prep'!AE156</f>
        <v>0</v>
      </c>
      <c r="AJ149" s="201">
        <f>'Monthly Prep'!AF156</f>
        <v>0</v>
      </c>
      <c r="AK149" s="201">
        <f>'Monthly Prep'!AG156</f>
        <v>0</v>
      </c>
      <c r="AL149" s="201">
        <f>'Monthly Prep'!AH156</f>
        <v>0</v>
      </c>
      <c r="AM149" s="184">
        <f t="shared" si="7"/>
        <v>0</v>
      </c>
      <c r="AN149" s="201" t="str">
        <f>'Monthly Prep'!B$3</f>
        <v>Monthly Prep Reporting Tool 1.0.1</v>
      </c>
      <c r="AO149" s="197" t="str">
        <f>'Monthly Prep'!AJ156</f>
        <v/>
      </c>
    </row>
    <row r="150" spans="1:41" x14ac:dyDescent="0.25">
      <c r="A150" s="176" t="str">
        <f t="shared" si="6"/>
        <v>202205</v>
      </c>
      <c r="B150" s="177">
        <f>'Prep Partner Performance'!AE$2</f>
        <v>2022</v>
      </c>
      <c r="C150" s="178" t="str">
        <f>'Prep Partner Performance'!Z$2</f>
        <v>05</v>
      </c>
      <c r="D150" s="176">
        <f>'Prep Partner Performance'!G$2</f>
        <v>14943</v>
      </c>
      <c r="E150" s="175" t="str">
        <f>'Prep Partner Performance'!C$2</f>
        <v>Kisima Health Centre</v>
      </c>
      <c r="F150" s="297" t="str">
        <f>'Monthly Prep'!B$154</f>
        <v>Clients who had a Refill at Month 3 Number Tested STI Positive at month 3 Re-fill</v>
      </c>
      <c r="G150" s="201" t="str">
        <f>'Monthly Prep'!C157</f>
        <v>Men at High Risk</v>
      </c>
      <c r="H150" s="201" t="str">
        <f>'Monthly Prep'!D157</f>
        <v>MP01-149</v>
      </c>
      <c r="I150" s="201">
        <f>'Monthly Prep'!E157</f>
        <v>0</v>
      </c>
      <c r="J150" s="201">
        <f>'Monthly Prep'!F157</f>
        <v>0</v>
      </c>
      <c r="K150" s="201">
        <f>'Monthly Prep'!G157</f>
        <v>0</v>
      </c>
      <c r="L150" s="201">
        <f>'Monthly Prep'!H157</f>
        <v>0</v>
      </c>
      <c r="M150" s="201">
        <f>'Monthly Prep'!I157</f>
        <v>0</v>
      </c>
      <c r="N150" s="201">
        <f>'Monthly Prep'!J157</f>
        <v>0</v>
      </c>
      <c r="O150" s="201">
        <f>'Monthly Prep'!K157</f>
        <v>0</v>
      </c>
      <c r="P150" s="201">
        <f>'Monthly Prep'!L157</f>
        <v>0</v>
      </c>
      <c r="Q150" s="201">
        <f>'Monthly Prep'!M157</f>
        <v>0</v>
      </c>
      <c r="R150" s="201">
        <f>'Monthly Prep'!N157</f>
        <v>0</v>
      </c>
      <c r="S150" s="201">
        <f>'Monthly Prep'!O157</f>
        <v>0</v>
      </c>
      <c r="T150" s="201">
        <f>'Monthly Prep'!P157</f>
        <v>0</v>
      </c>
      <c r="U150" s="201">
        <f>'Monthly Prep'!Q157</f>
        <v>0</v>
      </c>
      <c r="V150" s="201">
        <f>'Monthly Prep'!R157</f>
        <v>0</v>
      </c>
      <c r="W150" s="201">
        <f>'Monthly Prep'!S157</f>
        <v>0</v>
      </c>
      <c r="X150" s="201">
        <f>'Monthly Prep'!T157</f>
        <v>0</v>
      </c>
      <c r="Y150" s="201">
        <f>'Monthly Prep'!U157</f>
        <v>0</v>
      </c>
      <c r="Z150" s="201">
        <f>'Monthly Prep'!V157</f>
        <v>0</v>
      </c>
      <c r="AA150" s="201">
        <f>'Monthly Prep'!W157</f>
        <v>0</v>
      </c>
      <c r="AB150" s="201">
        <f>'Monthly Prep'!X157</f>
        <v>0</v>
      </c>
      <c r="AC150" s="201">
        <f>'Monthly Prep'!Y157</f>
        <v>0</v>
      </c>
      <c r="AD150" s="201">
        <f>'Monthly Prep'!Z157</f>
        <v>0</v>
      </c>
      <c r="AE150" s="201">
        <f>'Monthly Prep'!AA157</f>
        <v>0</v>
      </c>
      <c r="AF150" s="201">
        <f>'Monthly Prep'!AB157</f>
        <v>0</v>
      </c>
      <c r="AG150" s="201">
        <f>'Monthly Prep'!AC157</f>
        <v>0</v>
      </c>
      <c r="AH150" s="201">
        <f>'Monthly Prep'!AD157</f>
        <v>0</v>
      </c>
      <c r="AI150" s="201">
        <f>'Monthly Prep'!AE157</f>
        <v>0</v>
      </c>
      <c r="AJ150" s="201">
        <f>'Monthly Prep'!AF157</f>
        <v>0</v>
      </c>
      <c r="AK150" s="201">
        <f>'Monthly Prep'!AG157</f>
        <v>0</v>
      </c>
      <c r="AL150" s="201">
        <f>'Monthly Prep'!AH157</f>
        <v>0</v>
      </c>
      <c r="AM150" s="184">
        <f t="shared" si="7"/>
        <v>0</v>
      </c>
      <c r="AN150" s="201" t="str">
        <f>'Monthly Prep'!B$3</f>
        <v>Monthly Prep Reporting Tool 1.0.1</v>
      </c>
      <c r="AO150" s="197" t="str">
        <f>'Monthly Prep'!AJ157</f>
        <v/>
      </c>
    </row>
    <row r="151" spans="1:41" x14ac:dyDescent="0.25">
      <c r="A151" s="176" t="str">
        <f t="shared" si="6"/>
        <v>202205</v>
      </c>
      <c r="B151" s="177">
        <f>'Prep Partner Performance'!AE$2</f>
        <v>2022</v>
      </c>
      <c r="C151" s="178" t="str">
        <f>'Prep Partner Performance'!Z$2</f>
        <v>05</v>
      </c>
      <c r="D151" s="176">
        <f>'Prep Partner Performance'!G$2</f>
        <v>14943</v>
      </c>
      <c r="E151" s="175" t="str">
        <f>'Prep Partner Performance'!C$2</f>
        <v>Kisima Health Centre</v>
      </c>
      <c r="F151" s="297" t="str">
        <f>'Monthly Prep'!B$154</f>
        <v>Clients who had a Refill at Month 3 Number Tested STI Positive at month 3 Re-fill</v>
      </c>
      <c r="G151" s="201" t="str">
        <f>'Monthly Prep'!C158</f>
        <v>PBFW Breastfeeding</v>
      </c>
      <c r="H151" s="201" t="str">
        <f>'Monthly Prep'!D158</f>
        <v>MP01-150</v>
      </c>
      <c r="I151" s="201">
        <f>'Monthly Prep'!E158</f>
        <v>0</v>
      </c>
      <c r="J151" s="201">
        <f>'Monthly Prep'!F158</f>
        <v>0</v>
      </c>
      <c r="K151" s="201">
        <f>'Monthly Prep'!G158</f>
        <v>0</v>
      </c>
      <c r="L151" s="201">
        <f>'Monthly Prep'!H158</f>
        <v>0</v>
      </c>
      <c r="M151" s="201">
        <f>'Monthly Prep'!I158</f>
        <v>0</v>
      </c>
      <c r="N151" s="201">
        <f>'Monthly Prep'!J158</f>
        <v>0</v>
      </c>
      <c r="O151" s="201">
        <f>'Monthly Prep'!K158</f>
        <v>0</v>
      </c>
      <c r="P151" s="201">
        <f>'Monthly Prep'!L158</f>
        <v>0</v>
      </c>
      <c r="Q151" s="201">
        <f>'Monthly Prep'!M158</f>
        <v>0</v>
      </c>
      <c r="R151" s="201">
        <f>'Monthly Prep'!N158</f>
        <v>0</v>
      </c>
      <c r="S151" s="201">
        <f>'Monthly Prep'!O158</f>
        <v>0</v>
      </c>
      <c r="T151" s="201">
        <f>'Monthly Prep'!P158</f>
        <v>0</v>
      </c>
      <c r="U151" s="201">
        <f>'Monthly Prep'!Q158</f>
        <v>0</v>
      </c>
      <c r="V151" s="201">
        <f>'Monthly Prep'!R158</f>
        <v>0</v>
      </c>
      <c r="W151" s="201">
        <f>'Monthly Prep'!S158</f>
        <v>0</v>
      </c>
      <c r="X151" s="201">
        <f>'Monthly Prep'!T158</f>
        <v>0</v>
      </c>
      <c r="Y151" s="201">
        <f>'Monthly Prep'!U158</f>
        <v>0</v>
      </c>
      <c r="Z151" s="201">
        <f>'Monthly Prep'!V158</f>
        <v>0</v>
      </c>
      <c r="AA151" s="201">
        <f>'Monthly Prep'!W158</f>
        <v>0</v>
      </c>
      <c r="AB151" s="201">
        <f>'Monthly Prep'!X158</f>
        <v>0</v>
      </c>
      <c r="AC151" s="201">
        <f>'Monthly Prep'!Y158</f>
        <v>0</v>
      </c>
      <c r="AD151" s="201">
        <f>'Monthly Prep'!Z158</f>
        <v>0</v>
      </c>
      <c r="AE151" s="201">
        <f>'Monthly Prep'!AA158</f>
        <v>0</v>
      </c>
      <c r="AF151" s="201">
        <f>'Monthly Prep'!AB158</f>
        <v>0</v>
      </c>
      <c r="AG151" s="201">
        <f>'Monthly Prep'!AC158</f>
        <v>0</v>
      </c>
      <c r="AH151" s="201">
        <f>'Monthly Prep'!AD158</f>
        <v>0</v>
      </c>
      <c r="AI151" s="201">
        <f>'Monthly Prep'!AE158</f>
        <v>0</v>
      </c>
      <c r="AJ151" s="201">
        <f>'Monthly Prep'!AF158</f>
        <v>0</v>
      </c>
      <c r="AK151" s="201">
        <f>'Monthly Prep'!AG158</f>
        <v>0</v>
      </c>
      <c r="AL151" s="201">
        <f>'Monthly Prep'!AH158</f>
        <v>0</v>
      </c>
      <c r="AM151" s="184">
        <f t="shared" si="7"/>
        <v>0</v>
      </c>
      <c r="AN151" s="201" t="str">
        <f>'Monthly Prep'!B$3</f>
        <v>Monthly Prep Reporting Tool 1.0.1</v>
      </c>
      <c r="AO151" s="197" t="str">
        <f>'Monthly Prep'!AJ158</f>
        <v/>
      </c>
    </row>
    <row r="152" spans="1:41" x14ac:dyDescent="0.25">
      <c r="A152" s="176" t="str">
        <f t="shared" si="6"/>
        <v>202205</v>
      </c>
      <c r="B152" s="177">
        <f>'Prep Partner Performance'!AE$2</f>
        <v>2022</v>
      </c>
      <c r="C152" s="178" t="str">
        <f>'Prep Partner Performance'!Z$2</f>
        <v>05</v>
      </c>
      <c r="D152" s="176">
        <f>'Prep Partner Performance'!G$2</f>
        <v>14943</v>
      </c>
      <c r="E152" s="175" t="str">
        <f>'Prep Partner Performance'!C$2</f>
        <v>Kisima Health Centre</v>
      </c>
      <c r="F152" s="297" t="str">
        <f>'Monthly Prep'!B$154</f>
        <v>Clients who had a Refill at Month 3 Number Tested STI Positive at month 3 Re-fill</v>
      </c>
      <c r="G152" s="201" t="str">
        <f>'Monthly Prep'!C159</f>
        <v>PBFW Pregnant</v>
      </c>
      <c r="H152" s="201" t="str">
        <f>'Monthly Prep'!D159</f>
        <v>MP01-151</v>
      </c>
      <c r="I152" s="201">
        <f>'Monthly Prep'!E159</f>
        <v>0</v>
      </c>
      <c r="J152" s="201">
        <f>'Monthly Prep'!F159</f>
        <v>0</v>
      </c>
      <c r="K152" s="201">
        <f>'Monthly Prep'!G159</f>
        <v>0</v>
      </c>
      <c r="L152" s="201">
        <f>'Monthly Prep'!H159</f>
        <v>0</v>
      </c>
      <c r="M152" s="201">
        <f>'Monthly Prep'!I159</f>
        <v>0</v>
      </c>
      <c r="N152" s="201">
        <f>'Monthly Prep'!J159</f>
        <v>0</v>
      </c>
      <c r="O152" s="201">
        <f>'Monthly Prep'!K159</f>
        <v>0</v>
      </c>
      <c r="P152" s="201">
        <f>'Monthly Prep'!L159</f>
        <v>0</v>
      </c>
      <c r="Q152" s="201">
        <f>'Monthly Prep'!M159</f>
        <v>0</v>
      </c>
      <c r="R152" s="201">
        <f>'Monthly Prep'!N159</f>
        <v>0</v>
      </c>
      <c r="S152" s="201">
        <f>'Monthly Prep'!O159</f>
        <v>0</v>
      </c>
      <c r="T152" s="201">
        <f>'Monthly Prep'!P159</f>
        <v>0</v>
      </c>
      <c r="U152" s="201">
        <f>'Monthly Prep'!Q159</f>
        <v>0</v>
      </c>
      <c r="V152" s="201">
        <f>'Monthly Prep'!R159</f>
        <v>0</v>
      </c>
      <c r="W152" s="201">
        <f>'Monthly Prep'!S159</f>
        <v>0</v>
      </c>
      <c r="X152" s="201">
        <f>'Monthly Prep'!T159</f>
        <v>0</v>
      </c>
      <c r="Y152" s="201">
        <f>'Monthly Prep'!U159</f>
        <v>0</v>
      </c>
      <c r="Z152" s="201">
        <f>'Monthly Prep'!V159</f>
        <v>0</v>
      </c>
      <c r="AA152" s="201">
        <f>'Monthly Prep'!W159</f>
        <v>0</v>
      </c>
      <c r="AB152" s="201">
        <f>'Monthly Prep'!X159</f>
        <v>0</v>
      </c>
      <c r="AC152" s="201">
        <f>'Monthly Prep'!Y159</f>
        <v>0</v>
      </c>
      <c r="AD152" s="201">
        <f>'Monthly Prep'!Z159</f>
        <v>0</v>
      </c>
      <c r="AE152" s="201">
        <f>'Monthly Prep'!AA159</f>
        <v>0</v>
      </c>
      <c r="AF152" s="201">
        <f>'Monthly Prep'!AB159</f>
        <v>0</v>
      </c>
      <c r="AG152" s="201">
        <f>'Monthly Prep'!AC159</f>
        <v>0</v>
      </c>
      <c r="AH152" s="201">
        <f>'Monthly Prep'!AD159</f>
        <v>0</v>
      </c>
      <c r="AI152" s="201">
        <f>'Monthly Prep'!AE159</f>
        <v>0</v>
      </c>
      <c r="AJ152" s="201">
        <f>'Monthly Prep'!AF159</f>
        <v>0</v>
      </c>
      <c r="AK152" s="201">
        <f>'Monthly Prep'!AG159</f>
        <v>0</v>
      </c>
      <c r="AL152" s="201">
        <f>'Monthly Prep'!AH159</f>
        <v>0</v>
      </c>
      <c r="AM152" s="184">
        <f t="shared" si="7"/>
        <v>0</v>
      </c>
      <c r="AN152" s="201" t="str">
        <f>'Monthly Prep'!B$3</f>
        <v>Monthly Prep Reporting Tool 1.0.1</v>
      </c>
      <c r="AO152" s="197" t="str">
        <f>'Monthly Prep'!AJ159</f>
        <v/>
      </c>
    </row>
    <row r="153" spans="1:41" x14ac:dyDescent="0.25">
      <c r="A153" s="176" t="str">
        <f t="shared" si="6"/>
        <v>202205</v>
      </c>
      <c r="B153" s="177">
        <f>'Prep Partner Performance'!AE$2</f>
        <v>2022</v>
      </c>
      <c r="C153" s="178" t="str">
        <f>'Prep Partner Performance'!Z$2</f>
        <v>05</v>
      </c>
      <c r="D153" s="176">
        <f>'Prep Partner Performance'!G$2</f>
        <v>14943</v>
      </c>
      <c r="E153" s="175" t="str">
        <f>'Prep Partner Performance'!C$2</f>
        <v>Kisima Health Centre</v>
      </c>
      <c r="F153" s="297" t="str">
        <f>'Monthly Prep'!B$154</f>
        <v>Clients who had a Refill at Month 3 Number Tested STI Positive at month 3 Re-fill</v>
      </c>
      <c r="G153" s="201" t="str">
        <f>'Monthly Prep'!C160</f>
        <v>People Who Inject Drugs</v>
      </c>
      <c r="H153" s="201" t="str">
        <f>'Monthly Prep'!D160</f>
        <v>MP01-152</v>
      </c>
      <c r="I153" s="201">
        <f>'Monthly Prep'!E160</f>
        <v>0</v>
      </c>
      <c r="J153" s="201">
        <f>'Monthly Prep'!F160</f>
        <v>0</v>
      </c>
      <c r="K153" s="201">
        <f>'Monthly Prep'!G160</f>
        <v>0</v>
      </c>
      <c r="L153" s="201">
        <f>'Monthly Prep'!H160</f>
        <v>0</v>
      </c>
      <c r="M153" s="201">
        <f>'Monthly Prep'!I160</f>
        <v>0</v>
      </c>
      <c r="N153" s="201">
        <f>'Monthly Prep'!J160</f>
        <v>0</v>
      </c>
      <c r="O153" s="201">
        <f>'Monthly Prep'!K160</f>
        <v>0</v>
      </c>
      <c r="P153" s="201">
        <f>'Monthly Prep'!L160</f>
        <v>0</v>
      </c>
      <c r="Q153" s="201">
        <f>'Monthly Prep'!M160</f>
        <v>0</v>
      </c>
      <c r="R153" s="201">
        <f>'Monthly Prep'!N160</f>
        <v>0</v>
      </c>
      <c r="S153" s="201">
        <f>'Monthly Prep'!O160</f>
        <v>0</v>
      </c>
      <c r="T153" s="201">
        <f>'Monthly Prep'!P160</f>
        <v>0</v>
      </c>
      <c r="U153" s="201">
        <f>'Monthly Prep'!Q160</f>
        <v>0</v>
      </c>
      <c r="V153" s="201">
        <f>'Monthly Prep'!R160</f>
        <v>0</v>
      </c>
      <c r="W153" s="201">
        <f>'Monthly Prep'!S160</f>
        <v>0</v>
      </c>
      <c r="X153" s="201">
        <f>'Monthly Prep'!T160</f>
        <v>0</v>
      </c>
      <c r="Y153" s="201">
        <f>'Monthly Prep'!U160</f>
        <v>0</v>
      </c>
      <c r="Z153" s="201">
        <f>'Monthly Prep'!V160</f>
        <v>0</v>
      </c>
      <c r="AA153" s="201">
        <f>'Monthly Prep'!W160</f>
        <v>0</v>
      </c>
      <c r="AB153" s="201">
        <f>'Monthly Prep'!X160</f>
        <v>0</v>
      </c>
      <c r="AC153" s="201">
        <f>'Monthly Prep'!Y160</f>
        <v>0</v>
      </c>
      <c r="AD153" s="201">
        <f>'Monthly Prep'!Z160</f>
        <v>0</v>
      </c>
      <c r="AE153" s="201">
        <f>'Monthly Prep'!AA160</f>
        <v>0</v>
      </c>
      <c r="AF153" s="201">
        <f>'Monthly Prep'!AB160</f>
        <v>0</v>
      </c>
      <c r="AG153" s="201">
        <f>'Monthly Prep'!AC160</f>
        <v>0</v>
      </c>
      <c r="AH153" s="201">
        <f>'Monthly Prep'!AD160</f>
        <v>0</v>
      </c>
      <c r="AI153" s="201">
        <f>'Monthly Prep'!AE160</f>
        <v>0</v>
      </c>
      <c r="AJ153" s="201">
        <f>'Monthly Prep'!AF160</f>
        <v>0</v>
      </c>
      <c r="AK153" s="201">
        <f>'Monthly Prep'!AG160</f>
        <v>0</v>
      </c>
      <c r="AL153" s="201">
        <f>'Monthly Prep'!AH160</f>
        <v>0</v>
      </c>
      <c r="AM153" s="184">
        <f t="shared" si="7"/>
        <v>0</v>
      </c>
      <c r="AN153" s="201" t="str">
        <f>'Monthly Prep'!B$3</f>
        <v>Monthly Prep Reporting Tool 1.0.1</v>
      </c>
      <c r="AO153" s="197" t="str">
        <f>'Monthly Prep'!AJ160</f>
        <v/>
      </c>
    </row>
    <row r="154" spans="1:41" x14ac:dyDescent="0.25">
      <c r="A154" s="176" t="str">
        <f t="shared" si="6"/>
        <v>202205</v>
      </c>
      <c r="B154" s="177">
        <f>'Prep Partner Performance'!AE$2</f>
        <v>2022</v>
      </c>
      <c r="C154" s="178" t="str">
        <f>'Prep Partner Performance'!Z$2</f>
        <v>05</v>
      </c>
      <c r="D154" s="176">
        <f>'Prep Partner Performance'!G$2</f>
        <v>14943</v>
      </c>
      <c r="E154" s="175" t="str">
        <f>'Prep Partner Performance'!C$2</f>
        <v>Kisima Health Centre</v>
      </c>
      <c r="F154" s="297" t="str">
        <f>'Monthly Prep'!B$154</f>
        <v>Clients who had a Refill at Month 3 Number Tested STI Positive at month 3 Re-fill</v>
      </c>
      <c r="G154" s="201" t="str">
        <f>'Monthly Prep'!C161</f>
        <v>Sero -Discodant Couple</v>
      </c>
      <c r="H154" s="201" t="str">
        <f>'Monthly Prep'!D161</f>
        <v>MP01-153</v>
      </c>
      <c r="I154" s="201">
        <f>'Monthly Prep'!E161</f>
        <v>0</v>
      </c>
      <c r="J154" s="201">
        <f>'Monthly Prep'!F161</f>
        <v>0</v>
      </c>
      <c r="K154" s="201">
        <f>'Monthly Prep'!G161</f>
        <v>0</v>
      </c>
      <c r="L154" s="201">
        <f>'Monthly Prep'!H161</f>
        <v>0</v>
      </c>
      <c r="M154" s="201">
        <f>'Monthly Prep'!I161</f>
        <v>0</v>
      </c>
      <c r="N154" s="201">
        <f>'Monthly Prep'!J161</f>
        <v>0</v>
      </c>
      <c r="O154" s="201">
        <f>'Monthly Prep'!K161</f>
        <v>0</v>
      </c>
      <c r="P154" s="201">
        <f>'Monthly Prep'!L161</f>
        <v>0</v>
      </c>
      <c r="Q154" s="201">
        <f>'Monthly Prep'!M161</f>
        <v>0</v>
      </c>
      <c r="R154" s="201">
        <f>'Monthly Prep'!N161</f>
        <v>0</v>
      </c>
      <c r="S154" s="201">
        <f>'Monthly Prep'!O161</f>
        <v>0</v>
      </c>
      <c r="T154" s="201">
        <f>'Monthly Prep'!P161</f>
        <v>0</v>
      </c>
      <c r="U154" s="201">
        <f>'Monthly Prep'!Q161</f>
        <v>0</v>
      </c>
      <c r="V154" s="201">
        <f>'Monthly Prep'!R161</f>
        <v>0</v>
      </c>
      <c r="W154" s="201">
        <f>'Monthly Prep'!S161</f>
        <v>0</v>
      </c>
      <c r="X154" s="201">
        <f>'Monthly Prep'!T161</f>
        <v>0</v>
      </c>
      <c r="Y154" s="201">
        <f>'Monthly Prep'!U161</f>
        <v>0</v>
      </c>
      <c r="Z154" s="201">
        <f>'Monthly Prep'!V161</f>
        <v>0</v>
      </c>
      <c r="AA154" s="201">
        <f>'Monthly Prep'!W161</f>
        <v>0</v>
      </c>
      <c r="AB154" s="201">
        <f>'Monthly Prep'!X161</f>
        <v>0</v>
      </c>
      <c r="AC154" s="201">
        <f>'Monthly Prep'!Y161</f>
        <v>0</v>
      </c>
      <c r="AD154" s="201">
        <f>'Monthly Prep'!Z161</f>
        <v>0</v>
      </c>
      <c r="AE154" s="201">
        <f>'Monthly Prep'!AA161</f>
        <v>0</v>
      </c>
      <c r="AF154" s="201">
        <f>'Monthly Prep'!AB161</f>
        <v>0</v>
      </c>
      <c r="AG154" s="201">
        <f>'Monthly Prep'!AC161</f>
        <v>0</v>
      </c>
      <c r="AH154" s="201">
        <f>'Monthly Prep'!AD161</f>
        <v>0</v>
      </c>
      <c r="AI154" s="201">
        <f>'Monthly Prep'!AE161</f>
        <v>0</v>
      </c>
      <c r="AJ154" s="201">
        <f>'Monthly Prep'!AF161</f>
        <v>0</v>
      </c>
      <c r="AK154" s="201">
        <f>'Monthly Prep'!AG161</f>
        <v>0</v>
      </c>
      <c r="AL154" s="201">
        <f>'Monthly Prep'!AH161</f>
        <v>0</v>
      </c>
      <c r="AM154" s="184">
        <f t="shared" si="7"/>
        <v>0</v>
      </c>
      <c r="AN154" s="201" t="str">
        <f>'Monthly Prep'!B$3</f>
        <v>Monthly Prep Reporting Tool 1.0.1</v>
      </c>
      <c r="AO154" s="197" t="str">
        <f>'Monthly Prep'!AJ161</f>
        <v/>
      </c>
    </row>
    <row r="155" spans="1:41" x14ac:dyDescent="0.25">
      <c r="A155" s="176" t="str">
        <f t="shared" si="6"/>
        <v>202205</v>
      </c>
      <c r="B155" s="177">
        <f>'Prep Partner Performance'!AE$2</f>
        <v>2022</v>
      </c>
      <c r="C155" s="178" t="str">
        <f>'Prep Partner Performance'!Z$2</f>
        <v>05</v>
      </c>
      <c r="D155" s="176">
        <f>'Prep Partner Performance'!G$2</f>
        <v>14943</v>
      </c>
      <c r="E155" s="175" t="str">
        <f>'Prep Partner Performance'!C$2</f>
        <v>Kisima Health Centre</v>
      </c>
      <c r="F155" s="297" t="str">
        <f>'Monthly Prep'!B$154</f>
        <v>Clients who had a Refill at Month 3 Number Tested STI Positive at month 3 Re-fill</v>
      </c>
      <c r="G155" s="201" t="str">
        <f>'Monthly Prep'!C162</f>
        <v>Men who have Sex with Men</v>
      </c>
      <c r="H155" s="201" t="str">
        <f>'Monthly Prep'!D162</f>
        <v>MP01-154</v>
      </c>
      <c r="I155" s="201">
        <f>'Monthly Prep'!E162</f>
        <v>0</v>
      </c>
      <c r="J155" s="201">
        <f>'Monthly Prep'!F162</f>
        <v>0</v>
      </c>
      <c r="K155" s="201">
        <f>'Monthly Prep'!G162</f>
        <v>0</v>
      </c>
      <c r="L155" s="201">
        <f>'Monthly Prep'!H162</f>
        <v>0</v>
      </c>
      <c r="M155" s="201">
        <f>'Monthly Prep'!I162</f>
        <v>0</v>
      </c>
      <c r="N155" s="201">
        <f>'Monthly Prep'!J162</f>
        <v>0</v>
      </c>
      <c r="O155" s="201">
        <f>'Monthly Prep'!K162</f>
        <v>0</v>
      </c>
      <c r="P155" s="201">
        <f>'Monthly Prep'!L162</f>
        <v>0</v>
      </c>
      <c r="Q155" s="201">
        <f>'Monthly Prep'!M162</f>
        <v>0</v>
      </c>
      <c r="R155" s="201">
        <f>'Monthly Prep'!N162</f>
        <v>0</v>
      </c>
      <c r="S155" s="201">
        <f>'Monthly Prep'!O162</f>
        <v>0</v>
      </c>
      <c r="T155" s="201">
        <f>'Monthly Prep'!P162</f>
        <v>0</v>
      </c>
      <c r="U155" s="201">
        <f>'Monthly Prep'!Q162</f>
        <v>0</v>
      </c>
      <c r="V155" s="201">
        <f>'Monthly Prep'!R162</f>
        <v>0</v>
      </c>
      <c r="W155" s="201">
        <f>'Monthly Prep'!S162</f>
        <v>0</v>
      </c>
      <c r="X155" s="201">
        <f>'Monthly Prep'!T162</f>
        <v>0</v>
      </c>
      <c r="Y155" s="201">
        <f>'Monthly Prep'!U162</f>
        <v>0</v>
      </c>
      <c r="Z155" s="201">
        <f>'Monthly Prep'!V162</f>
        <v>0</v>
      </c>
      <c r="AA155" s="201">
        <f>'Monthly Prep'!W162</f>
        <v>0</v>
      </c>
      <c r="AB155" s="201">
        <f>'Monthly Prep'!X162</f>
        <v>0</v>
      </c>
      <c r="AC155" s="201">
        <f>'Monthly Prep'!Y162</f>
        <v>0</v>
      </c>
      <c r="AD155" s="201">
        <f>'Monthly Prep'!Z162</f>
        <v>0</v>
      </c>
      <c r="AE155" s="201">
        <f>'Monthly Prep'!AA162</f>
        <v>0</v>
      </c>
      <c r="AF155" s="201">
        <f>'Monthly Prep'!AB162</f>
        <v>0</v>
      </c>
      <c r="AG155" s="201">
        <f>'Monthly Prep'!AC162</f>
        <v>0</v>
      </c>
      <c r="AH155" s="201">
        <f>'Monthly Prep'!AD162</f>
        <v>0</v>
      </c>
      <c r="AI155" s="201">
        <f>'Monthly Prep'!AE162</f>
        <v>0</v>
      </c>
      <c r="AJ155" s="201">
        <f>'Monthly Prep'!AF162</f>
        <v>0</v>
      </c>
      <c r="AK155" s="201">
        <f>'Monthly Prep'!AG162</f>
        <v>0</v>
      </c>
      <c r="AL155" s="201">
        <f>'Monthly Prep'!AH162</f>
        <v>0</v>
      </c>
      <c r="AM155" s="184">
        <f t="shared" si="7"/>
        <v>0</v>
      </c>
      <c r="AN155" s="201" t="str">
        <f>'Monthly Prep'!B$3</f>
        <v>Monthly Prep Reporting Tool 1.0.1</v>
      </c>
      <c r="AO155" s="197" t="str">
        <f>'Monthly Prep'!AJ162</f>
        <v/>
      </c>
    </row>
    <row r="156" spans="1:41" x14ac:dyDescent="0.25">
      <c r="A156" s="176" t="str">
        <f t="shared" si="6"/>
        <v>202205</v>
      </c>
      <c r="B156" s="177">
        <f>'Prep Partner Performance'!AE$2</f>
        <v>2022</v>
      </c>
      <c r="C156" s="178" t="str">
        <f>'Prep Partner Performance'!Z$2</f>
        <v>05</v>
      </c>
      <c r="D156" s="176">
        <f>'Prep Partner Performance'!G$2</f>
        <v>14943</v>
      </c>
      <c r="E156" s="175" t="str">
        <f>'Prep Partner Performance'!C$2</f>
        <v>Kisima Health Centre</v>
      </c>
      <c r="F156" s="297" t="str">
        <f>'Monthly Prep'!B$163</f>
        <v>Number discontinued this month</v>
      </c>
      <c r="G156" s="201" t="str">
        <f>'Monthly Prep'!C163</f>
        <v>Adolescent Girls and Young Women (AGYW)</v>
      </c>
      <c r="H156" s="201" t="str">
        <f>'Monthly Prep'!D163</f>
        <v>MP01-155</v>
      </c>
      <c r="I156" s="201">
        <f>'Monthly Prep'!E163</f>
        <v>0</v>
      </c>
      <c r="J156" s="201">
        <f>'Monthly Prep'!F163</f>
        <v>0</v>
      </c>
      <c r="K156" s="201">
        <f>'Monthly Prep'!G163</f>
        <v>0</v>
      </c>
      <c r="L156" s="201">
        <f>'Monthly Prep'!H163</f>
        <v>0</v>
      </c>
      <c r="M156" s="201">
        <f>'Monthly Prep'!I163</f>
        <v>0</v>
      </c>
      <c r="N156" s="201">
        <f>'Monthly Prep'!J163</f>
        <v>0</v>
      </c>
      <c r="O156" s="201">
        <f>'Monthly Prep'!K163</f>
        <v>0</v>
      </c>
      <c r="P156" s="201">
        <f>'Monthly Prep'!L163</f>
        <v>0</v>
      </c>
      <c r="Q156" s="201">
        <f>'Monthly Prep'!M163</f>
        <v>0</v>
      </c>
      <c r="R156" s="201">
        <f>'Monthly Prep'!N163</f>
        <v>0</v>
      </c>
      <c r="S156" s="201">
        <f>'Monthly Prep'!O163</f>
        <v>0</v>
      </c>
      <c r="T156" s="201">
        <f>'Monthly Prep'!P163</f>
        <v>0</v>
      </c>
      <c r="U156" s="201">
        <f>'Monthly Prep'!Q163</f>
        <v>0</v>
      </c>
      <c r="V156" s="201">
        <f>'Monthly Prep'!R163</f>
        <v>0</v>
      </c>
      <c r="W156" s="201">
        <f>'Monthly Prep'!S163</f>
        <v>0</v>
      </c>
      <c r="X156" s="201">
        <f>'Monthly Prep'!T163</f>
        <v>0</v>
      </c>
      <c r="Y156" s="201">
        <f>'Monthly Prep'!U163</f>
        <v>0</v>
      </c>
      <c r="Z156" s="201">
        <f>'Monthly Prep'!V163</f>
        <v>0</v>
      </c>
      <c r="AA156" s="201">
        <f>'Monthly Prep'!W163</f>
        <v>0</v>
      </c>
      <c r="AB156" s="201">
        <f>'Monthly Prep'!X163</f>
        <v>0</v>
      </c>
      <c r="AC156" s="201">
        <f>'Monthly Prep'!Y163</f>
        <v>0</v>
      </c>
      <c r="AD156" s="201">
        <f>'Monthly Prep'!Z163</f>
        <v>0</v>
      </c>
      <c r="AE156" s="201">
        <f>'Monthly Prep'!AA163</f>
        <v>0</v>
      </c>
      <c r="AF156" s="201">
        <f>'Monthly Prep'!AB163</f>
        <v>0</v>
      </c>
      <c r="AG156" s="201">
        <f>'Monthly Prep'!AC163</f>
        <v>0</v>
      </c>
      <c r="AH156" s="201">
        <f>'Monthly Prep'!AD163</f>
        <v>0</v>
      </c>
      <c r="AI156" s="201">
        <f>'Monthly Prep'!AE163</f>
        <v>0</v>
      </c>
      <c r="AJ156" s="201">
        <f>'Monthly Prep'!AF163</f>
        <v>0</v>
      </c>
      <c r="AK156" s="201">
        <f>'Monthly Prep'!AG163</f>
        <v>0</v>
      </c>
      <c r="AL156" s="201">
        <f>'Monthly Prep'!AH163</f>
        <v>0</v>
      </c>
      <c r="AM156" s="184">
        <f t="shared" si="7"/>
        <v>0</v>
      </c>
      <c r="AN156" s="201" t="str">
        <f>'Monthly Prep'!B$3</f>
        <v>Monthly Prep Reporting Tool 1.0.1</v>
      </c>
      <c r="AO156" s="197">
        <f>'Monthly Prep'!AJ163</f>
        <v>0</v>
      </c>
    </row>
    <row r="157" spans="1:41" x14ac:dyDescent="0.25">
      <c r="A157" s="176" t="str">
        <f t="shared" si="6"/>
        <v>202205</v>
      </c>
      <c r="B157" s="177">
        <f>'Prep Partner Performance'!AE$2</f>
        <v>2022</v>
      </c>
      <c r="C157" s="178" t="str">
        <f>'Prep Partner Performance'!Z$2</f>
        <v>05</v>
      </c>
      <c r="D157" s="176">
        <f>'Prep Partner Performance'!G$2</f>
        <v>14943</v>
      </c>
      <c r="E157" s="175" t="str">
        <f>'Prep Partner Performance'!C$2</f>
        <v>Kisima Health Centre</v>
      </c>
      <c r="F157" s="297" t="str">
        <f>'Monthly Prep'!B$163</f>
        <v>Number discontinued this month</v>
      </c>
      <c r="G157" s="201" t="str">
        <f>'Monthly Prep'!C164</f>
        <v>Female Sex Workers</v>
      </c>
      <c r="H157" s="201" t="str">
        <f>'Monthly Prep'!D164</f>
        <v>MP01-156</v>
      </c>
      <c r="I157" s="201">
        <f>'Monthly Prep'!E164</f>
        <v>0</v>
      </c>
      <c r="J157" s="201">
        <f>'Monthly Prep'!F164</f>
        <v>0</v>
      </c>
      <c r="K157" s="201">
        <f>'Monthly Prep'!G164</f>
        <v>0</v>
      </c>
      <c r="L157" s="201">
        <f>'Monthly Prep'!H164</f>
        <v>0</v>
      </c>
      <c r="M157" s="201">
        <f>'Monthly Prep'!I164</f>
        <v>0</v>
      </c>
      <c r="N157" s="201">
        <f>'Monthly Prep'!J164</f>
        <v>0</v>
      </c>
      <c r="O157" s="201">
        <f>'Monthly Prep'!K164</f>
        <v>0</v>
      </c>
      <c r="P157" s="201">
        <f>'Monthly Prep'!L164</f>
        <v>0</v>
      </c>
      <c r="Q157" s="201">
        <f>'Monthly Prep'!M164</f>
        <v>0</v>
      </c>
      <c r="R157" s="201">
        <f>'Monthly Prep'!N164</f>
        <v>0</v>
      </c>
      <c r="S157" s="201">
        <f>'Monthly Prep'!O164</f>
        <v>0</v>
      </c>
      <c r="T157" s="201">
        <f>'Monthly Prep'!P164</f>
        <v>0</v>
      </c>
      <c r="U157" s="201">
        <f>'Monthly Prep'!Q164</f>
        <v>0</v>
      </c>
      <c r="V157" s="201">
        <f>'Monthly Prep'!R164</f>
        <v>0</v>
      </c>
      <c r="W157" s="201">
        <f>'Monthly Prep'!S164</f>
        <v>0</v>
      </c>
      <c r="X157" s="201">
        <f>'Monthly Prep'!T164</f>
        <v>0</v>
      </c>
      <c r="Y157" s="201">
        <f>'Monthly Prep'!U164</f>
        <v>0</v>
      </c>
      <c r="Z157" s="201">
        <f>'Monthly Prep'!V164</f>
        <v>0</v>
      </c>
      <c r="AA157" s="201">
        <f>'Monthly Prep'!W164</f>
        <v>0</v>
      </c>
      <c r="AB157" s="201">
        <f>'Monthly Prep'!X164</f>
        <v>0</v>
      </c>
      <c r="AC157" s="201">
        <f>'Monthly Prep'!Y164</f>
        <v>0</v>
      </c>
      <c r="AD157" s="201">
        <f>'Monthly Prep'!Z164</f>
        <v>0</v>
      </c>
      <c r="AE157" s="201">
        <f>'Monthly Prep'!AA164</f>
        <v>0</v>
      </c>
      <c r="AF157" s="201">
        <f>'Monthly Prep'!AB164</f>
        <v>0</v>
      </c>
      <c r="AG157" s="201">
        <f>'Monthly Prep'!AC164</f>
        <v>0</v>
      </c>
      <c r="AH157" s="201">
        <f>'Monthly Prep'!AD164</f>
        <v>0</v>
      </c>
      <c r="AI157" s="201">
        <f>'Monthly Prep'!AE164</f>
        <v>0</v>
      </c>
      <c r="AJ157" s="201">
        <f>'Monthly Prep'!AF164</f>
        <v>0</v>
      </c>
      <c r="AK157" s="201">
        <f>'Monthly Prep'!AG164</f>
        <v>0</v>
      </c>
      <c r="AL157" s="201">
        <f>'Monthly Prep'!AH164</f>
        <v>0</v>
      </c>
      <c r="AM157" s="184">
        <f t="shared" si="7"/>
        <v>0</v>
      </c>
      <c r="AN157" s="201" t="str">
        <f>'Monthly Prep'!B$3</f>
        <v>Monthly Prep Reporting Tool 1.0.1</v>
      </c>
      <c r="AO157" s="197">
        <f>'Monthly Prep'!AJ164</f>
        <v>0</v>
      </c>
    </row>
    <row r="158" spans="1:41" x14ac:dyDescent="0.25">
      <c r="A158" s="176" t="str">
        <f t="shared" si="6"/>
        <v>202205</v>
      </c>
      <c r="B158" s="177">
        <f>'Prep Partner Performance'!AE$2</f>
        <v>2022</v>
      </c>
      <c r="C158" s="178" t="str">
        <f>'Prep Partner Performance'!Z$2</f>
        <v>05</v>
      </c>
      <c r="D158" s="176">
        <f>'Prep Partner Performance'!G$2</f>
        <v>14943</v>
      </c>
      <c r="E158" s="175" t="str">
        <f>'Prep Partner Performance'!C$2</f>
        <v>Kisima Health Centre</v>
      </c>
      <c r="F158" s="297" t="str">
        <f>'Monthly Prep'!B$163</f>
        <v>Number discontinued this month</v>
      </c>
      <c r="G158" s="201" t="str">
        <f>'Monthly Prep'!C165</f>
        <v>General Population</v>
      </c>
      <c r="H158" s="201" t="str">
        <f>'Monthly Prep'!D165</f>
        <v>MP01-157</v>
      </c>
      <c r="I158" s="201">
        <f>'Monthly Prep'!E165</f>
        <v>0</v>
      </c>
      <c r="J158" s="201">
        <f>'Monthly Prep'!F165</f>
        <v>0</v>
      </c>
      <c r="K158" s="201">
        <f>'Monthly Prep'!G165</f>
        <v>0</v>
      </c>
      <c r="L158" s="201">
        <f>'Monthly Prep'!H165</f>
        <v>0</v>
      </c>
      <c r="M158" s="201">
        <f>'Monthly Prep'!I165</f>
        <v>0</v>
      </c>
      <c r="N158" s="201">
        <f>'Monthly Prep'!J165</f>
        <v>0</v>
      </c>
      <c r="O158" s="201">
        <f>'Monthly Prep'!K165</f>
        <v>0</v>
      </c>
      <c r="P158" s="201">
        <f>'Monthly Prep'!L165</f>
        <v>0</v>
      </c>
      <c r="Q158" s="201">
        <f>'Monthly Prep'!M165</f>
        <v>0</v>
      </c>
      <c r="R158" s="201">
        <f>'Monthly Prep'!N165</f>
        <v>0</v>
      </c>
      <c r="S158" s="201">
        <f>'Monthly Prep'!O165</f>
        <v>0</v>
      </c>
      <c r="T158" s="201">
        <f>'Monthly Prep'!P165</f>
        <v>0</v>
      </c>
      <c r="U158" s="201">
        <f>'Monthly Prep'!Q165</f>
        <v>0</v>
      </c>
      <c r="V158" s="201">
        <f>'Monthly Prep'!R165</f>
        <v>0</v>
      </c>
      <c r="W158" s="201">
        <f>'Monthly Prep'!S165</f>
        <v>0</v>
      </c>
      <c r="X158" s="201">
        <f>'Monthly Prep'!T165</f>
        <v>0</v>
      </c>
      <c r="Y158" s="201">
        <f>'Monthly Prep'!U165</f>
        <v>0</v>
      </c>
      <c r="Z158" s="201">
        <f>'Monthly Prep'!V165</f>
        <v>0</v>
      </c>
      <c r="AA158" s="201">
        <f>'Monthly Prep'!W165</f>
        <v>0</v>
      </c>
      <c r="AB158" s="201">
        <f>'Monthly Prep'!X165</f>
        <v>0</v>
      </c>
      <c r="AC158" s="201">
        <f>'Monthly Prep'!Y165</f>
        <v>0</v>
      </c>
      <c r="AD158" s="201">
        <f>'Monthly Prep'!Z165</f>
        <v>0</v>
      </c>
      <c r="AE158" s="201">
        <f>'Monthly Prep'!AA165</f>
        <v>0</v>
      </c>
      <c r="AF158" s="201">
        <f>'Monthly Prep'!AB165</f>
        <v>0</v>
      </c>
      <c r="AG158" s="201">
        <f>'Monthly Prep'!AC165</f>
        <v>0</v>
      </c>
      <c r="AH158" s="201">
        <f>'Monthly Prep'!AD165</f>
        <v>0</v>
      </c>
      <c r="AI158" s="201">
        <f>'Monthly Prep'!AE165</f>
        <v>0</v>
      </c>
      <c r="AJ158" s="201">
        <f>'Monthly Prep'!AF165</f>
        <v>0</v>
      </c>
      <c r="AK158" s="201">
        <f>'Monthly Prep'!AG165</f>
        <v>0</v>
      </c>
      <c r="AL158" s="201">
        <f>'Monthly Prep'!AH165</f>
        <v>0</v>
      </c>
      <c r="AM158" s="184">
        <f t="shared" si="7"/>
        <v>0</v>
      </c>
      <c r="AN158" s="201" t="str">
        <f>'Monthly Prep'!B$3</f>
        <v>Monthly Prep Reporting Tool 1.0.1</v>
      </c>
      <c r="AO158" s="197">
        <f>'Monthly Prep'!AJ165</f>
        <v>0</v>
      </c>
    </row>
    <row r="159" spans="1:41" x14ac:dyDescent="0.25">
      <c r="A159" s="176" t="str">
        <f t="shared" si="6"/>
        <v>202205</v>
      </c>
      <c r="B159" s="177">
        <f>'Prep Partner Performance'!AE$2</f>
        <v>2022</v>
      </c>
      <c r="C159" s="178" t="str">
        <f>'Prep Partner Performance'!Z$2</f>
        <v>05</v>
      </c>
      <c r="D159" s="176">
        <f>'Prep Partner Performance'!G$2</f>
        <v>14943</v>
      </c>
      <c r="E159" s="175" t="str">
        <f>'Prep Partner Performance'!C$2</f>
        <v>Kisima Health Centre</v>
      </c>
      <c r="F159" s="297" t="str">
        <f>'Monthly Prep'!B$163</f>
        <v>Number discontinued this month</v>
      </c>
      <c r="G159" s="201" t="str">
        <f>'Monthly Prep'!C166</f>
        <v>Men at High Risk</v>
      </c>
      <c r="H159" s="201" t="str">
        <f>'Monthly Prep'!D166</f>
        <v>MP01-158</v>
      </c>
      <c r="I159" s="201">
        <f>'Monthly Prep'!E166</f>
        <v>0</v>
      </c>
      <c r="J159" s="201">
        <f>'Monthly Prep'!F166</f>
        <v>0</v>
      </c>
      <c r="K159" s="201">
        <f>'Monthly Prep'!G166</f>
        <v>0</v>
      </c>
      <c r="L159" s="201">
        <f>'Monthly Prep'!H166</f>
        <v>0</v>
      </c>
      <c r="M159" s="201">
        <f>'Monthly Prep'!I166</f>
        <v>0</v>
      </c>
      <c r="N159" s="201">
        <f>'Monthly Prep'!J166</f>
        <v>0</v>
      </c>
      <c r="O159" s="201">
        <f>'Monthly Prep'!K166</f>
        <v>0</v>
      </c>
      <c r="P159" s="201">
        <f>'Monthly Prep'!L166</f>
        <v>0</v>
      </c>
      <c r="Q159" s="201">
        <f>'Monthly Prep'!M166</f>
        <v>0</v>
      </c>
      <c r="R159" s="201">
        <f>'Monthly Prep'!N166</f>
        <v>0</v>
      </c>
      <c r="S159" s="201">
        <f>'Monthly Prep'!O166</f>
        <v>0</v>
      </c>
      <c r="T159" s="201">
        <f>'Monthly Prep'!P166</f>
        <v>0</v>
      </c>
      <c r="U159" s="201">
        <f>'Monthly Prep'!Q166</f>
        <v>0</v>
      </c>
      <c r="V159" s="201">
        <f>'Monthly Prep'!R166</f>
        <v>0</v>
      </c>
      <c r="W159" s="201">
        <f>'Monthly Prep'!S166</f>
        <v>0</v>
      </c>
      <c r="X159" s="201">
        <f>'Monthly Prep'!T166</f>
        <v>0</v>
      </c>
      <c r="Y159" s="201">
        <f>'Monthly Prep'!U166</f>
        <v>0</v>
      </c>
      <c r="Z159" s="201">
        <f>'Monthly Prep'!V166</f>
        <v>0</v>
      </c>
      <c r="AA159" s="201">
        <f>'Monthly Prep'!W166</f>
        <v>0</v>
      </c>
      <c r="AB159" s="201">
        <f>'Monthly Prep'!X166</f>
        <v>0</v>
      </c>
      <c r="AC159" s="201">
        <f>'Monthly Prep'!Y166</f>
        <v>0</v>
      </c>
      <c r="AD159" s="201">
        <f>'Monthly Prep'!Z166</f>
        <v>0</v>
      </c>
      <c r="AE159" s="201">
        <f>'Monthly Prep'!AA166</f>
        <v>0</v>
      </c>
      <c r="AF159" s="201">
        <f>'Monthly Prep'!AB166</f>
        <v>0</v>
      </c>
      <c r="AG159" s="201">
        <f>'Monthly Prep'!AC166</f>
        <v>0</v>
      </c>
      <c r="AH159" s="201">
        <f>'Monthly Prep'!AD166</f>
        <v>0</v>
      </c>
      <c r="AI159" s="201">
        <f>'Monthly Prep'!AE166</f>
        <v>0</v>
      </c>
      <c r="AJ159" s="201">
        <f>'Monthly Prep'!AF166</f>
        <v>0</v>
      </c>
      <c r="AK159" s="201">
        <f>'Monthly Prep'!AG166</f>
        <v>0</v>
      </c>
      <c r="AL159" s="201">
        <f>'Monthly Prep'!AH166</f>
        <v>0</v>
      </c>
      <c r="AM159" s="184">
        <f t="shared" si="7"/>
        <v>0</v>
      </c>
      <c r="AN159" s="201" t="str">
        <f>'Monthly Prep'!B$3</f>
        <v>Monthly Prep Reporting Tool 1.0.1</v>
      </c>
      <c r="AO159" s="197">
        <f>'Monthly Prep'!AJ166</f>
        <v>0</v>
      </c>
    </row>
    <row r="160" spans="1:41" x14ac:dyDescent="0.25">
      <c r="A160" s="176" t="str">
        <f t="shared" si="6"/>
        <v>202205</v>
      </c>
      <c r="B160" s="177">
        <f>'Prep Partner Performance'!AE$2</f>
        <v>2022</v>
      </c>
      <c r="C160" s="178" t="str">
        <f>'Prep Partner Performance'!Z$2</f>
        <v>05</v>
      </c>
      <c r="D160" s="176">
        <f>'Prep Partner Performance'!G$2</f>
        <v>14943</v>
      </c>
      <c r="E160" s="175" t="str">
        <f>'Prep Partner Performance'!C$2</f>
        <v>Kisima Health Centre</v>
      </c>
      <c r="F160" s="297" t="str">
        <f>'Monthly Prep'!B$163</f>
        <v>Number discontinued this month</v>
      </c>
      <c r="G160" s="201" t="str">
        <f>'Monthly Prep'!C167</f>
        <v>PBFW Breastfeeding</v>
      </c>
      <c r="H160" s="201" t="str">
        <f>'Monthly Prep'!D167</f>
        <v>MP01-159</v>
      </c>
      <c r="I160" s="201">
        <f>'Monthly Prep'!E167</f>
        <v>0</v>
      </c>
      <c r="J160" s="201">
        <f>'Monthly Prep'!F167</f>
        <v>0</v>
      </c>
      <c r="K160" s="201">
        <f>'Monthly Prep'!G167</f>
        <v>0</v>
      </c>
      <c r="L160" s="201">
        <f>'Monthly Prep'!H167</f>
        <v>0</v>
      </c>
      <c r="M160" s="201">
        <f>'Monthly Prep'!I167</f>
        <v>0</v>
      </c>
      <c r="N160" s="201">
        <f>'Monthly Prep'!J167</f>
        <v>0</v>
      </c>
      <c r="O160" s="201">
        <f>'Monthly Prep'!K167</f>
        <v>0</v>
      </c>
      <c r="P160" s="201">
        <f>'Monthly Prep'!L167</f>
        <v>0</v>
      </c>
      <c r="Q160" s="201">
        <f>'Monthly Prep'!M167</f>
        <v>0</v>
      </c>
      <c r="R160" s="201">
        <f>'Monthly Prep'!N167</f>
        <v>0</v>
      </c>
      <c r="S160" s="201">
        <f>'Monthly Prep'!O167</f>
        <v>0</v>
      </c>
      <c r="T160" s="201">
        <f>'Monthly Prep'!P167</f>
        <v>0</v>
      </c>
      <c r="U160" s="201">
        <f>'Monthly Prep'!Q167</f>
        <v>0</v>
      </c>
      <c r="V160" s="201">
        <f>'Monthly Prep'!R167</f>
        <v>0</v>
      </c>
      <c r="W160" s="201">
        <f>'Monthly Prep'!S167</f>
        <v>0</v>
      </c>
      <c r="X160" s="201">
        <f>'Monthly Prep'!T167</f>
        <v>0</v>
      </c>
      <c r="Y160" s="201">
        <f>'Monthly Prep'!U167</f>
        <v>0</v>
      </c>
      <c r="Z160" s="201">
        <f>'Monthly Prep'!V167</f>
        <v>0</v>
      </c>
      <c r="AA160" s="201">
        <f>'Monthly Prep'!W167</f>
        <v>0</v>
      </c>
      <c r="AB160" s="201">
        <f>'Monthly Prep'!X167</f>
        <v>0</v>
      </c>
      <c r="AC160" s="201">
        <f>'Monthly Prep'!Y167</f>
        <v>0</v>
      </c>
      <c r="AD160" s="201">
        <f>'Monthly Prep'!Z167</f>
        <v>0</v>
      </c>
      <c r="AE160" s="201">
        <f>'Monthly Prep'!AA167</f>
        <v>0</v>
      </c>
      <c r="AF160" s="201">
        <f>'Monthly Prep'!AB167</f>
        <v>0</v>
      </c>
      <c r="AG160" s="201">
        <f>'Monthly Prep'!AC167</f>
        <v>0</v>
      </c>
      <c r="AH160" s="201">
        <f>'Monthly Prep'!AD167</f>
        <v>0</v>
      </c>
      <c r="AI160" s="201">
        <f>'Monthly Prep'!AE167</f>
        <v>0</v>
      </c>
      <c r="AJ160" s="201">
        <f>'Monthly Prep'!AF167</f>
        <v>0</v>
      </c>
      <c r="AK160" s="201">
        <f>'Monthly Prep'!AG167</f>
        <v>0</v>
      </c>
      <c r="AL160" s="201">
        <f>'Monthly Prep'!AH167</f>
        <v>0</v>
      </c>
      <c r="AM160" s="184">
        <f t="shared" si="7"/>
        <v>0</v>
      </c>
      <c r="AN160" s="201" t="str">
        <f>'Monthly Prep'!B$3</f>
        <v>Monthly Prep Reporting Tool 1.0.1</v>
      </c>
      <c r="AO160" s="197">
        <f>'Monthly Prep'!AJ167</f>
        <v>0</v>
      </c>
    </row>
    <row r="161" spans="1:41" x14ac:dyDescent="0.25">
      <c r="A161" s="176" t="str">
        <f t="shared" si="6"/>
        <v>202205</v>
      </c>
      <c r="B161" s="177">
        <f>'Prep Partner Performance'!AE$2</f>
        <v>2022</v>
      </c>
      <c r="C161" s="178" t="str">
        <f>'Prep Partner Performance'!Z$2</f>
        <v>05</v>
      </c>
      <c r="D161" s="176">
        <f>'Prep Partner Performance'!G$2</f>
        <v>14943</v>
      </c>
      <c r="E161" s="175" t="str">
        <f>'Prep Partner Performance'!C$2</f>
        <v>Kisima Health Centre</v>
      </c>
      <c r="F161" s="297" t="str">
        <f>'Monthly Prep'!B$163</f>
        <v>Number discontinued this month</v>
      </c>
      <c r="G161" s="201" t="str">
        <f>'Monthly Prep'!C168</f>
        <v>PBFW Pregnant</v>
      </c>
      <c r="H161" s="201" t="str">
        <f>'Monthly Prep'!D168</f>
        <v>MP01-160</v>
      </c>
      <c r="I161" s="201">
        <f>'Monthly Prep'!E168</f>
        <v>0</v>
      </c>
      <c r="J161" s="201">
        <f>'Monthly Prep'!F168</f>
        <v>0</v>
      </c>
      <c r="K161" s="201">
        <f>'Monthly Prep'!G168</f>
        <v>0</v>
      </c>
      <c r="L161" s="201">
        <f>'Monthly Prep'!H168</f>
        <v>0</v>
      </c>
      <c r="M161" s="201">
        <f>'Monthly Prep'!I168</f>
        <v>0</v>
      </c>
      <c r="N161" s="201">
        <f>'Monthly Prep'!J168</f>
        <v>0</v>
      </c>
      <c r="O161" s="201">
        <f>'Monthly Prep'!K168</f>
        <v>0</v>
      </c>
      <c r="P161" s="201">
        <f>'Monthly Prep'!L168</f>
        <v>0</v>
      </c>
      <c r="Q161" s="201">
        <f>'Monthly Prep'!M168</f>
        <v>0</v>
      </c>
      <c r="R161" s="201">
        <f>'Monthly Prep'!N168</f>
        <v>0</v>
      </c>
      <c r="S161" s="201">
        <f>'Monthly Prep'!O168</f>
        <v>0</v>
      </c>
      <c r="T161" s="201">
        <f>'Monthly Prep'!P168</f>
        <v>0</v>
      </c>
      <c r="U161" s="201">
        <f>'Monthly Prep'!Q168</f>
        <v>0</v>
      </c>
      <c r="V161" s="201">
        <f>'Monthly Prep'!R168</f>
        <v>0</v>
      </c>
      <c r="W161" s="201">
        <f>'Monthly Prep'!S168</f>
        <v>0</v>
      </c>
      <c r="X161" s="201">
        <f>'Monthly Prep'!T168</f>
        <v>0</v>
      </c>
      <c r="Y161" s="201">
        <f>'Monthly Prep'!U168</f>
        <v>0</v>
      </c>
      <c r="Z161" s="201">
        <f>'Monthly Prep'!V168</f>
        <v>0</v>
      </c>
      <c r="AA161" s="201">
        <f>'Monthly Prep'!W168</f>
        <v>0</v>
      </c>
      <c r="AB161" s="201">
        <f>'Monthly Prep'!X168</f>
        <v>0</v>
      </c>
      <c r="AC161" s="201">
        <f>'Monthly Prep'!Y168</f>
        <v>0</v>
      </c>
      <c r="AD161" s="201">
        <f>'Monthly Prep'!Z168</f>
        <v>0</v>
      </c>
      <c r="AE161" s="201">
        <f>'Monthly Prep'!AA168</f>
        <v>0</v>
      </c>
      <c r="AF161" s="201">
        <f>'Monthly Prep'!AB168</f>
        <v>0</v>
      </c>
      <c r="AG161" s="201">
        <f>'Monthly Prep'!AC168</f>
        <v>0</v>
      </c>
      <c r="AH161" s="201">
        <f>'Monthly Prep'!AD168</f>
        <v>0</v>
      </c>
      <c r="AI161" s="201">
        <f>'Monthly Prep'!AE168</f>
        <v>0</v>
      </c>
      <c r="AJ161" s="201">
        <f>'Monthly Prep'!AF168</f>
        <v>0</v>
      </c>
      <c r="AK161" s="201">
        <f>'Monthly Prep'!AG168</f>
        <v>0</v>
      </c>
      <c r="AL161" s="201">
        <f>'Monthly Prep'!AH168</f>
        <v>0</v>
      </c>
      <c r="AM161" s="184">
        <f t="shared" si="7"/>
        <v>0</v>
      </c>
      <c r="AN161" s="201" t="str">
        <f>'Monthly Prep'!B$3</f>
        <v>Monthly Prep Reporting Tool 1.0.1</v>
      </c>
      <c r="AO161" s="197">
        <f>'Monthly Prep'!AJ168</f>
        <v>0</v>
      </c>
    </row>
    <row r="162" spans="1:41" x14ac:dyDescent="0.25">
      <c r="A162" s="176" t="str">
        <f t="shared" si="6"/>
        <v>202205</v>
      </c>
      <c r="B162" s="177">
        <f>'Prep Partner Performance'!AE$2</f>
        <v>2022</v>
      </c>
      <c r="C162" s="178" t="str">
        <f>'Prep Partner Performance'!Z$2</f>
        <v>05</v>
      </c>
      <c r="D162" s="176">
        <f>'Prep Partner Performance'!G$2</f>
        <v>14943</v>
      </c>
      <c r="E162" s="175" t="str">
        <f>'Prep Partner Performance'!C$2</f>
        <v>Kisima Health Centre</v>
      </c>
      <c r="F162" s="297" t="str">
        <f>'Monthly Prep'!B$163</f>
        <v>Number discontinued this month</v>
      </c>
      <c r="G162" s="201" t="str">
        <f>'Monthly Prep'!C169</f>
        <v>People Who Inject Drugs</v>
      </c>
      <c r="H162" s="201" t="str">
        <f>'Monthly Prep'!D169</f>
        <v>MP01-161</v>
      </c>
      <c r="I162" s="201">
        <f>'Monthly Prep'!E169</f>
        <v>0</v>
      </c>
      <c r="J162" s="201">
        <f>'Monthly Prep'!F169</f>
        <v>0</v>
      </c>
      <c r="K162" s="201">
        <f>'Monthly Prep'!G169</f>
        <v>0</v>
      </c>
      <c r="L162" s="201">
        <f>'Monthly Prep'!H169</f>
        <v>0</v>
      </c>
      <c r="M162" s="201">
        <f>'Monthly Prep'!I169</f>
        <v>0</v>
      </c>
      <c r="N162" s="201">
        <f>'Monthly Prep'!J169</f>
        <v>0</v>
      </c>
      <c r="O162" s="201">
        <f>'Monthly Prep'!K169</f>
        <v>0</v>
      </c>
      <c r="P162" s="201">
        <f>'Monthly Prep'!L169</f>
        <v>0</v>
      </c>
      <c r="Q162" s="201">
        <f>'Monthly Prep'!M169</f>
        <v>0</v>
      </c>
      <c r="R162" s="201">
        <f>'Monthly Prep'!N169</f>
        <v>0</v>
      </c>
      <c r="S162" s="201">
        <f>'Monthly Prep'!O169</f>
        <v>0</v>
      </c>
      <c r="T162" s="201">
        <f>'Monthly Prep'!P169</f>
        <v>0</v>
      </c>
      <c r="U162" s="201">
        <f>'Monthly Prep'!Q169</f>
        <v>0</v>
      </c>
      <c r="V162" s="201">
        <f>'Monthly Prep'!R169</f>
        <v>0</v>
      </c>
      <c r="W162" s="201">
        <f>'Monthly Prep'!S169</f>
        <v>0</v>
      </c>
      <c r="X162" s="201">
        <f>'Monthly Prep'!T169</f>
        <v>0</v>
      </c>
      <c r="Y162" s="201">
        <f>'Monthly Prep'!U169</f>
        <v>0</v>
      </c>
      <c r="Z162" s="201">
        <f>'Monthly Prep'!V169</f>
        <v>0</v>
      </c>
      <c r="AA162" s="201">
        <f>'Monthly Prep'!W169</f>
        <v>0</v>
      </c>
      <c r="AB162" s="201">
        <f>'Monthly Prep'!X169</f>
        <v>0</v>
      </c>
      <c r="AC162" s="201">
        <f>'Monthly Prep'!Y169</f>
        <v>0</v>
      </c>
      <c r="AD162" s="201">
        <f>'Monthly Prep'!Z169</f>
        <v>0</v>
      </c>
      <c r="AE162" s="201">
        <f>'Monthly Prep'!AA169</f>
        <v>0</v>
      </c>
      <c r="AF162" s="201">
        <f>'Monthly Prep'!AB169</f>
        <v>0</v>
      </c>
      <c r="AG162" s="201">
        <f>'Monthly Prep'!AC169</f>
        <v>0</v>
      </c>
      <c r="AH162" s="201">
        <f>'Monthly Prep'!AD169</f>
        <v>0</v>
      </c>
      <c r="AI162" s="201">
        <f>'Monthly Prep'!AE169</f>
        <v>0</v>
      </c>
      <c r="AJ162" s="201">
        <f>'Monthly Prep'!AF169</f>
        <v>0</v>
      </c>
      <c r="AK162" s="201">
        <f>'Monthly Prep'!AG169</f>
        <v>0</v>
      </c>
      <c r="AL162" s="201">
        <f>'Monthly Prep'!AH169</f>
        <v>0</v>
      </c>
      <c r="AM162" s="184">
        <f t="shared" si="7"/>
        <v>0</v>
      </c>
      <c r="AN162" s="201" t="str">
        <f>'Monthly Prep'!B$3</f>
        <v>Monthly Prep Reporting Tool 1.0.1</v>
      </c>
      <c r="AO162" s="197">
        <f>'Monthly Prep'!AJ169</f>
        <v>0</v>
      </c>
    </row>
    <row r="163" spans="1:41" x14ac:dyDescent="0.25">
      <c r="A163" s="176" t="str">
        <f t="shared" si="6"/>
        <v>202205</v>
      </c>
      <c r="B163" s="177">
        <f>'Prep Partner Performance'!AE$2</f>
        <v>2022</v>
      </c>
      <c r="C163" s="178" t="str">
        <f>'Prep Partner Performance'!Z$2</f>
        <v>05</v>
      </c>
      <c r="D163" s="176">
        <f>'Prep Partner Performance'!G$2</f>
        <v>14943</v>
      </c>
      <c r="E163" s="175" t="str">
        <f>'Prep Partner Performance'!C$2</f>
        <v>Kisima Health Centre</v>
      </c>
      <c r="F163" s="297" t="str">
        <f>'Monthly Prep'!B$163</f>
        <v>Number discontinued this month</v>
      </c>
      <c r="G163" s="201" t="str">
        <f>'Monthly Prep'!C170</f>
        <v>Sero -Discodant Couple</v>
      </c>
      <c r="H163" s="201" t="str">
        <f>'Monthly Prep'!D170</f>
        <v>MP01-162</v>
      </c>
      <c r="I163" s="201">
        <f>'Monthly Prep'!E170</f>
        <v>0</v>
      </c>
      <c r="J163" s="201">
        <f>'Monthly Prep'!F170</f>
        <v>0</v>
      </c>
      <c r="K163" s="201">
        <f>'Monthly Prep'!G170</f>
        <v>0</v>
      </c>
      <c r="L163" s="201">
        <f>'Monthly Prep'!H170</f>
        <v>0</v>
      </c>
      <c r="M163" s="201">
        <f>'Monthly Prep'!I170</f>
        <v>0</v>
      </c>
      <c r="N163" s="201">
        <f>'Monthly Prep'!J170</f>
        <v>0</v>
      </c>
      <c r="O163" s="201">
        <f>'Monthly Prep'!K170</f>
        <v>0</v>
      </c>
      <c r="P163" s="201">
        <f>'Monthly Prep'!L170</f>
        <v>0</v>
      </c>
      <c r="Q163" s="201">
        <f>'Monthly Prep'!M170</f>
        <v>0</v>
      </c>
      <c r="R163" s="201">
        <f>'Monthly Prep'!N170</f>
        <v>0</v>
      </c>
      <c r="S163" s="201">
        <f>'Monthly Prep'!O170</f>
        <v>0</v>
      </c>
      <c r="T163" s="201">
        <f>'Monthly Prep'!P170</f>
        <v>0</v>
      </c>
      <c r="U163" s="201">
        <f>'Monthly Prep'!Q170</f>
        <v>0</v>
      </c>
      <c r="V163" s="201">
        <f>'Monthly Prep'!R170</f>
        <v>0</v>
      </c>
      <c r="W163" s="201">
        <f>'Monthly Prep'!S170</f>
        <v>0</v>
      </c>
      <c r="X163" s="201">
        <f>'Monthly Prep'!T170</f>
        <v>0</v>
      </c>
      <c r="Y163" s="201">
        <f>'Monthly Prep'!U170</f>
        <v>0</v>
      </c>
      <c r="Z163" s="201">
        <f>'Monthly Prep'!V170</f>
        <v>0</v>
      </c>
      <c r="AA163" s="201">
        <f>'Monthly Prep'!W170</f>
        <v>0</v>
      </c>
      <c r="AB163" s="201">
        <f>'Monthly Prep'!X170</f>
        <v>0</v>
      </c>
      <c r="AC163" s="201">
        <f>'Monthly Prep'!Y170</f>
        <v>0</v>
      </c>
      <c r="AD163" s="201">
        <f>'Monthly Prep'!Z170</f>
        <v>0</v>
      </c>
      <c r="AE163" s="201">
        <f>'Monthly Prep'!AA170</f>
        <v>0</v>
      </c>
      <c r="AF163" s="201">
        <f>'Monthly Prep'!AB170</f>
        <v>0</v>
      </c>
      <c r="AG163" s="201">
        <f>'Monthly Prep'!AC170</f>
        <v>0</v>
      </c>
      <c r="AH163" s="201">
        <f>'Monthly Prep'!AD170</f>
        <v>0</v>
      </c>
      <c r="AI163" s="201">
        <f>'Monthly Prep'!AE170</f>
        <v>0</v>
      </c>
      <c r="AJ163" s="201">
        <f>'Monthly Prep'!AF170</f>
        <v>0</v>
      </c>
      <c r="AK163" s="201">
        <f>'Monthly Prep'!AG170</f>
        <v>0</v>
      </c>
      <c r="AL163" s="201">
        <f>'Monthly Prep'!AH170</f>
        <v>0</v>
      </c>
      <c r="AM163" s="184">
        <f t="shared" si="7"/>
        <v>0</v>
      </c>
      <c r="AN163" s="201" t="str">
        <f>'Monthly Prep'!B$3</f>
        <v>Monthly Prep Reporting Tool 1.0.1</v>
      </c>
      <c r="AO163" s="197">
        <f>'Monthly Prep'!AJ170</f>
        <v>0</v>
      </c>
    </row>
    <row r="164" spans="1:41" x14ac:dyDescent="0.25">
      <c r="A164" s="176" t="str">
        <f t="shared" si="6"/>
        <v>202205</v>
      </c>
      <c r="B164" s="177">
        <f>'Prep Partner Performance'!AE$2</f>
        <v>2022</v>
      </c>
      <c r="C164" s="178" t="str">
        <f>'Prep Partner Performance'!Z$2</f>
        <v>05</v>
      </c>
      <c r="D164" s="176">
        <f>'Prep Partner Performance'!G$2</f>
        <v>14943</v>
      </c>
      <c r="E164" s="175" t="str">
        <f>'Prep Partner Performance'!C$2</f>
        <v>Kisima Health Centre</v>
      </c>
      <c r="F164" s="297" t="str">
        <f>'Monthly Prep'!B$163</f>
        <v>Number discontinued this month</v>
      </c>
      <c r="G164" s="201" t="str">
        <f>'Monthly Prep'!C171</f>
        <v>Men who have Sex with Men</v>
      </c>
      <c r="H164" s="201" t="str">
        <f>'Monthly Prep'!D171</f>
        <v>MP01-163</v>
      </c>
      <c r="I164" s="201">
        <f>'Monthly Prep'!E171</f>
        <v>0</v>
      </c>
      <c r="J164" s="201">
        <f>'Monthly Prep'!F171</f>
        <v>0</v>
      </c>
      <c r="K164" s="201">
        <f>'Monthly Prep'!G171</f>
        <v>0</v>
      </c>
      <c r="L164" s="201">
        <f>'Monthly Prep'!H171</f>
        <v>0</v>
      </c>
      <c r="M164" s="201">
        <f>'Monthly Prep'!I171</f>
        <v>0</v>
      </c>
      <c r="N164" s="201">
        <f>'Monthly Prep'!J171</f>
        <v>0</v>
      </c>
      <c r="O164" s="201">
        <f>'Monthly Prep'!K171</f>
        <v>0</v>
      </c>
      <c r="P164" s="201">
        <f>'Monthly Prep'!L171</f>
        <v>0</v>
      </c>
      <c r="Q164" s="201">
        <f>'Monthly Prep'!M171</f>
        <v>0</v>
      </c>
      <c r="R164" s="201">
        <f>'Monthly Prep'!N171</f>
        <v>0</v>
      </c>
      <c r="S164" s="201">
        <f>'Monthly Prep'!O171</f>
        <v>0</v>
      </c>
      <c r="T164" s="201">
        <f>'Monthly Prep'!P171</f>
        <v>0</v>
      </c>
      <c r="U164" s="201">
        <f>'Monthly Prep'!Q171</f>
        <v>0</v>
      </c>
      <c r="V164" s="201">
        <f>'Monthly Prep'!R171</f>
        <v>0</v>
      </c>
      <c r="W164" s="201">
        <f>'Monthly Prep'!S171</f>
        <v>0</v>
      </c>
      <c r="X164" s="201">
        <f>'Monthly Prep'!T171</f>
        <v>0</v>
      </c>
      <c r="Y164" s="201">
        <f>'Monthly Prep'!U171</f>
        <v>0</v>
      </c>
      <c r="Z164" s="201">
        <f>'Monthly Prep'!V171</f>
        <v>0</v>
      </c>
      <c r="AA164" s="201">
        <f>'Monthly Prep'!W171</f>
        <v>0</v>
      </c>
      <c r="AB164" s="201">
        <f>'Monthly Prep'!X171</f>
        <v>0</v>
      </c>
      <c r="AC164" s="201">
        <f>'Monthly Prep'!Y171</f>
        <v>0</v>
      </c>
      <c r="AD164" s="201">
        <f>'Monthly Prep'!Z171</f>
        <v>0</v>
      </c>
      <c r="AE164" s="201">
        <f>'Monthly Prep'!AA171</f>
        <v>0</v>
      </c>
      <c r="AF164" s="201">
        <f>'Monthly Prep'!AB171</f>
        <v>0</v>
      </c>
      <c r="AG164" s="201">
        <f>'Monthly Prep'!AC171</f>
        <v>0</v>
      </c>
      <c r="AH164" s="201">
        <f>'Monthly Prep'!AD171</f>
        <v>0</v>
      </c>
      <c r="AI164" s="201">
        <f>'Monthly Prep'!AE171</f>
        <v>0</v>
      </c>
      <c r="AJ164" s="201">
        <f>'Monthly Prep'!AF171</f>
        <v>0</v>
      </c>
      <c r="AK164" s="201">
        <f>'Monthly Prep'!AG171</f>
        <v>0</v>
      </c>
      <c r="AL164" s="201">
        <f>'Monthly Prep'!AH171</f>
        <v>0</v>
      </c>
      <c r="AM164" s="184">
        <f t="shared" si="7"/>
        <v>0</v>
      </c>
      <c r="AN164" s="201" t="str">
        <f>'Monthly Prep'!B$3</f>
        <v>Monthly Prep Reporting Tool 1.0.1</v>
      </c>
      <c r="AO164" s="197">
        <f>'Monthly Prep'!AJ171</f>
        <v>0</v>
      </c>
    </row>
    <row r="165" spans="1:41" x14ac:dyDescent="0.25">
      <c r="A165" s="176" t="str">
        <f t="shared" si="6"/>
        <v>202205</v>
      </c>
      <c r="B165" s="177">
        <f>'Prep Partner Performance'!AE$2</f>
        <v>2022</v>
      </c>
      <c r="C165" s="178" t="str">
        <f>'Prep Partner Performance'!Z$2</f>
        <v>05</v>
      </c>
      <c r="D165" s="176">
        <f>'Prep Partner Performance'!G$2</f>
        <v>14943</v>
      </c>
      <c r="E165" s="175" t="str">
        <f>'Prep Partner Performance'!C$2</f>
        <v>Kisima Health Centre</v>
      </c>
      <c r="F165" s="297" t="str">
        <f>'Monthly Prep'!B$163</f>
        <v>Number discontinued this month</v>
      </c>
      <c r="G165" s="201" t="str">
        <f>'Monthly Prep'!C172</f>
        <v>Total Number Discontinued on Prep This Month</v>
      </c>
      <c r="H165" s="201" t="str">
        <f>'Monthly Prep'!D172</f>
        <v>MP01-164</v>
      </c>
      <c r="I165" s="201">
        <f>'Monthly Prep'!E172</f>
        <v>0</v>
      </c>
      <c r="J165" s="201">
        <f>'Monthly Prep'!F172</f>
        <v>0</v>
      </c>
      <c r="K165" s="201">
        <f>'Monthly Prep'!G172</f>
        <v>0</v>
      </c>
      <c r="L165" s="201">
        <f>'Monthly Prep'!H172</f>
        <v>0</v>
      </c>
      <c r="M165" s="201">
        <f>'Monthly Prep'!I172</f>
        <v>0</v>
      </c>
      <c r="N165" s="201">
        <f>'Monthly Prep'!J172</f>
        <v>0</v>
      </c>
      <c r="O165" s="201">
        <f>'Monthly Prep'!K172</f>
        <v>0</v>
      </c>
      <c r="P165" s="201">
        <f>'Monthly Prep'!L172</f>
        <v>0</v>
      </c>
      <c r="Q165" s="201">
        <f>'Monthly Prep'!M172</f>
        <v>0</v>
      </c>
      <c r="R165" s="201">
        <f>'Monthly Prep'!N172</f>
        <v>0</v>
      </c>
      <c r="S165" s="201">
        <f>'Monthly Prep'!O172</f>
        <v>0</v>
      </c>
      <c r="T165" s="201">
        <f>'Monthly Prep'!P172</f>
        <v>0</v>
      </c>
      <c r="U165" s="201">
        <f>'Monthly Prep'!Q172</f>
        <v>0</v>
      </c>
      <c r="V165" s="201">
        <f>'Monthly Prep'!R172</f>
        <v>0</v>
      </c>
      <c r="W165" s="201">
        <f>'Monthly Prep'!S172</f>
        <v>0</v>
      </c>
      <c r="X165" s="201">
        <f>'Monthly Prep'!T172</f>
        <v>0</v>
      </c>
      <c r="Y165" s="201">
        <f>'Monthly Prep'!U172</f>
        <v>0</v>
      </c>
      <c r="Z165" s="201">
        <f>'Monthly Prep'!V172</f>
        <v>0</v>
      </c>
      <c r="AA165" s="201">
        <f>'Monthly Prep'!W172</f>
        <v>0</v>
      </c>
      <c r="AB165" s="201">
        <f>'Monthly Prep'!X172</f>
        <v>0</v>
      </c>
      <c r="AC165" s="201">
        <f>'Monthly Prep'!Y172</f>
        <v>0</v>
      </c>
      <c r="AD165" s="201">
        <f>'Monthly Prep'!Z172</f>
        <v>0</v>
      </c>
      <c r="AE165" s="201">
        <f>'Monthly Prep'!AA172</f>
        <v>0</v>
      </c>
      <c r="AF165" s="201">
        <f>'Monthly Prep'!AB172</f>
        <v>0</v>
      </c>
      <c r="AG165" s="201">
        <f>'Monthly Prep'!AC172</f>
        <v>0</v>
      </c>
      <c r="AH165" s="201">
        <f>'Monthly Prep'!AD172</f>
        <v>0</v>
      </c>
      <c r="AI165" s="201">
        <f>'Monthly Prep'!AE172</f>
        <v>0</v>
      </c>
      <c r="AJ165" s="201">
        <f>'Monthly Prep'!AF172</f>
        <v>0</v>
      </c>
      <c r="AK165" s="201">
        <f>'Monthly Prep'!AG172</f>
        <v>0</v>
      </c>
      <c r="AL165" s="201">
        <f>'Monthly Prep'!AH172</f>
        <v>0</v>
      </c>
      <c r="AM165" s="184">
        <f t="shared" si="7"/>
        <v>0</v>
      </c>
      <c r="AN165" s="201" t="str">
        <f>'Monthly Prep'!B$3</f>
        <v>Monthly Prep Reporting Tool 1.0.1</v>
      </c>
      <c r="AO165" s="197" t="str">
        <f>'Monthly Prep'!AJ172</f>
        <v/>
      </c>
    </row>
    <row r="166" spans="1:41" x14ac:dyDescent="0.25">
      <c r="A166" s="176" t="str">
        <f t="shared" si="6"/>
        <v>202205</v>
      </c>
      <c r="B166" s="177">
        <f>'Prep Partner Performance'!AE$2</f>
        <v>2022</v>
      </c>
      <c r="C166" s="178" t="str">
        <f>'Prep Partner Performance'!Z$2</f>
        <v>05</v>
      </c>
      <c r="D166" s="176">
        <f>'Prep Partner Performance'!G$2</f>
        <v>14943</v>
      </c>
      <c r="E166" s="175" t="str">
        <f>'Prep Partner Performance'!C$2</f>
        <v>Kisima Health Centre</v>
      </c>
      <c r="F166" s="297" t="str">
        <f>'Monthly Prep'!B$173</f>
        <v>Reasons for Initiating PrEP</v>
      </c>
      <c r="G166" s="201" t="str">
        <f>'Monthly Prep'!C173</f>
        <v>Sero- Serodiscordant Couples trying to conceive</v>
      </c>
      <c r="H166" s="201" t="str">
        <f>'Monthly Prep'!D173</f>
        <v>MP01-165</v>
      </c>
      <c r="I166" s="201">
        <f>'Monthly Prep'!E173</f>
        <v>0</v>
      </c>
      <c r="J166" s="201">
        <f>'Monthly Prep'!F173</f>
        <v>0</v>
      </c>
      <c r="K166" s="201">
        <f>'Monthly Prep'!G173</f>
        <v>0</v>
      </c>
      <c r="L166" s="201">
        <f>'Monthly Prep'!H173</f>
        <v>0</v>
      </c>
      <c r="M166" s="201">
        <f>'Monthly Prep'!I173</f>
        <v>0</v>
      </c>
      <c r="N166" s="201">
        <f>'Monthly Prep'!J173</f>
        <v>0</v>
      </c>
      <c r="O166" s="201">
        <f>'Monthly Prep'!K173</f>
        <v>0</v>
      </c>
      <c r="P166" s="201">
        <f>'Monthly Prep'!L173</f>
        <v>0</v>
      </c>
      <c r="Q166" s="201">
        <f>'Monthly Prep'!M173</f>
        <v>0</v>
      </c>
      <c r="R166" s="201">
        <f>'Monthly Prep'!N173</f>
        <v>0</v>
      </c>
      <c r="S166" s="201">
        <f>'Monthly Prep'!O173</f>
        <v>0</v>
      </c>
      <c r="T166" s="201">
        <f>'Monthly Prep'!P173</f>
        <v>0</v>
      </c>
      <c r="U166" s="201">
        <f>'Monthly Prep'!Q173</f>
        <v>0</v>
      </c>
      <c r="V166" s="201">
        <f>'Monthly Prep'!R173</f>
        <v>0</v>
      </c>
      <c r="W166" s="201">
        <f>'Monthly Prep'!S173</f>
        <v>0</v>
      </c>
      <c r="X166" s="201">
        <f>'Monthly Prep'!T173</f>
        <v>0</v>
      </c>
      <c r="Y166" s="201">
        <f>'Monthly Prep'!U173</f>
        <v>0</v>
      </c>
      <c r="Z166" s="201">
        <f>'Monthly Prep'!V173</f>
        <v>0</v>
      </c>
      <c r="AA166" s="201">
        <f>'Monthly Prep'!W173</f>
        <v>0</v>
      </c>
      <c r="AB166" s="201">
        <f>'Monthly Prep'!X173</f>
        <v>0</v>
      </c>
      <c r="AC166" s="201">
        <f>'Monthly Prep'!Y173</f>
        <v>0</v>
      </c>
      <c r="AD166" s="201">
        <f>'Monthly Prep'!Z173</f>
        <v>0</v>
      </c>
      <c r="AE166" s="201">
        <f>'Monthly Prep'!AA173</f>
        <v>0</v>
      </c>
      <c r="AF166" s="201">
        <f>'Monthly Prep'!AB173</f>
        <v>0</v>
      </c>
      <c r="AG166" s="201">
        <f>'Monthly Prep'!AC173</f>
        <v>0</v>
      </c>
      <c r="AH166" s="201">
        <f>'Monthly Prep'!AD173</f>
        <v>0</v>
      </c>
      <c r="AI166" s="201">
        <f>'Monthly Prep'!AE173</f>
        <v>0</v>
      </c>
      <c r="AJ166" s="201">
        <f>'Monthly Prep'!AF173</f>
        <v>0</v>
      </c>
      <c r="AK166" s="201">
        <f>'Monthly Prep'!AG173</f>
        <v>0</v>
      </c>
      <c r="AL166" s="201">
        <f>'Monthly Prep'!AH173</f>
        <v>0</v>
      </c>
      <c r="AM166" s="184">
        <f t="shared" si="7"/>
        <v>0</v>
      </c>
      <c r="AN166" s="201" t="str">
        <f>'Monthly Prep'!B$3</f>
        <v>Monthly Prep Reporting Tool 1.0.1</v>
      </c>
      <c r="AO166" s="197">
        <f>'Monthly Prep'!AJ173</f>
        <v>0</v>
      </c>
    </row>
    <row r="167" spans="1:41" x14ac:dyDescent="0.25">
      <c r="A167" s="176" t="str">
        <f t="shared" si="6"/>
        <v>202205</v>
      </c>
      <c r="B167" s="177">
        <f>'Prep Partner Performance'!AE$2</f>
        <v>2022</v>
      </c>
      <c r="C167" s="178" t="str">
        <f>'Prep Partner Performance'!Z$2</f>
        <v>05</v>
      </c>
      <c r="D167" s="176">
        <f>'Prep Partner Performance'!G$2</f>
        <v>14943</v>
      </c>
      <c r="E167" s="175" t="str">
        <f>'Prep Partner Performance'!C$2</f>
        <v>Kisima Health Centre</v>
      </c>
      <c r="F167" s="297" t="str">
        <f>'Monthly Prep'!B$173</f>
        <v>Reasons for Initiating PrEP</v>
      </c>
      <c r="G167" s="201" t="str">
        <f>'Monthly Prep'!C174</f>
        <v>Partner+ve(not on art, art_last 6mnt, Poor Viral suppression)</v>
      </c>
      <c r="H167" s="201" t="str">
        <f>'Monthly Prep'!D174</f>
        <v>MP01-166</v>
      </c>
      <c r="I167" s="201">
        <f>'Monthly Prep'!E174</f>
        <v>0</v>
      </c>
      <c r="J167" s="201">
        <f>'Monthly Prep'!F174</f>
        <v>0</v>
      </c>
      <c r="K167" s="201">
        <f>'Monthly Prep'!G174</f>
        <v>0</v>
      </c>
      <c r="L167" s="201">
        <f>'Monthly Prep'!H174</f>
        <v>0</v>
      </c>
      <c r="M167" s="201">
        <f>'Monthly Prep'!I174</f>
        <v>0</v>
      </c>
      <c r="N167" s="201">
        <f>'Monthly Prep'!J174</f>
        <v>0</v>
      </c>
      <c r="O167" s="201">
        <f>'Monthly Prep'!K174</f>
        <v>0</v>
      </c>
      <c r="P167" s="201">
        <f>'Monthly Prep'!L174</f>
        <v>0</v>
      </c>
      <c r="Q167" s="201">
        <f>'Monthly Prep'!M174</f>
        <v>0</v>
      </c>
      <c r="R167" s="201">
        <f>'Monthly Prep'!N174</f>
        <v>0</v>
      </c>
      <c r="S167" s="201">
        <f>'Monthly Prep'!O174</f>
        <v>0</v>
      </c>
      <c r="T167" s="201">
        <f>'Monthly Prep'!P174</f>
        <v>0</v>
      </c>
      <c r="U167" s="201">
        <f>'Monthly Prep'!Q174</f>
        <v>0</v>
      </c>
      <c r="V167" s="201">
        <f>'Monthly Prep'!R174</f>
        <v>0</v>
      </c>
      <c r="W167" s="201">
        <f>'Monthly Prep'!S174</f>
        <v>0</v>
      </c>
      <c r="X167" s="201">
        <f>'Monthly Prep'!T174</f>
        <v>0</v>
      </c>
      <c r="Y167" s="201">
        <f>'Monthly Prep'!U174</f>
        <v>0</v>
      </c>
      <c r="Z167" s="201">
        <f>'Monthly Prep'!V174</f>
        <v>0</v>
      </c>
      <c r="AA167" s="201">
        <f>'Monthly Prep'!W174</f>
        <v>0</v>
      </c>
      <c r="AB167" s="201">
        <f>'Monthly Prep'!X174</f>
        <v>0</v>
      </c>
      <c r="AC167" s="201">
        <f>'Monthly Prep'!Y174</f>
        <v>0</v>
      </c>
      <c r="AD167" s="201">
        <f>'Monthly Prep'!Z174</f>
        <v>0</v>
      </c>
      <c r="AE167" s="201">
        <f>'Monthly Prep'!AA174</f>
        <v>0</v>
      </c>
      <c r="AF167" s="201">
        <f>'Monthly Prep'!AB174</f>
        <v>0</v>
      </c>
      <c r="AG167" s="201">
        <f>'Monthly Prep'!AC174</f>
        <v>0</v>
      </c>
      <c r="AH167" s="201">
        <f>'Monthly Prep'!AD174</f>
        <v>0</v>
      </c>
      <c r="AI167" s="201">
        <f>'Monthly Prep'!AE174</f>
        <v>0</v>
      </c>
      <c r="AJ167" s="201">
        <f>'Monthly Prep'!AF174</f>
        <v>0</v>
      </c>
      <c r="AK167" s="201">
        <f>'Monthly Prep'!AG174</f>
        <v>0</v>
      </c>
      <c r="AL167" s="201">
        <f>'Monthly Prep'!AH174</f>
        <v>0</v>
      </c>
      <c r="AM167" s="184">
        <f t="shared" si="7"/>
        <v>0</v>
      </c>
      <c r="AN167" s="201" t="str">
        <f>'Monthly Prep'!B$3</f>
        <v>Monthly Prep Reporting Tool 1.0.1</v>
      </c>
      <c r="AO167" s="197">
        <f>'Monthly Prep'!AJ174</f>
        <v>0</v>
      </c>
    </row>
    <row r="168" spans="1:41" x14ac:dyDescent="0.25">
      <c r="A168" s="176" t="str">
        <f t="shared" si="6"/>
        <v>202205</v>
      </c>
      <c r="B168" s="177">
        <f>'Prep Partner Performance'!AE$2</f>
        <v>2022</v>
      </c>
      <c r="C168" s="178" t="str">
        <f>'Prep Partner Performance'!Z$2</f>
        <v>05</v>
      </c>
      <c r="D168" s="176">
        <f>'Prep Partner Performance'!G$2</f>
        <v>14943</v>
      </c>
      <c r="E168" s="175" t="str">
        <f>'Prep Partner Performance'!C$2</f>
        <v>Kisima Health Centre</v>
      </c>
      <c r="F168" s="297" t="str">
        <f>'Monthly Prep'!B$173</f>
        <v>Reasons for Initiating PrEP</v>
      </c>
      <c r="G168" s="201" t="str">
        <f>'Monthly Prep'!C175</f>
        <v>Sex partner(s) high risk;  HIV status is unknown, partner  multiple sex partners</v>
      </c>
      <c r="H168" s="201" t="str">
        <f>'Monthly Prep'!D175</f>
        <v>MP01-167</v>
      </c>
      <c r="I168" s="201">
        <f>'Monthly Prep'!E175</f>
        <v>0</v>
      </c>
      <c r="J168" s="201">
        <f>'Monthly Prep'!F175</f>
        <v>0</v>
      </c>
      <c r="K168" s="201">
        <f>'Monthly Prep'!G175</f>
        <v>0</v>
      </c>
      <c r="L168" s="201">
        <f>'Monthly Prep'!H175</f>
        <v>0</v>
      </c>
      <c r="M168" s="201">
        <f>'Monthly Prep'!I175</f>
        <v>0</v>
      </c>
      <c r="N168" s="201">
        <f>'Monthly Prep'!J175</f>
        <v>0</v>
      </c>
      <c r="O168" s="201">
        <f>'Monthly Prep'!K175</f>
        <v>0</v>
      </c>
      <c r="P168" s="201">
        <f>'Monthly Prep'!L175</f>
        <v>0</v>
      </c>
      <c r="Q168" s="201">
        <f>'Monthly Prep'!M175</f>
        <v>0</v>
      </c>
      <c r="R168" s="201">
        <f>'Monthly Prep'!N175</f>
        <v>0</v>
      </c>
      <c r="S168" s="201">
        <f>'Monthly Prep'!O175</f>
        <v>0</v>
      </c>
      <c r="T168" s="201">
        <f>'Monthly Prep'!P175</f>
        <v>0</v>
      </c>
      <c r="U168" s="201">
        <f>'Monthly Prep'!Q175</f>
        <v>0</v>
      </c>
      <c r="V168" s="201">
        <f>'Monthly Prep'!R175</f>
        <v>0</v>
      </c>
      <c r="W168" s="201">
        <f>'Monthly Prep'!S175</f>
        <v>0</v>
      </c>
      <c r="X168" s="201">
        <f>'Monthly Prep'!T175</f>
        <v>0</v>
      </c>
      <c r="Y168" s="201">
        <f>'Monthly Prep'!U175</f>
        <v>0</v>
      </c>
      <c r="Z168" s="201">
        <f>'Monthly Prep'!V175</f>
        <v>0</v>
      </c>
      <c r="AA168" s="201">
        <f>'Monthly Prep'!W175</f>
        <v>0</v>
      </c>
      <c r="AB168" s="201">
        <f>'Monthly Prep'!X175</f>
        <v>0</v>
      </c>
      <c r="AC168" s="201">
        <f>'Monthly Prep'!Y175</f>
        <v>0</v>
      </c>
      <c r="AD168" s="201">
        <f>'Monthly Prep'!Z175</f>
        <v>0</v>
      </c>
      <c r="AE168" s="201">
        <f>'Monthly Prep'!AA175</f>
        <v>0</v>
      </c>
      <c r="AF168" s="201">
        <f>'Monthly Prep'!AB175</f>
        <v>0</v>
      </c>
      <c r="AG168" s="201">
        <f>'Monthly Prep'!AC175</f>
        <v>0</v>
      </c>
      <c r="AH168" s="201">
        <f>'Monthly Prep'!AD175</f>
        <v>0</v>
      </c>
      <c r="AI168" s="201">
        <f>'Monthly Prep'!AE175</f>
        <v>0</v>
      </c>
      <c r="AJ168" s="201">
        <f>'Monthly Prep'!AF175</f>
        <v>0</v>
      </c>
      <c r="AK168" s="201">
        <f>'Monthly Prep'!AG175</f>
        <v>0</v>
      </c>
      <c r="AL168" s="201">
        <f>'Monthly Prep'!AH175</f>
        <v>0</v>
      </c>
      <c r="AM168" s="184">
        <f t="shared" si="7"/>
        <v>0</v>
      </c>
      <c r="AN168" s="201" t="str">
        <f>'Monthly Prep'!B$3</f>
        <v>Monthly Prep Reporting Tool 1.0.1</v>
      </c>
      <c r="AO168" s="197">
        <f>'Monthly Prep'!AJ175</f>
        <v>0</v>
      </c>
    </row>
    <row r="169" spans="1:41" x14ac:dyDescent="0.25">
      <c r="A169" s="176" t="str">
        <f t="shared" si="6"/>
        <v>202205</v>
      </c>
      <c r="B169" s="177">
        <f>'Prep Partner Performance'!AE$2</f>
        <v>2022</v>
      </c>
      <c r="C169" s="178" t="str">
        <f>'Prep Partner Performance'!Z$2</f>
        <v>05</v>
      </c>
      <c r="D169" s="176">
        <f>'Prep Partner Performance'!G$2</f>
        <v>14943</v>
      </c>
      <c r="E169" s="175" t="str">
        <f>'Prep Partner Performance'!C$2</f>
        <v>Kisima Health Centre</v>
      </c>
      <c r="F169" s="297" t="str">
        <f>'Monthly Prep'!B$173</f>
        <v>Reasons for Initiating PrEP</v>
      </c>
      <c r="G169" s="201" t="str">
        <f>'Monthly Prep'!C176</f>
        <v>Client has sex with more than one partner</v>
      </c>
      <c r="H169" s="201" t="str">
        <f>'Monthly Prep'!D176</f>
        <v>MP01-168</v>
      </c>
      <c r="I169" s="201">
        <f>'Monthly Prep'!E176</f>
        <v>0</v>
      </c>
      <c r="J169" s="201">
        <f>'Monthly Prep'!F176</f>
        <v>0</v>
      </c>
      <c r="K169" s="201">
        <f>'Monthly Prep'!G176</f>
        <v>0</v>
      </c>
      <c r="L169" s="201">
        <f>'Monthly Prep'!H176</f>
        <v>0</v>
      </c>
      <c r="M169" s="201">
        <f>'Monthly Prep'!I176</f>
        <v>0</v>
      </c>
      <c r="N169" s="201">
        <f>'Monthly Prep'!J176</f>
        <v>0</v>
      </c>
      <c r="O169" s="201">
        <f>'Monthly Prep'!K176</f>
        <v>0</v>
      </c>
      <c r="P169" s="201">
        <f>'Monthly Prep'!L176</f>
        <v>0</v>
      </c>
      <c r="Q169" s="201">
        <f>'Monthly Prep'!M176</f>
        <v>0</v>
      </c>
      <c r="R169" s="201">
        <f>'Monthly Prep'!N176</f>
        <v>0</v>
      </c>
      <c r="S169" s="201">
        <f>'Monthly Prep'!O176</f>
        <v>0</v>
      </c>
      <c r="T169" s="201">
        <f>'Monthly Prep'!P176</f>
        <v>0</v>
      </c>
      <c r="U169" s="201">
        <f>'Monthly Prep'!Q176</f>
        <v>0</v>
      </c>
      <c r="V169" s="201">
        <f>'Monthly Prep'!R176</f>
        <v>0</v>
      </c>
      <c r="W169" s="201">
        <f>'Monthly Prep'!S176</f>
        <v>0</v>
      </c>
      <c r="X169" s="201">
        <f>'Monthly Prep'!T176</f>
        <v>0</v>
      </c>
      <c r="Y169" s="201">
        <f>'Monthly Prep'!U176</f>
        <v>0</v>
      </c>
      <c r="Z169" s="201">
        <f>'Monthly Prep'!V176</f>
        <v>0</v>
      </c>
      <c r="AA169" s="201">
        <f>'Monthly Prep'!W176</f>
        <v>0</v>
      </c>
      <c r="AB169" s="201">
        <f>'Monthly Prep'!X176</f>
        <v>0</v>
      </c>
      <c r="AC169" s="201">
        <f>'Monthly Prep'!Y176</f>
        <v>0</v>
      </c>
      <c r="AD169" s="201">
        <f>'Monthly Prep'!Z176</f>
        <v>0</v>
      </c>
      <c r="AE169" s="201">
        <f>'Monthly Prep'!AA176</f>
        <v>0</v>
      </c>
      <c r="AF169" s="201">
        <f>'Monthly Prep'!AB176</f>
        <v>0</v>
      </c>
      <c r="AG169" s="201">
        <f>'Monthly Prep'!AC176</f>
        <v>0</v>
      </c>
      <c r="AH169" s="201">
        <f>'Monthly Prep'!AD176</f>
        <v>0</v>
      </c>
      <c r="AI169" s="201">
        <f>'Monthly Prep'!AE176</f>
        <v>0</v>
      </c>
      <c r="AJ169" s="201">
        <f>'Monthly Prep'!AF176</f>
        <v>0</v>
      </c>
      <c r="AK169" s="201">
        <f>'Monthly Prep'!AG176</f>
        <v>0</v>
      </c>
      <c r="AL169" s="201">
        <f>'Monthly Prep'!AH176</f>
        <v>0</v>
      </c>
      <c r="AM169" s="184">
        <f t="shared" si="7"/>
        <v>0</v>
      </c>
      <c r="AN169" s="201" t="str">
        <f>'Monthly Prep'!B$3</f>
        <v>Monthly Prep Reporting Tool 1.0.1</v>
      </c>
      <c r="AO169" s="197">
        <f>'Monthly Prep'!AJ176</f>
        <v>0</v>
      </c>
    </row>
    <row r="170" spans="1:41" x14ac:dyDescent="0.25">
      <c r="A170" s="176" t="str">
        <f t="shared" si="6"/>
        <v>202205</v>
      </c>
      <c r="B170" s="177">
        <f>'Prep Partner Performance'!AE$2</f>
        <v>2022</v>
      </c>
      <c r="C170" s="178" t="str">
        <f>'Prep Partner Performance'!Z$2</f>
        <v>05</v>
      </c>
      <c r="D170" s="176">
        <f>'Prep Partner Performance'!G$2</f>
        <v>14943</v>
      </c>
      <c r="E170" s="175" t="str">
        <f>'Prep Partner Performance'!C$2</f>
        <v>Kisima Health Centre</v>
      </c>
      <c r="F170" s="297" t="str">
        <f>'Monthly Prep'!B$173</f>
        <v>Reasons for Initiating PrEP</v>
      </c>
      <c r="G170" s="201" t="str">
        <f>'Monthly Prep'!C177</f>
        <v>On going IPV/ GBV</v>
      </c>
      <c r="H170" s="201" t="str">
        <f>'Monthly Prep'!D177</f>
        <v>MP01-169</v>
      </c>
      <c r="I170" s="201">
        <f>'Monthly Prep'!E177</f>
        <v>0</v>
      </c>
      <c r="J170" s="201">
        <f>'Monthly Prep'!F177</f>
        <v>0</v>
      </c>
      <c r="K170" s="201">
        <f>'Monthly Prep'!G177</f>
        <v>0</v>
      </c>
      <c r="L170" s="201">
        <f>'Monthly Prep'!H177</f>
        <v>0</v>
      </c>
      <c r="M170" s="201">
        <f>'Monthly Prep'!I177</f>
        <v>0</v>
      </c>
      <c r="N170" s="201">
        <f>'Monthly Prep'!J177</f>
        <v>0</v>
      </c>
      <c r="O170" s="201">
        <f>'Monthly Prep'!K177</f>
        <v>0</v>
      </c>
      <c r="P170" s="201">
        <f>'Monthly Prep'!L177</f>
        <v>0</v>
      </c>
      <c r="Q170" s="201">
        <f>'Monthly Prep'!M177</f>
        <v>0</v>
      </c>
      <c r="R170" s="201">
        <f>'Monthly Prep'!N177</f>
        <v>0</v>
      </c>
      <c r="S170" s="201">
        <f>'Monthly Prep'!O177</f>
        <v>0</v>
      </c>
      <c r="T170" s="201">
        <f>'Monthly Prep'!P177</f>
        <v>0</v>
      </c>
      <c r="U170" s="201">
        <f>'Monthly Prep'!Q177</f>
        <v>0</v>
      </c>
      <c r="V170" s="201">
        <f>'Monthly Prep'!R177</f>
        <v>0</v>
      </c>
      <c r="W170" s="201">
        <f>'Monthly Prep'!S177</f>
        <v>0</v>
      </c>
      <c r="X170" s="201">
        <f>'Monthly Prep'!T177</f>
        <v>0</v>
      </c>
      <c r="Y170" s="201">
        <f>'Monthly Prep'!U177</f>
        <v>0</v>
      </c>
      <c r="Z170" s="201">
        <f>'Monthly Prep'!V177</f>
        <v>0</v>
      </c>
      <c r="AA170" s="201">
        <f>'Monthly Prep'!W177</f>
        <v>0</v>
      </c>
      <c r="AB170" s="201">
        <f>'Monthly Prep'!X177</f>
        <v>0</v>
      </c>
      <c r="AC170" s="201">
        <f>'Monthly Prep'!Y177</f>
        <v>0</v>
      </c>
      <c r="AD170" s="201">
        <f>'Monthly Prep'!Z177</f>
        <v>0</v>
      </c>
      <c r="AE170" s="201">
        <f>'Monthly Prep'!AA177</f>
        <v>0</v>
      </c>
      <c r="AF170" s="201">
        <f>'Monthly Prep'!AB177</f>
        <v>0</v>
      </c>
      <c r="AG170" s="201">
        <f>'Monthly Prep'!AC177</f>
        <v>0</v>
      </c>
      <c r="AH170" s="201">
        <f>'Monthly Prep'!AD177</f>
        <v>0</v>
      </c>
      <c r="AI170" s="201">
        <f>'Monthly Prep'!AE177</f>
        <v>0</v>
      </c>
      <c r="AJ170" s="201">
        <f>'Monthly Prep'!AF177</f>
        <v>0</v>
      </c>
      <c r="AK170" s="201">
        <f>'Monthly Prep'!AG177</f>
        <v>0</v>
      </c>
      <c r="AL170" s="201">
        <f>'Monthly Prep'!AH177</f>
        <v>0</v>
      </c>
      <c r="AM170" s="184">
        <f t="shared" si="7"/>
        <v>0</v>
      </c>
      <c r="AN170" s="201" t="str">
        <f>'Monthly Prep'!B$3</f>
        <v>Monthly Prep Reporting Tool 1.0.1</v>
      </c>
      <c r="AO170" s="197">
        <f>'Monthly Prep'!AJ177</f>
        <v>0</v>
      </c>
    </row>
    <row r="171" spans="1:41" x14ac:dyDescent="0.25">
      <c r="A171" s="176" t="str">
        <f t="shared" si="6"/>
        <v>202205</v>
      </c>
      <c r="B171" s="177">
        <f>'Prep Partner Performance'!AE$2</f>
        <v>2022</v>
      </c>
      <c r="C171" s="178" t="str">
        <f>'Prep Partner Performance'!Z$2</f>
        <v>05</v>
      </c>
      <c r="D171" s="176">
        <f>'Prep Partner Performance'!G$2</f>
        <v>14943</v>
      </c>
      <c r="E171" s="175" t="str">
        <f>'Prep Partner Performance'!C$2</f>
        <v>Kisima Health Centre</v>
      </c>
      <c r="F171" s="297" t="str">
        <f>'Monthly Prep'!B$173</f>
        <v>Reasons for Initiating PrEP</v>
      </c>
      <c r="G171" s="201" t="str">
        <f>'Monthly Prep'!C178</f>
        <v>Engaging in transactional sex</v>
      </c>
      <c r="H171" s="201" t="str">
        <f>'Monthly Prep'!D178</f>
        <v>MP01-170</v>
      </c>
      <c r="I171" s="201">
        <f>'Monthly Prep'!E178</f>
        <v>0</v>
      </c>
      <c r="J171" s="201">
        <f>'Monthly Prep'!F178</f>
        <v>0</v>
      </c>
      <c r="K171" s="201">
        <f>'Monthly Prep'!G178</f>
        <v>0</v>
      </c>
      <c r="L171" s="201">
        <f>'Monthly Prep'!H178</f>
        <v>0</v>
      </c>
      <c r="M171" s="201">
        <f>'Monthly Prep'!I178</f>
        <v>0</v>
      </c>
      <c r="N171" s="201">
        <f>'Monthly Prep'!J178</f>
        <v>0</v>
      </c>
      <c r="O171" s="201">
        <f>'Monthly Prep'!K178</f>
        <v>0</v>
      </c>
      <c r="P171" s="201">
        <f>'Monthly Prep'!L178</f>
        <v>0</v>
      </c>
      <c r="Q171" s="201">
        <f>'Monthly Prep'!M178</f>
        <v>0</v>
      </c>
      <c r="R171" s="201">
        <f>'Monthly Prep'!N178</f>
        <v>0</v>
      </c>
      <c r="S171" s="201">
        <f>'Monthly Prep'!O178</f>
        <v>0</v>
      </c>
      <c r="T171" s="201">
        <f>'Monthly Prep'!P178</f>
        <v>0</v>
      </c>
      <c r="U171" s="201">
        <f>'Monthly Prep'!Q178</f>
        <v>0</v>
      </c>
      <c r="V171" s="201">
        <f>'Monthly Prep'!R178</f>
        <v>0</v>
      </c>
      <c r="W171" s="201">
        <f>'Monthly Prep'!S178</f>
        <v>0</v>
      </c>
      <c r="X171" s="201">
        <f>'Monthly Prep'!T178</f>
        <v>0</v>
      </c>
      <c r="Y171" s="201">
        <f>'Monthly Prep'!U178</f>
        <v>0</v>
      </c>
      <c r="Z171" s="201">
        <f>'Monthly Prep'!V178</f>
        <v>0</v>
      </c>
      <c r="AA171" s="201">
        <f>'Monthly Prep'!W178</f>
        <v>0</v>
      </c>
      <c r="AB171" s="201">
        <f>'Monthly Prep'!X178</f>
        <v>0</v>
      </c>
      <c r="AC171" s="201">
        <f>'Monthly Prep'!Y178</f>
        <v>0</v>
      </c>
      <c r="AD171" s="201">
        <f>'Monthly Prep'!Z178</f>
        <v>0</v>
      </c>
      <c r="AE171" s="201">
        <f>'Monthly Prep'!AA178</f>
        <v>0</v>
      </c>
      <c r="AF171" s="201">
        <f>'Monthly Prep'!AB178</f>
        <v>0</v>
      </c>
      <c r="AG171" s="201">
        <f>'Monthly Prep'!AC178</f>
        <v>0</v>
      </c>
      <c r="AH171" s="201">
        <f>'Monthly Prep'!AD178</f>
        <v>0</v>
      </c>
      <c r="AI171" s="201">
        <f>'Monthly Prep'!AE178</f>
        <v>0</v>
      </c>
      <c r="AJ171" s="201">
        <f>'Monthly Prep'!AF178</f>
        <v>0</v>
      </c>
      <c r="AK171" s="201">
        <f>'Monthly Prep'!AG178</f>
        <v>0</v>
      </c>
      <c r="AL171" s="201">
        <f>'Monthly Prep'!AH178</f>
        <v>0</v>
      </c>
      <c r="AM171" s="184">
        <f t="shared" si="7"/>
        <v>0</v>
      </c>
      <c r="AN171" s="201" t="str">
        <f>'Monthly Prep'!B$3</f>
        <v>Monthly Prep Reporting Tool 1.0.1</v>
      </c>
      <c r="AO171" s="197">
        <f>'Monthly Prep'!AJ178</f>
        <v>0</v>
      </c>
    </row>
    <row r="172" spans="1:41" x14ac:dyDescent="0.25">
      <c r="A172" s="176" t="str">
        <f t="shared" ref="A172:A181" si="8">B172&amp;C172</f>
        <v>202205</v>
      </c>
      <c r="B172" s="177">
        <f>'Prep Partner Performance'!AE$2</f>
        <v>2022</v>
      </c>
      <c r="C172" s="178" t="str">
        <f>'Prep Partner Performance'!Z$2</f>
        <v>05</v>
      </c>
      <c r="D172" s="176">
        <f>'Prep Partner Performance'!G$2</f>
        <v>14943</v>
      </c>
      <c r="E172" s="175" t="str">
        <f>'Prep Partner Performance'!C$2</f>
        <v>Kisima Health Centre</v>
      </c>
      <c r="F172" s="297" t="str">
        <f>'Monthly Prep'!B$173</f>
        <v>Reasons for Initiating PrEP</v>
      </c>
      <c r="G172" s="201" t="str">
        <f>'Monthly Prep'!C179</f>
        <v>Recent STI _last 6 mnths</v>
      </c>
      <c r="H172" s="201" t="str">
        <f>'Monthly Prep'!D179</f>
        <v>MP01-171</v>
      </c>
      <c r="I172" s="201">
        <f>'Monthly Prep'!E179</f>
        <v>0</v>
      </c>
      <c r="J172" s="201">
        <f>'Monthly Prep'!F179</f>
        <v>0</v>
      </c>
      <c r="K172" s="201">
        <f>'Monthly Prep'!G179</f>
        <v>0</v>
      </c>
      <c r="L172" s="201">
        <f>'Monthly Prep'!H179</f>
        <v>0</v>
      </c>
      <c r="M172" s="201">
        <f>'Monthly Prep'!I179</f>
        <v>0</v>
      </c>
      <c r="N172" s="201">
        <f>'Monthly Prep'!J179</f>
        <v>0</v>
      </c>
      <c r="O172" s="201">
        <f>'Monthly Prep'!K179</f>
        <v>0</v>
      </c>
      <c r="P172" s="201">
        <f>'Monthly Prep'!L179</f>
        <v>0</v>
      </c>
      <c r="Q172" s="201">
        <f>'Monthly Prep'!M179</f>
        <v>0</v>
      </c>
      <c r="R172" s="201">
        <f>'Monthly Prep'!N179</f>
        <v>0</v>
      </c>
      <c r="S172" s="201">
        <f>'Monthly Prep'!O179</f>
        <v>0</v>
      </c>
      <c r="T172" s="201">
        <f>'Monthly Prep'!P179</f>
        <v>0</v>
      </c>
      <c r="U172" s="201">
        <f>'Monthly Prep'!Q179</f>
        <v>0</v>
      </c>
      <c r="V172" s="201">
        <f>'Monthly Prep'!R179</f>
        <v>0</v>
      </c>
      <c r="W172" s="201">
        <f>'Monthly Prep'!S179</f>
        <v>0</v>
      </c>
      <c r="X172" s="201">
        <f>'Monthly Prep'!T179</f>
        <v>0</v>
      </c>
      <c r="Y172" s="201">
        <f>'Monthly Prep'!U179</f>
        <v>0</v>
      </c>
      <c r="Z172" s="201">
        <f>'Monthly Prep'!V179</f>
        <v>0</v>
      </c>
      <c r="AA172" s="201">
        <f>'Monthly Prep'!W179</f>
        <v>0</v>
      </c>
      <c r="AB172" s="201">
        <f>'Monthly Prep'!X179</f>
        <v>0</v>
      </c>
      <c r="AC172" s="201">
        <f>'Monthly Prep'!Y179</f>
        <v>0</v>
      </c>
      <c r="AD172" s="201">
        <f>'Monthly Prep'!Z179</f>
        <v>0</v>
      </c>
      <c r="AE172" s="201">
        <f>'Monthly Prep'!AA179</f>
        <v>0</v>
      </c>
      <c r="AF172" s="201">
        <f>'Monthly Prep'!AB179</f>
        <v>0</v>
      </c>
      <c r="AG172" s="201">
        <f>'Monthly Prep'!AC179</f>
        <v>0</v>
      </c>
      <c r="AH172" s="201">
        <f>'Monthly Prep'!AD179</f>
        <v>0</v>
      </c>
      <c r="AI172" s="201">
        <f>'Monthly Prep'!AE179</f>
        <v>0</v>
      </c>
      <c r="AJ172" s="201">
        <f>'Monthly Prep'!AF179</f>
        <v>0</v>
      </c>
      <c r="AK172" s="201">
        <f>'Monthly Prep'!AG179</f>
        <v>0</v>
      </c>
      <c r="AL172" s="201">
        <f>'Monthly Prep'!AH179</f>
        <v>0</v>
      </c>
      <c r="AM172" s="184">
        <f t="shared" si="7"/>
        <v>0</v>
      </c>
      <c r="AN172" s="201" t="str">
        <f>'Monthly Prep'!B$3</f>
        <v>Monthly Prep Reporting Tool 1.0.1</v>
      </c>
      <c r="AO172" s="197">
        <f>'Monthly Prep'!AJ179</f>
        <v>0</v>
      </c>
    </row>
    <row r="173" spans="1:41" x14ac:dyDescent="0.25">
      <c r="A173" s="176" t="str">
        <f t="shared" si="8"/>
        <v>202205</v>
      </c>
      <c r="B173" s="177">
        <f>'Prep Partner Performance'!AE$2</f>
        <v>2022</v>
      </c>
      <c r="C173" s="178" t="str">
        <f>'Prep Partner Performance'!Z$2</f>
        <v>05</v>
      </c>
      <c r="D173" s="176">
        <f>'Prep Partner Performance'!G$2</f>
        <v>14943</v>
      </c>
      <c r="E173" s="175" t="str">
        <f>'Prep Partner Performance'!C$2</f>
        <v>Kisima Health Centre</v>
      </c>
      <c r="F173" s="297" t="str">
        <f>'Monthly Prep'!B$173</f>
        <v>Reasons for Initiating PrEP</v>
      </c>
      <c r="G173" s="201" t="str">
        <f>'Monthly Prep'!C180</f>
        <v>Recurrent use of PEP</v>
      </c>
      <c r="H173" s="201" t="str">
        <f>'Monthly Prep'!D180</f>
        <v>MP01-172</v>
      </c>
      <c r="I173" s="201">
        <f>'Monthly Prep'!E180</f>
        <v>0</v>
      </c>
      <c r="J173" s="201">
        <f>'Monthly Prep'!F180</f>
        <v>0</v>
      </c>
      <c r="K173" s="201">
        <f>'Monthly Prep'!G180</f>
        <v>0</v>
      </c>
      <c r="L173" s="201">
        <f>'Monthly Prep'!H180</f>
        <v>0</v>
      </c>
      <c r="M173" s="201">
        <f>'Monthly Prep'!I180</f>
        <v>0</v>
      </c>
      <c r="N173" s="201">
        <f>'Monthly Prep'!J180</f>
        <v>0</v>
      </c>
      <c r="O173" s="201">
        <f>'Monthly Prep'!K180</f>
        <v>0</v>
      </c>
      <c r="P173" s="201">
        <f>'Monthly Prep'!L180</f>
        <v>0</v>
      </c>
      <c r="Q173" s="201">
        <f>'Monthly Prep'!M180</f>
        <v>0</v>
      </c>
      <c r="R173" s="201">
        <f>'Monthly Prep'!N180</f>
        <v>0</v>
      </c>
      <c r="S173" s="201">
        <f>'Monthly Prep'!O180</f>
        <v>0</v>
      </c>
      <c r="T173" s="201">
        <f>'Monthly Prep'!P180</f>
        <v>0</v>
      </c>
      <c r="U173" s="201">
        <f>'Monthly Prep'!Q180</f>
        <v>0</v>
      </c>
      <c r="V173" s="201">
        <f>'Monthly Prep'!R180</f>
        <v>0</v>
      </c>
      <c r="W173" s="201">
        <f>'Monthly Prep'!S180</f>
        <v>0</v>
      </c>
      <c r="X173" s="201">
        <f>'Monthly Prep'!T180</f>
        <v>0</v>
      </c>
      <c r="Y173" s="201">
        <f>'Monthly Prep'!U180</f>
        <v>0</v>
      </c>
      <c r="Z173" s="201">
        <f>'Monthly Prep'!V180</f>
        <v>0</v>
      </c>
      <c r="AA173" s="201">
        <f>'Monthly Prep'!W180</f>
        <v>0</v>
      </c>
      <c r="AB173" s="201">
        <f>'Monthly Prep'!X180</f>
        <v>0</v>
      </c>
      <c r="AC173" s="201">
        <f>'Monthly Prep'!Y180</f>
        <v>0</v>
      </c>
      <c r="AD173" s="201">
        <f>'Monthly Prep'!Z180</f>
        <v>0</v>
      </c>
      <c r="AE173" s="201">
        <f>'Monthly Prep'!AA180</f>
        <v>0</v>
      </c>
      <c r="AF173" s="201">
        <f>'Monthly Prep'!AB180</f>
        <v>0</v>
      </c>
      <c r="AG173" s="201">
        <f>'Monthly Prep'!AC180</f>
        <v>0</v>
      </c>
      <c r="AH173" s="201">
        <f>'Monthly Prep'!AD180</f>
        <v>0</v>
      </c>
      <c r="AI173" s="201">
        <f>'Monthly Prep'!AE180</f>
        <v>0</v>
      </c>
      <c r="AJ173" s="201">
        <f>'Monthly Prep'!AF180</f>
        <v>0</v>
      </c>
      <c r="AK173" s="201">
        <f>'Monthly Prep'!AG180</f>
        <v>0</v>
      </c>
      <c r="AL173" s="201">
        <f>'Monthly Prep'!AH180</f>
        <v>0</v>
      </c>
      <c r="AM173" s="184">
        <f t="shared" si="7"/>
        <v>0</v>
      </c>
      <c r="AN173" s="201" t="str">
        <f>'Monthly Prep'!B$3</f>
        <v>Monthly Prep Reporting Tool 1.0.1</v>
      </c>
      <c r="AO173" s="197">
        <f>'Monthly Prep'!AJ180</f>
        <v>0</v>
      </c>
    </row>
    <row r="174" spans="1:41" x14ac:dyDescent="0.25">
      <c r="A174" s="176" t="str">
        <f t="shared" si="8"/>
        <v>202205</v>
      </c>
      <c r="B174" s="177">
        <f>'Prep Partner Performance'!AE$2</f>
        <v>2022</v>
      </c>
      <c r="C174" s="178" t="str">
        <f>'Prep Partner Performance'!Z$2</f>
        <v>05</v>
      </c>
      <c r="D174" s="176">
        <f>'Prep Partner Performance'!G$2</f>
        <v>14943</v>
      </c>
      <c r="E174" s="175" t="str">
        <f>'Prep Partner Performance'!C$2</f>
        <v>Kisima Health Centre</v>
      </c>
      <c r="F174" s="297" t="str">
        <f>'Monthly Prep'!B$173</f>
        <v>Reasons for Initiating PrEP</v>
      </c>
      <c r="G174" s="201" t="str">
        <f>'Monthly Prep'!C181</f>
        <v>Injection drug use with shared needles</v>
      </c>
      <c r="H174" s="201" t="str">
        <f>'Monthly Prep'!D181</f>
        <v>MP01-173</v>
      </c>
      <c r="I174" s="201">
        <f>'Monthly Prep'!E181</f>
        <v>0</v>
      </c>
      <c r="J174" s="201">
        <f>'Monthly Prep'!F181</f>
        <v>0</v>
      </c>
      <c r="K174" s="201">
        <f>'Monthly Prep'!G181</f>
        <v>0</v>
      </c>
      <c r="L174" s="201">
        <f>'Monthly Prep'!H181</f>
        <v>0</v>
      </c>
      <c r="M174" s="201">
        <f>'Monthly Prep'!I181</f>
        <v>0</v>
      </c>
      <c r="N174" s="201">
        <f>'Monthly Prep'!J181</f>
        <v>0</v>
      </c>
      <c r="O174" s="201">
        <f>'Monthly Prep'!K181</f>
        <v>0</v>
      </c>
      <c r="P174" s="201">
        <f>'Monthly Prep'!L181</f>
        <v>0</v>
      </c>
      <c r="Q174" s="201">
        <f>'Monthly Prep'!M181</f>
        <v>0</v>
      </c>
      <c r="R174" s="201">
        <f>'Monthly Prep'!N181</f>
        <v>0</v>
      </c>
      <c r="S174" s="201">
        <f>'Monthly Prep'!O181</f>
        <v>0</v>
      </c>
      <c r="T174" s="201">
        <f>'Monthly Prep'!P181</f>
        <v>0</v>
      </c>
      <c r="U174" s="201">
        <f>'Monthly Prep'!Q181</f>
        <v>0</v>
      </c>
      <c r="V174" s="201">
        <f>'Monthly Prep'!R181</f>
        <v>0</v>
      </c>
      <c r="W174" s="201">
        <f>'Monthly Prep'!S181</f>
        <v>0</v>
      </c>
      <c r="X174" s="201">
        <f>'Monthly Prep'!T181</f>
        <v>0</v>
      </c>
      <c r="Y174" s="201">
        <f>'Monthly Prep'!U181</f>
        <v>0</v>
      </c>
      <c r="Z174" s="201">
        <f>'Monthly Prep'!V181</f>
        <v>0</v>
      </c>
      <c r="AA174" s="201">
        <f>'Monthly Prep'!W181</f>
        <v>0</v>
      </c>
      <c r="AB174" s="201">
        <f>'Monthly Prep'!X181</f>
        <v>0</v>
      </c>
      <c r="AC174" s="201">
        <f>'Monthly Prep'!Y181</f>
        <v>0</v>
      </c>
      <c r="AD174" s="201">
        <f>'Monthly Prep'!Z181</f>
        <v>0</v>
      </c>
      <c r="AE174" s="201">
        <f>'Monthly Prep'!AA181</f>
        <v>0</v>
      </c>
      <c r="AF174" s="201">
        <f>'Monthly Prep'!AB181</f>
        <v>0</v>
      </c>
      <c r="AG174" s="201">
        <f>'Monthly Prep'!AC181</f>
        <v>0</v>
      </c>
      <c r="AH174" s="201">
        <f>'Monthly Prep'!AD181</f>
        <v>0</v>
      </c>
      <c r="AI174" s="201">
        <f>'Monthly Prep'!AE181</f>
        <v>0</v>
      </c>
      <c r="AJ174" s="201">
        <f>'Monthly Prep'!AF181</f>
        <v>0</v>
      </c>
      <c r="AK174" s="201">
        <f>'Monthly Prep'!AG181</f>
        <v>0</v>
      </c>
      <c r="AL174" s="201">
        <f>'Monthly Prep'!AH181</f>
        <v>0</v>
      </c>
      <c r="AM174" s="184">
        <f t="shared" si="7"/>
        <v>0</v>
      </c>
      <c r="AN174" s="201" t="str">
        <f>'Monthly Prep'!B$3</f>
        <v>Monthly Prep Reporting Tool 1.0.1</v>
      </c>
      <c r="AO174" s="197">
        <f>'Monthly Prep'!AJ181</f>
        <v>0</v>
      </c>
    </row>
    <row r="175" spans="1:41" x14ac:dyDescent="0.25">
      <c r="A175" s="176" t="str">
        <f t="shared" si="8"/>
        <v>202205</v>
      </c>
      <c r="B175" s="177">
        <f>'Prep Partner Performance'!AE$2</f>
        <v>2022</v>
      </c>
      <c r="C175" s="178" t="str">
        <f>'Prep Partner Performance'!Z$2</f>
        <v>05</v>
      </c>
      <c r="D175" s="176">
        <f>'Prep Partner Performance'!G$2</f>
        <v>14943</v>
      </c>
      <c r="E175" s="175" t="str">
        <f>'Prep Partner Performance'!C$2</f>
        <v>Kisima Health Centre</v>
      </c>
      <c r="F175" s="297" t="str">
        <f>'Monthly Prep'!B$173</f>
        <v>Reasons for Initiating PrEP</v>
      </c>
      <c r="G175" s="201" t="str">
        <f>'Monthly Prep'!C182</f>
        <v>Inconsistent or no condom use during intercourse</v>
      </c>
      <c r="H175" s="201" t="str">
        <f>'Monthly Prep'!D182</f>
        <v>MP01-174</v>
      </c>
      <c r="I175" s="201">
        <f>'Monthly Prep'!E182</f>
        <v>0</v>
      </c>
      <c r="J175" s="201">
        <f>'Monthly Prep'!F182</f>
        <v>0</v>
      </c>
      <c r="K175" s="201">
        <f>'Monthly Prep'!G182</f>
        <v>0</v>
      </c>
      <c r="L175" s="201">
        <f>'Monthly Prep'!H182</f>
        <v>0</v>
      </c>
      <c r="M175" s="201">
        <f>'Monthly Prep'!I182</f>
        <v>0</v>
      </c>
      <c r="N175" s="201">
        <f>'Monthly Prep'!J182</f>
        <v>0</v>
      </c>
      <c r="O175" s="201">
        <f>'Monthly Prep'!K182</f>
        <v>0</v>
      </c>
      <c r="P175" s="201">
        <f>'Monthly Prep'!L182</f>
        <v>0</v>
      </c>
      <c r="Q175" s="201">
        <f>'Monthly Prep'!M182</f>
        <v>0</v>
      </c>
      <c r="R175" s="201">
        <f>'Monthly Prep'!N182</f>
        <v>0</v>
      </c>
      <c r="S175" s="201">
        <f>'Monthly Prep'!O182</f>
        <v>0</v>
      </c>
      <c r="T175" s="201">
        <f>'Monthly Prep'!P182</f>
        <v>0</v>
      </c>
      <c r="U175" s="201">
        <f>'Monthly Prep'!Q182</f>
        <v>0</v>
      </c>
      <c r="V175" s="201">
        <f>'Monthly Prep'!R182</f>
        <v>0</v>
      </c>
      <c r="W175" s="201">
        <f>'Monthly Prep'!S182</f>
        <v>0</v>
      </c>
      <c r="X175" s="201">
        <f>'Monthly Prep'!T182</f>
        <v>0</v>
      </c>
      <c r="Y175" s="201">
        <f>'Monthly Prep'!U182</f>
        <v>0</v>
      </c>
      <c r="Z175" s="201">
        <f>'Monthly Prep'!V182</f>
        <v>0</v>
      </c>
      <c r="AA175" s="201">
        <f>'Monthly Prep'!W182</f>
        <v>0</v>
      </c>
      <c r="AB175" s="201">
        <f>'Monthly Prep'!X182</f>
        <v>0</v>
      </c>
      <c r="AC175" s="201">
        <f>'Monthly Prep'!Y182</f>
        <v>0</v>
      </c>
      <c r="AD175" s="201">
        <f>'Monthly Prep'!Z182</f>
        <v>0</v>
      </c>
      <c r="AE175" s="201">
        <f>'Monthly Prep'!AA182</f>
        <v>0</v>
      </c>
      <c r="AF175" s="201">
        <f>'Monthly Prep'!AB182</f>
        <v>0</v>
      </c>
      <c r="AG175" s="201">
        <f>'Monthly Prep'!AC182</f>
        <v>0</v>
      </c>
      <c r="AH175" s="201">
        <f>'Monthly Prep'!AD182</f>
        <v>0</v>
      </c>
      <c r="AI175" s="201">
        <f>'Monthly Prep'!AE182</f>
        <v>0</v>
      </c>
      <c r="AJ175" s="201">
        <f>'Monthly Prep'!AF182</f>
        <v>0</v>
      </c>
      <c r="AK175" s="201">
        <f>'Monthly Prep'!AG182</f>
        <v>0</v>
      </c>
      <c r="AL175" s="201">
        <f>'Monthly Prep'!AH182</f>
        <v>0</v>
      </c>
      <c r="AM175" s="184">
        <f t="shared" si="7"/>
        <v>0</v>
      </c>
      <c r="AN175" s="201" t="str">
        <f>'Monthly Prep'!B$3</f>
        <v>Monthly Prep Reporting Tool 1.0.1</v>
      </c>
      <c r="AO175" s="197">
        <f>'Monthly Prep'!AJ182</f>
        <v>0</v>
      </c>
    </row>
    <row r="176" spans="1:41" x14ac:dyDescent="0.25">
      <c r="A176" s="176" t="str">
        <f t="shared" si="8"/>
        <v>202205</v>
      </c>
      <c r="B176" s="177">
        <f>'Prep Partner Performance'!AE$2</f>
        <v>2022</v>
      </c>
      <c r="C176" s="178" t="str">
        <f>'Prep Partner Performance'!Z$2</f>
        <v>05</v>
      </c>
      <c r="D176" s="176">
        <f>'Prep Partner Performance'!G$2</f>
        <v>14943</v>
      </c>
      <c r="E176" s="175" t="str">
        <f>'Prep Partner Performance'!C$2</f>
        <v>Kisima Health Centre</v>
      </c>
      <c r="F176" s="297" t="str">
        <f>'Monthly Prep'!B$173</f>
        <v>Reasons for Initiating PrEP</v>
      </c>
      <c r="G176" s="201" t="str">
        <f>'Monthly Prep'!C183</f>
        <v>Other Reasons</v>
      </c>
      <c r="H176" s="201" t="str">
        <f>'Monthly Prep'!D183</f>
        <v>MP01-175</v>
      </c>
      <c r="I176" s="201">
        <f>'Monthly Prep'!E183</f>
        <v>0</v>
      </c>
      <c r="J176" s="201">
        <f>'Monthly Prep'!F183</f>
        <v>0</v>
      </c>
      <c r="K176" s="201">
        <f>'Monthly Prep'!G183</f>
        <v>0</v>
      </c>
      <c r="L176" s="201">
        <f>'Monthly Prep'!H183</f>
        <v>0</v>
      </c>
      <c r="M176" s="201">
        <f>'Monthly Prep'!I183</f>
        <v>0</v>
      </c>
      <c r="N176" s="201">
        <f>'Monthly Prep'!J183</f>
        <v>0</v>
      </c>
      <c r="O176" s="201">
        <f>'Monthly Prep'!K183</f>
        <v>0</v>
      </c>
      <c r="P176" s="201">
        <f>'Monthly Prep'!L183</f>
        <v>0</v>
      </c>
      <c r="Q176" s="201">
        <f>'Monthly Prep'!M183</f>
        <v>0</v>
      </c>
      <c r="R176" s="201">
        <f>'Monthly Prep'!N183</f>
        <v>0</v>
      </c>
      <c r="S176" s="201">
        <f>'Monthly Prep'!O183</f>
        <v>0</v>
      </c>
      <c r="T176" s="201">
        <f>'Monthly Prep'!P183</f>
        <v>0</v>
      </c>
      <c r="U176" s="201">
        <f>'Monthly Prep'!Q183</f>
        <v>0</v>
      </c>
      <c r="V176" s="201">
        <f>'Monthly Prep'!R183</f>
        <v>0</v>
      </c>
      <c r="W176" s="201">
        <f>'Monthly Prep'!S183</f>
        <v>0</v>
      </c>
      <c r="X176" s="201">
        <f>'Monthly Prep'!T183</f>
        <v>0</v>
      </c>
      <c r="Y176" s="201">
        <f>'Monthly Prep'!U183</f>
        <v>0</v>
      </c>
      <c r="Z176" s="201">
        <f>'Monthly Prep'!V183</f>
        <v>0</v>
      </c>
      <c r="AA176" s="201">
        <f>'Monthly Prep'!W183</f>
        <v>0</v>
      </c>
      <c r="AB176" s="201">
        <f>'Monthly Prep'!X183</f>
        <v>0</v>
      </c>
      <c r="AC176" s="201">
        <f>'Monthly Prep'!Y183</f>
        <v>0</v>
      </c>
      <c r="AD176" s="201">
        <f>'Monthly Prep'!Z183</f>
        <v>0</v>
      </c>
      <c r="AE176" s="201">
        <f>'Monthly Prep'!AA183</f>
        <v>0</v>
      </c>
      <c r="AF176" s="201">
        <f>'Monthly Prep'!AB183</f>
        <v>0</v>
      </c>
      <c r="AG176" s="201">
        <f>'Monthly Prep'!AC183</f>
        <v>0</v>
      </c>
      <c r="AH176" s="201">
        <f>'Monthly Prep'!AD183</f>
        <v>0</v>
      </c>
      <c r="AI176" s="201">
        <f>'Monthly Prep'!AE183</f>
        <v>0</v>
      </c>
      <c r="AJ176" s="201">
        <f>'Monthly Prep'!AF183</f>
        <v>0</v>
      </c>
      <c r="AK176" s="201">
        <f>'Monthly Prep'!AG183</f>
        <v>0</v>
      </c>
      <c r="AL176" s="201">
        <f>'Monthly Prep'!AH183</f>
        <v>0</v>
      </c>
      <c r="AM176" s="184">
        <f t="shared" si="7"/>
        <v>0</v>
      </c>
      <c r="AN176" s="201" t="str">
        <f>'Monthly Prep'!B$3</f>
        <v>Monthly Prep Reporting Tool 1.0.1</v>
      </c>
      <c r="AO176" s="197">
        <f>'Monthly Prep'!AJ183</f>
        <v>0</v>
      </c>
    </row>
    <row r="177" spans="1:41" x14ac:dyDescent="0.25">
      <c r="A177" s="176" t="str">
        <f t="shared" si="8"/>
        <v>202205</v>
      </c>
      <c r="B177" s="177">
        <f>'Prep Partner Performance'!AE$2</f>
        <v>2022</v>
      </c>
      <c r="C177" s="178" t="str">
        <f>'Prep Partner Performance'!Z$2</f>
        <v>05</v>
      </c>
      <c r="D177" s="176">
        <f>'Prep Partner Performance'!G$2</f>
        <v>14943</v>
      </c>
      <c r="E177" s="175" t="str">
        <f>'Prep Partner Performance'!C$2</f>
        <v>Kisima Health Centre</v>
      </c>
      <c r="F177" s="297" t="str">
        <f>'Monthly Prep'!B$173</f>
        <v>Reasons for Initiating PrEP</v>
      </c>
      <c r="G177" s="201" t="str">
        <f>'Monthly Prep'!C184</f>
        <v>Total Clients who Initiated on Prep by Reason</v>
      </c>
      <c r="H177" s="201" t="str">
        <f>'Monthly Prep'!D184</f>
        <v>MP01-176</v>
      </c>
      <c r="I177" s="201">
        <f>'Monthly Prep'!E184</f>
        <v>0</v>
      </c>
      <c r="J177" s="201">
        <f>'Monthly Prep'!F184</f>
        <v>0</v>
      </c>
      <c r="K177" s="201">
        <f>'Monthly Prep'!G184</f>
        <v>0</v>
      </c>
      <c r="L177" s="201">
        <f>'Monthly Prep'!H184</f>
        <v>0</v>
      </c>
      <c r="M177" s="201">
        <f>'Monthly Prep'!I184</f>
        <v>0</v>
      </c>
      <c r="N177" s="201">
        <f>'Monthly Prep'!J184</f>
        <v>0</v>
      </c>
      <c r="O177" s="201">
        <f>'Monthly Prep'!K184</f>
        <v>0</v>
      </c>
      <c r="P177" s="201">
        <f>'Monthly Prep'!L184</f>
        <v>0</v>
      </c>
      <c r="Q177" s="201">
        <f>'Monthly Prep'!M184</f>
        <v>0</v>
      </c>
      <c r="R177" s="201">
        <f>'Monthly Prep'!N184</f>
        <v>0</v>
      </c>
      <c r="S177" s="201">
        <f>'Monthly Prep'!O184</f>
        <v>0</v>
      </c>
      <c r="T177" s="201">
        <f>'Monthly Prep'!P184</f>
        <v>0</v>
      </c>
      <c r="U177" s="201">
        <f>'Monthly Prep'!Q184</f>
        <v>0</v>
      </c>
      <c r="V177" s="201">
        <f>'Monthly Prep'!R184</f>
        <v>0</v>
      </c>
      <c r="W177" s="201">
        <f>'Monthly Prep'!S184</f>
        <v>0</v>
      </c>
      <c r="X177" s="201">
        <f>'Monthly Prep'!T184</f>
        <v>0</v>
      </c>
      <c r="Y177" s="201">
        <f>'Monthly Prep'!U184</f>
        <v>0</v>
      </c>
      <c r="Z177" s="201">
        <f>'Monthly Prep'!V184</f>
        <v>0</v>
      </c>
      <c r="AA177" s="201">
        <f>'Monthly Prep'!W184</f>
        <v>0</v>
      </c>
      <c r="AB177" s="201">
        <f>'Monthly Prep'!X184</f>
        <v>0</v>
      </c>
      <c r="AC177" s="201">
        <f>'Monthly Prep'!Y184</f>
        <v>0</v>
      </c>
      <c r="AD177" s="201">
        <f>'Monthly Prep'!Z184</f>
        <v>0</v>
      </c>
      <c r="AE177" s="201">
        <f>'Monthly Prep'!AA184</f>
        <v>0</v>
      </c>
      <c r="AF177" s="201">
        <f>'Monthly Prep'!AB184</f>
        <v>0</v>
      </c>
      <c r="AG177" s="201">
        <f>'Monthly Prep'!AC184</f>
        <v>0</v>
      </c>
      <c r="AH177" s="201">
        <f>'Monthly Prep'!AD184</f>
        <v>0</v>
      </c>
      <c r="AI177" s="201">
        <f>'Monthly Prep'!AE184</f>
        <v>0</v>
      </c>
      <c r="AJ177" s="201">
        <f>'Monthly Prep'!AF184</f>
        <v>0</v>
      </c>
      <c r="AK177" s="201">
        <f>'Monthly Prep'!AG184</f>
        <v>0</v>
      </c>
      <c r="AL177" s="201">
        <f>'Monthly Prep'!AH184</f>
        <v>0</v>
      </c>
      <c r="AM177" s="184">
        <f t="shared" si="7"/>
        <v>0</v>
      </c>
      <c r="AN177" s="201" t="str">
        <f>'Monthly Prep'!B$3</f>
        <v>Monthly Prep Reporting Tool 1.0.1</v>
      </c>
      <c r="AO177" s="197" t="str">
        <f>'Monthly Prep'!AJ184</f>
        <v/>
      </c>
    </row>
    <row r="178" spans="1:41" x14ac:dyDescent="0.25">
      <c r="A178" s="176" t="str">
        <f t="shared" si="8"/>
        <v>202205</v>
      </c>
      <c r="B178" s="177">
        <f>'Prep Partner Performance'!AE$2</f>
        <v>2022</v>
      </c>
      <c r="C178" s="178" t="str">
        <f>'Prep Partner Performance'!Z$2</f>
        <v>05</v>
      </c>
      <c r="D178" s="176">
        <f>'Prep Partner Performance'!G$2</f>
        <v>14943</v>
      </c>
      <c r="E178" s="175" t="str">
        <f>'Prep Partner Performance'!C$2</f>
        <v>Kisima Health Centre</v>
      </c>
      <c r="F178" s="297" t="str">
        <f>'Monthly Prep'!B$185</f>
        <v>Reasons for Discontinuing PrEP</v>
      </c>
      <c r="G178" s="201" t="str">
        <f>'Monthly Prep'!C185</f>
        <v>HIV test is Positive</v>
      </c>
      <c r="H178" s="201" t="str">
        <f>'Monthly Prep'!D185</f>
        <v>MP01-177</v>
      </c>
      <c r="I178" s="201">
        <f>'Monthly Prep'!E185</f>
        <v>0</v>
      </c>
      <c r="J178" s="201">
        <f>'Monthly Prep'!F185</f>
        <v>0</v>
      </c>
      <c r="K178" s="201">
        <f>'Monthly Prep'!G185</f>
        <v>0</v>
      </c>
      <c r="L178" s="201">
        <f>'Monthly Prep'!H185</f>
        <v>0</v>
      </c>
      <c r="M178" s="201">
        <f>'Monthly Prep'!I185</f>
        <v>0</v>
      </c>
      <c r="N178" s="201">
        <f>'Monthly Prep'!J185</f>
        <v>0</v>
      </c>
      <c r="O178" s="201">
        <f>'Monthly Prep'!K185</f>
        <v>0</v>
      </c>
      <c r="P178" s="201">
        <f>'Monthly Prep'!L185</f>
        <v>0</v>
      </c>
      <c r="Q178" s="201">
        <f>'Monthly Prep'!M185</f>
        <v>0</v>
      </c>
      <c r="R178" s="201">
        <f>'Monthly Prep'!N185</f>
        <v>0</v>
      </c>
      <c r="S178" s="201">
        <f>'Monthly Prep'!O185</f>
        <v>0</v>
      </c>
      <c r="T178" s="201">
        <f>'Monthly Prep'!P185</f>
        <v>0</v>
      </c>
      <c r="U178" s="201">
        <f>'Monthly Prep'!Q185</f>
        <v>0</v>
      </c>
      <c r="V178" s="201">
        <f>'Monthly Prep'!R185</f>
        <v>0</v>
      </c>
      <c r="W178" s="201">
        <f>'Monthly Prep'!S185</f>
        <v>0</v>
      </c>
      <c r="X178" s="201">
        <f>'Monthly Prep'!T185</f>
        <v>0</v>
      </c>
      <c r="Y178" s="201">
        <f>'Monthly Prep'!U185</f>
        <v>0</v>
      </c>
      <c r="Z178" s="201">
        <f>'Monthly Prep'!V185</f>
        <v>0</v>
      </c>
      <c r="AA178" s="201">
        <f>'Monthly Prep'!W185</f>
        <v>0</v>
      </c>
      <c r="AB178" s="201">
        <f>'Monthly Prep'!X185</f>
        <v>0</v>
      </c>
      <c r="AC178" s="201">
        <f>'Monthly Prep'!Y185</f>
        <v>0</v>
      </c>
      <c r="AD178" s="201">
        <f>'Monthly Prep'!Z185</f>
        <v>0</v>
      </c>
      <c r="AE178" s="201">
        <f>'Monthly Prep'!AA185</f>
        <v>0</v>
      </c>
      <c r="AF178" s="201">
        <f>'Monthly Prep'!AB185</f>
        <v>0</v>
      </c>
      <c r="AG178" s="201">
        <f>'Monthly Prep'!AC185</f>
        <v>0</v>
      </c>
      <c r="AH178" s="201">
        <f>'Monthly Prep'!AD185</f>
        <v>0</v>
      </c>
      <c r="AI178" s="201">
        <f>'Monthly Prep'!AE185</f>
        <v>0</v>
      </c>
      <c r="AJ178" s="201">
        <f>'Monthly Prep'!AF185</f>
        <v>0</v>
      </c>
      <c r="AK178" s="201">
        <f>'Monthly Prep'!AG185</f>
        <v>0</v>
      </c>
      <c r="AL178" s="201">
        <f>'Monthly Prep'!AH185</f>
        <v>0</v>
      </c>
      <c r="AM178" s="184">
        <f t="shared" si="7"/>
        <v>0</v>
      </c>
      <c r="AN178" s="201" t="str">
        <f>'Monthly Prep'!B$3</f>
        <v>Monthly Prep Reporting Tool 1.0.1</v>
      </c>
      <c r="AO178" s="197">
        <f>'Monthly Prep'!AJ185</f>
        <v>0</v>
      </c>
    </row>
    <row r="179" spans="1:41" x14ac:dyDescent="0.25">
      <c r="A179" s="176" t="str">
        <f t="shared" si="8"/>
        <v>202205</v>
      </c>
      <c r="B179" s="177">
        <f>'Prep Partner Performance'!AE$2</f>
        <v>2022</v>
      </c>
      <c r="C179" s="178" t="str">
        <f>'Prep Partner Performance'!Z$2</f>
        <v>05</v>
      </c>
      <c r="D179" s="176">
        <f>'Prep Partner Performance'!G$2</f>
        <v>14943</v>
      </c>
      <c r="E179" s="175" t="str">
        <f>'Prep Partner Performance'!C$2</f>
        <v>Kisima Health Centre</v>
      </c>
      <c r="F179" s="297" t="str">
        <f>'Monthly Prep'!B$185</f>
        <v>Reasons for Discontinuing PrEP</v>
      </c>
      <c r="G179" s="201" t="str">
        <f>'Monthly Prep'!C186</f>
        <v>Low risk of HIV</v>
      </c>
      <c r="H179" s="201" t="str">
        <f>'Monthly Prep'!D186</f>
        <v>MP01-178</v>
      </c>
      <c r="I179" s="201">
        <f>'Monthly Prep'!E186</f>
        <v>0</v>
      </c>
      <c r="J179" s="201">
        <f>'Monthly Prep'!F186</f>
        <v>0</v>
      </c>
      <c r="K179" s="201">
        <f>'Monthly Prep'!G186</f>
        <v>0</v>
      </c>
      <c r="L179" s="201">
        <f>'Monthly Prep'!H186</f>
        <v>0</v>
      </c>
      <c r="M179" s="201">
        <f>'Monthly Prep'!I186</f>
        <v>0</v>
      </c>
      <c r="N179" s="201">
        <f>'Monthly Prep'!J186</f>
        <v>0</v>
      </c>
      <c r="O179" s="201">
        <f>'Monthly Prep'!K186</f>
        <v>0</v>
      </c>
      <c r="P179" s="201">
        <f>'Monthly Prep'!L186</f>
        <v>0</v>
      </c>
      <c r="Q179" s="201">
        <f>'Monthly Prep'!M186</f>
        <v>0</v>
      </c>
      <c r="R179" s="201">
        <f>'Monthly Prep'!N186</f>
        <v>0</v>
      </c>
      <c r="S179" s="201">
        <f>'Monthly Prep'!O186</f>
        <v>0</v>
      </c>
      <c r="T179" s="201">
        <f>'Monthly Prep'!P186</f>
        <v>0</v>
      </c>
      <c r="U179" s="201">
        <f>'Monthly Prep'!Q186</f>
        <v>0</v>
      </c>
      <c r="V179" s="201">
        <f>'Monthly Prep'!R186</f>
        <v>0</v>
      </c>
      <c r="W179" s="201">
        <f>'Monthly Prep'!S186</f>
        <v>0</v>
      </c>
      <c r="X179" s="201">
        <f>'Monthly Prep'!T186</f>
        <v>0</v>
      </c>
      <c r="Y179" s="201">
        <f>'Monthly Prep'!U186</f>
        <v>0</v>
      </c>
      <c r="Z179" s="201">
        <f>'Monthly Prep'!V186</f>
        <v>0</v>
      </c>
      <c r="AA179" s="201">
        <f>'Monthly Prep'!W186</f>
        <v>0</v>
      </c>
      <c r="AB179" s="201">
        <f>'Monthly Prep'!X186</f>
        <v>0</v>
      </c>
      <c r="AC179" s="201">
        <f>'Monthly Prep'!Y186</f>
        <v>0</v>
      </c>
      <c r="AD179" s="201">
        <f>'Monthly Prep'!Z186</f>
        <v>0</v>
      </c>
      <c r="AE179" s="201">
        <f>'Monthly Prep'!AA186</f>
        <v>0</v>
      </c>
      <c r="AF179" s="201">
        <f>'Monthly Prep'!AB186</f>
        <v>0</v>
      </c>
      <c r="AG179" s="201">
        <f>'Monthly Prep'!AC186</f>
        <v>0</v>
      </c>
      <c r="AH179" s="201">
        <f>'Monthly Prep'!AD186</f>
        <v>0</v>
      </c>
      <c r="AI179" s="201">
        <f>'Monthly Prep'!AE186</f>
        <v>0</v>
      </c>
      <c r="AJ179" s="201">
        <f>'Monthly Prep'!AF186</f>
        <v>0</v>
      </c>
      <c r="AK179" s="201">
        <f>'Monthly Prep'!AG186</f>
        <v>0</v>
      </c>
      <c r="AL179" s="201">
        <f>'Monthly Prep'!AH186</f>
        <v>0</v>
      </c>
      <c r="AM179" s="184">
        <f t="shared" si="7"/>
        <v>0</v>
      </c>
      <c r="AN179" s="201" t="str">
        <f>'Monthly Prep'!B$3</f>
        <v>Monthly Prep Reporting Tool 1.0.1</v>
      </c>
      <c r="AO179" s="197">
        <f>'Monthly Prep'!AJ186</f>
        <v>0</v>
      </c>
    </row>
    <row r="180" spans="1:41" x14ac:dyDescent="0.25">
      <c r="A180" s="176" t="str">
        <f t="shared" si="8"/>
        <v>202205</v>
      </c>
      <c r="B180" s="177">
        <f>'Prep Partner Performance'!AE$2</f>
        <v>2022</v>
      </c>
      <c r="C180" s="178" t="str">
        <f>'Prep Partner Performance'!Z$2</f>
        <v>05</v>
      </c>
      <c r="D180" s="176">
        <f>'Prep Partner Performance'!G$2</f>
        <v>14943</v>
      </c>
      <c r="E180" s="175" t="str">
        <f>'Prep Partner Performance'!C$2</f>
        <v>Kisima Health Centre</v>
      </c>
      <c r="F180" s="297" t="str">
        <f>'Monthly Prep'!B$185</f>
        <v>Reasons for Discontinuing PrEP</v>
      </c>
      <c r="G180" s="201" t="str">
        <f>'Monthly Prep'!C187</f>
        <v>PrEP Drugs Side Effects</v>
      </c>
      <c r="H180" s="201" t="str">
        <f>'Monthly Prep'!D187</f>
        <v>MP01-179</v>
      </c>
      <c r="I180" s="201">
        <f>'Monthly Prep'!E187</f>
        <v>0</v>
      </c>
      <c r="J180" s="201">
        <f>'Monthly Prep'!F187</f>
        <v>0</v>
      </c>
      <c r="K180" s="201">
        <f>'Monthly Prep'!G187</f>
        <v>0</v>
      </c>
      <c r="L180" s="201">
        <f>'Monthly Prep'!H187</f>
        <v>0</v>
      </c>
      <c r="M180" s="201">
        <f>'Monthly Prep'!I187</f>
        <v>0</v>
      </c>
      <c r="N180" s="201">
        <f>'Monthly Prep'!J187</f>
        <v>0</v>
      </c>
      <c r="O180" s="201">
        <f>'Monthly Prep'!K187</f>
        <v>0</v>
      </c>
      <c r="P180" s="201">
        <f>'Monthly Prep'!L187</f>
        <v>0</v>
      </c>
      <c r="Q180" s="201">
        <f>'Monthly Prep'!M187</f>
        <v>0</v>
      </c>
      <c r="R180" s="201">
        <f>'Monthly Prep'!N187</f>
        <v>0</v>
      </c>
      <c r="S180" s="201">
        <f>'Monthly Prep'!O187</f>
        <v>0</v>
      </c>
      <c r="T180" s="201">
        <f>'Monthly Prep'!P187</f>
        <v>0</v>
      </c>
      <c r="U180" s="201">
        <f>'Monthly Prep'!Q187</f>
        <v>0</v>
      </c>
      <c r="V180" s="201">
        <f>'Monthly Prep'!R187</f>
        <v>0</v>
      </c>
      <c r="W180" s="201">
        <f>'Monthly Prep'!S187</f>
        <v>0</v>
      </c>
      <c r="X180" s="201">
        <f>'Monthly Prep'!T187</f>
        <v>0</v>
      </c>
      <c r="Y180" s="201">
        <f>'Monthly Prep'!U187</f>
        <v>0</v>
      </c>
      <c r="Z180" s="201">
        <f>'Monthly Prep'!V187</f>
        <v>0</v>
      </c>
      <c r="AA180" s="201">
        <f>'Monthly Prep'!W187</f>
        <v>0</v>
      </c>
      <c r="AB180" s="201">
        <f>'Monthly Prep'!X187</f>
        <v>0</v>
      </c>
      <c r="AC180" s="201">
        <f>'Monthly Prep'!Y187</f>
        <v>0</v>
      </c>
      <c r="AD180" s="201">
        <f>'Monthly Prep'!Z187</f>
        <v>0</v>
      </c>
      <c r="AE180" s="201">
        <f>'Monthly Prep'!AA187</f>
        <v>0</v>
      </c>
      <c r="AF180" s="201">
        <f>'Monthly Prep'!AB187</f>
        <v>0</v>
      </c>
      <c r="AG180" s="201">
        <f>'Monthly Prep'!AC187</f>
        <v>0</v>
      </c>
      <c r="AH180" s="201">
        <f>'Monthly Prep'!AD187</f>
        <v>0</v>
      </c>
      <c r="AI180" s="201">
        <f>'Monthly Prep'!AE187</f>
        <v>0</v>
      </c>
      <c r="AJ180" s="201">
        <f>'Monthly Prep'!AF187</f>
        <v>0</v>
      </c>
      <c r="AK180" s="201">
        <f>'Monthly Prep'!AG187</f>
        <v>0</v>
      </c>
      <c r="AL180" s="201">
        <f>'Monthly Prep'!AH187</f>
        <v>0</v>
      </c>
      <c r="AM180" s="184">
        <f t="shared" si="7"/>
        <v>0</v>
      </c>
      <c r="AN180" s="201" t="str">
        <f>'Monthly Prep'!B$3</f>
        <v>Monthly Prep Reporting Tool 1.0.1</v>
      </c>
      <c r="AO180" s="197">
        <f>'Monthly Prep'!AJ187</f>
        <v>0</v>
      </c>
    </row>
    <row r="181" spans="1:41" s="196" customFormat="1" x14ac:dyDescent="0.25">
      <c r="A181" s="293" t="str">
        <f t="shared" si="8"/>
        <v>202205</v>
      </c>
      <c r="B181" s="294">
        <f>'Prep Partner Performance'!AE$2</f>
        <v>2022</v>
      </c>
      <c r="C181" s="295" t="str">
        <f>'Prep Partner Performance'!Z$2</f>
        <v>05</v>
      </c>
      <c r="D181" s="293">
        <f>'Prep Partner Performance'!G$2</f>
        <v>14943</v>
      </c>
      <c r="E181" s="296" t="str">
        <f>'Prep Partner Performance'!C$2</f>
        <v>Kisima Health Centre</v>
      </c>
      <c r="F181" s="297" t="str">
        <f>'Monthly Prep'!B$185</f>
        <v>Reasons for Discontinuing PrEP</v>
      </c>
      <c r="G181" s="201" t="str">
        <f>'Monthly Prep'!C188</f>
        <v>Non-Adherence</v>
      </c>
      <c r="H181" s="201" t="str">
        <f>'Monthly Prep'!D188</f>
        <v>MP01-180</v>
      </c>
      <c r="I181" s="201">
        <f>'Monthly Prep'!E188</f>
        <v>0</v>
      </c>
      <c r="J181" s="201">
        <f>'Monthly Prep'!F188</f>
        <v>0</v>
      </c>
      <c r="K181" s="201">
        <f>'Monthly Prep'!G188</f>
        <v>0</v>
      </c>
      <c r="L181" s="201">
        <f>'Monthly Prep'!H188</f>
        <v>0</v>
      </c>
      <c r="M181" s="201">
        <f>'Monthly Prep'!I188</f>
        <v>0</v>
      </c>
      <c r="N181" s="201">
        <f>'Monthly Prep'!J188</f>
        <v>0</v>
      </c>
      <c r="O181" s="201">
        <f>'Monthly Prep'!K188</f>
        <v>0</v>
      </c>
      <c r="P181" s="201">
        <f>'Monthly Prep'!L188</f>
        <v>0</v>
      </c>
      <c r="Q181" s="201">
        <f>'Monthly Prep'!M188</f>
        <v>0</v>
      </c>
      <c r="R181" s="201">
        <f>'Monthly Prep'!N188</f>
        <v>0</v>
      </c>
      <c r="S181" s="201">
        <f>'Monthly Prep'!O188</f>
        <v>0</v>
      </c>
      <c r="T181" s="201">
        <f>'Monthly Prep'!P188</f>
        <v>0</v>
      </c>
      <c r="U181" s="201">
        <f>'Monthly Prep'!Q188</f>
        <v>0</v>
      </c>
      <c r="V181" s="201">
        <f>'Monthly Prep'!R188</f>
        <v>0</v>
      </c>
      <c r="W181" s="201">
        <f>'Monthly Prep'!S188</f>
        <v>0</v>
      </c>
      <c r="X181" s="201">
        <f>'Monthly Prep'!T188</f>
        <v>0</v>
      </c>
      <c r="Y181" s="201">
        <f>'Monthly Prep'!U188</f>
        <v>0</v>
      </c>
      <c r="Z181" s="201">
        <f>'Monthly Prep'!V188</f>
        <v>0</v>
      </c>
      <c r="AA181" s="201">
        <f>'Monthly Prep'!W188</f>
        <v>0</v>
      </c>
      <c r="AB181" s="201">
        <f>'Monthly Prep'!X188</f>
        <v>0</v>
      </c>
      <c r="AC181" s="201">
        <f>'Monthly Prep'!Y188</f>
        <v>0</v>
      </c>
      <c r="AD181" s="201">
        <f>'Monthly Prep'!Z188</f>
        <v>0</v>
      </c>
      <c r="AE181" s="201">
        <f>'Monthly Prep'!AA188</f>
        <v>0</v>
      </c>
      <c r="AF181" s="201">
        <f>'Monthly Prep'!AB188</f>
        <v>0</v>
      </c>
      <c r="AG181" s="201">
        <f>'Monthly Prep'!AC188</f>
        <v>0</v>
      </c>
      <c r="AH181" s="201">
        <f>'Monthly Prep'!AD188</f>
        <v>0</v>
      </c>
      <c r="AI181" s="201">
        <f>'Monthly Prep'!AE188</f>
        <v>0</v>
      </c>
      <c r="AJ181" s="201">
        <f>'Monthly Prep'!AF188</f>
        <v>0</v>
      </c>
      <c r="AK181" s="201">
        <f>'Monthly Prep'!AG188</f>
        <v>0</v>
      </c>
      <c r="AL181" s="201">
        <f>'Monthly Prep'!AH188</f>
        <v>0</v>
      </c>
      <c r="AM181" s="184">
        <f t="shared" si="7"/>
        <v>0</v>
      </c>
      <c r="AN181" s="201" t="str">
        <f>'Monthly Prep'!B$3</f>
        <v>Monthly Prep Reporting Tool 1.0.1</v>
      </c>
      <c r="AO181" s="197">
        <f>'Monthly Prep'!AJ188</f>
        <v>0</v>
      </c>
    </row>
    <row r="182" spans="1:41" x14ac:dyDescent="0.25">
      <c r="A182" s="293" t="str">
        <f t="shared" ref="A182:A206" si="9">B182&amp;C182</f>
        <v>202205</v>
      </c>
      <c r="B182" s="294">
        <f>'Prep Partner Performance'!AE$2</f>
        <v>2022</v>
      </c>
      <c r="C182" s="295" t="str">
        <f>'Prep Partner Performance'!Z$2</f>
        <v>05</v>
      </c>
      <c r="D182" s="293">
        <f>'Prep Partner Performance'!G$2</f>
        <v>14943</v>
      </c>
      <c r="E182" s="296" t="str">
        <f>'Prep Partner Performance'!C$2</f>
        <v>Kisima Health Centre</v>
      </c>
      <c r="F182" s="297" t="str">
        <f>'Monthly Prep'!B$185</f>
        <v>Reasons for Discontinuing PrEP</v>
      </c>
      <c r="G182" s="201" t="str">
        <f>'Monthly Prep'!C189</f>
        <v>Viral suppression of HIV+ partner</v>
      </c>
      <c r="H182" s="201" t="str">
        <f>'Monthly Prep'!D189</f>
        <v>MP01-181</v>
      </c>
      <c r="I182" s="201">
        <f>'Monthly Prep'!E189</f>
        <v>0</v>
      </c>
      <c r="J182" s="201">
        <f>'Monthly Prep'!F189</f>
        <v>0</v>
      </c>
      <c r="K182" s="201">
        <f>'Monthly Prep'!G189</f>
        <v>0</v>
      </c>
      <c r="L182" s="201">
        <f>'Monthly Prep'!H189</f>
        <v>0</v>
      </c>
      <c r="M182" s="201">
        <f>'Monthly Prep'!I189</f>
        <v>0</v>
      </c>
      <c r="N182" s="201">
        <f>'Monthly Prep'!J189</f>
        <v>0</v>
      </c>
      <c r="O182" s="201">
        <f>'Monthly Prep'!K189</f>
        <v>0</v>
      </c>
      <c r="P182" s="201">
        <f>'Monthly Prep'!L189</f>
        <v>0</v>
      </c>
      <c r="Q182" s="201">
        <f>'Monthly Prep'!M189</f>
        <v>0</v>
      </c>
      <c r="R182" s="201">
        <f>'Monthly Prep'!N189</f>
        <v>0</v>
      </c>
      <c r="S182" s="201">
        <f>'Monthly Prep'!O189</f>
        <v>0</v>
      </c>
      <c r="T182" s="201">
        <f>'Monthly Prep'!P189</f>
        <v>0</v>
      </c>
      <c r="U182" s="201">
        <f>'Monthly Prep'!Q189</f>
        <v>0</v>
      </c>
      <c r="V182" s="201">
        <f>'Monthly Prep'!R189</f>
        <v>0</v>
      </c>
      <c r="W182" s="201">
        <f>'Monthly Prep'!S189</f>
        <v>0</v>
      </c>
      <c r="X182" s="201">
        <f>'Monthly Prep'!T189</f>
        <v>0</v>
      </c>
      <c r="Y182" s="201">
        <f>'Monthly Prep'!U189</f>
        <v>0</v>
      </c>
      <c r="Z182" s="201">
        <f>'Monthly Prep'!V189</f>
        <v>0</v>
      </c>
      <c r="AA182" s="201">
        <f>'Monthly Prep'!W189</f>
        <v>0</v>
      </c>
      <c r="AB182" s="201">
        <f>'Monthly Prep'!X189</f>
        <v>0</v>
      </c>
      <c r="AC182" s="201">
        <f>'Monthly Prep'!Y189</f>
        <v>0</v>
      </c>
      <c r="AD182" s="201">
        <f>'Monthly Prep'!Z189</f>
        <v>0</v>
      </c>
      <c r="AE182" s="201">
        <f>'Monthly Prep'!AA189</f>
        <v>0</v>
      </c>
      <c r="AF182" s="201">
        <f>'Monthly Prep'!AB189</f>
        <v>0</v>
      </c>
      <c r="AG182" s="201">
        <f>'Monthly Prep'!AC189</f>
        <v>0</v>
      </c>
      <c r="AH182" s="201">
        <f>'Monthly Prep'!AD189</f>
        <v>0</v>
      </c>
      <c r="AI182" s="201">
        <f>'Monthly Prep'!AE189</f>
        <v>0</v>
      </c>
      <c r="AJ182" s="201">
        <f>'Monthly Prep'!AF189</f>
        <v>0</v>
      </c>
      <c r="AK182" s="201">
        <f>'Monthly Prep'!AG189</f>
        <v>0</v>
      </c>
      <c r="AL182" s="201">
        <f>'Monthly Prep'!AH189</f>
        <v>0</v>
      </c>
      <c r="AM182" s="184">
        <f t="shared" si="7"/>
        <v>0</v>
      </c>
      <c r="AN182" s="201" t="str">
        <f>'Monthly Prep'!B$3</f>
        <v>Monthly Prep Reporting Tool 1.0.1</v>
      </c>
      <c r="AO182" s="197">
        <f>'Monthly Prep'!AJ189</f>
        <v>0</v>
      </c>
    </row>
    <row r="183" spans="1:41" x14ac:dyDescent="0.25">
      <c r="A183" s="293" t="str">
        <f t="shared" si="9"/>
        <v>202205</v>
      </c>
      <c r="B183" s="294">
        <f>'Prep Partner Performance'!AE$2</f>
        <v>2022</v>
      </c>
      <c r="C183" s="295" t="str">
        <f>'Prep Partner Performance'!Z$2</f>
        <v>05</v>
      </c>
      <c r="D183" s="293">
        <f>'Prep Partner Performance'!G$2</f>
        <v>14943</v>
      </c>
      <c r="E183" s="296" t="str">
        <f>'Prep Partner Performance'!C$2</f>
        <v>Kisima Health Centre</v>
      </c>
      <c r="F183" s="297" t="str">
        <f>'Monthly Prep'!B$185</f>
        <v>Reasons for Discontinuing PrEP</v>
      </c>
      <c r="G183" s="201" t="str">
        <f>'Monthly Prep'!C190</f>
        <v>Too many HIV Tests</v>
      </c>
      <c r="H183" s="201" t="str">
        <f>'Monthly Prep'!D190</f>
        <v>MP01-182</v>
      </c>
      <c r="I183" s="201">
        <f>'Monthly Prep'!E190</f>
        <v>0</v>
      </c>
      <c r="J183" s="201">
        <f>'Monthly Prep'!F190</f>
        <v>0</v>
      </c>
      <c r="K183" s="201">
        <f>'Monthly Prep'!G190</f>
        <v>0</v>
      </c>
      <c r="L183" s="201">
        <f>'Monthly Prep'!H190</f>
        <v>0</v>
      </c>
      <c r="M183" s="201">
        <f>'Monthly Prep'!I190</f>
        <v>0</v>
      </c>
      <c r="N183" s="201">
        <f>'Monthly Prep'!J190</f>
        <v>0</v>
      </c>
      <c r="O183" s="201">
        <f>'Monthly Prep'!K190</f>
        <v>0</v>
      </c>
      <c r="P183" s="201">
        <f>'Monthly Prep'!L190</f>
        <v>0</v>
      </c>
      <c r="Q183" s="201">
        <f>'Monthly Prep'!M190</f>
        <v>0</v>
      </c>
      <c r="R183" s="201">
        <f>'Monthly Prep'!N190</f>
        <v>0</v>
      </c>
      <c r="S183" s="201">
        <f>'Monthly Prep'!O190</f>
        <v>0</v>
      </c>
      <c r="T183" s="201">
        <f>'Monthly Prep'!P190</f>
        <v>0</v>
      </c>
      <c r="U183" s="201">
        <f>'Monthly Prep'!Q190</f>
        <v>0</v>
      </c>
      <c r="V183" s="201">
        <f>'Monthly Prep'!R190</f>
        <v>0</v>
      </c>
      <c r="W183" s="201">
        <f>'Monthly Prep'!S190</f>
        <v>0</v>
      </c>
      <c r="X183" s="201">
        <f>'Monthly Prep'!T190</f>
        <v>0</v>
      </c>
      <c r="Y183" s="201">
        <f>'Monthly Prep'!U190</f>
        <v>0</v>
      </c>
      <c r="Z183" s="201">
        <f>'Monthly Prep'!V190</f>
        <v>0</v>
      </c>
      <c r="AA183" s="201">
        <f>'Monthly Prep'!W190</f>
        <v>0</v>
      </c>
      <c r="AB183" s="201">
        <f>'Monthly Prep'!X190</f>
        <v>0</v>
      </c>
      <c r="AC183" s="201">
        <f>'Monthly Prep'!Y190</f>
        <v>0</v>
      </c>
      <c r="AD183" s="201">
        <f>'Monthly Prep'!Z190</f>
        <v>0</v>
      </c>
      <c r="AE183" s="201">
        <f>'Monthly Prep'!AA190</f>
        <v>0</v>
      </c>
      <c r="AF183" s="201">
        <f>'Monthly Prep'!AB190</f>
        <v>0</v>
      </c>
      <c r="AG183" s="201">
        <f>'Monthly Prep'!AC190</f>
        <v>0</v>
      </c>
      <c r="AH183" s="201">
        <f>'Monthly Prep'!AD190</f>
        <v>0</v>
      </c>
      <c r="AI183" s="201">
        <f>'Monthly Prep'!AE190</f>
        <v>0</v>
      </c>
      <c r="AJ183" s="201">
        <f>'Monthly Prep'!AF190</f>
        <v>0</v>
      </c>
      <c r="AK183" s="201">
        <f>'Monthly Prep'!AG190</f>
        <v>0</v>
      </c>
      <c r="AL183" s="201">
        <f>'Monthly Prep'!AH190</f>
        <v>0</v>
      </c>
      <c r="AM183" s="184">
        <f t="shared" si="7"/>
        <v>0</v>
      </c>
      <c r="AN183" s="201" t="str">
        <f>'Monthly Prep'!B$3</f>
        <v>Monthly Prep Reporting Tool 1.0.1</v>
      </c>
      <c r="AO183" s="197">
        <f>'Monthly Prep'!AJ190</f>
        <v>0</v>
      </c>
    </row>
    <row r="184" spans="1:41" x14ac:dyDescent="0.25">
      <c r="A184" s="293" t="str">
        <f t="shared" si="9"/>
        <v>202205</v>
      </c>
      <c r="B184" s="294">
        <f>'Prep Partner Performance'!AE$2</f>
        <v>2022</v>
      </c>
      <c r="C184" s="295" t="str">
        <f>'Prep Partner Performance'!Z$2</f>
        <v>05</v>
      </c>
      <c r="D184" s="293">
        <f>'Prep Partner Performance'!G$2</f>
        <v>14943</v>
      </c>
      <c r="E184" s="296" t="str">
        <f>'Prep Partner Performance'!C$2</f>
        <v>Kisima Health Centre</v>
      </c>
      <c r="F184" s="297" t="str">
        <f>'Monthly Prep'!B$185</f>
        <v>Reasons for Discontinuing PrEP</v>
      </c>
      <c r="G184" s="201" t="str">
        <f>'Monthly Prep'!C191</f>
        <v>Partner Refusal</v>
      </c>
      <c r="H184" s="201" t="str">
        <f>'Monthly Prep'!D191</f>
        <v>MP01-183</v>
      </c>
      <c r="I184" s="201">
        <f>'Monthly Prep'!E191</f>
        <v>0</v>
      </c>
      <c r="J184" s="201">
        <f>'Monthly Prep'!F191</f>
        <v>0</v>
      </c>
      <c r="K184" s="201">
        <f>'Monthly Prep'!G191</f>
        <v>0</v>
      </c>
      <c r="L184" s="201">
        <f>'Monthly Prep'!H191</f>
        <v>0</v>
      </c>
      <c r="M184" s="201">
        <f>'Monthly Prep'!I191</f>
        <v>0</v>
      </c>
      <c r="N184" s="201">
        <f>'Monthly Prep'!J191</f>
        <v>0</v>
      </c>
      <c r="O184" s="201">
        <f>'Monthly Prep'!K191</f>
        <v>0</v>
      </c>
      <c r="P184" s="201">
        <f>'Monthly Prep'!L191</f>
        <v>0</v>
      </c>
      <c r="Q184" s="201">
        <f>'Monthly Prep'!M191</f>
        <v>0</v>
      </c>
      <c r="R184" s="201">
        <f>'Monthly Prep'!N191</f>
        <v>0</v>
      </c>
      <c r="S184" s="201">
        <f>'Monthly Prep'!O191</f>
        <v>0</v>
      </c>
      <c r="T184" s="201">
        <f>'Monthly Prep'!P191</f>
        <v>0</v>
      </c>
      <c r="U184" s="201">
        <f>'Monthly Prep'!Q191</f>
        <v>0</v>
      </c>
      <c r="V184" s="201">
        <f>'Monthly Prep'!R191</f>
        <v>0</v>
      </c>
      <c r="W184" s="201">
        <f>'Monthly Prep'!S191</f>
        <v>0</v>
      </c>
      <c r="X184" s="201">
        <f>'Monthly Prep'!T191</f>
        <v>0</v>
      </c>
      <c r="Y184" s="201">
        <f>'Monthly Prep'!U191</f>
        <v>0</v>
      </c>
      <c r="Z184" s="201">
        <f>'Monthly Prep'!V191</f>
        <v>0</v>
      </c>
      <c r="AA184" s="201">
        <f>'Monthly Prep'!W191</f>
        <v>0</v>
      </c>
      <c r="AB184" s="201">
        <f>'Monthly Prep'!X191</f>
        <v>0</v>
      </c>
      <c r="AC184" s="201">
        <f>'Monthly Prep'!Y191</f>
        <v>0</v>
      </c>
      <c r="AD184" s="201">
        <f>'Monthly Prep'!Z191</f>
        <v>0</v>
      </c>
      <c r="AE184" s="201">
        <f>'Monthly Prep'!AA191</f>
        <v>0</v>
      </c>
      <c r="AF184" s="201">
        <f>'Monthly Prep'!AB191</f>
        <v>0</v>
      </c>
      <c r="AG184" s="201">
        <f>'Monthly Prep'!AC191</f>
        <v>0</v>
      </c>
      <c r="AH184" s="201">
        <f>'Monthly Prep'!AD191</f>
        <v>0</v>
      </c>
      <c r="AI184" s="201">
        <f>'Monthly Prep'!AE191</f>
        <v>0</v>
      </c>
      <c r="AJ184" s="201">
        <f>'Monthly Prep'!AF191</f>
        <v>0</v>
      </c>
      <c r="AK184" s="201">
        <f>'Monthly Prep'!AG191</f>
        <v>0</v>
      </c>
      <c r="AL184" s="201">
        <f>'Monthly Prep'!AH191</f>
        <v>0</v>
      </c>
      <c r="AM184" s="184">
        <f t="shared" si="7"/>
        <v>0</v>
      </c>
      <c r="AN184" s="201" t="str">
        <f>'Monthly Prep'!B$3</f>
        <v>Monthly Prep Reporting Tool 1.0.1</v>
      </c>
      <c r="AO184" s="197">
        <f>'Monthly Prep'!AJ191</f>
        <v>0</v>
      </c>
    </row>
    <row r="185" spans="1:41" x14ac:dyDescent="0.25">
      <c r="A185" s="293" t="str">
        <f t="shared" si="9"/>
        <v>202205</v>
      </c>
      <c r="B185" s="294">
        <f>'Prep Partner Performance'!AE$2</f>
        <v>2022</v>
      </c>
      <c r="C185" s="295" t="str">
        <f>'Prep Partner Performance'!Z$2</f>
        <v>05</v>
      </c>
      <c r="D185" s="293">
        <f>'Prep Partner Performance'!G$2</f>
        <v>14943</v>
      </c>
      <c r="E185" s="296" t="str">
        <f>'Prep Partner Performance'!C$2</f>
        <v>Kisima Health Centre</v>
      </c>
      <c r="F185" s="297" t="str">
        <f>'Monthly Prep'!B$185</f>
        <v>Reasons for Discontinuing PrEP</v>
      </c>
      <c r="G185" s="201" t="str">
        <f>'Monthly Prep'!C192</f>
        <v>Partner Violence</v>
      </c>
      <c r="H185" s="201" t="str">
        <f>'Monthly Prep'!D192</f>
        <v>MP01-184</v>
      </c>
      <c r="I185" s="201">
        <f>'Monthly Prep'!E192</f>
        <v>0</v>
      </c>
      <c r="J185" s="201">
        <f>'Monthly Prep'!F192</f>
        <v>0</v>
      </c>
      <c r="K185" s="201">
        <f>'Monthly Prep'!G192</f>
        <v>0</v>
      </c>
      <c r="L185" s="201">
        <f>'Monthly Prep'!H192</f>
        <v>0</v>
      </c>
      <c r="M185" s="201">
        <f>'Monthly Prep'!I192</f>
        <v>0</v>
      </c>
      <c r="N185" s="201">
        <f>'Monthly Prep'!J192</f>
        <v>0</v>
      </c>
      <c r="O185" s="201">
        <f>'Monthly Prep'!K192</f>
        <v>0</v>
      </c>
      <c r="P185" s="201">
        <f>'Monthly Prep'!L192</f>
        <v>0</v>
      </c>
      <c r="Q185" s="201">
        <f>'Monthly Prep'!M192</f>
        <v>0</v>
      </c>
      <c r="R185" s="201">
        <f>'Monthly Prep'!N192</f>
        <v>0</v>
      </c>
      <c r="S185" s="201">
        <f>'Monthly Prep'!O192</f>
        <v>0</v>
      </c>
      <c r="T185" s="201">
        <f>'Monthly Prep'!P192</f>
        <v>0</v>
      </c>
      <c r="U185" s="201">
        <f>'Monthly Prep'!Q192</f>
        <v>0</v>
      </c>
      <c r="V185" s="201">
        <f>'Monthly Prep'!R192</f>
        <v>0</v>
      </c>
      <c r="W185" s="201">
        <f>'Monthly Prep'!S192</f>
        <v>0</v>
      </c>
      <c r="X185" s="201">
        <f>'Monthly Prep'!T192</f>
        <v>0</v>
      </c>
      <c r="Y185" s="201">
        <f>'Monthly Prep'!U192</f>
        <v>0</v>
      </c>
      <c r="Z185" s="201">
        <f>'Monthly Prep'!V192</f>
        <v>0</v>
      </c>
      <c r="AA185" s="201">
        <f>'Monthly Prep'!W192</f>
        <v>0</v>
      </c>
      <c r="AB185" s="201">
        <f>'Monthly Prep'!X192</f>
        <v>0</v>
      </c>
      <c r="AC185" s="201">
        <f>'Monthly Prep'!Y192</f>
        <v>0</v>
      </c>
      <c r="AD185" s="201">
        <f>'Monthly Prep'!Z192</f>
        <v>0</v>
      </c>
      <c r="AE185" s="201">
        <f>'Monthly Prep'!AA192</f>
        <v>0</v>
      </c>
      <c r="AF185" s="201">
        <f>'Monthly Prep'!AB192</f>
        <v>0</v>
      </c>
      <c r="AG185" s="201">
        <f>'Monthly Prep'!AC192</f>
        <v>0</v>
      </c>
      <c r="AH185" s="201">
        <f>'Monthly Prep'!AD192</f>
        <v>0</v>
      </c>
      <c r="AI185" s="201">
        <f>'Monthly Prep'!AE192</f>
        <v>0</v>
      </c>
      <c r="AJ185" s="201">
        <f>'Monthly Prep'!AF192</f>
        <v>0</v>
      </c>
      <c r="AK185" s="201">
        <f>'Monthly Prep'!AG192</f>
        <v>0</v>
      </c>
      <c r="AL185" s="201">
        <f>'Monthly Prep'!AH192</f>
        <v>0</v>
      </c>
      <c r="AM185" s="184">
        <f t="shared" si="7"/>
        <v>0</v>
      </c>
      <c r="AN185" s="201" t="str">
        <f>'Monthly Prep'!B$3</f>
        <v>Monthly Prep Reporting Tool 1.0.1</v>
      </c>
      <c r="AO185" s="197">
        <f>'Monthly Prep'!AJ192</f>
        <v>0</v>
      </c>
    </row>
    <row r="186" spans="1:41" x14ac:dyDescent="0.25">
      <c r="A186" s="293" t="str">
        <f t="shared" si="9"/>
        <v>202205</v>
      </c>
      <c r="B186" s="294">
        <f>'Prep Partner Performance'!AE$2</f>
        <v>2022</v>
      </c>
      <c r="C186" s="295" t="str">
        <f>'Prep Partner Performance'!Z$2</f>
        <v>05</v>
      </c>
      <c r="D186" s="293">
        <f>'Prep Partner Performance'!G$2</f>
        <v>14943</v>
      </c>
      <c r="E186" s="296" t="str">
        <f>'Prep Partner Performance'!C$2</f>
        <v>Kisima Health Centre</v>
      </c>
      <c r="F186" s="297" t="str">
        <f>'Monthly Prep'!B$185</f>
        <v>Reasons for Discontinuing PrEP</v>
      </c>
      <c r="G186" s="201" t="str">
        <f>'Monthly Prep'!C193</f>
        <v>Died</v>
      </c>
      <c r="H186" s="201" t="str">
        <f>'Monthly Prep'!D193</f>
        <v>MP01-185</v>
      </c>
      <c r="I186" s="201">
        <f>'Monthly Prep'!E193</f>
        <v>0</v>
      </c>
      <c r="J186" s="201">
        <f>'Monthly Prep'!F193</f>
        <v>0</v>
      </c>
      <c r="K186" s="201">
        <f>'Monthly Prep'!G193</f>
        <v>0</v>
      </c>
      <c r="L186" s="201">
        <f>'Monthly Prep'!H193</f>
        <v>0</v>
      </c>
      <c r="M186" s="201">
        <f>'Monthly Prep'!I193</f>
        <v>0</v>
      </c>
      <c r="N186" s="201">
        <f>'Monthly Prep'!J193</f>
        <v>0</v>
      </c>
      <c r="O186" s="201">
        <f>'Monthly Prep'!K193</f>
        <v>0</v>
      </c>
      <c r="P186" s="201">
        <f>'Monthly Prep'!L193</f>
        <v>0</v>
      </c>
      <c r="Q186" s="201">
        <f>'Monthly Prep'!M193</f>
        <v>0</v>
      </c>
      <c r="R186" s="201">
        <f>'Monthly Prep'!N193</f>
        <v>0</v>
      </c>
      <c r="S186" s="201">
        <f>'Monthly Prep'!O193</f>
        <v>0</v>
      </c>
      <c r="T186" s="201">
        <f>'Monthly Prep'!P193</f>
        <v>0</v>
      </c>
      <c r="U186" s="201">
        <f>'Monthly Prep'!Q193</f>
        <v>0</v>
      </c>
      <c r="V186" s="201">
        <f>'Monthly Prep'!R193</f>
        <v>0</v>
      </c>
      <c r="W186" s="201">
        <f>'Monthly Prep'!S193</f>
        <v>0</v>
      </c>
      <c r="X186" s="201">
        <f>'Monthly Prep'!T193</f>
        <v>0</v>
      </c>
      <c r="Y186" s="201">
        <f>'Monthly Prep'!U193</f>
        <v>0</v>
      </c>
      <c r="Z186" s="201">
        <f>'Monthly Prep'!V193</f>
        <v>0</v>
      </c>
      <c r="AA186" s="201">
        <f>'Monthly Prep'!W193</f>
        <v>0</v>
      </c>
      <c r="AB186" s="201">
        <f>'Monthly Prep'!X193</f>
        <v>0</v>
      </c>
      <c r="AC186" s="201">
        <f>'Monthly Prep'!Y193</f>
        <v>0</v>
      </c>
      <c r="AD186" s="201">
        <f>'Monthly Prep'!Z193</f>
        <v>0</v>
      </c>
      <c r="AE186" s="201">
        <f>'Monthly Prep'!AA193</f>
        <v>0</v>
      </c>
      <c r="AF186" s="201">
        <f>'Monthly Prep'!AB193</f>
        <v>0</v>
      </c>
      <c r="AG186" s="201">
        <f>'Monthly Prep'!AC193</f>
        <v>0</v>
      </c>
      <c r="AH186" s="201">
        <f>'Monthly Prep'!AD193</f>
        <v>0</v>
      </c>
      <c r="AI186" s="201">
        <f>'Monthly Prep'!AE193</f>
        <v>0</v>
      </c>
      <c r="AJ186" s="201">
        <f>'Monthly Prep'!AF193</f>
        <v>0</v>
      </c>
      <c r="AK186" s="201">
        <f>'Monthly Prep'!AG193</f>
        <v>0</v>
      </c>
      <c r="AL186" s="201">
        <f>'Monthly Prep'!AH193</f>
        <v>0</v>
      </c>
      <c r="AM186" s="184">
        <f t="shared" si="7"/>
        <v>0</v>
      </c>
      <c r="AN186" s="201" t="str">
        <f>'Monthly Prep'!B$3</f>
        <v>Monthly Prep Reporting Tool 1.0.1</v>
      </c>
      <c r="AO186" s="197">
        <f>'Monthly Prep'!AJ193</f>
        <v>0</v>
      </c>
    </row>
    <row r="187" spans="1:41" x14ac:dyDescent="0.25">
      <c r="A187" s="293" t="str">
        <f t="shared" si="9"/>
        <v>202205</v>
      </c>
      <c r="B187" s="294">
        <f>'Prep Partner Performance'!AE$2</f>
        <v>2022</v>
      </c>
      <c r="C187" s="295" t="str">
        <f>'Prep Partner Performance'!Z$2</f>
        <v>05</v>
      </c>
      <c r="D187" s="293">
        <f>'Prep Partner Performance'!G$2</f>
        <v>14943</v>
      </c>
      <c r="E187" s="296" t="str">
        <f>'Prep Partner Performance'!C$2</f>
        <v>Kisima Health Centre</v>
      </c>
      <c r="F187" s="297" t="str">
        <f>'Monthly Prep'!B$185</f>
        <v>Reasons for Discontinuing PrEP</v>
      </c>
      <c r="G187" s="201" t="str">
        <f>'Monthly Prep'!C194</f>
        <v>Transfer Outs</v>
      </c>
      <c r="H187" s="201" t="str">
        <f>'Monthly Prep'!D194</f>
        <v>MP01-186</v>
      </c>
      <c r="I187" s="201">
        <f>'Monthly Prep'!E194</f>
        <v>0</v>
      </c>
      <c r="J187" s="201">
        <f>'Monthly Prep'!F194</f>
        <v>0</v>
      </c>
      <c r="K187" s="201">
        <f>'Monthly Prep'!G194</f>
        <v>0</v>
      </c>
      <c r="L187" s="201">
        <f>'Monthly Prep'!H194</f>
        <v>0</v>
      </c>
      <c r="M187" s="201">
        <f>'Monthly Prep'!I194</f>
        <v>0</v>
      </c>
      <c r="N187" s="201">
        <f>'Monthly Prep'!J194</f>
        <v>0</v>
      </c>
      <c r="O187" s="201">
        <f>'Monthly Prep'!K194</f>
        <v>0</v>
      </c>
      <c r="P187" s="201">
        <f>'Monthly Prep'!L194</f>
        <v>0</v>
      </c>
      <c r="Q187" s="201">
        <f>'Monthly Prep'!M194</f>
        <v>0</v>
      </c>
      <c r="R187" s="201">
        <f>'Monthly Prep'!N194</f>
        <v>0</v>
      </c>
      <c r="S187" s="201">
        <f>'Monthly Prep'!O194</f>
        <v>0</v>
      </c>
      <c r="T187" s="201">
        <f>'Monthly Prep'!P194</f>
        <v>0</v>
      </c>
      <c r="U187" s="201">
        <f>'Monthly Prep'!Q194</f>
        <v>0</v>
      </c>
      <c r="V187" s="201">
        <f>'Monthly Prep'!R194</f>
        <v>0</v>
      </c>
      <c r="W187" s="201">
        <f>'Monthly Prep'!S194</f>
        <v>0</v>
      </c>
      <c r="X187" s="201">
        <f>'Monthly Prep'!T194</f>
        <v>0</v>
      </c>
      <c r="Y187" s="201">
        <f>'Monthly Prep'!U194</f>
        <v>0</v>
      </c>
      <c r="Z187" s="201">
        <f>'Monthly Prep'!V194</f>
        <v>0</v>
      </c>
      <c r="AA187" s="201">
        <f>'Monthly Prep'!W194</f>
        <v>0</v>
      </c>
      <c r="AB187" s="201">
        <f>'Monthly Prep'!X194</f>
        <v>0</v>
      </c>
      <c r="AC187" s="201">
        <f>'Monthly Prep'!Y194</f>
        <v>0</v>
      </c>
      <c r="AD187" s="201">
        <f>'Monthly Prep'!Z194</f>
        <v>0</v>
      </c>
      <c r="AE187" s="201">
        <f>'Monthly Prep'!AA194</f>
        <v>0</v>
      </c>
      <c r="AF187" s="201">
        <f>'Monthly Prep'!AB194</f>
        <v>0</v>
      </c>
      <c r="AG187" s="201">
        <f>'Monthly Prep'!AC194</f>
        <v>0</v>
      </c>
      <c r="AH187" s="201">
        <f>'Monthly Prep'!AD194</f>
        <v>0</v>
      </c>
      <c r="AI187" s="201">
        <f>'Monthly Prep'!AE194</f>
        <v>0</v>
      </c>
      <c r="AJ187" s="201">
        <f>'Monthly Prep'!AF194</f>
        <v>0</v>
      </c>
      <c r="AK187" s="201">
        <f>'Monthly Prep'!AG194</f>
        <v>0</v>
      </c>
      <c r="AL187" s="201">
        <f>'Monthly Prep'!AH194</f>
        <v>0</v>
      </c>
      <c r="AM187" s="184">
        <f t="shared" si="7"/>
        <v>0</v>
      </c>
      <c r="AN187" s="201" t="str">
        <f>'Monthly Prep'!B$3</f>
        <v>Monthly Prep Reporting Tool 1.0.1</v>
      </c>
      <c r="AO187" s="197">
        <f>'Monthly Prep'!AJ194</f>
        <v>0</v>
      </c>
    </row>
    <row r="188" spans="1:41" x14ac:dyDescent="0.25">
      <c r="A188" s="293" t="str">
        <f t="shared" si="9"/>
        <v>202205</v>
      </c>
      <c r="B188" s="294">
        <f>'Prep Partner Performance'!AE$2</f>
        <v>2022</v>
      </c>
      <c r="C188" s="295" t="str">
        <f>'Prep Partner Performance'!Z$2</f>
        <v>05</v>
      </c>
      <c r="D188" s="293">
        <f>'Prep Partner Performance'!G$2</f>
        <v>14943</v>
      </c>
      <c r="E188" s="296" t="str">
        <f>'Prep Partner Performance'!C$2</f>
        <v>Kisima Health Centre</v>
      </c>
      <c r="F188" s="297" t="str">
        <f>'Monthly Prep'!B$185</f>
        <v>Reasons for Discontinuing PrEP</v>
      </c>
      <c r="G188" s="201" t="str">
        <f>'Monthly Prep'!C195</f>
        <v>Missed Drugs Pick ups</v>
      </c>
      <c r="H188" s="201" t="str">
        <f>'Monthly Prep'!D195</f>
        <v>MP01-187</v>
      </c>
      <c r="I188" s="201">
        <f>'Monthly Prep'!E195</f>
        <v>0</v>
      </c>
      <c r="J188" s="201">
        <f>'Monthly Prep'!F195</f>
        <v>0</v>
      </c>
      <c r="K188" s="201">
        <f>'Monthly Prep'!G195</f>
        <v>0</v>
      </c>
      <c r="L188" s="201">
        <f>'Monthly Prep'!H195</f>
        <v>0</v>
      </c>
      <c r="M188" s="201">
        <f>'Monthly Prep'!I195</f>
        <v>0</v>
      </c>
      <c r="N188" s="201">
        <f>'Monthly Prep'!J195</f>
        <v>0</v>
      </c>
      <c r="O188" s="201">
        <f>'Monthly Prep'!K195</f>
        <v>0</v>
      </c>
      <c r="P188" s="201">
        <f>'Monthly Prep'!L195</f>
        <v>0</v>
      </c>
      <c r="Q188" s="201">
        <f>'Monthly Prep'!M195</f>
        <v>0</v>
      </c>
      <c r="R188" s="201">
        <f>'Monthly Prep'!N195</f>
        <v>0</v>
      </c>
      <c r="S188" s="201">
        <f>'Monthly Prep'!O195</f>
        <v>0</v>
      </c>
      <c r="T188" s="201">
        <f>'Monthly Prep'!P195</f>
        <v>0</v>
      </c>
      <c r="U188" s="201">
        <f>'Monthly Prep'!Q195</f>
        <v>0</v>
      </c>
      <c r="V188" s="201">
        <f>'Monthly Prep'!R195</f>
        <v>0</v>
      </c>
      <c r="W188" s="201">
        <f>'Monthly Prep'!S195</f>
        <v>0</v>
      </c>
      <c r="X188" s="201">
        <f>'Monthly Prep'!T195</f>
        <v>0</v>
      </c>
      <c r="Y188" s="201">
        <f>'Monthly Prep'!U195</f>
        <v>0</v>
      </c>
      <c r="Z188" s="201">
        <f>'Monthly Prep'!V195</f>
        <v>0</v>
      </c>
      <c r="AA188" s="201">
        <f>'Monthly Prep'!W195</f>
        <v>0</v>
      </c>
      <c r="AB188" s="201">
        <f>'Monthly Prep'!X195</f>
        <v>0</v>
      </c>
      <c r="AC188" s="201">
        <f>'Monthly Prep'!Y195</f>
        <v>0</v>
      </c>
      <c r="AD188" s="201">
        <f>'Monthly Prep'!Z195</f>
        <v>0</v>
      </c>
      <c r="AE188" s="201">
        <f>'Monthly Prep'!AA195</f>
        <v>0</v>
      </c>
      <c r="AF188" s="201">
        <f>'Monthly Prep'!AB195</f>
        <v>0</v>
      </c>
      <c r="AG188" s="201">
        <f>'Monthly Prep'!AC195</f>
        <v>0</v>
      </c>
      <c r="AH188" s="201">
        <f>'Monthly Prep'!AD195</f>
        <v>0</v>
      </c>
      <c r="AI188" s="201">
        <f>'Monthly Prep'!AE195</f>
        <v>0</v>
      </c>
      <c r="AJ188" s="201">
        <f>'Monthly Prep'!AF195</f>
        <v>0</v>
      </c>
      <c r="AK188" s="201">
        <f>'Monthly Prep'!AG195</f>
        <v>0</v>
      </c>
      <c r="AL188" s="201">
        <f>'Monthly Prep'!AH195</f>
        <v>0</v>
      </c>
      <c r="AM188" s="184">
        <f t="shared" si="7"/>
        <v>0</v>
      </c>
      <c r="AN188" s="201" t="str">
        <f>'Monthly Prep'!B$3</f>
        <v>Monthly Prep Reporting Tool 1.0.1</v>
      </c>
      <c r="AO188" s="197">
        <f>'Monthly Prep'!AJ195</f>
        <v>0</v>
      </c>
    </row>
    <row r="189" spans="1:41" x14ac:dyDescent="0.25">
      <c r="A189" s="293" t="str">
        <f t="shared" si="9"/>
        <v>202205</v>
      </c>
      <c r="B189" s="294">
        <f>'Prep Partner Performance'!AE$2</f>
        <v>2022</v>
      </c>
      <c r="C189" s="295" t="str">
        <f>'Prep Partner Performance'!Z$2</f>
        <v>05</v>
      </c>
      <c r="D189" s="293">
        <f>'Prep Partner Performance'!G$2</f>
        <v>14943</v>
      </c>
      <c r="E189" s="296" t="str">
        <f>'Prep Partner Performance'!C$2</f>
        <v>Kisima Health Centre</v>
      </c>
      <c r="F189" s="297" t="str">
        <f>'Monthly Prep'!B$185</f>
        <v>Reasons for Discontinuing PrEP</v>
      </c>
      <c r="G189" s="201" t="str">
        <f>'Monthly Prep'!C196</f>
        <v xml:space="preserve"> Any Other Reason</v>
      </c>
      <c r="H189" s="201" t="str">
        <f>'Monthly Prep'!D196</f>
        <v>MP01-188</v>
      </c>
      <c r="I189" s="201">
        <f>'Monthly Prep'!E196</f>
        <v>0</v>
      </c>
      <c r="J189" s="201">
        <f>'Monthly Prep'!F196</f>
        <v>0</v>
      </c>
      <c r="K189" s="201">
        <f>'Monthly Prep'!G196</f>
        <v>0</v>
      </c>
      <c r="L189" s="201">
        <f>'Monthly Prep'!H196</f>
        <v>0</v>
      </c>
      <c r="M189" s="201">
        <f>'Monthly Prep'!I196</f>
        <v>0</v>
      </c>
      <c r="N189" s="201">
        <f>'Monthly Prep'!J196</f>
        <v>0</v>
      </c>
      <c r="O189" s="201">
        <f>'Monthly Prep'!K196</f>
        <v>0</v>
      </c>
      <c r="P189" s="201">
        <f>'Monthly Prep'!L196</f>
        <v>0</v>
      </c>
      <c r="Q189" s="201">
        <f>'Monthly Prep'!M196</f>
        <v>0</v>
      </c>
      <c r="R189" s="201">
        <f>'Monthly Prep'!N196</f>
        <v>0</v>
      </c>
      <c r="S189" s="201">
        <f>'Monthly Prep'!O196</f>
        <v>0</v>
      </c>
      <c r="T189" s="201">
        <f>'Monthly Prep'!P196</f>
        <v>0</v>
      </c>
      <c r="U189" s="201">
        <f>'Monthly Prep'!Q196</f>
        <v>0</v>
      </c>
      <c r="V189" s="201">
        <f>'Monthly Prep'!R196</f>
        <v>0</v>
      </c>
      <c r="W189" s="201">
        <f>'Monthly Prep'!S196</f>
        <v>0</v>
      </c>
      <c r="X189" s="201">
        <f>'Monthly Prep'!T196</f>
        <v>0</v>
      </c>
      <c r="Y189" s="201">
        <f>'Monthly Prep'!U196</f>
        <v>0</v>
      </c>
      <c r="Z189" s="201">
        <f>'Monthly Prep'!V196</f>
        <v>0</v>
      </c>
      <c r="AA189" s="201">
        <f>'Monthly Prep'!W196</f>
        <v>0</v>
      </c>
      <c r="AB189" s="201">
        <f>'Monthly Prep'!X196</f>
        <v>0</v>
      </c>
      <c r="AC189" s="201">
        <f>'Monthly Prep'!Y196</f>
        <v>0</v>
      </c>
      <c r="AD189" s="201">
        <f>'Monthly Prep'!Z196</f>
        <v>0</v>
      </c>
      <c r="AE189" s="201">
        <f>'Monthly Prep'!AA196</f>
        <v>0</v>
      </c>
      <c r="AF189" s="201">
        <f>'Monthly Prep'!AB196</f>
        <v>0</v>
      </c>
      <c r="AG189" s="201">
        <f>'Monthly Prep'!AC196</f>
        <v>0</v>
      </c>
      <c r="AH189" s="201">
        <f>'Monthly Prep'!AD196</f>
        <v>0</v>
      </c>
      <c r="AI189" s="201">
        <f>'Monthly Prep'!AE196</f>
        <v>0</v>
      </c>
      <c r="AJ189" s="201">
        <f>'Monthly Prep'!AF196</f>
        <v>0</v>
      </c>
      <c r="AK189" s="201">
        <f>'Monthly Prep'!AG196</f>
        <v>0</v>
      </c>
      <c r="AL189" s="201">
        <f>'Monthly Prep'!AH196</f>
        <v>0</v>
      </c>
      <c r="AM189" s="184">
        <f t="shared" si="7"/>
        <v>0</v>
      </c>
      <c r="AN189" s="201" t="str">
        <f>'Monthly Prep'!B$3</f>
        <v>Monthly Prep Reporting Tool 1.0.1</v>
      </c>
      <c r="AO189" s="197">
        <f>'Monthly Prep'!AJ196</f>
        <v>0</v>
      </c>
    </row>
    <row r="190" spans="1:41" x14ac:dyDescent="0.25">
      <c r="A190" s="293" t="str">
        <f t="shared" si="9"/>
        <v>202205</v>
      </c>
      <c r="B190" s="294">
        <f>'Prep Partner Performance'!AE$2</f>
        <v>2022</v>
      </c>
      <c r="C190" s="295" t="str">
        <f>'Prep Partner Performance'!Z$2</f>
        <v>05</v>
      </c>
      <c r="D190" s="293">
        <f>'Prep Partner Performance'!G$2</f>
        <v>14943</v>
      </c>
      <c r="E190" s="296" t="str">
        <f>'Prep Partner Performance'!C$2</f>
        <v>Kisima Health Centre</v>
      </c>
      <c r="F190" s="297" t="str">
        <f>'Monthly Prep'!B$185</f>
        <v>Reasons for Discontinuing PrEP</v>
      </c>
      <c r="G190" s="201" t="str">
        <f>'Monthly Prep'!C197</f>
        <v>Total Reasons for Discontinuing Prep</v>
      </c>
      <c r="H190" s="201" t="str">
        <f>'Monthly Prep'!D197</f>
        <v>MP01-189</v>
      </c>
      <c r="I190" s="201">
        <f>'Monthly Prep'!E197</f>
        <v>0</v>
      </c>
      <c r="J190" s="201">
        <f>'Monthly Prep'!F197</f>
        <v>0</v>
      </c>
      <c r="K190" s="201">
        <f>'Monthly Prep'!G197</f>
        <v>0</v>
      </c>
      <c r="L190" s="201">
        <f>'Monthly Prep'!H197</f>
        <v>0</v>
      </c>
      <c r="M190" s="201">
        <f>'Monthly Prep'!I197</f>
        <v>0</v>
      </c>
      <c r="N190" s="201">
        <f>'Monthly Prep'!J197</f>
        <v>0</v>
      </c>
      <c r="O190" s="201">
        <f>'Monthly Prep'!K197</f>
        <v>0</v>
      </c>
      <c r="P190" s="201">
        <f>'Monthly Prep'!L197</f>
        <v>0</v>
      </c>
      <c r="Q190" s="201">
        <f>'Monthly Prep'!M197</f>
        <v>0</v>
      </c>
      <c r="R190" s="201">
        <f>'Monthly Prep'!N197</f>
        <v>0</v>
      </c>
      <c r="S190" s="201">
        <f>'Monthly Prep'!O197</f>
        <v>0</v>
      </c>
      <c r="T190" s="201">
        <f>'Monthly Prep'!P197</f>
        <v>0</v>
      </c>
      <c r="U190" s="201">
        <f>'Monthly Prep'!Q197</f>
        <v>0</v>
      </c>
      <c r="V190" s="201">
        <f>'Monthly Prep'!R197</f>
        <v>0</v>
      </c>
      <c r="W190" s="201">
        <f>'Monthly Prep'!S197</f>
        <v>0</v>
      </c>
      <c r="X190" s="201">
        <f>'Monthly Prep'!T197</f>
        <v>0</v>
      </c>
      <c r="Y190" s="201">
        <f>'Monthly Prep'!U197</f>
        <v>0</v>
      </c>
      <c r="Z190" s="201">
        <f>'Monthly Prep'!V197</f>
        <v>0</v>
      </c>
      <c r="AA190" s="201">
        <f>'Monthly Prep'!W197</f>
        <v>0</v>
      </c>
      <c r="AB190" s="201">
        <f>'Monthly Prep'!X197</f>
        <v>0</v>
      </c>
      <c r="AC190" s="201">
        <f>'Monthly Prep'!Y197</f>
        <v>0</v>
      </c>
      <c r="AD190" s="201">
        <f>'Monthly Prep'!Z197</f>
        <v>0</v>
      </c>
      <c r="AE190" s="201">
        <f>'Monthly Prep'!AA197</f>
        <v>0</v>
      </c>
      <c r="AF190" s="201">
        <f>'Monthly Prep'!AB197</f>
        <v>0</v>
      </c>
      <c r="AG190" s="201">
        <f>'Monthly Prep'!AC197</f>
        <v>0</v>
      </c>
      <c r="AH190" s="201">
        <f>'Monthly Prep'!AD197</f>
        <v>0</v>
      </c>
      <c r="AI190" s="201">
        <f>'Monthly Prep'!AE197</f>
        <v>0</v>
      </c>
      <c r="AJ190" s="201">
        <f>'Monthly Prep'!AF197</f>
        <v>0</v>
      </c>
      <c r="AK190" s="201">
        <f>'Monthly Prep'!AG197</f>
        <v>0</v>
      </c>
      <c r="AL190" s="201">
        <f>'Monthly Prep'!AH197</f>
        <v>0</v>
      </c>
      <c r="AM190" s="184">
        <f t="shared" si="7"/>
        <v>0</v>
      </c>
      <c r="AN190" s="201" t="str">
        <f>'Monthly Prep'!B$3</f>
        <v>Monthly Prep Reporting Tool 1.0.1</v>
      </c>
      <c r="AO190" s="197">
        <f>'Monthly Prep'!AJ197</f>
        <v>0</v>
      </c>
    </row>
    <row r="191" spans="1:41" x14ac:dyDescent="0.25">
      <c r="A191" s="293" t="str">
        <f t="shared" si="9"/>
        <v>202205</v>
      </c>
      <c r="B191" s="294">
        <f>'Prep Partner Performance'!AE$2</f>
        <v>2022</v>
      </c>
      <c r="C191" s="295" t="str">
        <f>'Prep Partner Performance'!Z$2</f>
        <v>05</v>
      </c>
      <c r="D191" s="293">
        <f>'Prep Partner Performance'!G$2</f>
        <v>14943</v>
      </c>
      <c r="E191" s="296" t="str">
        <f>'Prep Partner Performance'!C$2</f>
        <v>Kisima Health Centre</v>
      </c>
      <c r="F191" s="297" t="str">
        <f>'Monthly Prep'!B$198</f>
        <v>Prep Declines</v>
      </c>
      <c r="G191" s="201" t="str">
        <f>'Monthly Prep'!C198</f>
        <v>Number that Declined Prep</v>
      </c>
      <c r="H191" s="201" t="str">
        <f>'Monthly Prep'!D198</f>
        <v>MP01-190</v>
      </c>
      <c r="I191" s="201">
        <f>'Monthly Prep'!E198</f>
        <v>0</v>
      </c>
      <c r="J191" s="201">
        <f>'Monthly Prep'!F198</f>
        <v>0</v>
      </c>
      <c r="K191" s="201">
        <f>'Monthly Prep'!G198</f>
        <v>0</v>
      </c>
      <c r="L191" s="201">
        <f>'Monthly Prep'!H198</f>
        <v>0</v>
      </c>
      <c r="M191" s="201">
        <f>'Monthly Prep'!I198</f>
        <v>0</v>
      </c>
      <c r="N191" s="201">
        <f>'Monthly Prep'!J198</f>
        <v>0</v>
      </c>
      <c r="O191" s="201">
        <f>'Monthly Prep'!K198</f>
        <v>0</v>
      </c>
      <c r="P191" s="201">
        <f>'Monthly Prep'!L198</f>
        <v>0</v>
      </c>
      <c r="Q191" s="201">
        <f>'Monthly Prep'!M198</f>
        <v>0</v>
      </c>
      <c r="R191" s="201">
        <f>'Monthly Prep'!N198</f>
        <v>0</v>
      </c>
      <c r="S191" s="201">
        <f>'Monthly Prep'!O198</f>
        <v>0</v>
      </c>
      <c r="T191" s="201">
        <f>'Monthly Prep'!P198</f>
        <v>0</v>
      </c>
      <c r="U191" s="201">
        <f>'Monthly Prep'!Q198</f>
        <v>0</v>
      </c>
      <c r="V191" s="201">
        <f>'Monthly Prep'!R198</f>
        <v>0</v>
      </c>
      <c r="W191" s="201">
        <f>'Monthly Prep'!S198</f>
        <v>0</v>
      </c>
      <c r="X191" s="201">
        <f>'Monthly Prep'!T198</f>
        <v>0</v>
      </c>
      <c r="Y191" s="201">
        <f>'Monthly Prep'!U198</f>
        <v>0</v>
      </c>
      <c r="Z191" s="201">
        <f>'Monthly Prep'!V198</f>
        <v>0</v>
      </c>
      <c r="AA191" s="201">
        <f>'Monthly Prep'!W198</f>
        <v>0</v>
      </c>
      <c r="AB191" s="201">
        <f>'Monthly Prep'!X198</f>
        <v>0</v>
      </c>
      <c r="AC191" s="201">
        <f>'Monthly Prep'!Y198</f>
        <v>0</v>
      </c>
      <c r="AD191" s="201">
        <f>'Monthly Prep'!Z198</f>
        <v>0</v>
      </c>
      <c r="AE191" s="201">
        <f>'Monthly Prep'!AA198</f>
        <v>0</v>
      </c>
      <c r="AF191" s="201">
        <f>'Monthly Prep'!AB198</f>
        <v>0</v>
      </c>
      <c r="AG191" s="201">
        <f>'Monthly Prep'!AC198</f>
        <v>0</v>
      </c>
      <c r="AH191" s="201">
        <f>'Monthly Prep'!AD198</f>
        <v>0</v>
      </c>
      <c r="AI191" s="201">
        <f>'Monthly Prep'!AE198</f>
        <v>0</v>
      </c>
      <c r="AJ191" s="201">
        <f>'Monthly Prep'!AF198</f>
        <v>0</v>
      </c>
      <c r="AK191" s="201">
        <f>'Monthly Prep'!AG198</f>
        <v>0</v>
      </c>
      <c r="AL191" s="201">
        <f>'Monthly Prep'!AH198</f>
        <v>0</v>
      </c>
      <c r="AM191" s="184">
        <f t="shared" si="7"/>
        <v>0</v>
      </c>
      <c r="AN191" s="201" t="str">
        <f>'Monthly Prep'!B$3</f>
        <v>Monthly Prep Reporting Tool 1.0.1</v>
      </c>
      <c r="AO191" s="197">
        <f>'Monthly Prep'!AJ198</f>
        <v>0</v>
      </c>
    </row>
    <row r="192" spans="1:41" x14ac:dyDescent="0.25">
      <c r="A192" s="293" t="str">
        <f t="shared" si="9"/>
        <v>202205</v>
      </c>
      <c r="B192" s="294">
        <f>'Prep Partner Performance'!AE$2</f>
        <v>2022</v>
      </c>
      <c r="C192" s="295" t="str">
        <f>'Prep Partner Performance'!Z$2</f>
        <v>05</v>
      </c>
      <c r="D192" s="293">
        <f>'Prep Partner Performance'!G$2</f>
        <v>14943</v>
      </c>
      <c r="E192" s="296" t="str">
        <f>'Prep Partner Performance'!C$2</f>
        <v>Kisima Health Centre</v>
      </c>
      <c r="F192" s="297" t="str">
        <f>'Monthly Prep'!B$199</f>
        <v>Reasons For Prep  Declines</v>
      </c>
      <c r="G192" s="201" t="str">
        <f>'Monthly Prep'!C199</f>
        <v>Fear of side effects</v>
      </c>
      <c r="H192" s="201" t="str">
        <f>'Monthly Prep'!D199</f>
        <v>MP01-190</v>
      </c>
      <c r="I192" s="201">
        <f>'Monthly Prep'!E199</f>
        <v>0</v>
      </c>
      <c r="J192" s="201">
        <f>'Monthly Prep'!F199</f>
        <v>0</v>
      </c>
      <c r="K192" s="201">
        <f>'Monthly Prep'!G199</f>
        <v>0</v>
      </c>
      <c r="L192" s="201">
        <f>'Monthly Prep'!H199</f>
        <v>0</v>
      </c>
      <c r="M192" s="201">
        <f>'Monthly Prep'!I199</f>
        <v>0</v>
      </c>
      <c r="N192" s="201">
        <f>'Monthly Prep'!J199</f>
        <v>0</v>
      </c>
      <c r="O192" s="201">
        <f>'Monthly Prep'!K199</f>
        <v>0</v>
      </c>
      <c r="P192" s="201">
        <f>'Monthly Prep'!L199</f>
        <v>0</v>
      </c>
      <c r="Q192" s="201">
        <f>'Monthly Prep'!M199</f>
        <v>0</v>
      </c>
      <c r="R192" s="201">
        <f>'Monthly Prep'!N199</f>
        <v>0</v>
      </c>
      <c r="S192" s="201">
        <f>'Monthly Prep'!O199</f>
        <v>0</v>
      </c>
      <c r="T192" s="201">
        <f>'Monthly Prep'!P199</f>
        <v>0</v>
      </c>
      <c r="U192" s="201">
        <f>'Monthly Prep'!Q199</f>
        <v>0</v>
      </c>
      <c r="V192" s="201">
        <f>'Monthly Prep'!R199</f>
        <v>0</v>
      </c>
      <c r="W192" s="201">
        <f>'Monthly Prep'!S199</f>
        <v>0</v>
      </c>
      <c r="X192" s="201">
        <f>'Monthly Prep'!T199</f>
        <v>0</v>
      </c>
      <c r="Y192" s="201">
        <f>'Monthly Prep'!U199</f>
        <v>0</v>
      </c>
      <c r="Z192" s="201">
        <f>'Monthly Prep'!V199</f>
        <v>0</v>
      </c>
      <c r="AA192" s="201">
        <f>'Monthly Prep'!W199</f>
        <v>0</v>
      </c>
      <c r="AB192" s="201">
        <f>'Monthly Prep'!X199</f>
        <v>0</v>
      </c>
      <c r="AC192" s="201">
        <f>'Monthly Prep'!Y199</f>
        <v>0</v>
      </c>
      <c r="AD192" s="201">
        <f>'Monthly Prep'!Z199</f>
        <v>0</v>
      </c>
      <c r="AE192" s="201">
        <f>'Monthly Prep'!AA199</f>
        <v>0</v>
      </c>
      <c r="AF192" s="201">
        <f>'Monthly Prep'!AB199</f>
        <v>0</v>
      </c>
      <c r="AG192" s="201">
        <f>'Monthly Prep'!AC199</f>
        <v>0</v>
      </c>
      <c r="AH192" s="201">
        <f>'Monthly Prep'!AD199</f>
        <v>0</v>
      </c>
      <c r="AI192" s="201">
        <f>'Monthly Prep'!AE199</f>
        <v>0</v>
      </c>
      <c r="AJ192" s="201">
        <f>'Monthly Prep'!AF199</f>
        <v>0</v>
      </c>
      <c r="AK192" s="201">
        <f>'Monthly Prep'!AG199</f>
        <v>0</v>
      </c>
      <c r="AL192" s="201">
        <f>'Monthly Prep'!AH199</f>
        <v>0</v>
      </c>
      <c r="AM192" s="184">
        <f t="shared" si="7"/>
        <v>0</v>
      </c>
      <c r="AN192" s="201" t="str">
        <f>'Monthly Prep'!B$3</f>
        <v>Monthly Prep Reporting Tool 1.0.1</v>
      </c>
      <c r="AO192" s="197">
        <f>'Monthly Prep'!AJ199</f>
        <v>0</v>
      </c>
    </row>
    <row r="193" spans="1:41" x14ac:dyDescent="0.25">
      <c r="A193" s="293" t="str">
        <f t="shared" si="9"/>
        <v>202205</v>
      </c>
      <c r="B193" s="294">
        <f>'Prep Partner Performance'!AE$2</f>
        <v>2022</v>
      </c>
      <c r="C193" s="295" t="str">
        <f>'Prep Partner Performance'!Z$2</f>
        <v>05</v>
      </c>
      <c r="D193" s="293">
        <f>'Prep Partner Performance'!G$2</f>
        <v>14943</v>
      </c>
      <c r="E193" s="296" t="str">
        <f>'Prep Partner Performance'!C$2</f>
        <v>Kisima Health Centre</v>
      </c>
      <c r="F193" s="297" t="str">
        <f>'Monthly Prep'!B$199</f>
        <v>Reasons For Prep  Declines</v>
      </c>
      <c r="G193" s="201" t="str">
        <f>'Monthly Prep'!C200</f>
        <v>Too many HIV tests</v>
      </c>
      <c r="H193" s="201" t="str">
        <f>'Monthly Prep'!D200</f>
        <v>MP01-191</v>
      </c>
      <c r="I193" s="201">
        <f>'Monthly Prep'!E200</f>
        <v>0</v>
      </c>
      <c r="J193" s="201">
        <f>'Monthly Prep'!F200</f>
        <v>0</v>
      </c>
      <c r="K193" s="201">
        <f>'Monthly Prep'!G200</f>
        <v>0</v>
      </c>
      <c r="L193" s="201">
        <f>'Monthly Prep'!H200</f>
        <v>0</v>
      </c>
      <c r="M193" s="201">
        <f>'Monthly Prep'!I200</f>
        <v>0</v>
      </c>
      <c r="N193" s="201">
        <f>'Monthly Prep'!J200</f>
        <v>0</v>
      </c>
      <c r="O193" s="201">
        <f>'Monthly Prep'!K200</f>
        <v>0</v>
      </c>
      <c r="P193" s="201">
        <f>'Monthly Prep'!L200</f>
        <v>0</v>
      </c>
      <c r="Q193" s="201">
        <f>'Monthly Prep'!M200</f>
        <v>0</v>
      </c>
      <c r="R193" s="201">
        <f>'Monthly Prep'!N200</f>
        <v>0</v>
      </c>
      <c r="S193" s="201">
        <f>'Monthly Prep'!O200</f>
        <v>0</v>
      </c>
      <c r="T193" s="201">
        <f>'Monthly Prep'!P200</f>
        <v>0</v>
      </c>
      <c r="U193" s="201">
        <f>'Monthly Prep'!Q200</f>
        <v>0</v>
      </c>
      <c r="V193" s="201">
        <f>'Monthly Prep'!R200</f>
        <v>0</v>
      </c>
      <c r="W193" s="201">
        <f>'Monthly Prep'!S200</f>
        <v>0</v>
      </c>
      <c r="X193" s="201">
        <f>'Monthly Prep'!T200</f>
        <v>0</v>
      </c>
      <c r="Y193" s="201">
        <f>'Monthly Prep'!U200</f>
        <v>0</v>
      </c>
      <c r="Z193" s="201">
        <f>'Monthly Prep'!V200</f>
        <v>0</v>
      </c>
      <c r="AA193" s="201">
        <f>'Monthly Prep'!W200</f>
        <v>0</v>
      </c>
      <c r="AB193" s="201">
        <f>'Monthly Prep'!X200</f>
        <v>0</v>
      </c>
      <c r="AC193" s="201">
        <f>'Monthly Prep'!Y200</f>
        <v>0</v>
      </c>
      <c r="AD193" s="201">
        <f>'Monthly Prep'!Z200</f>
        <v>0</v>
      </c>
      <c r="AE193" s="201">
        <f>'Monthly Prep'!AA200</f>
        <v>0</v>
      </c>
      <c r="AF193" s="201">
        <f>'Monthly Prep'!AB200</f>
        <v>0</v>
      </c>
      <c r="AG193" s="201">
        <f>'Monthly Prep'!AC200</f>
        <v>0</v>
      </c>
      <c r="AH193" s="201">
        <f>'Monthly Prep'!AD200</f>
        <v>0</v>
      </c>
      <c r="AI193" s="201">
        <f>'Monthly Prep'!AE200</f>
        <v>0</v>
      </c>
      <c r="AJ193" s="201">
        <f>'Monthly Prep'!AF200</f>
        <v>0</v>
      </c>
      <c r="AK193" s="201">
        <f>'Monthly Prep'!AG200</f>
        <v>0</v>
      </c>
      <c r="AL193" s="201">
        <f>'Monthly Prep'!AH200</f>
        <v>0</v>
      </c>
      <c r="AM193" s="184">
        <f t="shared" si="7"/>
        <v>0</v>
      </c>
      <c r="AN193" s="201" t="str">
        <f>'Monthly Prep'!B$3</f>
        <v>Monthly Prep Reporting Tool 1.0.1</v>
      </c>
      <c r="AO193" s="197">
        <f>'Monthly Prep'!AJ200</f>
        <v>0</v>
      </c>
    </row>
    <row r="194" spans="1:41" x14ac:dyDescent="0.25">
      <c r="A194" s="293" t="str">
        <f t="shared" si="9"/>
        <v>202205</v>
      </c>
      <c r="B194" s="294">
        <f>'Prep Partner Performance'!AE$2</f>
        <v>2022</v>
      </c>
      <c r="C194" s="295" t="str">
        <f>'Prep Partner Performance'!Z$2</f>
        <v>05</v>
      </c>
      <c r="D194" s="293">
        <f>'Prep Partner Performance'!G$2</f>
        <v>14943</v>
      </c>
      <c r="E194" s="296" t="str">
        <f>'Prep Partner Performance'!C$2</f>
        <v>Kisima Health Centre</v>
      </c>
      <c r="F194" s="297" t="str">
        <f>'Monthly Prep'!B$199</f>
        <v>Reasons For Prep  Declines</v>
      </c>
      <c r="G194" s="201" t="str">
        <f>'Monthly Prep'!C201</f>
        <v>Taking drugs daily for a long time</v>
      </c>
      <c r="H194" s="201" t="str">
        <f>'Monthly Prep'!D201</f>
        <v>MP01-192</v>
      </c>
      <c r="I194" s="201">
        <f>'Monthly Prep'!E201</f>
        <v>0</v>
      </c>
      <c r="J194" s="201">
        <f>'Monthly Prep'!F201</f>
        <v>0</v>
      </c>
      <c r="K194" s="201">
        <f>'Monthly Prep'!G201</f>
        <v>0</v>
      </c>
      <c r="L194" s="201">
        <f>'Monthly Prep'!H201</f>
        <v>0</v>
      </c>
      <c r="M194" s="201">
        <f>'Monthly Prep'!I201</f>
        <v>0</v>
      </c>
      <c r="N194" s="201">
        <f>'Monthly Prep'!J201</f>
        <v>0</v>
      </c>
      <c r="O194" s="201">
        <f>'Monthly Prep'!K201</f>
        <v>0</v>
      </c>
      <c r="P194" s="201">
        <f>'Monthly Prep'!L201</f>
        <v>0</v>
      </c>
      <c r="Q194" s="201">
        <f>'Monthly Prep'!M201</f>
        <v>0</v>
      </c>
      <c r="R194" s="201">
        <f>'Monthly Prep'!N201</f>
        <v>0</v>
      </c>
      <c r="S194" s="201">
        <f>'Monthly Prep'!O201</f>
        <v>0</v>
      </c>
      <c r="T194" s="201">
        <f>'Monthly Prep'!P201</f>
        <v>0</v>
      </c>
      <c r="U194" s="201">
        <f>'Monthly Prep'!Q201</f>
        <v>0</v>
      </c>
      <c r="V194" s="201">
        <f>'Monthly Prep'!R201</f>
        <v>0</v>
      </c>
      <c r="W194" s="201">
        <f>'Monthly Prep'!S201</f>
        <v>0</v>
      </c>
      <c r="X194" s="201">
        <f>'Monthly Prep'!T201</f>
        <v>0</v>
      </c>
      <c r="Y194" s="201">
        <f>'Monthly Prep'!U201</f>
        <v>0</v>
      </c>
      <c r="Z194" s="201">
        <f>'Monthly Prep'!V201</f>
        <v>0</v>
      </c>
      <c r="AA194" s="201">
        <f>'Monthly Prep'!W201</f>
        <v>0</v>
      </c>
      <c r="AB194" s="201">
        <f>'Monthly Prep'!X201</f>
        <v>0</v>
      </c>
      <c r="AC194" s="201">
        <f>'Monthly Prep'!Y201</f>
        <v>0</v>
      </c>
      <c r="AD194" s="201">
        <f>'Monthly Prep'!Z201</f>
        <v>0</v>
      </c>
      <c r="AE194" s="201">
        <f>'Monthly Prep'!AA201</f>
        <v>0</v>
      </c>
      <c r="AF194" s="201">
        <f>'Monthly Prep'!AB201</f>
        <v>0</v>
      </c>
      <c r="AG194" s="201">
        <f>'Monthly Prep'!AC201</f>
        <v>0</v>
      </c>
      <c r="AH194" s="201">
        <f>'Monthly Prep'!AD201</f>
        <v>0</v>
      </c>
      <c r="AI194" s="201">
        <f>'Monthly Prep'!AE201</f>
        <v>0</v>
      </c>
      <c r="AJ194" s="201">
        <f>'Monthly Prep'!AF201</f>
        <v>0</v>
      </c>
      <c r="AK194" s="201">
        <f>'Monthly Prep'!AG201</f>
        <v>0</v>
      </c>
      <c r="AL194" s="201">
        <f>'Monthly Prep'!AH201</f>
        <v>0</v>
      </c>
      <c r="AM194" s="184">
        <f t="shared" si="7"/>
        <v>0</v>
      </c>
      <c r="AN194" s="201" t="str">
        <f>'Monthly Prep'!B$3</f>
        <v>Monthly Prep Reporting Tool 1.0.1</v>
      </c>
      <c r="AO194" s="197">
        <f>'Monthly Prep'!AJ201</f>
        <v>0</v>
      </c>
    </row>
    <row r="195" spans="1:41" x14ac:dyDescent="0.25">
      <c r="A195" s="293" t="str">
        <f t="shared" si="9"/>
        <v>202205</v>
      </c>
      <c r="B195" s="294">
        <f>'Prep Partner Performance'!AE$2</f>
        <v>2022</v>
      </c>
      <c r="C195" s="295" t="str">
        <f>'Prep Partner Performance'!Z$2</f>
        <v>05</v>
      </c>
      <c r="D195" s="293">
        <f>'Prep Partner Performance'!G$2</f>
        <v>14943</v>
      </c>
      <c r="E195" s="296" t="str">
        <f>'Prep Partner Performance'!C$2</f>
        <v>Kisima Health Centre</v>
      </c>
      <c r="F195" s="297" t="str">
        <f>'Monthly Prep'!B$199</f>
        <v>Reasons For Prep  Declines</v>
      </c>
      <c r="G195" s="201" t="str">
        <f>'Monthly Prep'!C202</f>
        <v>Fear about effects of unborn baby</v>
      </c>
      <c r="H195" s="201" t="str">
        <f>'Monthly Prep'!D202</f>
        <v>MP01-193</v>
      </c>
      <c r="I195" s="201">
        <f>'Monthly Prep'!E202</f>
        <v>0</v>
      </c>
      <c r="J195" s="201">
        <f>'Monthly Prep'!F202</f>
        <v>0</v>
      </c>
      <c r="K195" s="201">
        <f>'Monthly Prep'!G202</f>
        <v>0</v>
      </c>
      <c r="L195" s="201">
        <f>'Monthly Prep'!H202</f>
        <v>0</v>
      </c>
      <c r="M195" s="201">
        <f>'Monthly Prep'!I202</f>
        <v>0</v>
      </c>
      <c r="N195" s="201">
        <f>'Monthly Prep'!J202</f>
        <v>0</v>
      </c>
      <c r="O195" s="201">
        <f>'Monthly Prep'!K202</f>
        <v>0</v>
      </c>
      <c r="P195" s="201">
        <f>'Monthly Prep'!L202</f>
        <v>0</v>
      </c>
      <c r="Q195" s="201">
        <f>'Monthly Prep'!M202</f>
        <v>0</v>
      </c>
      <c r="R195" s="201">
        <f>'Monthly Prep'!N202</f>
        <v>0</v>
      </c>
      <c r="S195" s="201">
        <f>'Monthly Prep'!O202</f>
        <v>0</v>
      </c>
      <c r="T195" s="201">
        <f>'Monthly Prep'!P202</f>
        <v>0</v>
      </c>
      <c r="U195" s="201">
        <f>'Monthly Prep'!Q202</f>
        <v>0</v>
      </c>
      <c r="V195" s="201">
        <f>'Monthly Prep'!R202</f>
        <v>0</v>
      </c>
      <c r="W195" s="201">
        <f>'Monthly Prep'!S202</f>
        <v>0</v>
      </c>
      <c r="X195" s="201">
        <f>'Monthly Prep'!T202</f>
        <v>0</v>
      </c>
      <c r="Y195" s="201">
        <f>'Monthly Prep'!U202</f>
        <v>0</v>
      </c>
      <c r="Z195" s="201">
        <f>'Monthly Prep'!V202</f>
        <v>0</v>
      </c>
      <c r="AA195" s="201">
        <f>'Monthly Prep'!W202</f>
        <v>0</v>
      </c>
      <c r="AB195" s="201">
        <f>'Monthly Prep'!X202</f>
        <v>0</v>
      </c>
      <c r="AC195" s="201">
        <f>'Monthly Prep'!Y202</f>
        <v>0</v>
      </c>
      <c r="AD195" s="201">
        <f>'Monthly Prep'!Z202</f>
        <v>0</v>
      </c>
      <c r="AE195" s="201">
        <f>'Monthly Prep'!AA202</f>
        <v>0</v>
      </c>
      <c r="AF195" s="201">
        <f>'Monthly Prep'!AB202</f>
        <v>0</v>
      </c>
      <c r="AG195" s="201">
        <f>'Monthly Prep'!AC202</f>
        <v>0</v>
      </c>
      <c r="AH195" s="201">
        <f>'Monthly Prep'!AD202</f>
        <v>0</v>
      </c>
      <c r="AI195" s="201">
        <f>'Monthly Prep'!AE202</f>
        <v>0</v>
      </c>
      <c r="AJ195" s="201">
        <f>'Monthly Prep'!AF202</f>
        <v>0</v>
      </c>
      <c r="AK195" s="201">
        <f>'Monthly Prep'!AG202</f>
        <v>0</v>
      </c>
      <c r="AL195" s="201">
        <f>'Monthly Prep'!AH202</f>
        <v>0</v>
      </c>
      <c r="AM195" s="184">
        <f t="shared" si="7"/>
        <v>0</v>
      </c>
      <c r="AN195" s="201" t="str">
        <f>'Monthly Prep'!B$3</f>
        <v>Monthly Prep Reporting Tool 1.0.1</v>
      </c>
      <c r="AO195" s="197">
        <f>'Monthly Prep'!AJ202</f>
        <v>0</v>
      </c>
    </row>
    <row r="196" spans="1:41" x14ac:dyDescent="0.25">
      <c r="A196" s="293" t="str">
        <f t="shared" si="9"/>
        <v>202205</v>
      </c>
      <c r="B196" s="294">
        <f>'Prep Partner Performance'!AE$2</f>
        <v>2022</v>
      </c>
      <c r="C196" s="295" t="str">
        <f>'Prep Partner Performance'!Z$2</f>
        <v>05</v>
      </c>
      <c r="D196" s="293">
        <f>'Prep Partner Performance'!G$2</f>
        <v>14943</v>
      </c>
      <c r="E196" s="296" t="str">
        <f>'Prep Partner Performance'!C$2</f>
        <v>Kisima Health Centre</v>
      </c>
      <c r="F196" s="297" t="str">
        <f>'Monthly Prep'!B$199</f>
        <v>Reasons For Prep  Declines</v>
      </c>
      <c r="G196" s="201" t="str">
        <f>'Monthly Prep'!C203</f>
        <v>Suspects Partner is virally suppressed</v>
      </c>
      <c r="H196" s="201" t="str">
        <f>'Monthly Prep'!D203</f>
        <v>MP01-194</v>
      </c>
      <c r="I196" s="201">
        <f>'Monthly Prep'!E203</f>
        <v>0</v>
      </c>
      <c r="J196" s="201">
        <f>'Monthly Prep'!F203</f>
        <v>0</v>
      </c>
      <c r="K196" s="201">
        <f>'Monthly Prep'!G203</f>
        <v>0</v>
      </c>
      <c r="L196" s="201">
        <f>'Monthly Prep'!H203</f>
        <v>0</v>
      </c>
      <c r="M196" s="201">
        <f>'Monthly Prep'!I203</f>
        <v>0</v>
      </c>
      <c r="N196" s="201">
        <f>'Monthly Prep'!J203</f>
        <v>0</v>
      </c>
      <c r="O196" s="201">
        <f>'Monthly Prep'!K203</f>
        <v>0</v>
      </c>
      <c r="P196" s="201">
        <f>'Monthly Prep'!L203</f>
        <v>0</v>
      </c>
      <c r="Q196" s="201">
        <f>'Monthly Prep'!M203</f>
        <v>0</v>
      </c>
      <c r="R196" s="201">
        <f>'Monthly Prep'!N203</f>
        <v>0</v>
      </c>
      <c r="S196" s="201">
        <f>'Monthly Prep'!O203</f>
        <v>0</v>
      </c>
      <c r="T196" s="201">
        <f>'Monthly Prep'!P203</f>
        <v>0</v>
      </c>
      <c r="U196" s="201">
        <f>'Monthly Prep'!Q203</f>
        <v>0</v>
      </c>
      <c r="V196" s="201">
        <f>'Monthly Prep'!R203</f>
        <v>0</v>
      </c>
      <c r="W196" s="201">
        <f>'Monthly Prep'!S203</f>
        <v>0</v>
      </c>
      <c r="X196" s="201">
        <f>'Monthly Prep'!T203</f>
        <v>0</v>
      </c>
      <c r="Y196" s="201">
        <f>'Monthly Prep'!U203</f>
        <v>0</v>
      </c>
      <c r="Z196" s="201">
        <f>'Monthly Prep'!V203</f>
        <v>0</v>
      </c>
      <c r="AA196" s="201">
        <f>'Monthly Prep'!W203</f>
        <v>0</v>
      </c>
      <c r="AB196" s="201">
        <f>'Monthly Prep'!X203</f>
        <v>0</v>
      </c>
      <c r="AC196" s="201">
        <f>'Monthly Prep'!Y203</f>
        <v>0</v>
      </c>
      <c r="AD196" s="201">
        <f>'Monthly Prep'!Z203</f>
        <v>0</v>
      </c>
      <c r="AE196" s="201">
        <f>'Monthly Prep'!AA203</f>
        <v>0</v>
      </c>
      <c r="AF196" s="201">
        <f>'Monthly Prep'!AB203</f>
        <v>0</v>
      </c>
      <c r="AG196" s="201">
        <f>'Monthly Prep'!AC203</f>
        <v>0</v>
      </c>
      <c r="AH196" s="201">
        <f>'Monthly Prep'!AD203</f>
        <v>0</v>
      </c>
      <c r="AI196" s="201">
        <f>'Monthly Prep'!AE203</f>
        <v>0</v>
      </c>
      <c r="AJ196" s="201">
        <f>'Monthly Prep'!AF203</f>
        <v>0</v>
      </c>
      <c r="AK196" s="201">
        <f>'Monthly Prep'!AG203</f>
        <v>0</v>
      </c>
      <c r="AL196" s="201">
        <f>'Monthly Prep'!AH203</f>
        <v>0</v>
      </c>
      <c r="AM196" s="184">
        <f t="shared" ref="AM196:AM208" si="10">SUM(I196:AL196)</f>
        <v>0</v>
      </c>
      <c r="AN196" s="201" t="str">
        <f>'Monthly Prep'!B$3</f>
        <v>Monthly Prep Reporting Tool 1.0.1</v>
      </c>
      <c r="AO196" s="197">
        <f>'Monthly Prep'!AJ203</f>
        <v>0</v>
      </c>
    </row>
    <row r="197" spans="1:41" x14ac:dyDescent="0.25">
      <c r="A197" s="293" t="str">
        <f t="shared" si="9"/>
        <v>202205</v>
      </c>
      <c r="B197" s="294">
        <f>'Prep Partner Performance'!AE$2</f>
        <v>2022</v>
      </c>
      <c r="C197" s="295" t="str">
        <f>'Prep Partner Performance'!Z$2</f>
        <v>05</v>
      </c>
      <c r="D197" s="293">
        <f>'Prep Partner Performance'!G$2</f>
        <v>14943</v>
      </c>
      <c r="E197" s="296" t="str">
        <f>'Prep Partner Performance'!C$2</f>
        <v>Kisima Health Centre</v>
      </c>
      <c r="F197" s="297" t="str">
        <f>'Monthly Prep'!B$199</f>
        <v>Reasons For Prep  Declines</v>
      </c>
      <c r="G197" s="201" t="str">
        <f>'Monthly Prep'!C204</f>
        <v>Suspects Partner is Known HIV negative</v>
      </c>
      <c r="H197" s="201" t="str">
        <f>'Monthly Prep'!D204</f>
        <v>MP01-195</v>
      </c>
      <c r="I197" s="201">
        <f>'Monthly Prep'!E204</f>
        <v>0</v>
      </c>
      <c r="J197" s="201">
        <f>'Monthly Prep'!F204</f>
        <v>0</v>
      </c>
      <c r="K197" s="201">
        <f>'Monthly Prep'!G204</f>
        <v>0</v>
      </c>
      <c r="L197" s="201">
        <f>'Monthly Prep'!H204</f>
        <v>0</v>
      </c>
      <c r="M197" s="201">
        <f>'Monthly Prep'!I204</f>
        <v>0</v>
      </c>
      <c r="N197" s="201">
        <f>'Monthly Prep'!J204</f>
        <v>0</v>
      </c>
      <c r="O197" s="201">
        <f>'Monthly Prep'!K204</f>
        <v>0</v>
      </c>
      <c r="P197" s="201">
        <f>'Monthly Prep'!L204</f>
        <v>0</v>
      </c>
      <c r="Q197" s="201">
        <f>'Monthly Prep'!M204</f>
        <v>0</v>
      </c>
      <c r="R197" s="201">
        <f>'Monthly Prep'!N204</f>
        <v>0</v>
      </c>
      <c r="S197" s="201">
        <f>'Monthly Prep'!O204</f>
        <v>0</v>
      </c>
      <c r="T197" s="201">
        <f>'Monthly Prep'!P204</f>
        <v>0</v>
      </c>
      <c r="U197" s="201">
        <f>'Monthly Prep'!Q204</f>
        <v>0</v>
      </c>
      <c r="V197" s="201">
        <f>'Monthly Prep'!R204</f>
        <v>0</v>
      </c>
      <c r="W197" s="201">
        <f>'Monthly Prep'!S204</f>
        <v>0</v>
      </c>
      <c r="X197" s="201">
        <f>'Monthly Prep'!T204</f>
        <v>0</v>
      </c>
      <c r="Y197" s="201">
        <f>'Monthly Prep'!U204</f>
        <v>0</v>
      </c>
      <c r="Z197" s="201">
        <f>'Monthly Prep'!V204</f>
        <v>0</v>
      </c>
      <c r="AA197" s="201">
        <f>'Monthly Prep'!W204</f>
        <v>0</v>
      </c>
      <c r="AB197" s="201">
        <f>'Monthly Prep'!X204</f>
        <v>0</v>
      </c>
      <c r="AC197" s="201">
        <f>'Monthly Prep'!Y204</f>
        <v>0</v>
      </c>
      <c r="AD197" s="201">
        <f>'Monthly Prep'!Z204</f>
        <v>0</v>
      </c>
      <c r="AE197" s="201">
        <f>'Monthly Prep'!AA204</f>
        <v>0</v>
      </c>
      <c r="AF197" s="201">
        <f>'Monthly Prep'!AB204</f>
        <v>0</v>
      </c>
      <c r="AG197" s="201">
        <f>'Monthly Prep'!AC204</f>
        <v>0</v>
      </c>
      <c r="AH197" s="201">
        <f>'Monthly Prep'!AD204</f>
        <v>0</v>
      </c>
      <c r="AI197" s="201">
        <f>'Monthly Prep'!AE204</f>
        <v>0</v>
      </c>
      <c r="AJ197" s="201">
        <f>'Monthly Prep'!AF204</f>
        <v>0</v>
      </c>
      <c r="AK197" s="201">
        <f>'Monthly Prep'!AG204</f>
        <v>0</v>
      </c>
      <c r="AL197" s="201">
        <f>'Monthly Prep'!AH204</f>
        <v>0</v>
      </c>
      <c r="AM197" s="184">
        <f t="shared" si="10"/>
        <v>0</v>
      </c>
      <c r="AN197" s="201" t="str">
        <f>'Monthly Prep'!B$3</f>
        <v>Monthly Prep Reporting Tool 1.0.1</v>
      </c>
      <c r="AO197" s="197">
        <f>'Monthly Prep'!AJ204</f>
        <v>0</v>
      </c>
    </row>
    <row r="198" spans="1:41" x14ac:dyDescent="0.25">
      <c r="A198" s="293" t="str">
        <f t="shared" si="9"/>
        <v>202205</v>
      </c>
      <c r="B198" s="294">
        <f>'Prep Partner Performance'!AE$2</f>
        <v>2022</v>
      </c>
      <c r="C198" s="295" t="str">
        <f>'Prep Partner Performance'!Z$2</f>
        <v>05</v>
      </c>
      <c r="D198" s="293">
        <f>'Prep Partner Performance'!G$2</f>
        <v>14943</v>
      </c>
      <c r="E198" s="296" t="str">
        <f>'Prep Partner Performance'!C$2</f>
        <v>Kisima Health Centre</v>
      </c>
      <c r="F198" s="297" t="str">
        <f>'Monthly Prep'!B$199</f>
        <v>Reasons For Prep  Declines</v>
      </c>
      <c r="G198" s="201" t="str">
        <f>'Monthly Prep'!C205</f>
        <v>Fear that partner or other will find out</v>
      </c>
      <c r="H198" s="201" t="str">
        <f>'Monthly Prep'!D205</f>
        <v>MP01-196</v>
      </c>
      <c r="I198" s="201">
        <f>'Monthly Prep'!E205</f>
        <v>0</v>
      </c>
      <c r="J198" s="201">
        <f>'Monthly Prep'!F205</f>
        <v>0</v>
      </c>
      <c r="K198" s="201">
        <f>'Monthly Prep'!G205</f>
        <v>0</v>
      </c>
      <c r="L198" s="201">
        <f>'Monthly Prep'!H205</f>
        <v>0</v>
      </c>
      <c r="M198" s="201">
        <f>'Monthly Prep'!I205</f>
        <v>0</v>
      </c>
      <c r="N198" s="201">
        <f>'Monthly Prep'!J205</f>
        <v>0</v>
      </c>
      <c r="O198" s="201">
        <f>'Monthly Prep'!K205</f>
        <v>0</v>
      </c>
      <c r="P198" s="201">
        <f>'Monthly Prep'!L205</f>
        <v>0</v>
      </c>
      <c r="Q198" s="201">
        <f>'Monthly Prep'!M205</f>
        <v>0</v>
      </c>
      <c r="R198" s="201">
        <f>'Monthly Prep'!N205</f>
        <v>0</v>
      </c>
      <c r="S198" s="201">
        <f>'Monthly Prep'!O205</f>
        <v>0</v>
      </c>
      <c r="T198" s="201">
        <f>'Monthly Prep'!P205</f>
        <v>0</v>
      </c>
      <c r="U198" s="201">
        <f>'Monthly Prep'!Q205</f>
        <v>0</v>
      </c>
      <c r="V198" s="201">
        <f>'Monthly Prep'!R205</f>
        <v>0</v>
      </c>
      <c r="W198" s="201">
        <f>'Monthly Prep'!S205</f>
        <v>0</v>
      </c>
      <c r="X198" s="201">
        <f>'Monthly Prep'!T205</f>
        <v>0</v>
      </c>
      <c r="Y198" s="201">
        <f>'Monthly Prep'!U205</f>
        <v>0</v>
      </c>
      <c r="Z198" s="201">
        <f>'Monthly Prep'!V205</f>
        <v>0</v>
      </c>
      <c r="AA198" s="201">
        <f>'Monthly Prep'!W205</f>
        <v>0</v>
      </c>
      <c r="AB198" s="201">
        <f>'Monthly Prep'!X205</f>
        <v>0</v>
      </c>
      <c r="AC198" s="201">
        <f>'Monthly Prep'!Y205</f>
        <v>0</v>
      </c>
      <c r="AD198" s="201">
        <f>'Monthly Prep'!Z205</f>
        <v>0</v>
      </c>
      <c r="AE198" s="201">
        <f>'Monthly Prep'!AA205</f>
        <v>0</v>
      </c>
      <c r="AF198" s="201">
        <f>'Monthly Prep'!AB205</f>
        <v>0</v>
      </c>
      <c r="AG198" s="201">
        <f>'Monthly Prep'!AC205</f>
        <v>0</v>
      </c>
      <c r="AH198" s="201">
        <f>'Monthly Prep'!AD205</f>
        <v>0</v>
      </c>
      <c r="AI198" s="201">
        <f>'Monthly Prep'!AE205</f>
        <v>0</v>
      </c>
      <c r="AJ198" s="201">
        <f>'Monthly Prep'!AF205</f>
        <v>0</v>
      </c>
      <c r="AK198" s="201">
        <f>'Monthly Prep'!AG205</f>
        <v>0</v>
      </c>
      <c r="AL198" s="201">
        <f>'Monthly Prep'!AH205</f>
        <v>0</v>
      </c>
      <c r="AM198" s="184">
        <f t="shared" si="10"/>
        <v>0</v>
      </c>
      <c r="AN198" s="201" t="str">
        <f>'Monthly Prep'!B$3</f>
        <v>Monthly Prep Reporting Tool 1.0.1</v>
      </c>
      <c r="AO198" s="197">
        <f>'Monthly Prep'!AJ205</f>
        <v>0</v>
      </c>
    </row>
    <row r="199" spans="1:41" x14ac:dyDescent="0.25">
      <c r="A199" s="293" t="str">
        <f t="shared" si="9"/>
        <v>202205</v>
      </c>
      <c r="B199" s="294">
        <f>'Prep Partner Performance'!AE$2</f>
        <v>2022</v>
      </c>
      <c r="C199" s="295" t="str">
        <f>'Prep Partner Performance'!Z$2</f>
        <v>05</v>
      </c>
      <c r="D199" s="293">
        <f>'Prep Partner Performance'!G$2</f>
        <v>14943</v>
      </c>
      <c r="E199" s="296" t="str">
        <f>'Prep Partner Performance'!C$2</f>
        <v>Kisima Health Centre</v>
      </c>
      <c r="F199" s="297" t="str">
        <f>'Monthly Prep'!B$199</f>
        <v>Reasons For Prep  Declines</v>
      </c>
      <c r="G199" s="201" t="str">
        <f>'Monthly Prep'!C206</f>
        <v>Client self perception of no risk of acquiring HIV</v>
      </c>
      <c r="H199" s="201" t="str">
        <f>'Monthly Prep'!D206</f>
        <v>MP01-197</v>
      </c>
      <c r="I199" s="201">
        <f>'Monthly Prep'!E206</f>
        <v>0</v>
      </c>
      <c r="J199" s="201">
        <f>'Monthly Prep'!F206</f>
        <v>0</v>
      </c>
      <c r="K199" s="201">
        <f>'Monthly Prep'!G206</f>
        <v>0</v>
      </c>
      <c r="L199" s="201">
        <f>'Monthly Prep'!H206</f>
        <v>0</v>
      </c>
      <c r="M199" s="201">
        <f>'Monthly Prep'!I206</f>
        <v>0</v>
      </c>
      <c r="N199" s="201">
        <f>'Monthly Prep'!J206</f>
        <v>0</v>
      </c>
      <c r="O199" s="201">
        <f>'Monthly Prep'!K206</f>
        <v>0</v>
      </c>
      <c r="P199" s="201">
        <f>'Monthly Prep'!L206</f>
        <v>0</v>
      </c>
      <c r="Q199" s="201">
        <f>'Monthly Prep'!M206</f>
        <v>0</v>
      </c>
      <c r="R199" s="201">
        <f>'Monthly Prep'!N206</f>
        <v>0</v>
      </c>
      <c r="S199" s="201">
        <f>'Monthly Prep'!O206</f>
        <v>0</v>
      </c>
      <c r="T199" s="201">
        <f>'Monthly Prep'!P206</f>
        <v>0</v>
      </c>
      <c r="U199" s="201">
        <f>'Monthly Prep'!Q206</f>
        <v>0</v>
      </c>
      <c r="V199" s="201">
        <f>'Monthly Prep'!R206</f>
        <v>0</v>
      </c>
      <c r="W199" s="201">
        <f>'Monthly Prep'!S206</f>
        <v>0</v>
      </c>
      <c r="X199" s="201">
        <f>'Monthly Prep'!T206</f>
        <v>0</v>
      </c>
      <c r="Y199" s="201">
        <f>'Monthly Prep'!U206</f>
        <v>0</v>
      </c>
      <c r="Z199" s="201">
        <f>'Monthly Prep'!V206</f>
        <v>0</v>
      </c>
      <c r="AA199" s="201">
        <f>'Monthly Prep'!W206</f>
        <v>0</v>
      </c>
      <c r="AB199" s="201">
        <f>'Monthly Prep'!X206</f>
        <v>0</v>
      </c>
      <c r="AC199" s="201">
        <f>'Monthly Prep'!Y206</f>
        <v>0</v>
      </c>
      <c r="AD199" s="201">
        <f>'Monthly Prep'!Z206</f>
        <v>0</v>
      </c>
      <c r="AE199" s="201">
        <f>'Monthly Prep'!AA206</f>
        <v>0</v>
      </c>
      <c r="AF199" s="201">
        <f>'Monthly Prep'!AB206</f>
        <v>0</v>
      </c>
      <c r="AG199" s="201">
        <f>'Monthly Prep'!AC206</f>
        <v>0</v>
      </c>
      <c r="AH199" s="201">
        <f>'Monthly Prep'!AD206</f>
        <v>0</v>
      </c>
      <c r="AI199" s="201">
        <f>'Monthly Prep'!AE206</f>
        <v>0</v>
      </c>
      <c r="AJ199" s="201">
        <f>'Monthly Prep'!AF206</f>
        <v>0</v>
      </c>
      <c r="AK199" s="201">
        <f>'Monthly Prep'!AG206</f>
        <v>0</v>
      </c>
      <c r="AL199" s="201">
        <f>'Monthly Prep'!AH206</f>
        <v>0</v>
      </c>
      <c r="AM199" s="184">
        <f t="shared" si="10"/>
        <v>0</v>
      </c>
      <c r="AN199" s="201" t="str">
        <f>'Monthly Prep'!B$3</f>
        <v>Monthly Prep Reporting Tool 1.0.1</v>
      </c>
      <c r="AO199" s="197">
        <f>'Monthly Prep'!AJ206</f>
        <v>0</v>
      </c>
    </row>
    <row r="200" spans="1:41" x14ac:dyDescent="0.25">
      <c r="A200" s="293" t="str">
        <f t="shared" si="9"/>
        <v>202205</v>
      </c>
      <c r="B200" s="294">
        <f>'Prep Partner Performance'!AE$2</f>
        <v>2022</v>
      </c>
      <c r="C200" s="295" t="str">
        <f>'Prep Partner Performance'!Z$2</f>
        <v>05</v>
      </c>
      <c r="D200" s="293">
        <f>'Prep Partner Performance'!G$2</f>
        <v>14943</v>
      </c>
      <c r="E200" s="296" t="str">
        <f>'Prep Partner Performance'!C$2</f>
        <v>Kisima Health Centre</v>
      </c>
      <c r="F200" s="297" t="str">
        <f>'Monthly Prep'!B$199</f>
        <v>Reasons For Prep  Declines</v>
      </c>
      <c r="G200" s="201" t="str">
        <f>'Monthly Prep'!C207</f>
        <v>Need to consult my partner</v>
      </c>
      <c r="H200" s="201" t="str">
        <f>'Monthly Prep'!D207</f>
        <v>MP01-198</v>
      </c>
      <c r="I200" s="201">
        <f>'Monthly Prep'!E207</f>
        <v>0</v>
      </c>
      <c r="J200" s="201">
        <f>'Monthly Prep'!F207</f>
        <v>0</v>
      </c>
      <c r="K200" s="201">
        <f>'Monthly Prep'!G207</f>
        <v>0</v>
      </c>
      <c r="L200" s="201">
        <f>'Monthly Prep'!H207</f>
        <v>0</v>
      </c>
      <c r="M200" s="201">
        <f>'Monthly Prep'!I207</f>
        <v>0</v>
      </c>
      <c r="N200" s="201">
        <f>'Monthly Prep'!J207</f>
        <v>0</v>
      </c>
      <c r="O200" s="201">
        <f>'Monthly Prep'!K207</f>
        <v>0</v>
      </c>
      <c r="P200" s="201">
        <f>'Monthly Prep'!L207</f>
        <v>0</v>
      </c>
      <c r="Q200" s="201">
        <f>'Monthly Prep'!M207</f>
        <v>0</v>
      </c>
      <c r="R200" s="201">
        <f>'Monthly Prep'!N207</f>
        <v>0</v>
      </c>
      <c r="S200" s="201">
        <f>'Monthly Prep'!O207</f>
        <v>0</v>
      </c>
      <c r="T200" s="201">
        <f>'Monthly Prep'!P207</f>
        <v>0</v>
      </c>
      <c r="U200" s="201">
        <f>'Monthly Prep'!Q207</f>
        <v>0</v>
      </c>
      <c r="V200" s="201">
        <f>'Monthly Prep'!R207</f>
        <v>0</v>
      </c>
      <c r="W200" s="201">
        <f>'Monthly Prep'!S207</f>
        <v>0</v>
      </c>
      <c r="X200" s="201">
        <f>'Monthly Prep'!T207</f>
        <v>0</v>
      </c>
      <c r="Y200" s="201">
        <f>'Monthly Prep'!U207</f>
        <v>0</v>
      </c>
      <c r="Z200" s="201">
        <f>'Monthly Prep'!V207</f>
        <v>0</v>
      </c>
      <c r="AA200" s="201">
        <f>'Monthly Prep'!W207</f>
        <v>0</v>
      </c>
      <c r="AB200" s="201">
        <f>'Monthly Prep'!X207</f>
        <v>0</v>
      </c>
      <c r="AC200" s="201">
        <f>'Monthly Prep'!Y207</f>
        <v>0</v>
      </c>
      <c r="AD200" s="201">
        <f>'Monthly Prep'!Z207</f>
        <v>0</v>
      </c>
      <c r="AE200" s="201">
        <f>'Monthly Prep'!AA207</f>
        <v>0</v>
      </c>
      <c r="AF200" s="201">
        <f>'Monthly Prep'!AB207</f>
        <v>0</v>
      </c>
      <c r="AG200" s="201">
        <f>'Monthly Prep'!AC207</f>
        <v>0</v>
      </c>
      <c r="AH200" s="201">
        <f>'Monthly Prep'!AD207</f>
        <v>0</v>
      </c>
      <c r="AI200" s="201">
        <f>'Monthly Prep'!AE207</f>
        <v>0</v>
      </c>
      <c r="AJ200" s="201">
        <f>'Monthly Prep'!AF207</f>
        <v>0</v>
      </c>
      <c r="AK200" s="201">
        <f>'Monthly Prep'!AG207</f>
        <v>0</v>
      </c>
      <c r="AL200" s="201">
        <f>'Monthly Prep'!AH207</f>
        <v>0</v>
      </c>
      <c r="AM200" s="184">
        <f t="shared" si="10"/>
        <v>0</v>
      </c>
      <c r="AN200" s="201" t="str">
        <f>'Monthly Prep'!B$3</f>
        <v>Monthly Prep Reporting Tool 1.0.1</v>
      </c>
      <c r="AO200" s="197">
        <f>'Monthly Prep'!AJ207</f>
        <v>0</v>
      </c>
    </row>
    <row r="201" spans="1:41" x14ac:dyDescent="0.25">
      <c r="A201" s="293" t="str">
        <f t="shared" si="9"/>
        <v>202205</v>
      </c>
      <c r="B201" s="294">
        <f>'Prep Partner Performance'!AE$2</f>
        <v>2022</v>
      </c>
      <c r="C201" s="295" t="str">
        <f>'Prep Partner Performance'!Z$2</f>
        <v>05</v>
      </c>
      <c r="D201" s="293">
        <f>'Prep Partner Performance'!G$2</f>
        <v>14943</v>
      </c>
      <c r="E201" s="296" t="str">
        <f>'Prep Partner Performance'!C$2</f>
        <v>Kisima Health Centre</v>
      </c>
      <c r="F201" s="297" t="str">
        <f>'Monthly Prep'!B$199</f>
        <v>Reasons For Prep  Declines</v>
      </c>
      <c r="G201" s="201" t="str">
        <f>'Monthly Prep'!C208</f>
        <v>Fear of Intimate Partner Violence</v>
      </c>
      <c r="H201" s="201" t="str">
        <f>'Monthly Prep'!D208</f>
        <v>MP01-199</v>
      </c>
      <c r="I201" s="201">
        <f>'Monthly Prep'!E208</f>
        <v>0</v>
      </c>
      <c r="J201" s="201">
        <f>'Monthly Prep'!F208</f>
        <v>0</v>
      </c>
      <c r="K201" s="201">
        <f>'Monthly Prep'!G208</f>
        <v>0</v>
      </c>
      <c r="L201" s="201">
        <f>'Monthly Prep'!H208</f>
        <v>0</v>
      </c>
      <c r="M201" s="201">
        <f>'Monthly Prep'!I208</f>
        <v>0</v>
      </c>
      <c r="N201" s="201">
        <f>'Monthly Prep'!J208</f>
        <v>0</v>
      </c>
      <c r="O201" s="201">
        <f>'Monthly Prep'!K208</f>
        <v>0</v>
      </c>
      <c r="P201" s="201">
        <f>'Monthly Prep'!L208</f>
        <v>0</v>
      </c>
      <c r="Q201" s="201">
        <f>'Monthly Prep'!M208</f>
        <v>0</v>
      </c>
      <c r="R201" s="201">
        <f>'Monthly Prep'!N208</f>
        <v>0</v>
      </c>
      <c r="S201" s="201">
        <f>'Monthly Prep'!O208</f>
        <v>0</v>
      </c>
      <c r="T201" s="201">
        <f>'Monthly Prep'!P208</f>
        <v>0</v>
      </c>
      <c r="U201" s="201">
        <f>'Monthly Prep'!Q208</f>
        <v>0</v>
      </c>
      <c r="V201" s="201">
        <f>'Monthly Prep'!R208</f>
        <v>0</v>
      </c>
      <c r="W201" s="201">
        <f>'Monthly Prep'!S208</f>
        <v>0</v>
      </c>
      <c r="X201" s="201">
        <f>'Monthly Prep'!T208</f>
        <v>0</v>
      </c>
      <c r="Y201" s="201">
        <f>'Monthly Prep'!U208</f>
        <v>0</v>
      </c>
      <c r="Z201" s="201">
        <f>'Monthly Prep'!V208</f>
        <v>0</v>
      </c>
      <c r="AA201" s="201">
        <f>'Monthly Prep'!W208</f>
        <v>0</v>
      </c>
      <c r="AB201" s="201">
        <f>'Monthly Prep'!X208</f>
        <v>0</v>
      </c>
      <c r="AC201" s="201">
        <f>'Monthly Prep'!Y208</f>
        <v>0</v>
      </c>
      <c r="AD201" s="201">
        <f>'Monthly Prep'!Z208</f>
        <v>0</v>
      </c>
      <c r="AE201" s="201">
        <f>'Monthly Prep'!AA208</f>
        <v>0</v>
      </c>
      <c r="AF201" s="201">
        <f>'Monthly Prep'!AB208</f>
        <v>0</v>
      </c>
      <c r="AG201" s="201">
        <f>'Monthly Prep'!AC208</f>
        <v>0</v>
      </c>
      <c r="AH201" s="201">
        <f>'Monthly Prep'!AD208</f>
        <v>0</v>
      </c>
      <c r="AI201" s="201">
        <f>'Monthly Prep'!AE208</f>
        <v>0</v>
      </c>
      <c r="AJ201" s="201">
        <f>'Monthly Prep'!AF208</f>
        <v>0</v>
      </c>
      <c r="AK201" s="201">
        <f>'Monthly Prep'!AG208</f>
        <v>0</v>
      </c>
      <c r="AL201" s="201">
        <f>'Monthly Prep'!AH208</f>
        <v>0</v>
      </c>
      <c r="AM201" s="184">
        <f t="shared" si="10"/>
        <v>0</v>
      </c>
      <c r="AN201" s="201" t="str">
        <f>'Monthly Prep'!B$3</f>
        <v>Monthly Prep Reporting Tool 1.0.1</v>
      </c>
      <c r="AO201" s="197">
        <f>'Monthly Prep'!AJ208</f>
        <v>0</v>
      </c>
    </row>
    <row r="202" spans="1:41" x14ac:dyDescent="0.25">
      <c r="A202" s="293" t="str">
        <f t="shared" si="9"/>
        <v>202205</v>
      </c>
      <c r="B202" s="294">
        <f>'Prep Partner Performance'!AE$2</f>
        <v>2022</v>
      </c>
      <c r="C202" s="295" t="str">
        <f>'Prep Partner Performance'!Z$2</f>
        <v>05</v>
      </c>
      <c r="D202" s="293">
        <f>'Prep Partner Performance'!G$2</f>
        <v>14943</v>
      </c>
      <c r="E202" s="296" t="str">
        <f>'Prep Partner Performance'!C$2</f>
        <v>Kisima Health Centre</v>
      </c>
      <c r="F202" s="297" t="str">
        <f>'Monthly Prep'!B$199</f>
        <v>Reasons For Prep  Declines</v>
      </c>
      <c r="G202" s="201" t="str">
        <f>'Monthly Prep'!C209</f>
        <v>Perception PrEP is associated with HIV treatment</v>
      </c>
      <c r="H202" s="201" t="str">
        <f>'Monthly Prep'!D209</f>
        <v>MP01-200</v>
      </c>
      <c r="I202" s="201">
        <f>'Monthly Prep'!E209</f>
        <v>0</v>
      </c>
      <c r="J202" s="201">
        <f>'Monthly Prep'!F209</f>
        <v>0</v>
      </c>
      <c r="K202" s="201">
        <f>'Monthly Prep'!G209</f>
        <v>0</v>
      </c>
      <c r="L202" s="201">
        <f>'Monthly Prep'!H209</f>
        <v>0</v>
      </c>
      <c r="M202" s="201">
        <f>'Monthly Prep'!I209</f>
        <v>0</v>
      </c>
      <c r="N202" s="201">
        <f>'Monthly Prep'!J209</f>
        <v>0</v>
      </c>
      <c r="O202" s="201">
        <f>'Monthly Prep'!K209</f>
        <v>0</v>
      </c>
      <c r="P202" s="201">
        <f>'Monthly Prep'!L209</f>
        <v>0</v>
      </c>
      <c r="Q202" s="201">
        <f>'Monthly Prep'!M209</f>
        <v>0</v>
      </c>
      <c r="R202" s="201">
        <f>'Monthly Prep'!N209</f>
        <v>0</v>
      </c>
      <c r="S202" s="201">
        <f>'Monthly Prep'!O209</f>
        <v>0</v>
      </c>
      <c r="T202" s="201">
        <f>'Monthly Prep'!P209</f>
        <v>0</v>
      </c>
      <c r="U202" s="201">
        <f>'Monthly Prep'!Q209</f>
        <v>0</v>
      </c>
      <c r="V202" s="201">
        <f>'Monthly Prep'!R209</f>
        <v>0</v>
      </c>
      <c r="W202" s="201">
        <f>'Monthly Prep'!S209</f>
        <v>0</v>
      </c>
      <c r="X202" s="201">
        <f>'Monthly Prep'!T209</f>
        <v>0</v>
      </c>
      <c r="Y202" s="201">
        <f>'Monthly Prep'!U209</f>
        <v>0</v>
      </c>
      <c r="Z202" s="201">
        <f>'Monthly Prep'!V209</f>
        <v>0</v>
      </c>
      <c r="AA202" s="201">
        <f>'Monthly Prep'!W209</f>
        <v>0</v>
      </c>
      <c r="AB202" s="201">
        <f>'Monthly Prep'!X209</f>
        <v>0</v>
      </c>
      <c r="AC202" s="201">
        <f>'Monthly Prep'!Y209</f>
        <v>0</v>
      </c>
      <c r="AD202" s="201">
        <f>'Monthly Prep'!Z209</f>
        <v>0</v>
      </c>
      <c r="AE202" s="201">
        <f>'Monthly Prep'!AA209</f>
        <v>0</v>
      </c>
      <c r="AF202" s="201">
        <f>'Monthly Prep'!AB209</f>
        <v>0</v>
      </c>
      <c r="AG202" s="201">
        <f>'Monthly Prep'!AC209</f>
        <v>0</v>
      </c>
      <c r="AH202" s="201">
        <f>'Monthly Prep'!AD209</f>
        <v>0</v>
      </c>
      <c r="AI202" s="201">
        <f>'Monthly Prep'!AE209</f>
        <v>0</v>
      </c>
      <c r="AJ202" s="201">
        <f>'Monthly Prep'!AF209</f>
        <v>0</v>
      </c>
      <c r="AK202" s="201">
        <f>'Monthly Prep'!AG209</f>
        <v>0</v>
      </c>
      <c r="AL202" s="201">
        <f>'Monthly Prep'!AH209</f>
        <v>0</v>
      </c>
      <c r="AM202" s="184">
        <f t="shared" si="10"/>
        <v>0</v>
      </c>
      <c r="AN202" s="201" t="str">
        <f>'Monthly Prep'!B$3</f>
        <v>Monthly Prep Reporting Tool 1.0.1</v>
      </c>
      <c r="AO202" s="197">
        <f>'Monthly Prep'!AJ209</f>
        <v>0</v>
      </c>
    </row>
    <row r="203" spans="1:41" x14ac:dyDescent="0.25">
      <c r="A203" s="293" t="str">
        <f t="shared" si="9"/>
        <v>202205</v>
      </c>
      <c r="B203" s="294">
        <f>'Prep Partner Performance'!AE$2</f>
        <v>2022</v>
      </c>
      <c r="C203" s="295" t="str">
        <f>'Prep Partner Performance'!Z$2</f>
        <v>05</v>
      </c>
      <c r="D203" s="293">
        <f>'Prep Partner Performance'!G$2</f>
        <v>14943</v>
      </c>
      <c r="E203" s="296" t="str">
        <f>'Prep Partner Performance'!C$2</f>
        <v>Kisima Health Centre</v>
      </c>
      <c r="F203" s="297" t="str">
        <f>'Monthly Prep'!B$199</f>
        <v>Reasons For Prep  Declines</v>
      </c>
      <c r="G203" s="201" t="str">
        <f>'Monthly Prep'!C210</f>
        <v>lack of interest in PrEP</v>
      </c>
      <c r="H203" s="201" t="str">
        <f>'Monthly Prep'!D210</f>
        <v>MP01-201</v>
      </c>
      <c r="I203" s="201">
        <f>'Monthly Prep'!E210</f>
        <v>0</v>
      </c>
      <c r="J203" s="201">
        <f>'Monthly Prep'!F210</f>
        <v>0</v>
      </c>
      <c r="K203" s="201">
        <f>'Monthly Prep'!G210</f>
        <v>0</v>
      </c>
      <c r="L203" s="201">
        <f>'Monthly Prep'!H210</f>
        <v>0</v>
      </c>
      <c r="M203" s="201">
        <f>'Monthly Prep'!I210</f>
        <v>0</v>
      </c>
      <c r="N203" s="201">
        <f>'Monthly Prep'!J210</f>
        <v>0</v>
      </c>
      <c r="O203" s="201">
        <f>'Monthly Prep'!K210</f>
        <v>0</v>
      </c>
      <c r="P203" s="201">
        <f>'Monthly Prep'!L210</f>
        <v>0</v>
      </c>
      <c r="Q203" s="201">
        <f>'Monthly Prep'!M210</f>
        <v>0</v>
      </c>
      <c r="R203" s="201">
        <f>'Monthly Prep'!N210</f>
        <v>0</v>
      </c>
      <c r="S203" s="201">
        <f>'Monthly Prep'!O210</f>
        <v>0</v>
      </c>
      <c r="T203" s="201">
        <f>'Monthly Prep'!P210</f>
        <v>0</v>
      </c>
      <c r="U203" s="201">
        <f>'Monthly Prep'!Q210</f>
        <v>0</v>
      </c>
      <c r="V203" s="201">
        <f>'Monthly Prep'!R210</f>
        <v>0</v>
      </c>
      <c r="W203" s="201">
        <f>'Monthly Prep'!S210</f>
        <v>0</v>
      </c>
      <c r="X203" s="201">
        <f>'Monthly Prep'!T210</f>
        <v>0</v>
      </c>
      <c r="Y203" s="201">
        <f>'Monthly Prep'!U210</f>
        <v>0</v>
      </c>
      <c r="Z203" s="201">
        <f>'Monthly Prep'!V210</f>
        <v>0</v>
      </c>
      <c r="AA203" s="201">
        <f>'Monthly Prep'!W210</f>
        <v>0</v>
      </c>
      <c r="AB203" s="201">
        <f>'Monthly Prep'!X210</f>
        <v>0</v>
      </c>
      <c r="AC203" s="201">
        <f>'Monthly Prep'!Y210</f>
        <v>0</v>
      </c>
      <c r="AD203" s="201">
        <f>'Monthly Prep'!Z210</f>
        <v>0</v>
      </c>
      <c r="AE203" s="201">
        <f>'Monthly Prep'!AA210</f>
        <v>0</v>
      </c>
      <c r="AF203" s="201">
        <f>'Monthly Prep'!AB210</f>
        <v>0</v>
      </c>
      <c r="AG203" s="201">
        <f>'Monthly Prep'!AC210</f>
        <v>0</v>
      </c>
      <c r="AH203" s="201">
        <f>'Monthly Prep'!AD210</f>
        <v>0</v>
      </c>
      <c r="AI203" s="201">
        <f>'Monthly Prep'!AE210</f>
        <v>0</v>
      </c>
      <c r="AJ203" s="201">
        <f>'Monthly Prep'!AF210</f>
        <v>0</v>
      </c>
      <c r="AK203" s="201">
        <f>'Monthly Prep'!AG210</f>
        <v>0</v>
      </c>
      <c r="AL203" s="201">
        <f>'Monthly Prep'!AH210</f>
        <v>0</v>
      </c>
      <c r="AM203" s="184">
        <f t="shared" si="10"/>
        <v>0</v>
      </c>
      <c r="AN203" s="201" t="str">
        <f>'Monthly Prep'!B$3</f>
        <v>Monthly Prep Reporting Tool 1.0.1</v>
      </c>
      <c r="AO203" s="197">
        <f>'Monthly Prep'!AJ210</f>
        <v>0</v>
      </c>
    </row>
    <row r="204" spans="1:41" x14ac:dyDescent="0.25">
      <c r="A204" s="293" t="str">
        <f t="shared" si="9"/>
        <v>202205</v>
      </c>
      <c r="B204" s="294">
        <f>'Prep Partner Performance'!AE$2</f>
        <v>2022</v>
      </c>
      <c r="C204" s="295" t="str">
        <f>'Prep Partner Performance'!Z$2</f>
        <v>05</v>
      </c>
      <c r="D204" s="293">
        <f>'Prep Partner Performance'!G$2</f>
        <v>14943</v>
      </c>
      <c r="E204" s="296" t="str">
        <f>'Prep Partner Performance'!C$2</f>
        <v>Kisima Health Centre</v>
      </c>
      <c r="F204" s="297" t="str">
        <f>'Monthly Prep'!B$199</f>
        <v>Reasons For Prep  Declines</v>
      </c>
      <c r="G204" s="201" t="str">
        <f>'Monthly Prep'!C211</f>
        <v>Negative perceptions of the safety  of PrEP</v>
      </c>
      <c r="H204" s="201" t="str">
        <f>'Monthly Prep'!D211</f>
        <v>MP01-202</v>
      </c>
      <c r="I204" s="201">
        <f>'Monthly Prep'!E211</f>
        <v>0</v>
      </c>
      <c r="J204" s="201">
        <f>'Monthly Prep'!F211</f>
        <v>0</v>
      </c>
      <c r="K204" s="201">
        <f>'Monthly Prep'!G211</f>
        <v>0</v>
      </c>
      <c r="L204" s="201">
        <f>'Monthly Prep'!H211</f>
        <v>0</v>
      </c>
      <c r="M204" s="201">
        <f>'Monthly Prep'!I211</f>
        <v>0</v>
      </c>
      <c r="N204" s="201">
        <f>'Monthly Prep'!J211</f>
        <v>0</v>
      </c>
      <c r="O204" s="201">
        <f>'Monthly Prep'!K211</f>
        <v>0</v>
      </c>
      <c r="P204" s="201">
        <f>'Monthly Prep'!L211</f>
        <v>0</v>
      </c>
      <c r="Q204" s="201">
        <f>'Monthly Prep'!M211</f>
        <v>0</v>
      </c>
      <c r="R204" s="201">
        <f>'Monthly Prep'!N211</f>
        <v>0</v>
      </c>
      <c r="S204" s="201">
        <f>'Monthly Prep'!O211</f>
        <v>0</v>
      </c>
      <c r="T204" s="201">
        <f>'Monthly Prep'!P211</f>
        <v>0</v>
      </c>
      <c r="U204" s="201">
        <f>'Monthly Prep'!Q211</f>
        <v>0</v>
      </c>
      <c r="V204" s="201">
        <f>'Monthly Prep'!R211</f>
        <v>0</v>
      </c>
      <c r="W204" s="201">
        <f>'Monthly Prep'!S211</f>
        <v>0</v>
      </c>
      <c r="X204" s="201">
        <f>'Monthly Prep'!T211</f>
        <v>0</v>
      </c>
      <c r="Y204" s="201">
        <f>'Monthly Prep'!U211</f>
        <v>0</v>
      </c>
      <c r="Z204" s="201">
        <f>'Monthly Prep'!V211</f>
        <v>0</v>
      </c>
      <c r="AA204" s="201">
        <f>'Monthly Prep'!W211</f>
        <v>0</v>
      </c>
      <c r="AB204" s="201">
        <f>'Monthly Prep'!X211</f>
        <v>0</v>
      </c>
      <c r="AC204" s="201">
        <f>'Monthly Prep'!Y211</f>
        <v>0</v>
      </c>
      <c r="AD204" s="201">
        <f>'Monthly Prep'!Z211</f>
        <v>0</v>
      </c>
      <c r="AE204" s="201">
        <f>'Monthly Prep'!AA211</f>
        <v>0</v>
      </c>
      <c r="AF204" s="201">
        <f>'Monthly Prep'!AB211</f>
        <v>0</v>
      </c>
      <c r="AG204" s="201">
        <f>'Monthly Prep'!AC211</f>
        <v>0</v>
      </c>
      <c r="AH204" s="201">
        <f>'Monthly Prep'!AD211</f>
        <v>0</v>
      </c>
      <c r="AI204" s="201">
        <f>'Monthly Prep'!AE211</f>
        <v>0</v>
      </c>
      <c r="AJ204" s="201">
        <f>'Monthly Prep'!AF211</f>
        <v>0</v>
      </c>
      <c r="AK204" s="201">
        <f>'Monthly Prep'!AG211</f>
        <v>0</v>
      </c>
      <c r="AL204" s="201">
        <f>'Monthly Prep'!AH211</f>
        <v>0</v>
      </c>
      <c r="AM204" s="184">
        <f t="shared" si="10"/>
        <v>0</v>
      </c>
      <c r="AN204" s="201" t="str">
        <f>'Monthly Prep'!B$3</f>
        <v>Monthly Prep Reporting Tool 1.0.1</v>
      </c>
      <c r="AO204" s="197">
        <f>'Monthly Prep'!AJ211</f>
        <v>0</v>
      </c>
    </row>
    <row r="205" spans="1:41" x14ac:dyDescent="0.25">
      <c r="A205" s="293" t="str">
        <f t="shared" si="9"/>
        <v>202205</v>
      </c>
      <c r="B205" s="294">
        <f>'Prep Partner Performance'!AE$2</f>
        <v>2022</v>
      </c>
      <c r="C205" s="295" t="str">
        <f>'Prep Partner Performance'!Z$2</f>
        <v>05</v>
      </c>
      <c r="D205" s="293">
        <f>'Prep Partner Performance'!G$2</f>
        <v>14943</v>
      </c>
      <c r="E205" s="296" t="str">
        <f>'Prep Partner Performance'!C$2</f>
        <v>Kisima Health Centre</v>
      </c>
      <c r="F205" s="297" t="str">
        <f>'Monthly Prep'!B$199</f>
        <v>Reasons For Prep  Declines</v>
      </c>
      <c r="G205" s="201" t="str">
        <f>'Monthly Prep'!C212</f>
        <v>Client opts condom use </v>
      </c>
      <c r="H205" s="201" t="str">
        <f>'Monthly Prep'!D212</f>
        <v>MP01-203</v>
      </c>
      <c r="I205" s="201">
        <f>'Monthly Prep'!E212</f>
        <v>0</v>
      </c>
      <c r="J205" s="201">
        <f>'Monthly Prep'!F212</f>
        <v>0</v>
      </c>
      <c r="K205" s="201">
        <f>'Monthly Prep'!G212</f>
        <v>0</v>
      </c>
      <c r="L205" s="201">
        <f>'Monthly Prep'!H212</f>
        <v>0</v>
      </c>
      <c r="M205" s="201">
        <f>'Monthly Prep'!I212</f>
        <v>0</v>
      </c>
      <c r="N205" s="201">
        <f>'Monthly Prep'!J212</f>
        <v>0</v>
      </c>
      <c r="O205" s="201">
        <f>'Monthly Prep'!K212</f>
        <v>0</v>
      </c>
      <c r="P205" s="201">
        <f>'Monthly Prep'!L212</f>
        <v>0</v>
      </c>
      <c r="Q205" s="201">
        <f>'Monthly Prep'!M212</f>
        <v>0</v>
      </c>
      <c r="R205" s="201">
        <f>'Monthly Prep'!N212</f>
        <v>0</v>
      </c>
      <c r="S205" s="201">
        <f>'Monthly Prep'!O212</f>
        <v>0</v>
      </c>
      <c r="T205" s="201">
        <f>'Monthly Prep'!P212</f>
        <v>0</v>
      </c>
      <c r="U205" s="201">
        <f>'Monthly Prep'!Q212</f>
        <v>0</v>
      </c>
      <c r="V205" s="201">
        <f>'Monthly Prep'!R212</f>
        <v>0</v>
      </c>
      <c r="W205" s="201">
        <f>'Monthly Prep'!S212</f>
        <v>0</v>
      </c>
      <c r="X205" s="201">
        <f>'Monthly Prep'!T212</f>
        <v>0</v>
      </c>
      <c r="Y205" s="201">
        <f>'Monthly Prep'!U212</f>
        <v>0</v>
      </c>
      <c r="Z205" s="201">
        <f>'Monthly Prep'!V212</f>
        <v>0</v>
      </c>
      <c r="AA205" s="201">
        <f>'Monthly Prep'!W212</f>
        <v>0</v>
      </c>
      <c r="AB205" s="201">
        <f>'Monthly Prep'!X212</f>
        <v>0</v>
      </c>
      <c r="AC205" s="201">
        <f>'Monthly Prep'!Y212</f>
        <v>0</v>
      </c>
      <c r="AD205" s="201">
        <f>'Monthly Prep'!Z212</f>
        <v>0</v>
      </c>
      <c r="AE205" s="201">
        <f>'Monthly Prep'!AA212</f>
        <v>0</v>
      </c>
      <c r="AF205" s="201">
        <f>'Monthly Prep'!AB212</f>
        <v>0</v>
      </c>
      <c r="AG205" s="201">
        <f>'Monthly Prep'!AC212</f>
        <v>0</v>
      </c>
      <c r="AH205" s="201">
        <f>'Monthly Prep'!AD212</f>
        <v>0</v>
      </c>
      <c r="AI205" s="201">
        <f>'Monthly Prep'!AE212</f>
        <v>0</v>
      </c>
      <c r="AJ205" s="201">
        <f>'Monthly Prep'!AF212</f>
        <v>0</v>
      </c>
      <c r="AK205" s="201">
        <f>'Monthly Prep'!AG212</f>
        <v>0</v>
      </c>
      <c r="AL205" s="201">
        <f>'Monthly Prep'!AH212</f>
        <v>0</v>
      </c>
      <c r="AM205" s="184">
        <f t="shared" si="10"/>
        <v>0</v>
      </c>
      <c r="AN205" s="201" t="str">
        <f>'Monthly Prep'!B$3</f>
        <v>Monthly Prep Reporting Tool 1.0.1</v>
      </c>
      <c r="AO205" s="197">
        <f>'Monthly Prep'!AJ212</f>
        <v>0</v>
      </c>
    </row>
    <row r="206" spans="1:41" x14ac:dyDescent="0.25">
      <c r="A206" s="293" t="str">
        <f t="shared" si="9"/>
        <v>202205</v>
      </c>
      <c r="B206" s="294">
        <f>'Prep Partner Performance'!AE$2</f>
        <v>2022</v>
      </c>
      <c r="C206" s="295" t="str">
        <f>'Prep Partner Performance'!Z$2</f>
        <v>05</v>
      </c>
      <c r="D206" s="293">
        <f>'Prep Partner Performance'!G$2</f>
        <v>14943</v>
      </c>
      <c r="E206" s="296" t="str">
        <f>'Prep Partner Performance'!C$2</f>
        <v>Kisima Health Centre</v>
      </c>
      <c r="F206" s="297" t="str">
        <f>'Monthly Prep'!B$199</f>
        <v>Reasons For Prep  Declines</v>
      </c>
      <c r="G206" s="201" t="str">
        <f>'Monthly Prep'!C213</f>
        <v>No RTKs</v>
      </c>
      <c r="H206" s="201" t="str">
        <f>'Monthly Prep'!D213</f>
        <v>MP01-204</v>
      </c>
      <c r="I206" s="201">
        <f>'Monthly Prep'!E213</f>
        <v>0</v>
      </c>
      <c r="J206" s="201">
        <f>'Monthly Prep'!F213</f>
        <v>0</v>
      </c>
      <c r="K206" s="201">
        <f>'Monthly Prep'!G213</f>
        <v>0</v>
      </c>
      <c r="L206" s="201">
        <f>'Monthly Prep'!H213</f>
        <v>0</v>
      </c>
      <c r="M206" s="201">
        <f>'Monthly Prep'!I213</f>
        <v>0</v>
      </c>
      <c r="N206" s="201">
        <f>'Monthly Prep'!J213</f>
        <v>0</v>
      </c>
      <c r="O206" s="201">
        <f>'Monthly Prep'!K213</f>
        <v>0</v>
      </c>
      <c r="P206" s="201">
        <f>'Monthly Prep'!L213</f>
        <v>0</v>
      </c>
      <c r="Q206" s="201">
        <f>'Monthly Prep'!M213</f>
        <v>0</v>
      </c>
      <c r="R206" s="201">
        <f>'Monthly Prep'!N213</f>
        <v>0</v>
      </c>
      <c r="S206" s="201">
        <f>'Monthly Prep'!O213</f>
        <v>0</v>
      </c>
      <c r="T206" s="201">
        <f>'Monthly Prep'!P213</f>
        <v>0</v>
      </c>
      <c r="U206" s="201">
        <f>'Monthly Prep'!Q213</f>
        <v>0</v>
      </c>
      <c r="V206" s="201">
        <f>'Monthly Prep'!R213</f>
        <v>0</v>
      </c>
      <c r="W206" s="201">
        <f>'Monthly Prep'!S213</f>
        <v>0</v>
      </c>
      <c r="X206" s="201">
        <f>'Monthly Prep'!T213</f>
        <v>0</v>
      </c>
      <c r="Y206" s="201">
        <f>'Monthly Prep'!U213</f>
        <v>0</v>
      </c>
      <c r="Z206" s="201">
        <f>'Monthly Prep'!V213</f>
        <v>0</v>
      </c>
      <c r="AA206" s="201">
        <f>'Monthly Prep'!W213</f>
        <v>0</v>
      </c>
      <c r="AB206" s="201">
        <f>'Monthly Prep'!X213</f>
        <v>0</v>
      </c>
      <c r="AC206" s="201">
        <f>'Monthly Prep'!Y213</f>
        <v>0</v>
      </c>
      <c r="AD206" s="201">
        <f>'Monthly Prep'!Z213</f>
        <v>0</v>
      </c>
      <c r="AE206" s="201">
        <f>'Monthly Prep'!AA213</f>
        <v>0</v>
      </c>
      <c r="AF206" s="201">
        <f>'Monthly Prep'!AB213</f>
        <v>0</v>
      </c>
      <c r="AG206" s="201">
        <f>'Monthly Prep'!AC213</f>
        <v>0</v>
      </c>
      <c r="AH206" s="201">
        <f>'Monthly Prep'!AD213</f>
        <v>0</v>
      </c>
      <c r="AI206" s="201">
        <f>'Monthly Prep'!AE213</f>
        <v>0</v>
      </c>
      <c r="AJ206" s="201">
        <f>'Monthly Prep'!AF213</f>
        <v>0</v>
      </c>
      <c r="AK206" s="201">
        <f>'Monthly Prep'!AG213</f>
        <v>0</v>
      </c>
      <c r="AL206" s="201">
        <f>'Monthly Prep'!AH213</f>
        <v>0</v>
      </c>
      <c r="AM206" s="184">
        <f t="shared" si="10"/>
        <v>0</v>
      </c>
      <c r="AN206" s="201" t="str">
        <f>'Monthly Prep'!B$3</f>
        <v>Monthly Prep Reporting Tool 1.0.1</v>
      </c>
      <c r="AO206" s="197">
        <f>'Monthly Prep'!AJ213</f>
        <v>0</v>
      </c>
    </row>
    <row r="207" spans="1:41" x14ac:dyDescent="0.25">
      <c r="A207" s="293" t="str">
        <f t="shared" ref="A207:A208" si="11">B207&amp;C207</f>
        <v>202205</v>
      </c>
      <c r="B207" s="294">
        <f>'Prep Partner Performance'!AE$2</f>
        <v>2022</v>
      </c>
      <c r="C207" s="295" t="str">
        <f>'Prep Partner Performance'!Z$2</f>
        <v>05</v>
      </c>
      <c r="D207" s="293">
        <f>'Prep Partner Performance'!G$2</f>
        <v>14943</v>
      </c>
      <c r="E207" s="296" t="str">
        <f>'Prep Partner Performance'!C$2</f>
        <v>Kisima Health Centre</v>
      </c>
      <c r="F207" s="297" t="str">
        <f>'Monthly Prep'!B$199</f>
        <v>Reasons For Prep  Declines</v>
      </c>
      <c r="G207" s="201" t="str">
        <f>'Monthly Prep'!C214</f>
        <v>Other reasons for declining Prep</v>
      </c>
      <c r="H207" s="201" t="str">
        <f>'Monthly Prep'!D214</f>
        <v>MP01-205</v>
      </c>
      <c r="I207" s="201">
        <f>'Monthly Prep'!E214</f>
        <v>0</v>
      </c>
      <c r="J207" s="201">
        <f>'Monthly Prep'!F214</f>
        <v>0</v>
      </c>
      <c r="K207" s="201">
        <f>'Monthly Prep'!G214</f>
        <v>0</v>
      </c>
      <c r="L207" s="201">
        <f>'Monthly Prep'!H214</f>
        <v>0</v>
      </c>
      <c r="M207" s="201">
        <f>'Monthly Prep'!I214</f>
        <v>0</v>
      </c>
      <c r="N207" s="201">
        <f>'Monthly Prep'!J214</f>
        <v>0</v>
      </c>
      <c r="O207" s="201">
        <f>'Monthly Prep'!K214</f>
        <v>0</v>
      </c>
      <c r="P207" s="201">
        <f>'Monthly Prep'!L214</f>
        <v>0</v>
      </c>
      <c r="Q207" s="201">
        <f>'Monthly Prep'!M214</f>
        <v>0</v>
      </c>
      <c r="R207" s="201">
        <f>'Monthly Prep'!N214</f>
        <v>0</v>
      </c>
      <c r="S207" s="201">
        <f>'Monthly Prep'!O214</f>
        <v>0</v>
      </c>
      <c r="T207" s="201">
        <f>'Monthly Prep'!P214</f>
        <v>0</v>
      </c>
      <c r="U207" s="201">
        <f>'Monthly Prep'!Q214</f>
        <v>0</v>
      </c>
      <c r="V207" s="201">
        <f>'Monthly Prep'!R214</f>
        <v>0</v>
      </c>
      <c r="W207" s="201">
        <f>'Monthly Prep'!S214</f>
        <v>0</v>
      </c>
      <c r="X207" s="201">
        <f>'Monthly Prep'!T214</f>
        <v>0</v>
      </c>
      <c r="Y207" s="201">
        <f>'Monthly Prep'!U214</f>
        <v>0</v>
      </c>
      <c r="Z207" s="201">
        <f>'Monthly Prep'!V214</f>
        <v>0</v>
      </c>
      <c r="AA207" s="201">
        <f>'Monthly Prep'!W214</f>
        <v>0</v>
      </c>
      <c r="AB207" s="201">
        <f>'Monthly Prep'!X214</f>
        <v>0</v>
      </c>
      <c r="AC207" s="201">
        <f>'Monthly Prep'!Y214</f>
        <v>0</v>
      </c>
      <c r="AD207" s="201">
        <f>'Monthly Prep'!Z214</f>
        <v>0</v>
      </c>
      <c r="AE207" s="201">
        <f>'Monthly Prep'!AA214</f>
        <v>0</v>
      </c>
      <c r="AF207" s="201">
        <f>'Monthly Prep'!AB214</f>
        <v>0</v>
      </c>
      <c r="AG207" s="201">
        <f>'Monthly Prep'!AC214</f>
        <v>0</v>
      </c>
      <c r="AH207" s="201">
        <f>'Monthly Prep'!AD214</f>
        <v>0</v>
      </c>
      <c r="AI207" s="201">
        <f>'Monthly Prep'!AE214</f>
        <v>0</v>
      </c>
      <c r="AJ207" s="201">
        <f>'Monthly Prep'!AF214</f>
        <v>0</v>
      </c>
      <c r="AK207" s="201">
        <f>'Monthly Prep'!AG214</f>
        <v>0</v>
      </c>
      <c r="AL207" s="201">
        <f>'Monthly Prep'!AH214</f>
        <v>0</v>
      </c>
      <c r="AM207" s="184">
        <f t="shared" si="10"/>
        <v>0</v>
      </c>
      <c r="AN207" s="201" t="str">
        <f>'Monthly Prep'!B$3</f>
        <v>Monthly Prep Reporting Tool 1.0.1</v>
      </c>
      <c r="AO207" s="197">
        <f>'Monthly Prep'!AJ214</f>
        <v>0</v>
      </c>
    </row>
    <row r="208" spans="1:41" x14ac:dyDescent="0.25">
      <c r="A208" s="293" t="str">
        <f t="shared" si="11"/>
        <v>202205</v>
      </c>
      <c r="B208" s="294">
        <f>'Prep Partner Performance'!AE$2</f>
        <v>2022</v>
      </c>
      <c r="C208" s="295" t="str">
        <f>'Prep Partner Performance'!Z$2</f>
        <v>05</v>
      </c>
      <c r="D208" s="293">
        <f>'Prep Partner Performance'!G$2</f>
        <v>14943</v>
      </c>
      <c r="E208" s="296" t="str">
        <f>'Prep Partner Performance'!C$2</f>
        <v>Kisima Health Centre</v>
      </c>
      <c r="F208" s="297" t="str">
        <f>'Monthly Prep'!B$199</f>
        <v>Reasons For Prep  Declines</v>
      </c>
      <c r="G208" s="201" t="str">
        <f>'Monthly Prep'!C215</f>
        <v>Total Reasons for Prep Declines among those eligible ( New Plus Restarts)</v>
      </c>
      <c r="H208" s="201" t="str">
        <f>'Monthly Prep'!D215</f>
        <v>MP01-206</v>
      </c>
      <c r="I208" s="201">
        <f>'Monthly Prep'!E215</f>
        <v>0</v>
      </c>
      <c r="J208" s="201">
        <f>'Monthly Prep'!F215</f>
        <v>0</v>
      </c>
      <c r="K208" s="201">
        <f>'Monthly Prep'!G215</f>
        <v>0</v>
      </c>
      <c r="L208" s="201">
        <f>'Monthly Prep'!H215</f>
        <v>0</v>
      </c>
      <c r="M208" s="201">
        <f>'Monthly Prep'!I215</f>
        <v>0</v>
      </c>
      <c r="N208" s="201">
        <f>'Monthly Prep'!J215</f>
        <v>0</v>
      </c>
      <c r="O208" s="201">
        <f>'Monthly Prep'!K215</f>
        <v>0</v>
      </c>
      <c r="P208" s="201">
        <f>'Monthly Prep'!L215</f>
        <v>0</v>
      </c>
      <c r="Q208" s="201">
        <f>'Monthly Prep'!M215</f>
        <v>0</v>
      </c>
      <c r="R208" s="201">
        <f>'Monthly Prep'!N215</f>
        <v>0</v>
      </c>
      <c r="S208" s="201">
        <f>'Monthly Prep'!O215</f>
        <v>0</v>
      </c>
      <c r="T208" s="201">
        <f>'Monthly Prep'!P215</f>
        <v>0</v>
      </c>
      <c r="U208" s="201">
        <f>'Monthly Prep'!Q215</f>
        <v>0</v>
      </c>
      <c r="V208" s="201">
        <f>'Monthly Prep'!R215</f>
        <v>0</v>
      </c>
      <c r="W208" s="201">
        <f>'Monthly Prep'!S215</f>
        <v>0</v>
      </c>
      <c r="X208" s="201">
        <f>'Monthly Prep'!T215</f>
        <v>0</v>
      </c>
      <c r="Y208" s="201">
        <f>'Monthly Prep'!U215</f>
        <v>0</v>
      </c>
      <c r="Z208" s="201">
        <f>'Monthly Prep'!V215</f>
        <v>0</v>
      </c>
      <c r="AA208" s="201">
        <f>'Monthly Prep'!W215</f>
        <v>0</v>
      </c>
      <c r="AB208" s="201">
        <f>'Monthly Prep'!X215</f>
        <v>0</v>
      </c>
      <c r="AC208" s="201">
        <f>'Monthly Prep'!Y215</f>
        <v>0</v>
      </c>
      <c r="AD208" s="201">
        <f>'Monthly Prep'!Z215</f>
        <v>0</v>
      </c>
      <c r="AE208" s="201">
        <f>'Monthly Prep'!AA215</f>
        <v>0</v>
      </c>
      <c r="AF208" s="201">
        <f>'Monthly Prep'!AB215</f>
        <v>0</v>
      </c>
      <c r="AG208" s="201">
        <f>'Monthly Prep'!AC215</f>
        <v>0</v>
      </c>
      <c r="AH208" s="201">
        <f>'Monthly Prep'!AD215</f>
        <v>0</v>
      </c>
      <c r="AI208" s="201">
        <f>'Monthly Prep'!AE215</f>
        <v>0</v>
      </c>
      <c r="AJ208" s="201">
        <f>'Monthly Prep'!AF215</f>
        <v>0</v>
      </c>
      <c r="AK208" s="201">
        <f>'Monthly Prep'!AG215</f>
        <v>0</v>
      </c>
      <c r="AL208" s="201">
        <f>'Monthly Prep'!AH215</f>
        <v>0</v>
      </c>
      <c r="AM208" s="184">
        <f t="shared" si="10"/>
        <v>0</v>
      </c>
      <c r="AN208" s="201" t="str">
        <f>'Monthly Prep'!B$3</f>
        <v>Monthly Prep Reporting Tool 1.0.1</v>
      </c>
      <c r="AO208" s="197" t="str">
        <f>'Monthly Prep'!AJ215</f>
        <v/>
      </c>
    </row>
  </sheetData>
  <conditionalFormatting sqref="I1:AL1 AO1">
    <cfRule type="containsText" dxfId="12" priority="2" operator="containsText" text="f">
      <formula>NOT(ISERROR(SEARCH("f",I1)))</formula>
    </cfRule>
  </conditionalFormatting>
  <conditionalFormatting sqref="H209:H1048576 H1:H2">
    <cfRule type="duplicateValues" dxfId="1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O2" sqref="AO2"/>
    </sheetView>
  </sheetViews>
  <sheetFormatPr defaultColWidth="8.7109375" defaultRowHeight="15" x14ac:dyDescent="0.25"/>
  <cols>
    <col min="1" max="1" width="11.5703125" style="105" bestFit="1" customWidth="1"/>
    <col min="2" max="2" width="5.5703125" style="105" bestFit="1" customWidth="1"/>
    <col min="3" max="3" width="7.42578125" style="105" bestFit="1" customWidth="1"/>
    <col min="4" max="4" width="9.140625" style="105" bestFit="1" customWidth="1"/>
    <col min="5" max="5" width="42.140625" style="15" bestFit="1" customWidth="1"/>
    <col min="6" max="6" width="87.710937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5" bestFit="1" customWidth="1"/>
    <col min="41" max="41" width="7" style="14" bestFit="1" customWidth="1"/>
    <col min="42" max="16384" width="8.7109375" style="15"/>
  </cols>
  <sheetData>
    <row r="1" spans="1:41" x14ac:dyDescent="0.25">
      <c r="A1" s="176" t="s">
        <v>552</v>
      </c>
      <c r="B1" s="176" t="s">
        <v>553</v>
      </c>
      <c r="C1" s="176" t="s">
        <v>554</v>
      </c>
      <c r="D1" s="176" t="s">
        <v>555</v>
      </c>
      <c r="E1" s="175" t="s">
        <v>556</v>
      </c>
      <c r="F1" s="197" t="s">
        <v>557</v>
      </c>
      <c r="G1" s="175" t="s">
        <v>558</v>
      </c>
      <c r="H1" s="175" t="s">
        <v>559</v>
      </c>
      <c r="I1" s="175" t="s">
        <v>560</v>
      </c>
      <c r="J1" s="175" t="s">
        <v>561</v>
      </c>
      <c r="K1" s="175" t="s">
        <v>562</v>
      </c>
      <c r="L1" s="175" t="s">
        <v>563</v>
      </c>
      <c r="M1" s="175" t="s">
        <v>564</v>
      </c>
      <c r="N1" s="175" t="s">
        <v>565</v>
      </c>
      <c r="O1" s="175" t="s">
        <v>566</v>
      </c>
      <c r="P1" s="175" t="s">
        <v>567</v>
      </c>
      <c r="Q1" s="175" t="s">
        <v>568</v>
      </c>
      <c r="R1" s="175" t="s">
        <v>569</v>
      </c>
      <c r="S1" s="175" t="s">
        <v>570</v>
      </c>
      <c r="T1" s="175" t="s">
        <v>571</v>
      </c>
      <c r="U1" s="175" t="s">
        <v>572</v>
      </c>
      <c r="V1" s="175" t="s">
        <v>573</v>
      </c>
      <c r="W1" s="175" t="s">
        <v>574</v>
      </c>
      <c r="X1" s="175" t="s">
        <v>575</v>
      </c>
      <c r="Y1" s="175" t="s">
        <v>576</v>
      </c>
      <c r="Z1" s="175" t="s">
        <v>577</v>
      </c>
      <c r="AA1" s="175" t="s">
        <v>578</v>
      </c>
      <c r="AB1" s="175" t="s">
        <v>579</v>
      </c>
      <c r="AC1" s="175" t="s">
        <v>580</v>
      </c>
      <c r="AD1" s="175" t="s">
        <v>581</v>
      </c>
      <c r="AE1" s="175" t="s">
        <v>582</v>
      </c>
      <c r="AF1" s="175" t="s">
        <v>583</v>
      </c>
      <c r="AG1" s="175" t="s">
        <v>584</v>
      </c>
      <c r="AH1" s="175" t="s">
        <v>585</v>
      </c>
      <c r="AI1" s="175" t="s">
        <v>586</v>
      </c>
      <c r="AJ1" s="175" t="s">
        <v>587</v>
      </c>
      <c r="AK1" s="175" t="s">
        <v>588</v>
      </c>
      <c r="AL1" s="175" t="s">
        <v>589</v>
      </c>
      <c r="AM1" s="175" t="s">
        <v>590</v>
      </c>
      <c r="AN1" s="175" t="s">
        <v>591</v>
      </c>
      <c r="AO1" s="211" t="s">
        <v>592</v>
      </c>
    </row>
    <row r="2" spans="1:41" x14ac:dyDescent="0.25">
      <c r="A2" s="176" t="str">
        <f>B2&amp;C2</f>
        <v>202205</v>
      </c>
      <c r="B2" s="177">
        <f>'Prep Partner Performance'!AE$2</f>
        <v>2022</v>
      </c>
      <c r="C2" s="178" t="str">
        <f>'Prep Partner Performance'!Z$2</f>
        <v>05</v>
      </c>
      <c r="D2" s="176">
        <f>'Prep Partner Performance'!G$2</f>
        <v>14943</v>
      </c>
      <c r="E2" s="175" t="str">
        <f>'Prep Partner Performance'!C$2</f>
        <v>Kisima Health Centre</v>
      </c>
      <c r="F2" s="197" t="str">
        <f>'Prep Partner Performance'!B8</f>
        <v>Number Screened (New and Restart Clients)</v>
      </c>
      <c r="G2" s="175" t="str">
        <f>'Prep Partner Performance'!C8</f>
        <v>Transgender</v>
      </c>
      <c r="H2" s="175" t="str">
        <f>'Prep Partner Performance'!D8</f>
        <v>P01-01</v>
      </c>
      <c r="I2" s="175">
        <f>'Prep Partner Performance'!E8</f>
        <v>0</v>
      </c>
      <c r="J2" s="175">
        <f>'Prep Partner Performance'!F8</f>
        <v>0</v>
      </c>
      <c r="K2" s="175">
        <f>'Prep Partner Performance'!G8</f>
        <v>0</v>
      </c>
      <c r="L2" s="175">
        <f>'Prep Partner Performance'!H8</f>
        <v>0</v>
      </c>
      <c r="M2" s="175">
        <f>'Prep Partner Performance'!I8</f>
        <v>0</v>
      </c>
      <c r="N2" s="175">
        <f>'Prep Partner Performance'!J8</f>
        <v>0</v>
      </c>
      <c r="O2" s="175">
        <f>'Prep Partner Performance'!K8</f>
        <v>0</v>
      </c>
      <c r="P2" s="175">
        <f>'Prep Partner Performance'!L8</f>
        <v>0</v>
      </c>
      <c r="Q2" s="175">
        <f>'Prep Partner Performance'!M8</f>
        <v>0</v>
      </c>
      <c r="R2" s="175">
        <f>'Prep Partner Performance'!N8</f>
        <v>0</v>
      </c>
      <c r="S2" s="175">
        <f>'Prep Partner Performance'!O8</f>
        <v>0</v>
      </c>
      <c r="T2" s="175">
        <f>'Prep Partner Performance'!P8</f>
        <v>0</v>
      </c>
      <c r="U2" s="175">
        <f>'Prep Partner Performance'!Q8</f>
        <v>0</v>
      </c>
      <c r="V2" s="175">
        <f>'Prep Partner Performance'!R8</f>
        <v>0</v>
      </c>
      <c r="W2" s="175">
        <f>'Prep Partner Performance'!S8</f>
        <v>0</v>
      </c>
      <c r="X2" s="175">
        <f>'Prep Partner Performance'!T8</f>
        <v>0</v>
      </c>
      <c r="Y2" s="175">
        <f>'Prep Partner Performance'!U8</f>
        <v>0</v>
      </c>
      <c r="Z2" s="175">
        <f>'Prep Partner Performance'!V8</f>
        <v>0</v>
      </c>
      <c r="AA2" s="175">
        <f>'Prep Partner Performance'!W8</f>
        <v>0</v>
      </c>
      <c r="AB2" s="175">
        <f>'Prep Partner Performance'!X8</f>
        <v>0</v>
      </c>
      <c r="AC2" s="175">
        <f>'Prep Partner Performance'!Y8</f>
        <v>0</v>
      </c>
      <c r="AD2" s="175">
        <f>'Prep Partner Performance'!Z8</f>
        <v>0</v>
      </c>
      <c r="AE2" s="175">
        <f>'Prep Partner Performance'!AA8</f>
        <v>0</v>
      </c>
      <c r="AF2" s="175">
        <f>'Prep Partner Performance'!AB8</f>
        <v>0</v>
      </c>
      <c r="AG2" s="175">
        <f>'Prep Partner Performance'!AC8</f>
        <v>0</v>
      </c>
      <c r="AH2" s="175">
        <f>'Prep Partner Performance'!AD8</f>
        <v>0</v>
      </c>
      <c r="AI2" s="175">
        <f>'Prep Partner Performance'!AE8</f>
        <v>0</v>
      </c>
      <c r="AJ2" s="175">
        <f>'Prep Partner Performance'!AF8</f>
        <v>0</v>
      </c>
      <c r="AK2" s="175">
        <f>'Prep Partner Performance'!AG8</f>
        <v>0</v>
      </c>
      <c r="AL2" s="175">
        <f>'Prep Partner Performance'!AH8</f>
        <v>0</v>
      </c>
      <c r="AM2" s="176">
        <f>SUM(I2:AL2)</f>
        <v>0</v>
      </c>
      <c r="AN2" s="175" t="str">
        <f>'Prep Partner Performance'!B$3</f>
        <v>PrEP Partner Performance Tool version 2.0.0</v>
      </c>
      <c r="AO2" s="197" t="str">
        <f>'Prep Partner Performance'!AJ8</f>
        <v/>
      </c>
    </row>
    <row r="3" spans="1:41" x14ac:dyDescent="0.25">
      <c r="A3" s="176" t="str">
        <f t="shared" ref="A3:A66" si="0">B3&amp;C3</f>
        <v>202205</v>
      </c>
      <c r="B3" s="177">
        <f>'Prep Partner Performance'!AE$2</f>
        <v>2022</v>
      </c>
      <c r="C3" s="178" t="str">
        <f>'Prep Partner Performance'!Z$2</f>
        <v>05</v>
      </c>
      <c r="D3" s="176">
        <f>'Prep Partner Performance'!G$2</f>
        <v>14943</v>
      </c>
      <c r="E3" s="175" t="str">
        <f>'Prep Partner Performance'!C$2</f>
        <v>Kisima Health Centre</v>
      </c>
      <c r="F3" s="197" t="str">
        <f>'Prep Partner Performance'!B$8</f>
        <v>Number Screened (New and Restart Clients)</v>
      </c>
      <c r="G3" s="175" t="str">
        <f>'Prep Partner Performance'!C9</f>
        <v>Adolescent Girls and Young Women</v>
      </c>
      <c r="H3" s="175" t="str">
        <f>'Prep Partner Performance'!D9</f>
        <v>P01-02</v>
      </c>
      <c r="I3" s="175">
        <f>'Prep Partner Performance'!E9</f>
        <v>0</v>
      </c>
      <c r="J3" s="175">
        <f>'Prep Partner Performance'!F9</f>
        <v>0</v>
      </c>
      <c r="K3" s="175">
        <f>'Prep Partner Performance'!G9</f>
        <v>0</v>
      </c>
      <c r="L3" s="175">
        <f>'Prep Partner Performance'!H9</f>
        <v>0</v>
      </c>
      <c r="M3" s="175">
        <f>'Prep Partner Performance'!I9</f>
        <v>0</v>
      </c>
      <c r="N3" s="175">
        <f>'Prep Partner Performance'!J9</f>
        <v>0</v>
      </c>
      <c r="O3" s="175">
        <f>'Prep Partner Performance'!K9</f>
        <v>0</v>
      </c>
      <c r="P3" s="175">
        <f>'Prep Partner Performance'!L9</f>
        <v>0</v>
      </c>
      <c r="Q3" s="175">
        <f>'Prep Partner Performance'!M9</f>
        <v>0</v>
      </c>
      <c r="R3" s="175">
        <f>'Prep Partner Performance'!N9</f>
        <v>0</v>
      </c>
      <c r="S3" s="175">
        <f>'Prep Partner Performance'!O9</f>
        <v>0</v>
      </c>
      <c r="T3" s="175">
        <f>'Prep Partner Performance'!P9</f>
        <v>0</v>
      </c>
      <c r="U3" s="175">
        <f>'Prep Partner Performance'!Q9</f>
        <v>0</v>
      </c>
      <c r="V3" s="175">
        <f>'Prep Partner Performance'!R9</f>
        <v>0</v>
      </c>
      <c r="W3" s="175">
        <f>'Prep Partner Performance'!S9</f>
        <v>0</v>
      </c>
      <c r="X3" s="175">
        <f>'Prep Partner Performance'!T9</f>
        <v>0</v>
      </c>
      <c r="Y3" s="175">
        <f>'Prep Partner Performance'!U9</f>
        <v>0</v>
      </c>
      <c r="Z3" s="175">
        <f>'Prep Partner Performance'!V9</f>
        <v>0</v>
      </c>
      <c r="AA3" s="175">
        <f>'Prep Partner Performance'!W9</f>
        <v>0</v>
      </c>
      <c r="AB3" s="175">
        <f>'Prep Partner Performance'!X9</f>
        <v>0</v>
      </c>
      <c r="AC3" s="175">
        <f>'Prep Partner Performance'!Y9</f>
        <v>0</v>
      </c>
      <c r="AD3" s="175">
        <f>'Prep Partner Performance'!Z9</f>
        <v>0</v>
      </c>
      <c r="AE3" s="175">
        <f>'Prep Partner Performance'!AA9</f>
        <v>0</v>
      </c>
      <c r="AF3" s="175">
        <f>'Prep Partner Performance'!AB9</f>
        <v>0</v>
      </c>
      <c r="AG3" s="175">
        <f>'Prep Partner Performance'!AC9</f>
        <v>0</v>
      </c>
      <c r="AH3" s="175">
        <f>'Prep Partner Performance'!AD9</f>
        <v>0</v>
      </c>
      <c r="AI3" s="175">
        <f>'Prep Partner Performance'!AE9</f>
        <v>0</v>
      </c>
      <c r="AJ3" s="175">
        <f>'Prep Partner Performance'!AF9</f>
        <v>0</v>
      </c>
      <c r="AK3" s="175">
        <f>'Prep Partner Performance'!AG9</f>
        <v>0</v>
      </c>
      <c r="AL3" s="175">
        <f>'Prep Partner Performance'!AH9</f>
        <v>0</v>
      </c>
      <c r="AM3" s="176">
        <f t="shared" ref="AM3:AM66" si="1">SUM(I3:AL3)</f>
        <v>0</v>
      </c>
      <c r="AN3" s="175" t="str">
        <f>'Prep Partner Performance'!B$3</f>
        <v>PrEP Partner Performance Tool version 2.0.0</v>
      </c>
      <c r="AO3" s="197" t="str">
        <f>'Prep Partner Performance'!AJ9</f>
        <v/>
      </c>
    </row>
    <row r="4" spans="1:41" x14ac:dyDescent="0.25">
      <c r="A4" s="176" t="str">
        <f t="shared" si="0"/>
        <v>202205</v>
      </c>
      <c r="B4" s="177">
        <f>'Prep Partner Performance'!AE$2</f>
        <v>2022</v>
      </c>
      <c r="C4" s="178" t="str">
        <f>'Prep Partner Performance'!Z$2</f>
        <v>05</v>
      </c>
      <c r="D4" s="176">
        <f>'Prep Partner Performance'!G$2</f>
        <v>14943</v>
      </c>
      <c r="E4" s="175" t="str">
        <f>'Prep Partner Performance'!C$2</f>
        <v>Kisima Health Centre</v>
      </c>
      <c r="F4" s="197" t="str">
        <f>'Prep Partner Performance'!B$8</f>
        <v>Number Screened (New and Restart Clients)</v>
      </c>
      <c r="G4" s="175" t="str">
        <f>'Prep Partner Performance'!C10</f>
        <v>Men who have Sex With Men</v>
      </c>
      <c r="H4" s="175" t="str">
        <f>'Prep Partner Performance'!D10</f>
        <v>P01-03</v>
      </c>
      <c r="I4" s="175">
        <f>'Prep Partner Performance'!E10</f>
        <v>0</v>
      </c>
      <c r="J4" s="175">
        <f>'Prep Partner Performance'!F10</f>
        <v>0</v>
      </c>
      <c r="K4" s="175">
        <f>'Prep Partner Performance'!G10</f>
        <v>0</v>
      </c>
      <c r="L4" s="175">
        <f>'Prep Partner Performance'!H10</f>
        <v>0</v>
      </c>
      <c r="M4" s="175">
        <f>'Prep Partner Performance'!I10</f>
        <v>0</v>
      </c>
      <c r="N4" s="175">
        <f>'Prep Partner Performance'!J10</f>
        <v>0</v>
      </c>
      <c r="O4" s="175">
        <f>'Prep Partner Performance'!K10</f>
        <v>0</v>
      </c>
      <c r="P4" s="175">
        <f>'Prep Partner Performance'!L10</f>
        <v>0</v>
      </c>
      <c r="Q4" s="175">
        <f>'Prep Partner Performance'!M10</f>
        <v>0</v>
      </c>
      <c r="R4" s="175">
        <f>'Prep Partner Performance'!N10</f>
        <v>0</v>
      </c>
      <c r="S4" s="175">
        <f>'Prep Partner Performance'!O10</f>
        <v>0</v>
      </c>
      <c r="T4" s="175">
        <f>'Prep Partner Performance'!P10</f>
        <v>0</v>
      </c>
      <c r="U4" s="175">
        <f>'Prep Partner Performance'!Q10</f>
        <v>0</v>
      </c>
      <c r="V4" s="175">
        <f>'Prep Partner Performance'!R10</f>
        <v>0</v>
      </c>
      <c r="W4" s="175">
        <f>'Prep Partner Performance'!S10</f>
        <v>0</v>
      </c>
      <c r="X4" s="175">
        <f>'Prep Partner Performance'!T10</f>
        <v>0</v>
      </c>
      <c r="Y4" s="175">
        <f>'Prep Partner Performance'!U10</f>
        <v>0</v>
      </c>
      <c r="Z4" s="175">
        <f>'Prep Partner Performance'!V10</f>
        <v>0</v>
      </c>
      <c r="AA4" s="175">
        <f>'Prep Partner Performance'!W10</f>
        <v>0</v>
      </c>
      <c r="AB4" s="175">
        <f>'Prep Partner Performance'!X10</f>
        <v>0</v>
      </c>
      <c r="AC4" s="175">
        <f>'Prep Partner Performance'!Y10</f>
        <v>0</v>
      </c>
      <c r="AD4" s="175">
        <f>'Prep Partner Performance'!Z10</f>
        <v>0</v>
      </c>
      <c r="AE4" s="175">
        <f>'Prep Partner Performance'!AA10</f>
        <v>0</v>
      </c>
      <c r="AF4" s="175">
        <f>'Prep Partner Performance'!AB10</f>
        <v>0</v>
      </c>
      <c r="AG4" s="175">
        <f>'Prep Partner Performance'!AC10</f>
        <v>0</v>
      </c>
      <c r="AH4" s="175">
        <f>'Prep Partner Performance'!AD10</f>
        <v>0</v>
      </c>
      <c r="AI4" s="175">
        <f>'Prep Partner Performance'!AE10</f>
        <v>0</v>
      </c>
      <c r="AJ4" s="175">
        <f>'Prep Partner Performance'!AF10</f>
        <v>0</v>
      </c>
      <c r="AK4" s="175">
        <f>'Prep Partner Performance'!AG10</f>
        <v>0</v>
      </c>
      <c r="AL4" s="175">
        <f>'Prep Partner Performance'!AH10</f>
        <v>0</v>
      </c>
      <c r="AM4" s="176">
        <f t="shared" si="1"/>
        <v>0</v>
      </c>
      <c r="AN4" s="175" t="str">
        <f>'Prep Partner Performance'!B$3</f>
        <v>PrEP Partner Performance Tool version 2.0.0</v>
      </c>
      <c r="AO4" s="197" t="str">
        <f>'Prep Partner Performance'!AJ10</f>
        <v/>
      </c>
    </row>
    <row r="5" spans="1:41" x14ac:dyDescent="0.25">
      <c r="A5" s="176" t="str">
        <f t="shared" si="0"/>
        <v>202205</v>
      </c>
      <c r="B5" s="177">
        <f>'Prep Partner Performance'!AE$2</f>
        <v>2022</v>
      </c>
      <c r="C5" s="178" t="str">
        <f>'Prep Partner Performance'!Z$2</f>
        <v>05</v>
      </c>
      <c r="D5" s="176">
        <f>'Prep Partner Performance'!G$2</f>
        <v>14943</v>
      </c>
      <c r="E5" s="175" t="str">
        <f>'Prep Partner Performance'!C$2</f>
        <v>Kisima Health Centre</v>
      </c>
      <c r="F5" s="197" t="str">
        <f>'Prep Partner Performance'!B$8</f>
        <v>Number Screened (New and Restart Clients)</v>
      </c>
      <c r="G5" s="175" t="str">
        <f>'Prep Partner Performance'!C11</f>
        <v>Men at high risk</v>
      </c>
      <c r="H5" s="175" t="str">
        <f>'Prep Partner Performance'!D11</f>
        <v>P01-04</v>
      </c>
      <c r="I5" s="175">
        <f>'Prep Partner Performance'!E11</f>
        <v>0</v>
      </c>
      <c r="J5" s="175">
        <f>'Prep Partner Performance'!F11</f>
        <v>0</v>
      </c>
      <c r="K5" s="175">
        <f>'Prep Partner Performance'!G11</f>
        <v>0</v>
      </c>
      <c r="L5" s="175">
        <f>'Prep Partner Performance'!H11</f>
        <v>0</v>
      </c>
      <c r="M5" s="175">
        <f>'Prep Partner Performance'!I11</f>
        <v>0</v>
      </c>
      <c r="N5" s="175">
        <f>'Prep Partner Performance'!J11</f>
        <v>0</v>
      </c>
      <c r="O5" s="175">
        <f>'Prep Partner Performance'!K11</f>
        <v>0</v>
      </c>
      <c r="P5" s="175">
        <f>'Prep Partner Performance'!L11</f>
        <v>0</v>
      </c>
      <c r="Q5" s="175">
        <f>'Prep Partner Performance'!M11</f>
        <v>0</v>
      </c>
      <c r="R5" s="175">
        <f>'Prep Partner Performance'!N11</f>
        <v>0</v>
      </c>
      <c r="S5" s="175">
        <f>'Prep Partner Performance'!O11</f>
        <v>0</v>
      </c>
      <c r="T5" s="175">
        <f>'Prep Partner Performance'!P11</f>
        <v>0</v>
      </c>
      <c r="U5" s="175">
        <f>'Prep Partner Performance'!Q11</f>
        <v>0</v>
      </c>
      <c r="V5" s="175">
        <f>'Prep Partner Performance'!R11</f>
        <v>0</v>
      </c>
      <c r="W5" s="175">
        <f>'Prep Partner Performance'!S11</f>
        <v>0</v>
      </c>
      <c r="X5" s="175">
        <f>'Prep Partner Performance'!T11</f>
        <v>0</v>
      </c>
      <c r="Y5" s="175">
        <f>'Prep Partner Performance'!U11</f>
        <v>0</v>
      </c>
      <c r="Z5" s="175">
        <f>'Prep Partner Performance'!V11</f>
        <v>0</v>
      </c>
      <c r="AA5" s="175">
        <f>'Prep Partner Performance'!W11</f>
        <v>0</v>
      </c>
      <c r="AB5" s="175">
        <f>'Prep Partner Performance'!X11</f>
        <v>0</v>
      </c>
      <c r="AC5" s="175">
        <f>'Prep Partner Performance'!Y11</f>
        <v>0</v>
      </c>
      <c r="AD5" s="175">
        <f>'Prep Partner Performance'!Z11</f>
        <v>0</v>
      </c>
      <c r="AE5" s="175">
        <f>'Prep Partner Performance'!AA11</f>
        <v>0</v>
      </c>
      <c r="AF5" s="175">
        <f>'Prep Partner Performance'!AB11</f>
        <v>0</v>
      </c>
      <c r="AG5" s="175">
        <f>'Prep Partner Performance'!AC11</f>
        <v>0</v>
      </c>
      <c r="AH5" s="175">
        <f>'Prep Partner Performance'!AD11</f>
        <v>0</v>
      </c>
      <c r="AI5" s="175">
        <f>'Prep Partner Performance'!AE11</f>
        <v>0</v>
      </c>
      <c r="AJ5" s="175">
        <f>'Prep Partner Performance'!AF11</f>
        <v>0</v>
      </c>
      <c r="AK5" s="175">
        <f>'Prep Partner Performance'!AG11</f>
        <v>0</v>
      </c>
      <c r="AL5" s="175">
        <f>'Prep Partner Performance'!AH11</f>
        <v>0</v>
      </c>
      <c r="AM5" s="176">
        <f t="shared" si="1"/>
        <v>0</v>
      </c>
      <c r="AN5" s="175" t="str">
        <f>'Prep Partner Performance'!B$3</f>
        <v>PrEP Partner Performance Tool version 2.0.0</v>
      </c>
      <c r="AO5" s="197" t="str">
        <f>'Prep Partner Performance'!AJ11</f>
        <v/>
      </c>
    </row>
    <row r="6" spans="1:41" x14ac:dyDescent="0.25">
      <c r="A6" s="176" t="str">
        <f t="shared" si="0"/>
        <v>202205</v>
      </c>
      <c r="B6" s="177">
        <f>'Prep Partner Performance'!AE$2</f>
        <v>2022</v>
      </c>
      <c r="C6" s="178" t="str">
        <f>'Prep Partner Performance'!Z$2</f>
        <v>05</v>
      </c>
      <c r="D6" s="176">
        <f>'Prep Partner Performance'!G$2</f>
        <v>14943</v>
      </c>
      <c r="E6" s="175" t="str">
        <f>'Prep Partner Performance'!C$2</f>
        <v>Kisima Health Centre</v>
      </c>
      <c r="F6" s="197" t="str">
        <f>'Prep Partner Performance'!B$8</f>
        <v>Number Screened (New and Restart Clients)</v>
      </c>
      <c r="G6" s="175" t="str">
        <f>'Prep Partner Performance'!C12</f>
        <v>Female Sex Workers</v>
      </c>
      <c r="H6" s="175" t="str">
        <f>'Prep Partner Performance'!D12</f>
        <v>P01-05</v>
      </c>
      <c r="I6" s="175">
        <f>'Prep Partner Performance'!E12</f>
        <v>0</v>
      </c>
      <c r="J6" s="175">
        <f>'Prep Partner Performance'!F12</f>
        <v>0</v>
      </c>
      <c r="K6" s="175">
        <f>'Prep Partner Performance'!G12</f>
        <v>0</v>
      </c>
      <c r="L6" s="175">
        <f>'Prep Partner Performance'!H12</f>
        <v>0</v>
      </c>
      <c r="M6" s="175">
        <f>'Prep Partner Performance'!I12</f>
        <v>0</v>
      </c>
      <c r="N6" s="175">
        <f>'Prep Partner Performance'!J12</f>
        <v>0</v>
      </c>
      <c r="O6" s="175">
        <f>'Prep Partner Performance'!K12</f>
        <v>0</v>
      </c>
      <c r="P6" s="175">
        <f>'Prep Partner Performance'!L12</f>
        <v>0</v>
      </c>
      <c r="Q6" s="175">
        <f>'Prep Partner Performance'!M12</f>
        <v>0</v>
      </c>
      <c r="R6" s="175">
        <f>'Prep Partner Performance'!N12</f>
        <v>0</v>
      </c>
      <c r="S6" s="175">
        <f>'Prep Partner Performance'!O12</f>
        <v>0</v>
      </c>
      <c r="T6" s="175">
        <f>'Prep Partner Performance'!P12</f>
        <v>0</v>
      </c>
      <c r="U6" s="175">
        <f>'Prep Partner Performance'!Q12</f>
        <v>0</v>
      </c>
      <c r="V6" s="175">
        <f>'Prep Partner Performance'!R12</f>
        <v>0</v>
      </c>
      <c r="W6" s="175">
        <f>'Prep Partner Performance'!S12</f>
        <v>0</v>
      </c>
      <c r="X6" s="175">
        <f>'Prep Partner Performance'!T12</f>
        <v>0</v>
      </c>
      <c r="Y6" s="175">
        <f>'Prep Partner Performance'!U12</f>
        <v>0</v>
      </c>
      <c r="Z6" s="175">
        <f>'Prep Partner Performance'!V12</f>
        <v>0</v>
      </c>
      <c r="AA6" s="175">
        <f>'Prep Partner Performance'!W12</f>
        <v>0</v>
      </c>
      <c r="AB6" s="175">
        <f>'Prep Partner Performance'!X12</f>
        <v>0</v>
      </c>
      <c r="AC6" s="175">
        <f>'Prep Partner Performance'!Y12</f>
        <v>0</v>
      </c>
      <c r="AD6" s="175">
        <f>'Prep Partner Performance'!Z12</f>
        <v>0</v>
      </c>
      <c r="AE6" s="175">
        <f>'Prep Partner Performance'!AA12</f>
        <v>0</v>
      </c>
      <c r="AF6" s="175">
        <f>'Prep Partner Performance'!AB12</f>
        <v>0</v>
      </c>
      <c r="AG6" s="175">
        <f>'Prep Partner Performance'!AC12</f>
        <v>0</v>
      </c>
      <c r="AH6" s="175">
        <f>'Prep Partner Performance'!AD12</f>
        <v>0</v>
      </c>
      <c r="AI6" s="175">
        <f>'Prep Partner Performance'!AE12</f>
        <v>0</v>
      </c>
      <c r="AJ6" s="175">
        <f>'Prep Partner Performance'!AF12</f>
        <v>0</v>
      </c>
      <c r="AK6" s="175">
        <f>'Prep Partner Performance'!AG12</f>
        <v>0</v>
      </c>
      <c r="AL6" s="175">
        <f>'Prep Partner Performance'!AH12</f>
        <v>0</v>
      </c>
      <c r="AM6" s="176">
        <f t="shared" si="1"/>
        <v>0</v>
      </c>
      <c r="AN6" s="175" t="str">
        <f>'Prep Partner Performance'!B$3</f>
        <v>PrEP Partner Performance Tool version 2.0.0</v>
      </c>
      <c r="AO6" s="197" t="str">
        <f>'Prep Partner Performance'!AJ12</f>
        <v/>
      </c>
    </row>
    <row r="7" spans="1:41" x14ac:dyDescent="0.25">
      <c r="A7" s="176" t="str">
        <f t="shared" si="0"/>
        <v>202205</v>
      </c>
      <c r="B7" s="177">
        <f>'Prep Partner Performance'!AE$2</f>
        <v>2022</v>
      </c>
      <c r="C7" s="178" t="str">
        <f>'Prep Partner Performance'!Z$2</f>
        <v>05</v>
      </c>
      <c r="D7" s="176">
        <f>'Prep Partner Performance'!G$2</f>
        <v>14943</v>
      </c>
      <c r="E7" s="175" t="str">
        <f>'Prep Partner Performance'!C$2</f>
        <v>Kisima Health Centre</v>
      </c>
      <c r="F7" s="197" t="str">
        <f>'Prep Partner Performance'!B$8</f>
        <v>Number Screened (New and Restart Clients)</v>
      </c>
      <c r="G7" s="175" t="str">
        <f>'Prep Partner Performance'!C13</f>
        <v>People who Inject Drugs</v>
      </c>
      <c r="H7" s="175" t="str">
        <f>'Prep Partner Performance'!D13</f>
        <v>P01-06</v>
      </c>
      <c r="I7" s="175">
        <f>'Prep Partner Performance'!E13</f>
        <v>0</v>
      </c>
      <c r="J7" s="175">
        <f>'Prep Partner Performance'!F13</f>
        <v>0</v>
      </c>
      <c r="K7" s="175">
        <f>'Prep Partner Performance'!G13</f>
        <v>0</v>
      </c>
      <c r="L7" s="175">
        <f>'Prep Partner Performance'!H13</f>
        <v>0</v>
      </c>
      <c r="M7" s="175">
        <f>'Prep Partner Performance'!I13</f>
        <v>0</v>
      </c>
      <c r="N7" s="175">
        <f>'Prep Partner Performance'!J13</f>
        <v>0</v>
      </c>
      <c r="O7" s="175">
        <f>'Prep Partner Performance'!K13</f>
        <v>0</v>
      </c>
      <c r="P7" s="175">
        <f>'Prep Partner Performance'!L13</f>
        <v>0</v>
      </c>
      <c r="Q7" s="175">
        <f>'Prep Partner Performance'!M13</f>
        <v>0</v>
      </c>
      <c r="R7" s="175">
        <f>'Prep Partner Performance'!N13</f>
        <v>0</v>
      </c>
      <c r="S7" s="175">
        <f>'Prep Partner Performance'!O13</f>
        <v>0</v>
      </c>
      <c r="T7" s="175">
        <f>'Prep Partner Performance'!P13</f>
        <v>0</v>
      </c>
      <c r="U7" s="175">
        <f>'Prep Partner Performance'!Q13</f>
        <v>0</v>
      </c>
      <c r="V7" s="175">
        <f>'Prep Partner Performance'!R13</f>
        <v>0</v>
      </c>
      <c r="W7" s="175">
        <f>'Prep Partner Performance'!S13</f>
        <v>0</v>
      </c>
      <c r="X7" s="175">
        <f>'Prep Partner Performance'!T13</f>
        <v>0</v>
      </c>
      <c r="Y7" s="175">
        <f>'Prep Partner Performance'!U13</f>
        <v>0</v>
      </c>
      <c r="Z7" s="175">
        <f>'Prep Partner Performance'!V13</f>
        <v>0</v>
      </c>
      <c r="AA7" s="175">
        <f>'Prep Partner Performance'!W13</f>
        <v>0</v>
      </c>
      <c r="AB7" s="175">
        <f>'Prep Partner Performance'!X13</f>
        <v>0</v>
      </c>
      <c r="AC7" s="175">
        <f>'Prep Partner Performance'!Y13</f>
        <v>0</v>
      </c>
      <c r="AD7" s="175">
        <f>'Prep Partner Performance'!Z13</f>
        <v>0</v>
      </c>
      <c r="AE7" s="175">
        <f>'Prep Partner Performance'!AA13</f>
        <v>0</v>
      </c>
      <c r="AF7" s="175">
        <f>'Prep Partner Performance'!AB13</f>
        <v>0</v>
      </c>
      <c r="AG7" s="175">
        <f>'Prep Partner Performance'!AC13</f>
        <v>0</v>
      </c>
      <c r="AH7" s="175">
        <f>'Prep Partner Performance'!AD13</f>
        <v>0</v>
      </c>
      <c r="AI7" s="175">
        <f>'Prep Partner Performance'!AE13</f>
        <v>0</v>
      </c>
      <c r="AJ7" s="175">
        <f>'Prep Partner Performance'!AF13</f>
        <v>0</v>
      </c>
      <c r="AK7" s="175">
        <f>'Prep Partner Performance'!AG13</f>
        <v>0</v>
      </c>
      <c r="AL7" s="175">
        <f>'Prep Partner Performance'!AH13</f>
        <v>0</v>
      </c>
      <c r="AM7" s="176">
        <f t="shared" si="1"/>
        <v>0</v>
      </c>
      <c r="AN7" s="175" t="str">
        <f>'Prep Partner Performance'!B$3</f>
        <v>PrEP Partner Performance Tool version 2.0.0</v>
      </c>
      <c r="AO7" s="197" t="str">
        <f>'Prep Partner Performance'!AJ13</f>
        <v/>
      </c>
    </row>
    <row r="8" spans="1:41" x14ac:dyDescent="0.25">
      <c r="A8" s="176" t="str">
        <f t="shared" si="0"/>
        <v>202205</v>
      </c>
      <c r="B8" s="177">
        <f>'Prep Partner Performance'!AE$2</f>
        <v>2022</v>
      </c>
      <c r="C8" s="178" t="str">
        <f>'Prep Partner Performance'!Z$2</f>
        <v>05</v>
      </c>
      <c r="D8" s="176">
        <f>'Prep Partner Performance'!G$2</f>
        <v>14943</v>
      </c>
      <c r="E8" s="175" t="str">
        <f>'Prep Partner Performance'!C$2</f>
        <v>Kisima Health Centre</v>
      </c>
      <c r="F8" s="197" t="str">
        <f>'Prep Partner Performance'!B$8</f>
        <v>Number Screened (New and Restart Clients)</v>
      </c>
      <c r="G8" s="175" t="str">
        <f>'Prep Partner Performance'!C14</f>
        <v>Other Women</v>
      </c>
      <c r="H8" s="175" t="str">
        <f>'Prep Partner Performance'!D14</f>
        <v>P01-07</v>
      </c>
      <c r="I8" s="175">
        <f>'Prep Partner Performance'!E14</f>
        <v>0</v>
      </c>
      <c r="J8" s="175">
        <f>'Prep Partner Performance'!F14</f>
        <v>0</v>
      </c>
      <c r="K8" s="175">
        <f>'Prep Partner Performance'!G14</f>
        <v>0</v>
      </c>
      <c r="L8" s="175">
        <f>'Prep Partner Performance'!H14</f>
        <v>0</v>
      </c>
      <c r="M8" s="175">
        <f>'Prep Partner Performance'!I14</f>
        <v>0</v>
      </c>
      <c r="N8" s="175">
        <f>'Prep Partner Performance'!J14</f>
        <v>0</v>
      </c>
      <c r="O8" s="175">
        <f>'Prep Partner Performance'!K14</f>
        <v>0</v>
      </c>
      <c r="P8" s="175">
        <f>'Prep Partner Performance'!L14</f>
        <v>0</v>
      </c>
      <c r="Q8" s="175">
        <f>'Prep Partner Performance'!M14</f>
        <v>0</v>
      </c>
      <c r="R8" s="175">
        <f>'Prep Partner Performance'!N14</f>
        <v>0</v>
      </c>
      <c r="S8" s="175">
        <f>'Prep Partner Performance'!O14</f>
        <v>0</v>
      </c>
      <c r="T8" s="175">
        <f>'Prep Partner Performance'!P14</f>
        <v>0</v>
      </c>
      <c r="U8" s="175">
        <f>'Prep Partner Performance'!Q14</f>
        <v>0</v>
      </c>
      <c r="V8" s="175">
        <f>'Prep Partner Performance'!R14</f>
        <v>0</v>
      </c>
      <c r="W8" s="175">
        <f>'Prep Partner Performance'!S14</f>
        <v>0</v>
      </c>
      <c r="X8" s="175">
        <f>'Prep Partner Performance'!T14</f>
        <v>0</v>
      </c>
      <c r="Y8" s="175">
        <f>'Prep Partner Performance'!U14</f>
        <v>0</v>
      </c>
      <c r="Z8" s="175">
        <f>'Prep Partner Performance'!V14</f>
        <v>0</v>
      </c>
      <c r="AA8" s="175">
        <f>'Prep Partner Performance'!W14</f>
        <v>0</v>
      </c>
      <c r="AB8" s="175">
        <f>'Prep Partner Performance'!X14</f>
        <v>0</v>
      </c>
      <c r="AC8" s="175">
        <f>'Prep Partner Performance'!Y14</f>
        <v>0</v>
      </c>
      <c r="AD8" s="175">
        <f>'Prep Partner Performance'!Z14</f>
        <v>0</v>
      </c>
      <c r="AE8" s="175">
        <f>'Prep Partner Performance'!AA14</f>
        <v>0</v>
      </c>
      <c r="AF8" s="175">
        <f>'Prep Partner Performance'!AB14</f>
        <v>0</v>
      </c>
      <c r="AG8" s="175">
        <f>'Prep Partner Performance'!AC14</f>
        <v>0</v>
      </c>
      <c r="AH8" s="175">
        <f>'Prep Partner Performance'!AD14</f>
        <v>0</v>
      </c>
      <c r="AI8" s="175">
        <f>'Prep Partner Performance'!AE14</f>
        <v>0</v>
      </c>
      <c r="AJ8" s="175">
        <f>'Prep Partner Performance'!AF14</f>
        <v>0</v>
      </c>
      <c r="AK8" s="175">
        <f>'Prep Partner Performance'!AG14</f>
        <v>0</v>
      </c>
      <c r="AL8" s="175">
        <f>'Prep Partner Performance'!AH14</f>
        <v>0</v>
      </c>
      <c r="AM8" s="176">
        <f t="shared" si="1"/>
        <v>0</v>
      </c>
      <c r="AN8" s="175" t="str">
        <f>'Prep Partner Performance'!B$3</f>
        <v>PrEP Partner Performance Tool version 2.0.0</v>
      </c>
      <c r="AO8" s="197" t="str">
        <f>'Prep Partner Performance'!AJ14</f>
        <v/>
      </c>
    </row>
    <row r="9" spans="1:41" x14ac:dyDescent="0.25">
      <c r="A9" s="176" t="str">
        <f t="shared" si="0"/>
        <v>202205</v>
      </c>
      <c r="B9" s="177">
        <f>'Prep Partner Performance'!AE$2</f>
        <v>2022</v>
      </c>
      <c r="C9" s="178" t="str">
        <f>'Prep Partner Performance'!Z$2</f>
        <v>05</v>
      </c>
      <c r="D9" s="176">
        <f>'Prep Partner Performance'!G$2</f>
        <v>14943</v>
      </c>
      <c r="E9" s="175" t="str">
        <f>'Prep Partner Performance'!C$2</f>
        <v>Kisima Health Centre</v>
      </c>
      <c r="F9" s="197" t="str">
        <f>'Prep Partner Performance'!B$8</f>
        <v>Number Screened (New and Restart Clients)</v>
      </c>
      <c r="G9" s="175" t="str">
        <f>'Prep Partner Performance'!C15</f>
        <v>Serodiscordant Couple</v>
      </c>
      <c r="H9" s="175" t="str">
        <f>'Prep Partner Performance'!D15</f>
        <v>P01-08</v>
      </c>
      <c r="I9" s="175">
        <f>'Prep Partner Performance'!E15</f>
        <v>0</v>
      </c>
      <c r="J9" s="175">
        <f>'Prep Partner Performance'!F15</f>
        <v>0</v>
      </c>
      <c r="K9" s="175">
        <f>'Prep Partner Performance'!G15</f>
        <v>0</v>
      </c>
      <c r="L9" s="175">
        <f>'Prep Partner Performance'!H15</f>
        <v>0</v>
      </c>
      <c r="M9" s="175">
        <f>'Prep Partner Performance'!I15</f>
        <v>0</v>
      </c>
      <c r="N9" s="175">
        <f>'Prep Partner Performance'!J15</f>
        <v>0</v>
      </c>
      <c r="O9" s="175">
        <f>'Prep Partner Performance'!K15</f>
        <v>0</v>
      </c>
      <c r="P9" s="175">
        <f>'Prep Partner Performance'!L15</f>
        <v>0</v>
      </c>
      <c r="Q9" s="175">
        <f>'Prep Partner Performance'!M15</f>
        <v>0</v>
      </c>
      <c r="R9" s="175">
        <f>'Prep Partner Performance'!N15</f>
        <v>0</v>
      </c>
      <c r="S9" s="175">
        <f>'Prep Partner Performance'!O15</f>
        <v>0</v>
      </c>
      <c r="T9" s="175">
        <f>'Prep Partner Performance'!P15</f>
        <v>0</v>
      </c>
      <c r="U9" s="175">
        <f>'Prep Partner Performance'!Q15</f>
        <v>0</v>
      </c>
      <c r="V9" s="175">
        <f>'Prep Partner Performance'!R15</f>
        <v>0</v>
      </c>
      <c r="W9" s="175">
        <f>'Prep Partner Performance'!S15</f>
        <v>0</v>
      </c>
      <c r="X9" s="175">
        <f>'Prep Partner Performance'!T15</f>
        <v>0</v>
      </c>
      <c r="Y9" s="175">
        <f>'Prep Partner Performance'!U15</f>
        <v>0</v>
      </c>
      <c r="Z9" s="175">
        <f>'Prep Partner Performance'!V15</f>
        <v>0</v>
      </c>
      <c r="AA9" s="175">
        <f>'Prep Partner Performance'!W15</f>
        <v>0</v>
      </c>
      <c r="AB9" s="175">
        <f>'Prep Partner Performance'!X15</f>
        <v>0</v>
      </c>
      <c r="AC9" s="175">
        <f>'Prep Partner Performance'!Y15</f>
        <v>0</v>
      </c>
      <c r="AD9" s="175">
        <f>'Prep Partner Performance'!Z15</f>
        <v>0</v>
      </c>
      <c r="AE9" s="175">
        <f>'Prep Partner Performance'!AA15</f>
        <v>0</v>
      </c>
      <c r="AF9" s="175">
        <f>'Prep Partner Performance'!AB15</f>
        <v>0</v>
      </c>
      <c r="AG9" s="175">
        <f>'Prep Partner Performance'!AC15</f>
        <v>0</v>
      </c>
      <c r="AH9" s="175">
        <f>'Prep Partner Performance'!AD15</f>
        <v>0</v>
      </c>
      <c r="AI9" s="175">
        <f>'Prep Partner Performance'!AE15</f>
        <v>0</v>
      </c>
      <c r="AJ9" s="175">
        <f>'Prep Partner Performance'!AF15</f>
        <v>0</v>
      </c>
      <c r="AK9" s="175">
        <f>'Prep Partner Performance'!AG15</f>
        <v>0</v>
      </c>
      <c r="AL9" s="175">
        <f>'Prep Partner Performance'!AH15</f>
        <v>0</v>
      </c>
      <c r="AM9" s="176">
        <f t="shared" si="1"/>
        <v>0</v>
      </c>
      <c r="AN9" s="175" t="str">
        <f>'Prep Partner Performance'!B$3</f>
        <v>PrEP Partner Performance Tool version 2.0.0</v>
      </c>
      <c r="AO9" s="197" t="str">
        <f>'Prep Partner Performance'!AJ15</f>
        <v/>
      </c>
    </row>
    <row r="10" spans="1:41" x14ac:dyDescent="0.25">
      <c r="A10" s="176" t="str">
        <f t="shared" si="0"/>
        <v>202205</v>
      </c>
      <c r="B10" s="177">
        <f>'Prep Partner Performance'!AE$2</f>
        <v>2022</v>
      </c>
      <c r="C10" s="178" t="str">
        <f>'Prep Partner Performance'!Z$2</f>
        <v>05</v>
      </c>
      <c r="D10" s="176">
        <f>'Prep Partner Performance'!G$2</f>
        <v>14943</v>
      </c>
      <c r="E10" s="175" t="str">
        <f>'Prep Partner Performance'!C$2</f>
        <v>Kisima Health Centre</v>
      </c>
      <c r="F10" s="197" t="str">
        <f>'Prep Partner Performance'!B$8</f>
        <v>Number Screened (New and Restart Clients)</v>
      </c>
      <c r="G10" s="175" t="str">
        <f>'Prep Partner Performance'!C16</f>
        <v>Pregnant and Breast Feeding Women</v>
      </c>
      <c r="H10" s="175" t="str">
        <f>'Prep Partner Performance'!D16</f>
        <v>P01-09</v>
      </c>
      <c r="I10" s="175">
        <f>'Prep Partner Performance'!E16</f>
        <v>0</v>
      </c>
      <c r="J10" s="175">
        <f>'Prep Partner Performance'!F16</f>
        <v>0</v>
      </c>
      <c r="K10" s="175">
        <f>'Prep Partner Performance'!G16</f>
        <v>0</v>
      </c>
      <c r="L10" s="175">
        <f>'Prep Partner Performance'!H16</f>
        <v>0</v>
      </c>
      <c r="M10" s="175">
        <f>'Prep Partner Performance'!I16</f>
        <v>0</v>
      </c>
      <c r="N10" s="175">
        <f>'Prep Partner Performance'!J16</f>
        <v>0</v>
      </c>
      <c r="O10" s="175">
        <f>'Prep Partner Performance'!K16</f>
        <v>0</v>
      </c>
      <c r="P10" s="175">
        <f>'Prep Partner Performance'!L16</f>
        <v>0</v>
      </c>
      <c r="Q10" s="175">
        <f>'Prep Partner Performance'!M16</f>
        <v>0</v>
      </c>
      <c r="R10" s="175">
        <f>'Prep Partner Performance'!N16</f>
        <v>0</v>
      </c>
      <c r="S10" s="175">
        <f>'Prep Partner Performance'!O16</f>
        <v>0</v>
      </c>
      <c r="T10" s="175">
        <f>'Prep Partner Performance'!P16</f>
        <v>0</v>
      </c>
      <c r="U10" s="175">
        <f>'Prep Partner Performance'!Q16</f>
        <v>0</v>
      </c>
      <c r="V10" s="175">
        <f>'Prep Partner Performance'!R16</f>
        <v>0</v>
      </c>
      <c r="W10" s="175">
        <f>'Prep Partner Performance'!S16</f>
        <v>0</v>
      </c>
      <c r="X10" s="175">
        <f>'Prep Partner Performance'!T16</f>
        <v>0</v>
      </c>
      <c r="Y10" s="175">
        <f>'Prep Partner Performance'!U16</f>
        <v>0</v>
      </c>
      <c r="Z10" s="175">
        <f>'Prep Partner Performance'!V16</f>
        <v>0</v>
      </c>
      <c r="AA10" s="175">
        <f>'Prep Partner Performance'!W16</f>
        <v>0</v>
      </c>
      <c r="AB10" s="175">
        <f>'Prep Partner Performance'!X16</f>
        <v>0</v>
      </c>
      <c r="AC10" s="175">
        <f>'Prep Partner Performance'!Y16</f>
        <v>0</v>
      </c>
      <c r="AD10" s="175">
        <f>'Prep Partner Performance'!Z16</f>
        <v>0</v>
      </c>
      <c r="AE10" s="175">
        <f>'Prep Partner Performance'!AA16</f>
        <v>0</v>
      </c>
      <c r="AF10" s="175">
        <f>'Prep Partner Performance'!AB16</f>
        <v>0</v>
      </c>
      <c r="AG10" s="175">
        <f>'Prep Partner Performance'!AC16</f>
        <v>0</v>
      </c>
      <c r="AH10" s="175">
        <f>'Prep Partner Performance'!AD16</f>
        <v>0</v>
      </c>
      <c r="AI10" s="175">
        <f>'Prep Partner Performance'!AE16</f>
        <v>0</v>
      </c>
      <c r="AJ10" s="175">
        <f>'Prep Partner Performance'!AF16</f>
        <v>0</v>
      </c>
      <c r="AK10" s="175">
        <f>'Prep Partner Performance'!AG16</f>
        <v>0</v>
      </c>
      <c r="AL10" s="175">
        <f>'Prep Partner Performance'!AH16</f>
        <v>0</v>
      </c>
      <c r="AM10" s="176">
        <f t="shared" si="1"/>
        <v>0</v>
      </c>
      <c r="AN10" s="175" t="str">
        <f>'Prep Partner Performance'!B$3</f>
        <v>PrEP Partner Performance Tool version 2.0.0</v>
      </c>
      <c r="AO10" s="197" t="str">
        <f>'Prep Partner Performance'!AJ16</f>
        <v/>
      </c>
    </row>
    <row r="11" spans="1:41" x14ac:dyDescent="0.25">
      <c r="A11" s="176" t="str">
        <f t="shared" si="0"/>
        <v>202205</v>
      </c>
      <c r="B11" s="177">
        <f>'Prep Partner Performance'!AE$2</f>
        <v>2022</v>
      </c>
      <c r="C11" s="178" t="str">
        <f>'Prep Partner Performance'!Z$2</f>
        <v>05</v>
      </c>
      <c r="D11" s="176">
        <f>'Prep Partner Performance'!G$2</f>
        <v>14943</v>
      </c>
      <c r="E11" s="175" t="str">
        <f>'Prep Partner Performance'!C$2</f>
        <v>Kisima Health Centre</v>
      </c>
      <c r="F11" s="197" t="str">
        <f>'Prep Partner Performance'!B17</f>
        <v>Number Eligible for PrEP</v>
      </c>
      <c r="G11" s="175" t="str">
        <f>'Prep Partner Performance'!C17</f>
        <v>Transgender</v>
      </c>
      <c r="H11" s="175" t="str">
        <f>'Prep Partner Performance'!D17</f>
        <v>P01-10</v>
      </c>
      <c r="I11" s="175">
        <f>'Prep Partner Performance'!E17</f>
        <v>0</v>
      </c>
      <c r="J11" s="175">
        <f>'Prep Partner Performance'!F17</f>
        <v>0</v>
      </c>
      <c r="K11" s="175">
        <f>'Prep Partner Performance'!G17</f>
        <v>0</v>
      </c>
      <c r="L11" s="175">
        <f>'Prep Partner Performance'!H17</f>
        <v>0</v>
      </c>
      <c r="M11" s="175">
        <f>'Prep Partner Performance'!I17</f>
        <v>0</v>
      </c>
      <c r="N11" s="175">
        <f>'Prep Partner Performance'!J17</f>
        <v>0</v>
      </c>
      <c r="O11" s="175">
        <f>'Prep Partner Performance'!K17</f>
        <v>0</v>
      </c>
      <c r="P11" s="175">
        <f>'Prep Partner Performance'!L17</f>
        <v>0</v>
      </c>
      <c r="Q11" s="175">
        <f>'Prep Partner Performance'!M17</f>
        <v>0</v>
      </c>
      <c r="R11" s="175">
        <f>'Prep Partner Performance'!N17</f>
        <v>0</v>
      </c>
      <c r="S11" s="175">
        <f>'Prep Partner Performance'!O17</f>
        <v>0</v>
      </c>
      <c r="T11" s="175">
        <f>'Prep Partner Performance'!P17</f>
        <v>0</v>
      </c>
      <c r="U11" s="175">
        <f>'Prep Partner Performance'!Q17</f>
        <v>0</v>
      </c>
      <c r="V11" s="175">
        <f>'Prep Partner Performance'!R17</f>
        <v>0</v>
      </c>
      <c r="W11" s="175">
        <f>'Prep Partner Performance'!S17</f>
        <v>0</v>
      </c>
      <c r="X11" s="175">
        <f>'Prep Partner Performance'!T17</f>
        <v>0</v>
      </c>
      <c r="Y11" s="175">
        <f>'Prep Partner Performance'!U17</f>
        <v>0</v>
      </c>
      <c r="Z11" s="175">
        <f>'Prep Partner Performance'!V17</f>
        <v>0</v>
      </c>
      <c r="AA11" s="175">
        <f>'Prep Partner Performance'!W17</f>
        <v>0</v>
      </c>
      <c r="AB11" s="175">
        <f>'Prep Partner Performance'!X17</f>
        <v>0</v>
      </c>
      <c r="AC11" s="175">
        <f>'Prep Partner Performance'!Y17</f>
        <v>0</v>
      </c>
      <c r="AD11" s="175">
        <f>'Prep Partner Performance'!Z17</f>
        <v>0</v>
      </c>
      <c r="AE11" s="175">
        <f>'Prep Partner Performance'!AA17</f>
        <v>0</v>
      </c>
      <c r="AF11" s="175">
        <f>'Prep Partner Performance'!AB17</f>
        <v>0</v>
      </c>
      <c r="AG11" s="175">
        <f>'Prep Partner Performance'!AC17</f>
        <v>0</v>
      </c>
      <c r="AH11" s="175">
        <f>'Prep Partner Performance'!AD17</f>
        <v>0</v>
      </c>
      <c r="AI11" s="175">
        <f>'Prep Partner Performance'!AE17</f>
        <v>0</v>
      </c>
      <c r="AJ11" s="175">
        <f>'Prep Partner Performance'!AF17</f>
        <v>0</v>
      </c>
      <c r="AK11" s="175">
        <f>'Prep Partner Performance'!AG17</f>
        <v>0</v>
      </c>
      <c r="AL11" s="175">
        <f>'Prep Partner Performance'!AH17</f>
        <v>0</v>
      </c>
      <c r="AM11" s="176">
        <f t="shared" si="1"/>
        <v>0</v>
      </c>
      <c r="AN11" s="175" t="str">
        <f>'Prep Partner Performance'!B$3</f>
        <v>PrEP Partner Performance Tool version 2.0.0</v>
      </c>
      <c r="AO11" s="197" t="str">
        <f>'Prep Partner Performance'!AJ17</f>
        <v/>
      </c>
    </row>
    <row r="12" spans="1:41" x14ac:dyDescent="0.25">
      <c r="A12" s="176" t="str">
        <f t="shared" si="0"/>
        <v>202205</v>
      </c>
      <c r="B12" s="177">
        <f>'Prep Partner Performance'!AE$2</f>
        <v>2022</v>
      </c>
      <c r="C12" s="178" t="str">
        <f>'Prep Partner Performance'!Z$2</f>
        <v>05</v>
      </c>
      <c r="D12" s="176">
        <f>'Prep Partner Performance'!G$2</f>
        <v>14943</v>
      </c>
      <c r="E12" s="175" t="str">
        <f>'Prep Partner Performance'!C$2</f>
        <v>Kisima Health Centre</v>
      </c>
      <c r="F12" s="197" t="str">
        <f>'Prep Partner Performance'!B$17</f>
        <v>Number Eligible for PrEP</v>
      </c>
      <c r="G12" s="175" t="str">
        <f>'Prep Partner Performance'!C18</f>
        <v>Adolescent Girls and Young Women</v>
      </c>
      <c r="H12" s="175" t="str">
        <f>'Prep Partner Performance'!D18</f>
        <v>P01-11</v>
      </c>
      <c r="I12" s="175">
        <f>'Prep Partner Performance'!E18</f>
        <v>0</v>
      </c>
      <c r="J12" s="175">
        <f>'Prep Partner Performance'!F18</f>
        <v>0</v>
      </c>
      <c r="K12" s="175">
        <f>'Prep Partner Performance'!G18</f>
        <v>0</v>
      </c>
      <c r="L12" s="175">
        <f>'Prep Partner Performance'!H18</f>
        <v>0</v>
      </c>
      <c r="M12" s="175">
        <f>'Prep Partner Performance'!I18</f>
        <v>0</v>
      </c>
      <c r="N12" s="175">
        <f>'Prep Partner Performance'!J18</f>
        <v>0</v>
      </c>
      <c r="O12" s="175">
        <f>'Prep Partner Performance'!K18</f>
        <v>0</v>
      </c>
      <c r="P12" s="175">
        <f>'Prep Partner Performance'!L18</f>
        <v>0</v>
      </c>
      <c r="Q12" s="175">
        <f>'Prep Partner Performance'!M18</f>
        <v>0</v>
      </c>
      <c r="R12" s="175">
        <f>'Prep Partner Performance'!N18</f>
        <v>0</v>
      </c>
      <c r="S12" s="175">
        <f>'Prep Partner Performance'!O18</f>
        <v>0</v>
      </c>
      <c r="T12" s="175">
        <f>'Prep Partner Performance'!P18</f>
        <v>0</v>
      </c>
      <c r="U12" s="175">
        <f>'Prep Partner Performance'!Q18</f>
        <v>0</v>
      </c>
      <c r="V12" s="175">
        <f>'Prep Partner Performance'!R18</f>
        <v>0</v>
      </c>
      <c r="W12" s="175">
        <f>'Prep Partner Performance'!S18</f>
        <v>0</v>
      </c>
      <c r="X12" s="175">
        <f>'Prep Partner Performance'!T18</f>
        <v>0</v>
      </c>
      <c r="Y12" s="175">
        <f>'Prep Partner Performance'!U18</f>
        <v>0</v>
      </c>
      <c r="Z12" s="175">
        <f>'Prep Partner Performance'!V18</f>
        <v>0</v>
      </c>
      <c r="AA12" s="175">
        <f>'Prep Partner Performance'!W18</f>
        <v>0</v>
      </c>
      <c r="AB12" s="175">
        <f>'Prep Partner Performance'!X18</f>
        <v>0</v>
      </c>
      <c r="AC12" s="175">
        <f>'Prep Partner Performance'!Y18</f>
        <v>0</v>
      </c>
      <c r="AD12" s="175">
        <f>'Prep Partner Performance'!Z18</f>
        <v>0</v>
      </c>
      <c r="AE12" s="175">
        <f>'Prep Partner Performance'!AA18</f>
        <v>0</v>
      </c>
      <c r="AF12" s="175">
        <f>'Prep Partner Performance'!AB18</f>
        <v>0</v>
      </c>
      <c r="AG12" s="175">
        <f>'Prep Partner Performance'!AC18</f>
        <v>0</v>
      </c>
      <c r="AH12" s="175">
        <f>'Prep Partner Performance'!AD18</f>
        <v>0</v>
      </c>
      <c r="AI12" s="175">
        <f>'Prep Partner Performance'!AE18</f>
        <v>0</v>
      </c>
      <c r="AJ12" s="175">
        <f>'Prep Partner Performance'!AF18</f>
        <v>0</v>
      </c>
      <c r="AK12" s="175">
        <f>'Prep Partner Performance'!AG18</f>
        <v>0</v>
      </c>
      <c r="AL12" s="175">
        <f>'Prep Partner Performance'!AH18</f>
        <v>0</v>
      </c>
      <c r="AM12" s="176">
        <f t="shared" si="1"/>
        <v>0</v>
      </c>
      <c r="AN12" s="175" t="str">
        <f>'Prep Partner Performance'!B$3</f>
        <v>PrEP Partner Performance Tool version 2.0.0</v>
      </c>
      <c r="AO12" s="197" t="str">
        <f>'Prep Partner Performance'!AJ18</f>
        <v/>
      </c>
    </row>
    <row r="13" spans="1:41" x14ac:dyDescent="0.25">
      <c r="A13" s="176" t="str">
        <f t="shared" si="0"/>
        <v>202205</v>
      </c>
      <c r="B13" s="177">
        <f>'Prep Partner Performance'!AE$2</f>
        <v>2022</v>
      </c>
      <c r="C13" s="178" t="str">
        <f>'Prep Partner Performance'!Z$2</f>
        <v>05</v>
      </c>
      <c r="D13" s="176">
        <f>'Prep Partner Performance'!G$2</f>
        <v>14943</v>
      </c>
      <c r="E13" s="175" t="str">
        <f>'Prep Partner Performance'!C$2</f>
        <v>Kisima Health Centre</v>
      </c>
      <c r="F13" s="197" t="str">
        <f>'Prep Partner Performance'!B$17</f>
        <v>Number Eligible for PrEP</v>
      </c>
      <c r="G13" s="175" t="str">
        <f>'Prep Partner Performance'!C19</f>
        <v>Men who have Sex With Men</v>
      </c>
      <c r="H13" s="175" t="str">
        <f>'Prep Partner Performance'!D19</f>
        <v>P01-12</v>
      </c>
      <c r="I13" s="175">
        <f>'Prep Partner Performance'!E19</f>
        <v>0</v>
      </c>
      <c r="J13" s="175">
        <f>'Prep Partner Performance'!F19</f>
        <v>0</v>
      </c>
      <c r="K13" s="175">
        <f>'Prep Partner Performance'!G19</f>
        <v>0</v>
      </c>
      <c r="L13" s="175">
        <f>'Prep Partner Performance'!H19</f>
        <v>0</v>
      </c>
      <c r="M13" s="175">
        <f>'Prep Partner Performance'!I19</f>
        <v>0</v>
      </c>
      <c r="N13" s="175">
        <f>'Prep Partner Performance'!J19</f>
        <v>0</v>
      </c>
      <c r="O13" s="175">
        <f>'Prep Partner Performance'!K19</f>
        <v>0</v>
      </c>
      <c r="P13" s="175">
        <f>'Prep Partner Performance'!L19</f>
        <v>0</v>
      </c>
      <c r="Q13" s="175">
        <f>'Prep Partner Performance'!M19</f>
        <v>0</v>
      </c>
      <c r="R13" s="175">
        <f>'Prep Partner Performance'!N19</f>
        <v>0</v>
      </c>
      <c r="S13" s="175">
        <f>'Prep Partner Performance'!O19</f>
        <v>0</v>
      </c>
      <c r="T13" s="175">
        <f>'Prep Partner Performance'!P19</f>
        <v>0</v>
      </c>
      <c r="U13" s="175">
        <f>'Prep Partner Performance'!Q19</f>
        <v>0</v>
      </c>
      <c r="V13" s="175">
        <f>'Prep Partner Performance'!R19</f>
        <v>0</v>
      </c>
      <c r="W13" s="175">
        <f>'Prep Partner Performance'!S19</f>
        <v>0</v>
      </c>
      <c r="X13" s="175">
        <f>'Prep Partner Performance'!T19</f>
        <v>0</v>
      </c>
      <c r="Y13" s="175">
        <f>'Prep Partner Performance'!U19</f>
        <v>0</v>
      </c>
      <c r="Z13" s="175">
        <f>'Prep Partner Performance'!V19</f>
        <v>0</v>
      </c>
      <c r="AA13" s="175">
        <f>'Prep Partner Performance'!W19</f>
        <v>0</v>
      </c>
      <c r="AB13" s="175">
        <f>'Prep Partner Performance'!X19</f>
        <v>0</v>
      </c>
      <c r="AC13" s="175">
        <f>'Prep Partner Performance'!Y19</f>
        <v>0</v>
      </c>
      <c r="AD13" s="175">
        <f>'Prep Partner Performance'!Z19</f>
        <v>0</v>
      </c>
      <c r="AE13" s="175">
        <f>'Prep Partner Performance'!AA19</f>
        <v>0</v>
      </c>
      <c r="AF13" s="175">
        <f>'Prep Partner Performance'!AB19</f>
        <v>0</v>
      </c>
      <c r="AG13" s="175">
        <f>'Prep Partner Performance'!AC19</f>
        <v>0</v>
      </c>
      <c r="AH13" s="175">
        <f>'Prep Partner Performance'!AD19</f>
        <v>0</v>
      </c>
      <c r="AI13" s="175">
        <f>'Prep Partner Performance'!AE19</f>
        <v>0</v>
      </c>
      <c r="AJ13" s="175">
        <f>'Prep Partner Performance'!AF19</f>
        <v>0</v>
      </c>
      <c r="AK13" s="175">
        <f>'Prep Partner Performance'!AG19</f>
        <v>0</v>
      </c>
      <c r="AL13" s="175">
        <f>'Prep Partner Performance'!AH19</f>
        <v>0</v>
      </c>
      <c r="AM13" s="176">
        <f t="shared" si="1"/>
        <v>0</v>
      </c>
      <c r="AN13" s="175" t="str">
        <f>'Prep Partner Performance'!B$3</f>
        <v>PrEP Partner Performance Tool version 2.0.0</v>
      </c>
      <c r="AO13" s="197" t="str">
        <f>'Prep Partner Performance'!AJ19</f>
        <v/>
      </c>
    </row>
    <row r="14" spans="1:41" x14ac:dyDescent="0.25">
      <c r="A14" s="176" t="str">
        <f t="shared" si="0"/>
        <v>202205</v>
      </c>
      <c r="B14" s="177">
        <f>'Prep Partner Performance'!AE$2</f>
        <v>2022</v>
      </c>
      <c r="C14" s="178" t="str">
        <f>'Prep Partner Performance'!Z$2</f>
        <v>05</v>
      </c>
      <c r="D14" s="176">
        <f>'Prep Partner Performance'!G$2</f>
        <v>14943</v>
      </c>
      <c r="E14" s="175" t="str">
        <f>'Prep Partner Performance'!C$2</f>
        <v>Kisima Health Centre</v>
      </c>
      <c r="F14" s="197" t="str">
        <f>'Prep Partner Performance'!B$17</f>
        <v>Number Eligible for PrEP</v>
      </c>
      <c r="G14" s="175" t="str">
        <f>'Prep Partner Performance'!C20</f>
        <v>Men at high risk</v>
      </c>
      <c r="H14" s="175" t="str">
        <f>'Prep Partner Performance'!D20</f>
        <v>P01-13</v>
      </c>
      <c r="I14" s="175">
        <f>'Prep Partner Performance'!E20</f>
        <v>0</v>
      </c>
      <c r="J14" s="175">
        <f>'Prep Partner Performance'!F20</f>
        <v>0</v>
      </c>
      <c r="K14" s="175">
        <f>'Prep Partner Performance'!G20</f>
        <v>0</v>
      </c>
      <c r="L14" s="175">
        <f>'Prep Partner Performance'!H20</f>
        <v>0</v>
      </c>
      <c r="M14" s="175">
        <f>'Prep Partner Performance'!I20</f>
        <v>0</v>
      </c>
      <c r="N14" s="175">
        <f>'Prep Partner Performance'!J20</f>
        <v>0</v>
      </c>
      <c r="O14" s="175">
        <f>'Prep Partner Performance'!K20</f>
        <v>0</v>
      </c>
      <c r="P14" s="175">
        <f>'Prep Partner Performance'!L20</f>
        <v>0</v>
      </c>
      <c r="Q14" s="175">
        <f>'Prep Partner Performance'!M20</f>
        <v>0</v>
      </c>
      <c r="R14" s="175">
        <f>'Prep Partner Performance'!N20</f>
        <v>0</v>
      </c>
      <c r="S14" s="175">
        <f>'Prep Partner Performance'!O20</f>
        <v>0</v>
      </c>
      <c r="T14" s="175">
        <f>'Prep Partner Performance'!P20</f>
        <v>0</v>
      </c>
      <c r="U14" s="175">
        <f>'Prep Partner Performance'!Q20</f>
        <v>0</v>
      </c>
      <c r="V14" s="175">
        <f>'Prep Partner Performance'!R20</f>
        <v>0</v>
      </c>
      <c r="W14" s="175">
        <f>'Prep Partner Performance'!S20</f>
        <v>0</v>
      </c>
      <c r="X14" s="175">
        <f>'Prep Partner Performance'!T20</f>
        <v>0</v>
      </c>
      <c r="Y14" s="175">
        <f>'Prep Partner Performance'!U20</f>
        <v>0</v>
      </c>
      <c r="Z14" s="175">
        <f>'Prep Partner Performance'!V20</f>
        <v>0</v>
      </c>
      <c r="AA14" s="175">
        <f>'Prep Partner Performance'!W20</f>
        <v>0</v>
      </c>
      <c r="AB14" s="175">
        <f>'Prep Partner Performance'!X20</f>
        <v>0</v>
      </c>
      <c r="AC14" s="175">
        <f>'Prep Partner Performance'!Y20</f>
        <v>0</v>
      </c>
      <c r="AD14" s="175">
        <f>'Prep Partner Performance'!Z20</f>
        <v>0</v>
      </c>
      <c r="AE14" s="175">
        <f>'Prep Partner Performance'!AA20</f>
        <v>0</v>
      </c>
      <c r="AF14" s="175">
        <f>'Prep Partner Performance'!AB20</f>
        <v>0</v>
      </c>
      <c r="AG14" s="175">
        <f>'Prep Partner Performance'!AC20</f>
        <v>0</v>
      </c>
      <c r="AH14" s="175">
        <f>'Prep Partner Performance'!AD20</f>
        <v>0</v>
      </c>
      <c r="AI14" s="175">
        <f>'Prep Partner Performance'!AE20</f>
        <v>0</v>
      </c>
      <c r="AJ14" s="175">
        <f>'Prep Partner Performance'!AF20</f>
        <v>0</v>
      </c>
      <c r="AK14" s="175">
        <f>'Prep Partner Performance'!AG20</f>
        <v>0</v>
      </c>
      <c r="AL14" s="175">
        <f>'Prep Partner Performance'!AH20</f>
        <v>0</v>
      </c>
      <c r="AM14" s="176">
        <f t="shared" si="1"/>
        <v>0</v>
      </c>
      <c r="AN14" s="175" t="str">
        <f>'Prep Partner Performance'!B$3</f>
        <v>PrEP Partner Performance Tool version 2.0.0</v>
      </c>
      <c r="AO14" s="197" t="str">
        <f>'Prep Partner Performance'!AJ20</f>
        <v/>
      </c>
    </row>
    <row r="15" spans="1:41" x14ac:dyDescent="0.25">
      <c r="A15" s="176" t="str">
        <f t="shared" si="0"/>
        <v>202205</v>
      </c>
      <c r="B15" s="177">
        <f>'Prep Partner Performance'!AE$2</f>
        <v>2022</v>
      </c>
      <c r="C15" s="178" t="str">
        <f>'Prep Partner Performance'!Z$2</f>
        <v>05</v>
      </c>
      <c r="D15" s="176">
        <f>'Prep Partner Performance'!G$2</f>
        <v>14943</v>
      </c>
      <c r="E15" s="175" t="str">
        <f>'Prep Partner Performance'!C$2</f>
        <v>Kisima Health Centre</v>
      </c>
      <c r="F15" s="197" t="str">
        <f>'Prep Partner Performance'!B$17</f>
        <v>Number Eligible for PrEP</v>
      </c>
      <c r="G15" s="175" t="str">
        <f>'Prep Partner Performance'!C21</f>
        <v>Female Sex Workers</v>
      </c>
      <c r="H15" s="175" t="str">
        <f>'Prep Partner Performance'!D21</f>
        <v>P01-14</v>
      </c>
      <c r="I15" s="175">
        <f>'Prep Partner Performance'!E21</f>
        <v>0</v>
      </c>
      <c r="J15" s="175">
        <f>'Prep Partner Performance'!F21</f>
        <v>0</v>
      </c>
      <c r="K15" s="175">
        <f>'Prep Partner Performance'!G21</f>
        <v>0</v>
      </c>
      <c r="L15" s="175">
        <f>'Prep Partner Performance'!H21</f>
        <v>0</v>
      </c>
      <c r="M15" s="175">
        <f>'Prep Partner Performance'!I21</f>
        <v>0</v>
      </c>
      <c r="N15" s="175">
        <f>'Prep Partner Performance'!J21</f>
        <v>0</v>
      </c>
      <c r="O15" s="175">
        <f>'Prep Partner Performance'!K21</f>
        <v>0</v>
      </c>
      <c r="P15" s="175">
        <f>'Prep Partner Performance'!L21</f>
        <v>0</v>
      </c>
      <c r="Q15" s="175">
        <f>'Prep Partner Performance'!M21</f>
        <v>0</v>
      </c>
      <c r="R15" s="175">
        <f>'Prep Partner Performance'!N21</f>
        <v>0</v>
      </c>
      <c r="S15" s="175">
        <f>'Prep Partner Performance'!O21</f>
        <v>0</v>
      </c>
      <c r="T15" s="175">
        <f>'Prep Partner Performance'!P21</f>
        <v>0</v>
      </c>
      <c r="U15" s="175">
        <f>'Prep Partner Performance'!Q21</f>
        <v>0</v>
      </c>
      <c r="V15" s="175">
        <f>'Prep Partner Performance'!R21</f>
        <v>0</v>
      </c>
      <c r="W15" s="175">
        <f>'Prep Partner Performance'!S21</f>
        <v>0</v>
      </c>
      <c r="X15" s="175">
        <f>'Prep Partner Performance'!T21</f>
        <v>0</v>
      </c>
      <c r="Y15" s="175">
        <f>'Prep Partner Performance'!U21</f>
        <v>0</v>
      </c>
      <c r="Z15" s="175">
        <f>'Prep Partner Performance'!V21</f>
        <v>0</v>
      </c>
      <c r="AA15" s="175">
        <f>'Prep Partner Performance'!W21</f>
        <v>0</v>
      </c>
      <c r="AB15" s="175">
        <f>'Prep Partner Performance'!X21</f>
        <v>0</v>
      </c>
      <c r="AC15" s="175">
        <f>'Prep Partner Performance'!Y21</f>
        <v>0</v>
      </c>
      <c r="AD15" s="175">
        <f>'Prep Partner Performance'!Z21</f>
        <v>0</v>
      </c>
      <c r="AE15" s="175">
        <f>'Prep Partner Performance'!AA21</f>
        <v>0</v>
      </c>
      <c r="AF15" s="175">
        <f>'Prep Partner Performance'!AB21</f>
        <v>0</v>
      </c>
      <c r="AG15" s="175">
        <f>'Prep Partner Performance'!AC21</f>
        <v>0</v>
      </c>
      <c r="AH15" s="175">
        <f>'Prep Partner Performance'!AD21</f>
        <v>0</v>
      </c>
      <c r="AI15" s="175">
        <f>'Prep Partner Performance'!AE21</f>
        <v>0</v>
      </c>
      <c r="AJ15" s="175">
        <f>'Prep Partner Performance'!AF21</f>
        <v>0</v>
      </c>
      <c r="AK15" s="175">
        <f>'Prep Partner Performance'!AG21</f>
        <v>0</v>
      </c>
      <c r="AL15" s="175">
        <f>'Prep Partner Performance'!AH21</f>
        <v>0</v>
      </c>
      <c r="AM15" s="176">
        <f t="shared" si="1"/>
        <v>0</v>
      </c>
      <c r="AN15" s="175" t="str">
        <f>'Prep Partner Performance'!B$3</f>
        <v>PrEP Partner Performance Tool version 2.0.0</v>
      </c>
      <c r="AO15" s="197" t="str">
        <f>'Prep Partner Performance'!AJ21</f>
        <v/>
      </c>
    </row>
    <row r="16" spans="1:41" x14ac:dyDescent="0.25">
      <c r="A16" s="176" t="str">
        <f t="shared" si="0"/>
        <v>202205</v>
      </c>
      <c r="B16" s="177">
        <f>'Prep Partner Performance'!AE$2</f>
        <v>2022</v>
      </c>
      <c r="C16" s="178" t="str">
        <f>'Prep Partner Performance'!Z$2</f>
        <v>05</v>
      </c>
      <c r="D16" s="176">
        <f>'Prep Partner Performance'!G$2</f>
        <v>14943</v>
      </c>
      <c r="E16" s="175" t="str">
        <f>'Prep Partner Performance'!C$2</f>
        <v>Kisima Health Centre</v>
      </c>
      <c r="F16" s="197" t="str">
        <f>'Prep Partner Performance'!B$17</f>
        <v>Number Eligible for PrEP</v>
      </c>
      <c r="G16" s="175" t="str">
        <f>'Prep Partner Performance'!C22</f>
        <v>People who Inject Drugs</v>
      </c>
      <c r="H16" s="175" t="str">
        <f>'Prep Partner Performance'!D22</f>
        <v>P01-15</v>
      </c>
      <c r="I16" s="175">
        <f>'Prep Partner Performance'!E22</f>
        <v>0</v>
      </c>
      <c r="J16" s="175">
        <f>'Prep Partner Performance'!F22</f>
        <v>0</v>
      </c>
      <c r="K16" s="175">
        <f>'Prep Partner Performance'!G22</f>
        <v>0</v>
      </c>
      <c r="L16" s="175">
        <f>'Prep Partner Performance'!H22</f>
        <v>0</v>
      </c>
      <c r="M16" s="175">
        <f>'Prep Partner Performance'!I22</f>
        <v>0</v>
      </c>
      <c r="N16" s="175">
        <f>'Prep Partner Performance'!J22</f>
        <v>0</v>
      </c>
      <c r="O16" s="175">
        <f>'Prep Partner Performance'!K22</f>
        <v>0</v>
      </c>
      <c r="P16" s="175">
        <f>'Prep Partner Performance'!L22</f>
        <v>0</v>
      </c>
      <c r="Q16" s="175">
        <f>'Prep Partner Performance'!M22</f>
        <v>0</v>
      </c>
      <c r="R16" s="175">
        <f>'Prep Partner Performance'!N22</f>
        <v>0</v>
      </c>
      <c r="S16" s="175">
        <f>'Prep Partner Performance'!O22</f>
        <v>0</v>
      </c>
      <c r="T16" s="175">
        <f>'Prep Partner Performance'!P22</f>
        <v>0</v>
      </c>
      <c r="U16" s="175">
        <f>'Prep Partner Performance'!Q22</f>
        <v>0</v>
      </c>
      <c r="V16" s="175">
        <f>'Prep Partner Performance'!R22</f>
        <v>0</v>
      </c>
      <c r="W16" s="175">
        <f>'Prep Partner Performance'!S22</f>
        <v>0</v>
      </c>
      <c r="X16" s="175">
        <f>'Prep Partner Performance'!T22</f>
        <v>0</v>
      </c>
      <c r="Y16" s="175">
        <f>'Prep Partner Performance'!U22</f>
        <v>0</v>
      </c>
      <c r="Z16" s="175">
        <f>'Prep Partner Performance'!V22</f>
        <v>0</v>
      </c>
      <c r="AA16" s="175">
        <f>'Prep Partner Performance'!W22</f>
        <v>0</v>
      </c>
      <c r="AB16" s="175">
        <f>'Prep Partner Performance'!X22</f>
        <v>0</v>
      </c>
      <c r="AC16" s="175">
        <f>'Prep Partner Performance'!Y22</f>
        <v>0</v>
      </c>
      <c r="AD16" s="175">
        <f>'Prep Partner Performance'!Z22</f>
        <v>0</v>
      </c>
      <c r="AE16" s="175">
        <f>'Prep Partner Performance'!AA22</f>
        <v>0</v>
      </c>
      <c r="AF16" s="175">
        <f>'Prep Partner Performance'!AB22</f>
        <v>0</v>
      </c>
      <c r="AG16" s="175">
        <f>'Prep Partner Performance'!AC22</f>
        <v>0</v>
      </c>
      <c r="AH16" s="175">
        <f>'Prep Partner Performance'!AD22</f>
        <v>0</v>
      </c>
      <c r="AI16" s="175">
        <f>'Prep Partner Performance'!AE22</f>
        <v>0</v>
      </c>
      <c r="AJ16" s="175">
        <f>'Prep Partner Performance'!AF22</f>
        <v>0</v>
      </c>
      <c r="AK16" s="175">
        <f>'Prep Partner Performance'!AG22</f>
        <v>0</v>
      </c>
      <c r="AL16" s="175">
        <f>'Prep Partner Performance'!AH22</f>
        <v>0</v>
      </c>
      <c r="AM16" s="176">
        <f t="shared" si="1"/>
        <v>0</v>
      </c>
      <c r="AN16" s="175" t="str">
        <f>'Prep Partner Performance'!B$3</f>
        <v>PrEP Partner Performance Tool version 2.0.0</v>
      </c>
      <c r="AO16" s="197" t="str">
        <f>'Prep Partner Performance'!AJ22</f>
        <v/>
      </c>
    </row>
    <row r="17" spans="1:41" x14ac:dyDescent="0.25">
      <c r="A17" s="176" t="str">
        <f t="shared" si="0"/>
        <v>202205</v>
      </c>
      <c r="B17" s="177">
        <f>'Prep Partner Performance'!AE$2</f>
        <v>2022</v>
      </c>
      <c r="C17" s="178" t="str">
        <f>'Prep Partner Performance'!Z$2</f>
        <v>05</v>
      </c>
      <c r="D17" s="176">
        <f>'Prep Partner Performance'!G$2</f>
        <v>14943</v>
      </c>
      <c r="E17" s="175" t="str">
        <f>'Prep Partner Performance'!C$2</f>
        <v>Kisima Health Centre</v>
      </c>
      <c r="F17" s="197" t="str">
        <f>'Prep Partner Performance'!B$17</f>
        <v>Number Eligible for PrEP</v>
      </c>
      <c r="G17" s="175" t="str">
        <f>'Prep Partner Performance'!C23</f>
        <v>Other Women</v>
      </c>
      <c r="H17" s="175" t="str">
        <f>'Prep Partner Performance'!D23</f>
        <v>P01-16</v>
      </c>
      <c r="I17" s="175">
        <f>'Prep Partner Performance'!E23</f>
        <v>0</v>
      </c>
      <c r="J17" s="175">
        <f>'Prep Partner Performance'!F23</f>
        <v>0</v>
      </c>
      <c r="K17" s="175">
        <f>'Prep Partner Performance'!G23</f>
        <v>0</v>
      </c>
      <c r="L17" s="175">
        <f>'Prep Partner Performance'!H23</f>
        <v>0</v>
      </c>
      <c r="M17" s="175">
        <f>'Prep Partner Performance'!I23</f>
        <v>0</v>
      </c>
      <c r="N17" s="175">
        <f>'Prep Partner Performance'!J23</f>
        <v>0</v>
      </c>
      <c r="O17" s="175">
        <f>'Prep Partner Performance'!K23</f>
        <v>0</v>
      </c>
      <c r="P17" s="175">
        <f>'Prep Partner Performance'!L23</f>
        <v>0</v>
      </c>
      <c r="Q17" s="175">
        <f>'Prep Partner Performance'!M23</f>
        <v>0</v>
      </c>
      <c r="R17" s="175">
        <f>'Prep Partner Performance'!N23</f>
        <v>0</v>
      </c>
      <c r="S17" s="175">
        <f>'Prep Partner Performance'!O23</f>
        <v>0</v>
      </c>
      <c r="T17" s="175">
        <f>'Prep Partner Performance'!P23</f>
        <v>0</v>
      </c>
      <c r="U17" s="175">
        <f>'Prep Partner Performance'!Q23</f>
        <v>0</v>
      </c>
      <c r="V17" s="175">
        <f>'Prep Partner Performance'!R23</f>
        <v>0</v>
      </c>
      <c r="W17" s="175">
        <f>'Prep Partner Performance'!S23</f>
        <v>0</v>
      </c>
      <c r="X17" s="175">
        <f>'Prep Partner Performance'!T23</f>
        <v>0</v>
      </c>
      <c r="Y17" s="175">
        <f>'Prep Partner Performance'!U23</f>
        <v>0</v>
      </c>
      <c r="Z17" s="175">
        <f>'Prep Partner Performance'!V23</f>
        <v>0</v>
      </c>
      <c r="AA17" s="175">
        <f>'Prep Partner Performance'!W23</f>
        <v>0</v>
      </c>
      <c r="AB17" s="175">
        <f>'Prep Partner Performance'!X23</f>
        <v>0</v>
      </c>
      <c r="AC17" s="175">
        <f>'Prep Partner Performance'!Y23</f>
        <v>0</v>
      </c>
      <c r="AD17" s="175">
        <f>'Prep Partner Performance'!Z23</f>
        <v>0</v>
      </c>
      <c r="AE17" s="175">
        <f>'Prep Partner Performance'!AA23</f>
        <v>0</v>
      </c>
      <c r="AF17" s="175">
        <f>'Prep Partner Performance'!AB23</f>
        <v>0</v>
      </c>
      <c r="AG17" s="175">
        <f>'Prep Partner Performance'!AC23</f>
        <v>0</v>
      </c>
      <c r="AH17" s="175">
        <f>'Prep Partner Performance'!AD23</f>
        <v>0</v>
      </c>
      <c r="AI17" s="175">
        <f>'Prep Partner Performance'!AE23</f>
        <v>0</v>
      </c>
      <c r="AJ17" s="175">
        <f>'Prep Partner Performance'!AF23</f>
        <v>0</v>
      </c>
      <c r="AK17" s="175">
        <f>'Prep Partner Performance'!AG23</f>
        <v>0</v>
      </c>
      <c r="AL17" s="175">
        <f>'Prep Partner Performance'!AH23</f>
        <v>0</v>
      </c>
      <c r="AM17" s="176">
        <f t="shared" si="1"/>
        <v>0</v>
      </c>
      <c r="AN17" s="175" t="str">
        <f>'Prep Partner Performance'!B$3</f>
        <v>PrEP Partner Performance Tool version 2.0.0</v>
      </c>
      <c r="AO17" s="197" t="str">
        <f>'Prep Partner Performance'!AJ23</f>
        <v/>
      </c>
    </row>
    <row r="18" spans="1:41" x14ac:dyDescent="0.25">
      <c r="A18" s="176" t="str">
        <f t="shared" si="0"/>
        <v>202205</v>
      </c>
      <c r="B18" s="177">
        <f>'Prep Partner Performance'!AE$2</f>
        <v>2022</v>
      </c>
      <c r="C18" s="178" t="str">
        <f>'Prep Partner Performance'!Z$2</f>
        <v>05</v>
      </c>
      <c r="D18" s="176">
        <f>'Prep Partner Performance'!G$2</f>
        <v>14943</v>
      </c>
      <c r="E18" s="175" t="str">
        <f>'Prep Partner Performance'!C$2</f>
        <v>Kisima Health Centre</v>
      </c>
      <c r="F18" s="197" t="str">
        <f>'Prep Partner Performance'!B$17</f>
        <v>Number Eligible for PrEP</v>
      </c>
      <c r="G18" s="175" t="str">
        <f>'Prep Partner Performance'!C24</f>
        <v>Serodiscordant Couple</v>
      </c>
      <c r="H18" s="175" t="str">
        <f>'Prep Partner Performance'!D24</f>
        <v>P01-17</v>
      </c>
      <c r="I18" s="175">
        <f>'Prep Partner Performance'!E24</f>
        <v>0</v>
      </c>
      <c r="J18" s="175">
        <f>'Prep Partner Performance'!F24</f>
        <v>0</v>
      </c>
      <c r="K18" s="175">
        <f>'Prep Partner Performance'!G24</f>
        <v>0</v>
      </c>
      <c r="L18" s="175">
        <f>'Prep Partner Performance'!H24</f>
        <v>0</v>
      </c>
      <c r="M18" s="175">
        <f>'Prep Partner Performance'!I24</f>
        <v>0</v>
      </c>
      <c r="N18" s="175">
        <f>'Prep Partner Performance'!J24</f>
        <v>0</v>
      </c>
      <c r="O18" s="175">
        <f>'Prep Partner Performance'!K24</f>
        <v>0</v>
      </c>
      <c r="P18" s="175">
        <f>'Prep Partner Performance'!L24</f>
        <v>0</v>
      </c>
      <c r="Q18" s="175">
        <f>'Prep Partner Performance'!M24</f>
        <v>0</v>
      </c>
      <c r="R18" s="175">
        <f>'Prep Partner Performance'!N24</f>
        <v>0</v>
      </c>
      <c r="S18" s="175">
        <f>'Prep Partner Performance'!O24</f>
        <v>0</v>
      </c>
      <c r="T18" s="175">
        <f>'Prep Partner Performance'!P24</f>
        <v>0</v>
      </c>
      <c r="U18" s="175">
        <f>'Prep Partner Performance'!Q24</f>
        <v>0</v>
      </c>
      <c r="V18" s="175">
        <f>'Prep Partner Performance'!R24</f>
        <v>0</v>
      </c>
      <c r="W18" s="175">
        <f>'Prep Partner Performance'!S24</f>
        <v>0</v>
      </c>
      <c r="X18" s="175">
        <f>'Prep Partner Performance'!T24</f>
        <v>0</v>
      </c>
      <c r="Y18" s="175">
        <f>'Prep Partner Performance'!U24</f>
        <v>0</v>
      </c>
      <c r="Z18" s="175">
        <f>'Prep Partner Performance'!V24</f>
        <v>0</v>
      </c>
      <c r="AA18" s="175">
        <f>'Prep Partner Performance'!W24</f>
        <v>0</v>
      </c>
      <c r="AB18" s="175">
        <f>'Prep Partner Performance'!X24</f>
        <v>0</v>
      </c>
      <c r="AC18" s="175">
        <f>'Prep Partner Performance'!Y24</f>
        <v>0</v>
      </c>
      <c r="AD18" s="175">
        <f>'Prep Partner Performance'!Z24</f>
        <v>0</v>
      </c>
      <c r="AE18" s="175">
        <f>'Prep Partner Performance'!AA24</f>
        <v>0</v>
      </c>
      <c r="AF18" s="175">
        <f>'Prep Partner Performance'!AB24</f>
        <v>0</v>
      </c>
      <c r="AG18" s="175">
        <f>'Prep Partner Performance'!AC24</f>
        <v>0</v>
      </c>
      <c r="AH18" s="175">
        <f>'Prep Partner Performance'!AD24</f>
        <v>0</v>
      </c>
      <c r="AI18" s="175">
        <f>'Prep Partner Performance'!AE24</f>
        <v>0</v>
      </c>
      <c r="AJ18" s="175">
        <f>'Prep Partner Performance'!AF24</f>
        <v>0</v>
      </c>
      <c r="AK18" s="175">
        <f>'Prep Partner Performance'!AG24</f>
        <v>0</v>
      </c>
      <c r="AL18" s="175">
        <f>'Prep Partner Performance'!AH24</f>
        <v>0</v>
      </c>
      <c r="AM18" s="176">
        <f t="shared" si="1"/>
        <v>0</v>
      </c>
      <c r="AN18" s="175" t="str">
        <f>'Prep Partner Performance'!B$3</f>
        <v>PrEP Partner Performance Tool version 2.0.0</v>
      </c>
      <c r="AO18" s="197" t="str">
        <f>'Prep Partner Performance'!AJ24</f>
        <v/>
      </c>
    </row>
    <row r="19" spans="1:41" x14ac:dyDescent="0.25">
      <c r="A19" s="176" t="str">
        <f t="shared" si="0"/>
        <v>202205</v>
      </c>
      <c r="B19" s="177">
        <f>'Prep Partner Performance'!AE$2</f>
        <v>2022</v>
      </c>
      <c r="C19" s="178" t="str">
        <f>'Prep Partner Performance'!Z$2</f>
        <v>05</v>
      </c>
      <c r="D19" s="176">
        <f>'Prep Partner Performance'!G$2</f>
        <v>14943</v>
      </c>
      <c r="E19" s="175" t="str">
        <f>'Prep Partner Performance'!C$2</f>
        <v>Kisima Health Centre</v>
      </c>
      <c r="F19" s="197" t="str">
        <f>'Prep Partner Performance'!B$17</f>
        <v>Number Eligible for PrEP</v>
      </c>
      <c r="G19" s="175" t="str">
        <f>'Prep Partner Performance'!C25</f>
        <v>Pregnant and Breast Feeding Women</v>
      </c>
      <c r="H19" s="175" t="str">
        <f>'Prep Partner Performance'!D25</f>
        <v>P01-18</v>
      </c>
      <c r="I19" s="175">
        <f>'Prep Partner Performance'!E25</f>
        <v>0</v>
      </c>
      <c r="J19" s="175">
        <f>'Prep Partner Performance'!F25</f>
        <v>0</v>
      </c>
      <c r="K19" s="175">
        <f>'Prep Partner Performance'!G25</f>
        <v>0</v>
      </c>
      <c r="L19" s="175">
        <f>'Prep Partner Performance'!H25</f>
        <v>0</v>
      </c>
      <c r="M19" s="175">
        <f>'Prep Partner Performance'!I25</f>
        <v>0</v>
      </c>
      <c r="N19" s="175">
        <f>'Prep Partner Performance'!J25</f>
        <v>0</v>
      </c>
      <c r="O19" s="175">
        <f>'Prep Partner Performance'!K25</f>
        <v>0</v>
      </c>
      <c r="P19" s="175">
        <f>'Prep Partner Performance'!L25</f>
        <v>0</v>
      </c>
      <c r="Q19" s="175">
        <f>'Prep Partner Performance'!M25</f>
        <v>0</v>
      </c>
      <c r="R19" s="175">
        <f>'Prep Partner Performance'!N25</f>
        <v>0</v>
      </c>
      <c r="S19" s="175">
        <f>'Prep Partner Performance'!O25</f>
        <v>0</v>
      </c>
      <c r="T19" s="175">
        <f>'Prep Partner Performance'!P25</f>
        <v>0</v>
      </c>
      <c r="U19" s="175">
        <f>'Prep Partner Performance'!Q25</f>
        <v>0</v>
      </c>
      <c r="V19" s="175">
        <f>'Prep Partner Performance'!R25</f>
        <v>0</v>
      </c>
      <c r="W19" s="175">
        <f>'Prep Partner Performance'!S25</f>
        <v>0</v>
      </c>
      <c r="X19" s="175">
        <f>'Prep Partner Performance'!T25</f>
        <v>0</v>
      </c>
      <c r="Y19" s="175">
        <f>'Prep Partner Performance'!U25</f>
        <v>0</v>
      </c>
      <c r="Z19" s="175">
        <f>'Prep Partner Performance'!V25</f>
        <v>0</v>
      </c>
      <c r="AA19" s="175">
        <f>'Prep Partner Performance'!W25</f>
        <v>0</v>
      </c>
      <c r="AB19" s="175">
        <f>'Prep Partner Performance'!X25</f>
        <v>0</v>
      </c>
      <c r="AC19" s="175">
        <f>'Prep Partner Performance'!Y25</f>
        <v>0</v>
      </c>
      <c r="AD19" s="175">
        <f>'Prep Partner Performance'!Z25</f>
        <v>0</v>
      </c>
      <c r="AE19" s="175">
        <f>'Prep Partner Performance'!AA25</f>
        <v>0</v>
      </c>
      <c r="AF19" s="175">
        <f>'Prep Partner Performance'!AB25</f>
        <v>0</v>
      </c>
      <c r="AG19" s="175">
        <f>'Prep Partner Performance'!AC25</f>
        <v>0</v>
      </c>
      <c r="AH19" s="175">
        <f>'Prep Partner Performance'!AD25</f>
        <v>0</v>
      </c>
      <c r="AI19" s="175">
        <f>'Prep Partner Performance'!AE25</f>
        <v>0</v>
      </c>
      <c r="AJ19" s="175">
        <f>'Prep Partner Performance'!AF25</f>
        <v>0</v>
      </c>
      <c r="AK19" s="175">
        <f>'Prep Partner Performance'!AG25</f>
        <v>0</v>
      </c>
      <c r="AL19" s="175">
        <f>'Prep Partner Performance'!AH25</f>
        <v>0</v>
      </c>
      <c r="AM19" s="176">
        <f t="shared" si="1"/>
        <v>0</v>
      </c>
      <c r="AN19" s="175" t="str">
        <f>'Prep Partner Performance'!B$3</f>
        <v>PrEP Partner Performance Tool version 2.0.0</v>
      </c>
      <c r="AO19" s="197" t="str">
        <f>'Prep Partner Performance'!AJ25</f>
        <v/>
      </c>
    </row>
    <row r="20" spans="1:41" x14ac:dyDescent="0.25">
      <c r="A20" s="176" t="str">
        <f t="shared" si="0"/>
        <v>202205</v>
      </c>
      <c r="B20" s="177">
        <f>'Prep Partner Performance'!AE$2</f>
        <v>2022</v>
      </c>
      <c r="C20" s="178" t="str">
        <f>'Prep Partner Performance'!Z$2</f>
        <v>05</v>
      </c>
      <c r="D20" s="176">
        <f>'Prep Partner Performance'!G$2</f>
        <v>14943</v>
      </c>
      <c r="E20" s="175" t="str">
        <f>'Prep Partner Performance'!C$2</f>
        <v>Kisima Health Centre</v>
      </c>
      <c r="F20" s="197" t="str">
        <f>'Prep Partner Performance'!B26</f>
        <v xml:space="preserve">Number Initiated (New) on PrEP 
Pre-populated From the Form 1a for the same month.
Ensure you upload the Form1a for the month above before downloading the prep form
</v>
      </c>
      <c r="G20" s="175" t="str">
        <f>'Prep Partner Performance'!C26</f>
        <v>Transgender</v>
      </c>
      <c r="H20" s="175" t="str">
        <f>'Prep Partner Performance'!D26</f>
        <v>P01-19</v>
      </c>
      <c r="I20" s="175">
        <f>'Prep Partner Performance'!E26</f>
        <v>0</v>
      </c>
      <c r="J20" s="175">
        <f>'Prep Partner Performance'!F26</f>
        <v>0</v>
      </c>
      <c r="K20" s="175">
        <f>'Prep Partner Performance'!G26</f>
        <v>0</v>
      </c>
      <c r="L20" s="175">
        <f>'Prep Partner Performance'!H26</f>
        <v>0</v>
      </c>
      <c r="M20" s="175">
        <f>'Prep Partner Performance'!I26</f>
        <v>0</v>
      </c>
      <c r="N20" s="175">
        <f>'Prep Partner Performance'!J26</f>
        <v>0</v>
      </c>
      <c r="O20" s="175">
        <f>'Prep Partner Performance'!K26</f>
        <v>0</v>
      </c>
      <c r="P20" s="175">
        <f>'Prep Partner Performance'!L26</f>
        <v>0</v>
      </c>
      <c r="Q20" s="175">
        <f>'Prep Partner Performance'!M26</f>
        <v>0</v>
      </c>
      <c r="R20" s="175">
        <f>'Prep Partner Performance'!N26</f>
        <v>0</v>
      </c>
      <c r="S20" s="175">
        <f>'Prep Partner Performance'!O26</f>
        <v>0</v>
      </c>
      <c r="T20" s="175">
        <f>'Prep Partner Performance'!P26</f>
        <v>0</v>
      </c>
      <c r="U20" s="175">
        <f>'Prep Partner Performance'!Q26</f>
        <v>0</v>
      </c>
      <c r="V20" s="175">
        <f>'Prep Partner Performance'!R26</f>
        <v>0</v>
      </c>
      <c r="W20" s="175">
        <f>'Prep Partner Performance'!S26</f>
        <v>0</v>
      </c>
      <c r="X20" s="175">
        <f>'Prep Partner Performance'!T26</f>
        <v>0</v>
      </c>
      <c r="Y20" s="175">
        <f>'Prep Partner Performance'!U26</f>
        <v>0</v>
      </c>
      <c r="Z20" s="175">
        <f>'Prep Partner Performance'!V26</f>
        <v>0</v>
      </c>
      <c r="AA20" s="175">
        <f>'Prep Partner Performance'!W26</f>
        <v>0</v>
      </c>
      <c r="AB20" s="175">
        <f>'Prep Partner Performance'!X26</f>
        <v>0</v>
      </c>
      <c r="AC20" s="175">
        <f>'Prep Partner Performance'!Y26</f>
        <v>0</v>
      </c>
      <c r="AD20" s="175">
        <f>'Prep Partner Performance'!Z26</f>
        <v>0</v>
      </c>
      <c r="AE20" s="175">
        <f>'Prep Partner Performance'!AA26</f>
        <v>0</v>
      </c>
      <c r="AF20" s="175">
        <f>'Prep Partner Performance'!AB26</f>
        <v>0</v>
      </c>
      <c r="AG20" s="175">
        <f>'Prep Partner Performance'!AC26</f>
        <v>0</v>
      </c>
      <c r="AH20" s="175">
        <f>'Prep Partner Performance'!AD26</f>
        <v>0</v>
      </c>
      <c r="AI20" s="175">
        <f>'Prep Partner Performance'!AE26</f>
        <v>0</v>
      </c>
      <c r="AJ20" s="175">
        <f>'Prep Partner Performance'!AF26</f>
        <v>0</v>
      </c>
      <c r="AK20" s="175">
        <f>'Prep Partner Performance'!AG26</f>
        <v>0</v>
      </c>
      <c r="AL20" s="175">
        <f>'Prep Partner Performance'!AH26</f>
        <v>0</v>
      </c>
      <c r="AM20" s="176">
        <f t="shared" si="1"/>
        <v>0</v>
      </c>
      <c r="AN20" s="175" t="str">
        <f>'Prep Partner Performance'!B$3</f>
        <v>PrEP Partner Performance Tool version 2.0.0</v>
      </c>
      <c r="AO20" s="197">
        <f>'Prep Partner Performance'!AJ26</f>
        <v>0</v>
      </c>
    </row>
    <row r="21" spans="1:41" x14ac:dyDescent="0.25">
      <c r="A21" s="176" t="str">
        <f t="shared" si="0"/>
        <v>202205</v>
      </c>
      <c r="B21" s="177">
        <f>'Prep Partner Performance'!AE$2</f>
        <v>2022</v>
      </c>
      <c r="C21" s="178" t="str">
        <f>'Prep Partner Performance'!Z$2</f>
        <v>05</v>
      </c>
      <c r="D21" s="176">
        <f>'Prep Partner Performance'!G$2</f>
        <v>14943</v>
      </c>
      <c r="E21" s="175" t="str">
        <f>'Prep Partner Performance'!C$2</f>
        <v>Kisima Health Centre</v>
      </c>
      <c r="F21" s="197" t="str">
        <f>'Prep Partner Performance'!B$26</f>
        <v xml:space="preserve">Number Initiated (New) on PrEP 
Pre-populated From the Form 1a for the same month.
Ensure you upload the Form1a for the month above before downloading the prep form
</v>
      </c>
      <c r="G21" s="175" t="str">
        <f>'Prep Partner Performance'!C27</f>
        <v>Adolescent Girls and Young Women</v>
      </c>
      <c r="H21" s="175" t="str">
        <f>'Prep Partner Performance'!D27</f>
        <v>P01-20</v>
      </c>
      <c r="I21" s="175">
        <f>'Prep Partner Performance'!E27</f>
        <v>0</v>
      </c>
      <c r="J21" s="175">
        <f>'Prep Partner Performance'!F27</f>
        <v>0</v>
      </c>
      <c r="K21" s="175">
        <f>'Prep Partner Performance'!G27</f>
        <v>0</v>
      </c>
      <c r="L21" s="175">
        <f>'Prep Partner Performance'!H27</f>
        <v>0</v>
      </c>
      <c r="M21" s="175">
        <f>'Prep Partner Performance'!I27</f>
        <v>0</v>
      </c>
      <c r="N21" s="175">
        <f>'Prep Partner Performance'!J27</f>
        <v>0</v>
      </c>
      <c r="O21" s="175">
        <f>'Prep Partner Performance'!K27</f>
        <v>0</v>
      </c>
      <c r="P21" s="175">
        <f>'Prep Partner Performance'!L27</f>
        <v>0</v>
      </c>
      <c r="Q21" s="175">
        <f>'Prep Partner Performance'!M27</f>
        <v>0</v>
      </c>
      <c r="R21" s="175">
        <f>'Prep Partner Performance'!N27</f>
        <v>0</v>
      </c>
      <c r="S21" s="175">
        <f>'Prep Partner Performance'!O27</f>
        <v>0</v>
      </c>
      <c r="T21" s="175">
        <f>'Prep Partner Performance'!P27</f>
        <v>0</v>
      </c>
      <c r="U21" s="175">
        <f>'Prep Partner Performance'!Q27</f>
        <v>0</v>
      </c>
      <c r="V21" s="175">
        <f>'Prep Partner Performance'!R27</f>
        <v>0</v>
      </c>
      <c r="W21" s="175">
        <f>'Prep Partner Performance'!S27</f>
        <v>0</v>
      </c>
      <c r="X21" s="175">
        <f>'Prep Partner Performance'!T27</f>
        <v>0</v>
      </c>
      <c r="Y21" s="175">
        <f>'Prep Partner Performance'!U27</f>
        <v>0</v>
      </c>
      <c r="Z21" s="175">
        <f>'Prep Partner Performance'!V27</f>
        <v>0</v>
      </c>
      <c r="AA21" s="175">
        <f>'Prep Partner Performance'!W27</f>
        <v>0</v>
      </c>
      <c r="AB21" s="175">
        <f>'Prep Partner Performance'!X27</f>
        <v>0</v>
      </c>
      <c r="AC21" s="175">
        <f>'Prep Partner Performance'!Y27</f>
        <v>0</v>
      </c>
      <c r="AD21" s="175">
        <f>'Prep Partner Performance'!Z27</f>
        <v>0</v>
      </c>
      <c r="AE21" s="175">
        <f>'Prep Partner Performance'!AA27</f>
        <v>0</v>
      </c>
      <c r="AF21" s="175">
        <f>'Prep Partner Performance'!AB27</f>
        <v>0</v>
      </c>
      <c r="AG21" s="175">
        <f>'Prep Partner Performance'!AC27</f>
        <v>0</v>
      </c>
      <c r="AH21" s="175">
        <f>'Prep Partner Performance'!AD27</f>
        <v>0</v>
      </c>
      <c r="AI21" s="175">
        <f>'Prep Partner Performance'!AE27</f>
        <v>0</v>
      </c>
      <c r="AJ21" s="175">
        <f>'Prep Partner Performance'!AF27</f>
        <v>0</v>
      </c>
      <c r="AK21" s="175">
        <f>'Prep Partner Performance'!AG27</f>
        <v>0</v>
      </c>
      <c r="AL21" s="175">
        <f>'Prep Partner Performance'!AH27</f>
        <v>0</v>
      </c>
      <c r="AM21" s="176">
        <f t="shared" si="1"/>
        <v>0</v>
      </c>
      <c r="AN21" s="175" t="str">
        <f>'Prep Partner Performance'!B$3</f>
        <v>PrEP Partner Performance Tool version 2.0.0</v>
      </c>
      <c r="AO21" s="197">
        <f>'Prep Partner Performance'!AJ27</f>
        <v>0</v>
      </c>
    </row>
    <row r="22" spans="1:41" x14ac:dyDescent="0.25">
      <c r="A22" s="176" t="str">
        <f t="shared" si="0"/>
        <v>202205</v>
      </c>
      <c r="B22" s="177">
        <f>'Prep Partner Performance'!AE$2</f>
        <v>2022</v>
      </c>
      <c r="C22" s="178" t="str">
        <f>'Prep Partner Performance'!Z$2</f>
        <v>05</v>
      </c>
      <c r="D22" s="176">
        <f>'Prep Partner Performance'!G$2</f>
        <v>14943</v>
      </c>
      <c r="E22" s="175" t="str">
        <f>'Prep Partner Performance'!C$2</f>
        <v>Kisima Health Centre</v>
      </c>
      <c r="F22" s="197" t="str">
        <f>'Prep Partner Performance'!B$26</f>
        <v xml:space="preserve">Number Initiated (New) on PrEP 
Pre-populated From the Form 1a for the same month.
Ensure you upload the Form1a for the month above before downloading the prep form
</v>
      </c>
      <c r="G22" s="175" t="str">
        <f>'Prep Partner Performance'!C28</f>
        <v>Men who have Sex With Men</v>
      </c>
      <c r="H22" s="175" t="str">
        <f>'Prep Partner Performance'!D28</f>
        <v>P01-21</v>
      </c>
      <c r="I22" s="175">
        <f>'Prep Partner Performance'!E28</f>
        <v>0</v>
      </c>
      <c r="J22" s="175">
        <f>'Prep Partner Performance'!F28</f>
        <v>0</v>
      </c>
      <c r="K22" s="175">
        <f>'Prep Partner Performance'!G28</f>
        <v>0</v>
      </c>
      <c r="L22" s="175">
        <f>'Prep Partner Performance'!H28</f>
        <v>0</v>
      </c>
      <c r="M22" s="175">
        <f>'Prep Partner Performance'!I28</f>
        <v>0</v>
      </c>
      <c r="N22" s="175">
        <f>'Prep Partner Performance'!J28</f>
        <v>0</v>
      </c>
      <c r="O22" s="175">
        <f>'Prep Partner Performance'!K28</f>
        <v>0</v>
      </c>
      <c r="P22" s="175">
        <f>'Prep Partner Performance'!L28</f>
        <v>0</v>
      </c>
      <c r="Q22" s="175">
        <f>'Prep Partner Performance'!M28</f>
        <v>0</v>
      </c>
      <c r="R22" s="175">
        <f>'Prep Partner Performance'!N28</f>
        <v>0</v>
      </c>
      <c r="S22" s="175">
        <f>'Prep Partner Performance'!O28</f>
        <v>0</v>
      </c>
      <c r="T22" s="175">
        <f>'Prep Partner Performance'!P28</f>
        <v>0</v>
      </c>
      <c r="U22" s="175">
        <f>'Prep Partner Performance'!Q28</f>
        <v>0</v>
      </c>
      <c r="V22" s="175">
        <f>'Prep Partner Performance'!R28</f>
        <v>0</v>
      </c>
      <c r="W22" s="175">
        <f>'Prep Partner Performance'!S28</f>
        <v>0</v>
      </c>
      <c r="X22" s="175">
        <f>'Prep Partner Performance'!T28</f>
        <v>0</v>
      </c>
      <c r="Y22" s="175">
        <f>'Prep Partner Performance'!U28</f>
        <v>0</v>
      </c>
      <c r="Z22" s="175">
        <f>'Prep Partner Performance'!V28</f>
        <v>0</v>
      </c>
      <c r="AA22" s="175">
        <f>'Prep Partner Performance'!W28</f>
        <v>0</v>
      </c>
      <c r="AB22" s="175">
        <f>'Prep Partner Performance'!X28</f>
        <v>0</v>
      </c>
      <c r="AC22" s="175">
        <f>'Prep Partner Performance'!Y28</f>
        <v>0</v>
      </c>
      <c r="AD22" s="175">
        <f>'Prep Partner Performance'!Z28</f>
        <v>0</v>
      </c>
      <c r="AE22" s="175">
        <f>'Prep Partner Performance'!AA28</f>
        <v>0</v>
      </c>
      <c r="AF22" s="175">
        <f>'Prep Partner Performance'!AB28</f>
        <v>0</v>
      </c>
      <c r="AG22" s="175">
        <f>'Prep Partner Performance'!AC28</f>
        <v>0</v>
      </c>
      <c r="AH22" s="175">
        <f>'Prep Partner Performance'!AD28</f>
        <v>0</v>
      </c>
      <c r="AI22" s="175">
        <f>'Prep Partner Performance'!AE28</f>
        <v>0</v>
      </c>
      <c r="AJ22" s="175">
        <f>'Prep Partner Performance'!AF28</f>
        <v>0</v>
      </c>
      <c r="AK22" s="175">
        <f>'Prep Partner Performance'!AG28</f>
        <v>0</v>
      </c>
      <c r="AL22" s="175">
        <f>'Prep Partner Performance'!AH28</f>
        <v>0</v>
      </c>
      <c r="AM22" s="176">
        <f t="shared" si="1"/>
        <v>0</v>
      </c>
      <c r="AN22" s="175" t="str">
        <f>'Prep Partner Performance'!B$3</f>
        <v>PrEP Partner Performance Tool version 2.0.0</v>
      </c>
      <c r="AO22" s="197">
        <f>'Prep Partner Performance'!AJ28</f>
        <v>0</v>
      </c>
    </row>
    <row r="23" spans="1:41" x14ac:dyDescent="0.25">
      <c r="A23" s="176" t="str">
        <f t="shared" si="0"/>
        <v>202205</v>
      </c>
      <c r="B23" s="177">
        <f>'Prep Partner Performance'!AE$2</f>
        <v>2022</v>
      </c>
      <c r="C23" s="178" t="str">
        <f>'Prep Partner Performance'!Z$2</f>
        <v>05</v>
      </c>
      <c r="D23" s="176">
        <f>'Prep Partner Performance'!G$2</f>
        <v>14943</v>
      </c>
      <c r="E23" s="175" t="str">
        <f>'Prep Partner Performance'!C$2</f>
        <v>Kisima Health Centre</v>
      </c>
      <c r="F23" s="197" t="str">
        <f>'Prep Partner Performance'!B$26</f>
        <v xml:space="preserve">Number Initiated (New) on PrEP 
Pre-populated From the Form 1a for the same month.
Ensure you upload the Form1a for the month above before downloading the prep form
</v>
      </c>
      <c r="G23" s="175" t="str">
        <f>'Prep Partner Performance'!C29</f>
        <v>Men at high risk</v>
      </c>
      <c r="H23" s="175" t="str">
        <f>'Prep Partner Performance'!D29</f>
        <v>P01-22</v>
      </c>
      <c r="I23" s="175">
        <f>'Prep Partner Performance'!E29</f>
        <v>0</v>
      </c>
      <c r="J23" s="175">
        <f>'Prep Partner Performance'!F29</f>
        <v>0</v>
      </c>
      <c r="K23" s="175">
        <f>'Prep Partner Performance'!G29</f>
        <v>0</v>
      </c>
      <c r="L23" s="175">
        <f>'Prep Partner Performance'!H29</f>
        <v>0</v>
      </c>
      <c r="M23" s="175">
        <f>'Prep Partner Performance'!I29</f>
        <v>0</v>
      </c>
      <c r="N23" s="175">
        <f>'Prep Partner Performance'!J29</f>
        <v>0</v>
      </c>
      <c r="O23" s="175">
        <f>'Prep Partner Performance'!K29</f>
        <v>0</v>
      </c>
      <c r="P23" s="175">
        <f>'Prep Partner Performance'!L29</f>
        <v>0</v>
      </c>
      <c r="Q23" s="175">
        <f>'Prep Partner Performance'!M29</f>
        <v>0</v>
      </c>
      <c r="R23" s="175">
        <f>'Prep Partner Performance'!N29</f>
        <v>0</v>
      </c>
      <c r="S23" s="175">
        <f>'Prep Partner Performance'!O29</f>
        <v>0</v>
      </c>
      <c r="T23" s="175">
        <f>'Prep Partner Performance'!P29</f>
        <v>0</v>
      </c>
      <c r="U23" s="175">
        <f>'Prep Partner Performance'!Q29</f>
        <v>0</v>
      </c>
      <c r="V23" s="175">
        <f>'Prep Partner Performance'!R29</f>
        <v>0</v>
      </c>
      <c r="W23" s="175">
        <f>'Prep Partner Performance'!S29</f>
        <v>0</v>
      </c>
      <c r="X23" s="175">
        <f>'Prep Partner Performance'!T29</f>
        <v>0</v>
      </c>
      <c r="Y23" s="175">
        <f>'Prep Partner Performance'!U29</f>
        <v>0</v>
      </c>
      <c r="Z23" s="175">
        <f>'Prep Partner Performance'!V29</f>
        <v>0</v>
      </c>
      <c r="AA23" s="175">
        <f>'Prep Partner Performance'!W29</f>
        <v>0</v>
      </c>
      <c r="AB23" s="175">
        <f>'Prep Partner Performance'!X29</f>
        <v>0</v>
      </c>
      <c r="AC23" s="175">
        <f>'Prep Partner Performance'!Y29</f>
        <v>0</v>
      </c>
      <c r="AD23" s="175">
        <f>'Prep Partner Performance'!Z29</f>
        <v>0</v>
      </c>
      <c r="AE23" s="175">
        <f>'Prep Partner Performance'!AA29</f>
        <v>0</v>
      </c>
      <c r="AF23" s="175">
        <f>'Prep Partner Performance'!AB29</f>
        <v>0</v>
      </c>
      <c r="AG23" s="175">
        <f>'Prep Partner Performance'!AC29</f>
        <v>0</v>
      </c>
      <c r="AH23" s="175">
        <f>'Prep Partner Performance'!AD29</f>
        <v>0</v>
      </c>
      <c r="AI23" s="175">
        <f>'Prep Partner Performance'!AE29</f>
        <v>0</v>
      </c>
      <c r="AJ23" s="175">
        <f>'Prep Partner Performance'!AF29</f>
        <v>0</v>
      </c>
      <c r="AK23" s="175">
        <f>'Prep Partner Performance'!AG29</f>
        <v>0</v>
      </c>
      <c r="AL23" s="175">
        <f>'Prep Partner Performance'!AH29</f>
        <v>0</v>
      </c>
      <c r="AM23" s="176">
        <f t="shared" si="1"/>
        <v>0</v>
      </c>
      <c r="AN23" s="175" t="str">
        <f>'Prep Partner Performance'!B$3</f>
        <v>PrEP Partner Performance Tool version 2.0.0</v>
      </c>
      <c r="AO23" s="197">
        <f>'Prep Partner Performance'!AJ29</f>
        <v>0</v>
      </c>
    </row>
    <row r="24" spans="1:41" x14ac:dyDescent="0.25">
      <c r="A24" s="176" t="str">
        <f t="shared" si="0"/>
        <v>202205</v>
      </c>
      <c r="B24" s="177">
        <f>'Prep Partner Performance'!AE$2</f>
        <v>2022</v>
      </c>
      <c r="C24" s="178" t="str">
        <f>'Prep Partner Performance'!Z$2</f>
        <v>05</v>
      </c>
      <c r="D24" s="176">
        <f>'Prep Partner Performance'!G$2</f>
        <v>14943</v>
      </c>
      <c r="E24" s="175" t="str">
        <f>'Prep Partner Performance'!C$2</f>
        <v>Kisima Health Centre</v>
      </c>
      <c r="F24" s="197" t="str">
        <f>'Prep Partner Performance'!B$26</f>
        <v xml:space="preserve">Number Initiated (New) on PrEP 
Pre-populated From the Form 1a for the same month.
Ensure you upload the Form1a for the month above before downloading the prep form
</v>
      </c>
      <c r="G24" s="175" t="str">
        <f>'Prep Partner Performance'!C30</f>
        <v>Female Sex Workers</v>
      </c>
      <c r="H24" s="175" t="str">
        <f>'Prep Partner Performance'!D30</f>
        <v>P01-23</v>
      </c>
      <c r="I24" s="175">
        <f>'Prep Partner Performance'!E30</f>
        <v>0</v>
      </c>
      <c r="J24" s="175">
        <f>'Prep Partner Performance'!F30</f>
        <v>0</v>
      </c>
      <c r="K24" s="175">
        <f>'Prep Partner Performance'!G30</f>
        <v>0</v>
      </c>
      <c r="L24" s="175">
        <f>'Prep Partner Performance'!H30</f>
        <v>0</v>
      </c>
      <c r="M24" s="175">
        <f>'Prep Partner Performance'!I30</f>
        <v>0</v>
      </c>
      <c r="N24" s="175">
        <f>'Prep Partner Performance'!J30</f>
        <v>0</v>
      </c>
      <c r="O24" s="175">
        <f>'Prep Partner Performance'!K30</f>
        <v>0</v>
      </c>
      <c r="P24" s="175">
        <f>'Prep Partner Performance'!L30</f>
        <v>0</v>
      </c>
      <c r="Q24" s="175">
        <f>'Prep Partner Performance'!M30</f>
        <v>0</v>
      </c>
      <c r="R24" s="175">
        <f>'Prep Partner Performance'!N30</f>
        <v>0</v>
      </c>
      <c r="S24" s="175">
        <f>'Prep Partner Performance'!O30</f>
        <v>0</v>
      </c>
      <c r="T24" s="175">
        <f>'Prep Partner Performance'!P30</f>
        <v>0</v>
      </c>
      <c r="U24" s="175">
        <f>'Prep Partner Performance'!Q30</f>
        <v>0</v>
      </c>
      <c r="V24" s="175">
        <f>'Prep Partner Performance'!R30</f>
        <v>0</v>
      </c>
      <c r="W24" s="175">
        <f>'Prep Partner Performance'!S30</f>
        <v>0</v>
      </c>
      <c r="X24" s="175">
        <f>'Prep Partner Performance'!T30</f>
        <v>0</v>
      </c>
      <c r="Y24" s="175">
        <f>'Prep Partner Performance'!U30</f>
        <v>0</v>
      </c>
      <c r="Z24" s="175">
        <f>'Prep Partner Performance'!V30</f>
        <v>0</v>
      </c>
      <c r="AA24" s="175">
        <f>'Prep Partner Performance'!W30</f>
        <v>0</v>
      </c>
      <c r="AB24" s="175">
        <f>'Prep Partner Performance'!X30</f>
        <v>0</v>
      </c>
      <c r="AC24" s="175">
        <f>'Prep Partner Performance'!Y30</f>
        <v>0</v>
      </c>
      <c r="AD24" s="175">
        <f>'Prep Partner Performance'!Z30</f>
        <v>0</v>
      </c>
      <c r="AE24" s="175">
        <f>'Prep Partner Performance'!AA30</f>
        <v>0</v>
      </c>
      <c r="AF24" s="175">
        <f>'Prep Partner Performance'!AB30</f>
        <v>0</v>
      </c>
      <c r="AG24" s="175">
        <f>'Prep Partner Performance'!AC30</f>
        <v>0</v>
      </c>
      <c r="AH24" s="175">
        <f>'Prep Partner Performance'!AD30</f>
        <v>0</v>
      </c>
      <c r="AI24" s="175">
        <f>'Prep Partner Performance'!AE30</f>
        <v>0</v>
      </c>
      <c r="AJ24" s="175">
        <f>'Prep Partner Performance'!AF30</f>
        <v>0</v>
      </c>
      <c r="AK24" s="175">
        <f>'Prep Partner Performance'!AG30</f>
        <v>0</v>
      </c>
      <c r="AL24" s="175">
        <f>'Prep Partner Performance'!AH30</f>
        <v>0</v>
      </c>
      <c r="AM24" s="176">
        <f t="shared" si="1"/>
        <v>0</v>
      </c>
      <c r="AN24" s="175" t="str">
        <f>'Prep Partner Performance'!B$3</f>
        <v>PrEP Partner Performance Tool version 2.0.0</v>
      </c>
      <c r="AO24" s="197">
        <f>'Prep Partner Performance'!AJ30</f>
        <v>0</v>
      </c>
    </row>
    <row r="25" spans="1:41" x14ac:dyDescent="0.25">
      <c r="A25" s="176" t="str">
        <f t="shared" si="0"/>
        <v>202205</v>
      </c>
      <c r="B25" s="177">
        <f>'Prep Partner Performance'!AE$2</f>
        <v>2022</v>
      </c>
      <c r="C25" s="178" t="str">
        <f>'Prep Partner Performance'!Z$2</f>
        <v>05</v>
      </c>
      <c r="D25" s="176">
        <f>'Prep Partner Performance'!G$2</f>
        <v>14943</v>
      </c>
      <c r="E25" s="175" t="str">
        <f>'Prep Partner Performance'!C$2</f>
        <v>Kisima Health Centre</v>
      </c>
      <c r="F25" s="197" t="str">
        <f>'Prep Partner Performance'!B$26</f>
        <v xml:space="preserve">Number Initiated (New) on PrEP 
Pre-populated From the Form 1a for the same month.
Ensure you upload the Form1a for the month above before downloading the prep form
</v>
      </c>
      <c r="G25" s="175" t="str">
        <f>'Prep Partner Performance'!C31</f>
        <v>People who Inject Drugs</v>
      </c>
      <c r="H25" s="175" t="str">
        <f>'Prep Partner Performance'!D31</f>
        <v>P01-24</v>
      </c>
      <c r="I25" s="175">
        <f>'Prep Partner Performance'!E31</f>
        <v>0</v>
      </c>
      <c r="J25" s="175">
        <f>'Prep Partner Performance'!F31</f>
        <v>0</v>
      </c>
      <c r="K25" s="175">
        <f>'Prep Partner Performance'!G31</f>
        <v>0</v>
      </c>
      <c r="L25" s="175">
        <f>'Prep Partner Performance'!H31</f>
        <v>0</v>
      </c>
      <c r="M25" s="175">
        <f>'Prep Partner Performance'!I31</f>
        <v>0</v>
      </c>
      <c r="N25" s="175">
        <f>'Prep Partner Performance'!J31</f>
        <v>0</v>
      </c>
      <c r="O25" s="175">
        <f>'Prep Partner Performance'!K31</f>
        <v>0</v>
      </c>
      <c r="P25" s="175">
        <f>'Prep Partner Performance'!L31</f>
        <v>0</v>
      </c>
      <c r="Q25" s="175">
        <f>'Prep Partner Performance'!M31</f>
        <v>0</v>
      </c>
      <c r="R25" s="175">
        <f>'Prep Partner Performance'!N31</f>
        <v>0</v>
      </c>
      <c r="S25" s="175">
        <f>'Prep Partner Performance'!O31</f>
        <v>0</v>
      </c>
      <c r="T25" s="175">
        <f>'Prep Partner Performance'!P31</f>
        <v>0</v>
      </c>
      <c r="U25" s="175">
        <f>'Prep Partner Performance'!Q31</f>
        <v>0</v>
      </c>
      <c r="V25" s="175">
        <f>'Prep Partner Performance'!R31</f>
        <v>0</v>
      </c>
      <c r="W25" s="175">
        <f>'Prep Partner Performance'!S31</f>
        <v>0</v>
      </c>
      <c r="X25" s="175">
        <f>'Prep Partner Performance'!T31</f>
        <v>0</v>
      </c>
      <c r="Y25" s="175">
        <f>'Prep Partner Performance'!U31</f>
        <v>0</v>
      </c>
      <c r="Z25" s="175">
        <f>'Prep Partner Performance'!V31</f>
        <v>0</v>
      </c>
      <c r="AA25" s="175">
        <f>'Prep Partner Performance'!W31</f>
        <v>0</v>
      </c>
      <c r="AB25" s="175">
        <f>'Prep Partner Performance'!X31</f>
        <v>0</v>
      </c>
      <c r="AC25" s="175">
        <f>'Prep Partner Performance'!Y31</f>
        <v>0</v>
      </c>
      <c r="AD25" s="175">
        <f>'Prep Partner Performance'!Z31</f>
        <v>0</v>
      </c>
      <c r="AE25" s="175">
        <f>'Prep Partner Performance'!AA31</f>
        <v>0</v>
      </c>
      <c r="AF25" s="175">
        <f>'Prep Partner Performance'!AB31</f>
        <v>0</v>
      </c>
      <c r="AG25" s="175">
        <f>'Prep Partner Performance'!AC31</f>
        <v>0</v>
      </c>
      <c r="AH25" s="175">
        <f>'Prep Partner Performance'!AD31</f>
        <v>0</v>
      </c>
      <c r="AI25" s="175">
        <f>'Prep Partner Performance'!AE31</f>
        <v>0</v>
      </c>
      <c r="AJ25" s="175">
        <f>'Prep Partner Performance'!AF31</f>
        <v>0</v>
      </c>
      <c r="AK25" s="175">
        <f>'Prep Partner Performance'!AG31</f>
        <v>0</v>
      </c>
      <c r="AL25" s="175">
        <f>'Prep Partner Performance'!AH31</f>
        <v>0</v>
      </c>
      <c r="AM25" s="176">
        <f t="shared" si="1"/>
        <v>0</v>
      </c>
      <c r="AN25" s="175" t="str">
        <f>'Prep Partner Performance'!B$3</f>
        <v>PrEP Partner Performance Tool version 2.0.0</v>
      </c>
      <c r="AO25" s="197">
        <f>'Prep Partner Performance'!AJ31</f>
        <v>0</v>
      </c>
    </row>
    <row r="26" spans="1:41" x14ac:dyDescent="0.25">
      <c r="A26" s="176" t="str">
        <f t="shared" si="0"/>
        <v>202205</v>
      </c>
      <c r="B26" s="177">
        <f>'Prep Partner Performance'!AE$2</f>
        <v>2022</v>
      </c>
      <c r="C26" s="178" t="str">
        <f>'Prep Partner Performance'!Z$2</f>
        <v>05</v>
      </c>
      <c r="D26" s="176">
        <f>'Prep Partner Performance'!G$2</f>
        <v>14943</v>
      </c>
      <c r="E26" s="175" t="str">
        <f>'Prep Partner Performance'!C$2</f>
        <v>Kisima Health Centre</v>
      </c>
      <c r="F26" s="197" t="str">
        <f>'Prep Partner Performance'!B$26</f>
        <v xml:space="preserve">Number Initiated (New) on PrEP 
Pre-populated From the Form 1a for the same month.
Ensure you upload the Form1a for the month above before downloading the prep form
</v>
      </c>
      <c r="G26" s="175" t="str">
        <f>'Prep Partner Performance'!C32</f>
        <v>Other Women</v>
      </c>
      <c r="H26" s="175" t="str">
        <f>'Prep Partner Performance'!D32</f>
        <v>P01-25</v>
      </c>
      <c r="I26" s="175">
        <f>'Prep Partner Performance'!E32</f>
        <v>0</v>
      </c>
      <c r="J26" s="175">
        <f>'Prep Partner Performance'!F32</f>
        <v>0</v>
      </c>
      <c r="K26" s="175">
        <f>'Prep Partner Performance'!G32</f>
        <v>0</v>
      </c>
      <c r="L26" s="175">
        <f>'Prep Partner Performance'!H32</f>
        <v>0</v>
      </c>
      <c r="M26" s="175">
        <f>'Prep Partner Performance'!I32</f>
        <v>0</v>
      </c>
      <c r="N26" s="175">
        <f>'Prep Partner Performance'!J32</f>
        <v>0</v>
      </c>
      <c r="O26" s="175">
        <f>'Prep Partner Performance'!K32</f>
        <v>0</v>
      </c>
      <c r="P26" s="175">
        <f>'Prep Partner Performance'!L32</f>
        <v>0</v>
      </c>
      <c r="Q26" s="175">
        <f>'Prep Partner Performance'!M32</f>
        <v>0</v>
      </c>
      <c r="R26" s="175">
        <f>'Prep Partner Performance'!N32</f>
        <v>0</v>
      </c>
      <c r="S26" s="175">
        <f>'Prep Partner Performance'!O32</f>
        <v>0</v>
      </c>
      <c r="T26" s="175">
        <f>'Prep Partner Performance'!P32</f>
        <v>0</v>
      </c>
      <c r="U26" s="175">
        <f>'Prep Partner Performance'!Q32</f>
        <v>0</v>
      </c>
      <c r="V26" s="175">
        <f>'Prep Partner Performance'!R32</f>
        <v>0</v>
      </c>
      <c r="W26" s="175">
        <f>'Prep Partner Performance'!S32</f>
        <v>0</v>
      </c>
      <c r="X26" s="175">
        <f>'Prep Partner Performance'!T32</f>
        <v>0</v>
      </c>
      <c r="Y26" s="175">
        <f>'Prep Partner Performance'!U32</f>
        <v>0</v>
      </c>
      <c r="Z26" s="175">
        <f>'Prep Partner Performance'!V32</f>
        <v>0</v>
      </c>
      <c r="AA26" s="175">
        <f>'Prep Partner Performance'!W32</f>
        <v>0</v>
      </c>
      <c r="AB26" s="175">
        <f>'Prep Partner Performance'!X32</f>
        <v>0</v>
      </c>
      <c r="AC26" s="175">
        <f>'Prep Partner Performance'!Y32</f>
        <v>0</v>
      </c>
      <c r="AD26" s="175">
        <f>'Prep Partner Performance'!Z32</f>
        <v>0</v>
      </c>
      <c r="AE26" s="175">
        <f>'Prep Partner Performance'!AA32</f>
        <v>0</v>
      </c>
      <c r="AF26" s="175">
        <f>'Prep Partner Performance'!AB32</f>
        <v>0</v>
      </c>
      <c r="AG26" s="175">
        <f>'Prep Partner Performance'!AC32</f>
        <v>0</v>
      </c>
      <c r="AH26" s="175">
        <f>'Prep Partner Performance'!AD32</f>
        <v>0</v>
      </c>
      <c r="AI26" s="175">
        <f>'Prep Partner Performance'!AE32</f>
        <v>0</v>
      </c>
      <c r="AJ26" s="175">
        <f>'Prep Partner Performance'!AF32</f>
        <v>0</v>
      </c>
      <c r="AK26" s="175">
        <f>'Prep Partner Performance'!AG32</f>
        <v>0</v>
      </c>
      <c r="AL26" s="175">
        <f>'Prep Partner Performance'!AH32</f>
        <v>0</v>
      </c>
      <c r="AM26" s="176">
        <f t="shared" si="1"/>
        <v>0</v>
      </c>
      <c r="AN26" s="175" t="str">
        <f>'Prep Partner Performance'!B$3</f>
        <v>PrEP Partner Performance Tool version 2.0.0</v>
      </c>
      <c r="AO26" s="197">
        <f>'Prep Partner Performance'!AJ32</f>
        <v>0</v>
      </c>
    </row>
    <row r="27" spans="1:41" x14ac:dyDescent="0.25">
      <c r="A27" s="176" t="str">
        <f t="shared" si="0"/>
        <v>202205</v>
      </c>
      <c r="B27" s="177">
        <f>'Prep Partner Performance'!AE$2</f>
        <v>2022</v>
      </c>
      <c r="C27" s="178" t="str">
        <f>'Prep Partner Performance'!Z$2</f>
        <v>05</v>
      </c>
      <c r="D27" s="176">
        <f>'Prep Partner Performance'!G$2</f>
        <v>14943</v>
      </c>
      <c r="E27" s="175" t="str">
        <f>'Prep Partner Performance'!C$2</f>
        <v>Kisima Health Centre</v>
      </c>
      <c r="F27" s="197" t="str">
        <f>'Prep Partner Performance'!B$26</f>
        <v xml:space="preserve">Number Initiated (New) on PrEP 
Pre-populated From the Form 1a for the same month.
Ensure you upload the Form1a for the month above before downloading the prep form
</v>
      </c>
      <c r="G27" s="175" t="str">
        <f>'Prep Partner Performance'!C33</f>
        <v>Serodiscordant Couple</v>
      </c>
      <c r="H27" s="175" t="str">
        <f>'Prep Partner Performance'!D33</f>
        <v>P01-26</v>
      </c>
      <c r="I27" s="175">
        <f>'Prep Partner Performance'!E33</f>
        <v>0</v>
      </c>
      <c r="J27" s="175">
        <f>'Prep Partner Performance'!F33</f>
        <v>0</v>
      </c>
      <c r="K27" s="175">
        <f>'Prep Partner Performance'!G33</f>
        <v>0</v>
      </c>
      <c r="L27" s="175">
        <f>'Prep Partner Performance'!H33</f>
        <v>0</v>
      </c>
      <c r="M27" s="175">
        <f>'Prep Partner Performance'!I33</f>
        <v>0</v>
      </c>
      <c r="N27" s="175">
        <f>'Prep Partner Performance'!J33</f>
        <v>0</v>
      </c>
      <c r="O27" s="175">
        <f>'Prep Partner Performance'!K33</f>
        <v>0</v>
      </c>
      <c r="P27" s="175">
        <f>'Prep Partner Performance'!L33</f>
        <v>0</v>
      </c>
      <c r="Q27" s="175">
        <f>'Prep Partner Performance'!M33</f>
        <v>0</v>
      </c>
      <c r="R27" s="175">
        <f>'Prep Partner Performance'!N33</f>
        <v>0</v>
      </c>
      <c r="S27" s="175">
        <f>'Prep Partner Performance'!O33</f>
        <v>0</v>
      </c>
      <c r="T27" s="175">
        <f>'Prep Partner Performance'!P33</f>
        <v>0</v>
      </c>
      <c r="U27" s="175">
        <f>'Prep Partner Performance'!Q33</f>
        <v>0</v>
      </c>
      <c r="V27" s="175">
        <f>'Prep Partner Performance'!R33</f>
        <v>0</v>
      </c>
      <c r="W27" s="175">
        <f>'Prep Partner Performance'!S33</f>
        <v>0</v>
      </c>
      <c r="X27" s="175">
        <f>'Prep Partner Performance'!T33</f>
        <v>0</v>
      </c>
      <c r="Y27" s="175">
        <f>'Prep Partner Performance'!U33</f>
        <v>0</v>
      </c>
      <c r="Z27" s="175">
        <f>'Prep Partner Performance'!V33</f>
        <v>0</v>
      </c>
      <c r="AA27" s="175">
        <f>'Prep Partner Performance'!W33</f>
        <v>0</v>
      </c>
      <c r="AB27" s="175">
        <f>'Prep Partner Performance'!X33</f>
        <v>0</v>
      </c>
      <c r="AC27" s="175">
        <f>'Prep Partner Performance'!Y33</f>
        <v>0</v>
      </c>
      <c r="AD27" s="175">
        <f>'Prep Partner Performance'!Z33</f>
        <v>0</v>
      </c>
      <c r="AE27" s="175">
        <f>'Prep Partner Performance'!AA33</f>
        <v>0</v>
      </c>
      <c r="AF27" s="175">
        <f>'Prep Partner Performance'!AB33</f>
        <v>0</v>
      </c>
      <c r="AG27" s="175">
        <f>'Prep Partner Performance'!AC33</f>
        <v>0</v>
      </c>
      <c r="AH27" s="175">
        <f>'Prep Partner Performance'!AD33</f>
        <v>0</v>
      </c>
      <c r="AI27" s="175">
        <f>'Prep Partner Performance'!AE33</f>
        <v>0</v>
      </c>
      <c r="AJ27" s="175">
        <f>'Prep Partner Performance'!AF33</f>
        <v>0</v>
      </c>
      <c r="AK27" s="175">
        <f>'Prep Partner Performance'!AG33</f>
        <v>0</v>
      </c>
      <c r="AL27" s="175">
        <f>'Prep Partner Performance'!AH33</f>
        <v>0</v>
      </c>
      <c r="AM27" s="176">
        <f t="shared" si="1"/>
        <v>0</v>
      </c>
      <c r="AN27" s="175" t="str">
        <f>'Prep Partner Performance'!B$3</f>
        <v>PrEP Partner Performance Tool version 2.0.0</v>
      </c>
      <c r="AO27" s="197">
        <f>'Prep Partner Performance'!AJ33</f>
        <v>0</v>
      </c>
    </row>
    <row r="28" spans="1:41" x14ac:dyDescent="0.25">
      <c r="A28" s="176" t="str">
        <f t="shared" si="0"/>
        <v>202205</v>
      </c>
      <c r="B28" s="177">
        <f>'Prep Partner Performance'!AE$2</f>
        <v>2022</v>
      </c>
      <c r="C28" s="178" t="str">
        <f>'Prep Partner Performance'!Z$2</f>
        <v>05</v>
      </c>
      <c r="D28" s="176">
        <f>'Prep Partner Performance'!G$2</f>
        <v>14943</v>
      </c>
      <c r="E28" s="175" t="str">
        <f>'Prep Partner Performance'!C$2</f>
        <v>Kisima Health Centre</v>
      </c>
      <c r="F28" s="197" t="str">
        <f>'Prep Partner Performance'!B$26</f>
        <v xml:space="preserve">Number Initiated (New) on PrEP 
Pre-populated From the Form 1a for the same month.
Ensure you upload the Form1a for the month above before downloading the prep form
</v>
      </c>
      <c r="G28" s="175" t="str">
        <f>'Prep Partner Performance'!C34</f>
        <v>Pregnant and Breast Feeding Women</v>
      </c>
      <c r="H28" s="175" t="str">
        <f>'Prep Partner Performance'!D34</f>
        <v>P01-27</v>
      </c>
      <c r="I28" s="175">
        <f>'Prep Partner Performance'!E34</f>
        <v>0</v>
      </c>
      <c r="J28" s="175">
        <f>'Prep Partner Performance'!F34</f>
        <v>0</v>
      </c>
      <c r="K28" s="175">
        <f>'Prep Partner Performance'!G34</f>
        <v>0</v>
      </c>
      <c r="L28" s="175">
        <f>'Prep Partner Performance'!H34</f>
        <v>0</v>
      </c>
      <c r="M28" s="175">
        <f>'Prep Partner Performance'!I34</f>
        <v>0</v>
      </c>
      <c r="N28" s="175">
        <f>'Prep Partner Performance'!J34</f>
        <v>0</v>
      </c>
      <c r="O28" s="175">
        <f>'Prep Partner Performance'!K34</f>
        <v>0</v>
      </c>
      <c r="P28" s="175">
        <f>'Prep Partner Performance'!L34</f>
        <v>0</v>
      </c>
      <c r="Q28" s="175">
        <f>'Prep Partner Performance'!M34</f>
        <v>0</v>
      </c>
      <c r="R28" s="175">
        <f>'Prep Partner Performance'!N34</f>
        <v>0</v>
      </c>
      <c r="S28" s="175">
        <f>'Prep Partner Performance'!O34</f>
        <v>0</v>
      </c>
      <c r="T28" s="175">
        <f>'Prep Partner Performance'!P34</f>
        <v>0</v>
      </c>
      <c r="U28" s="175">
        <f>'Prep Partner Performance'!Q34</f>
        <v>0</v>
      </c>
      <c r="V28" s="175">
        <f>'Prep Partner Performance'!R34</f>
        <v>0</v>
      </c>
      <c r="W28" s="175">
        <f>'Prep Partner Performance'!S34</f>
        <v>0</v>
      </c>
      <c r="X28" s="175">
        <f>'Prep Partner Performance'!T34</f>
        <v>0</v>
      </c>
      <c r="Y28" s="175">
        <f>'Prep Partner Performance'!U34</f>
        <v>0</v>
      </c>
      <c r="Z28" s="175">
        <f>'Prep Partner Performance'!V34</f>
        <v>0</v>
      </c>
      <c r="AA28" s="175">
        <f>'Prep Partner Performance'!W34</f>
        <v>0</v>
      </c>
      <c r="AB28" s="175">
        <f>'Prep Partner Performance'!X34</f>
        <v>0</v>
      </c>
      <c r="AC28" s="175">
        <f>'Prep Partner Performance'!Y34</f>
        <v>0</v>
      </c>
      <c r="AD28" s="175">
        <f>'Prep Partner Performance'!Z34</f>
        <v>0</v>
      </c>
      <c r="AE28" s="175">
        <f>'Prep Partner Performance'!AA34</f>
        <v>0</v>
      </c>
      <c r="AF28" s="175">
        <f>'Prep Partner Performance'!AB34</f>
        <v>0</v>
      </c>
      <c r="AG28" s="175">
        <f>'Prep Partner Performance'!AC34</f>
        <v>0</v>
      </c>
      <c r="AH28" s="175">
        <f>'Prep Partner Performance'!AD34</f>
        <v>0</v>
      </c>
      <c r="AI28" s="175">
        <f>'Prep Partner Performance'!AE34</f>
        <v>0</v>
      </c>
      <c r="AJ28" s="175">
        <f>'Prep Partner Performance'!AF34</f>
        <v>0</v>
      </c>
      <c r="AK28" s="175">
        <f>'Prep Partner Performance'!AG34</f>
        <v>0</v>
      </c>
      <c r="AL28" s="175">
        <f>'Prep Partner Performance'!AH34</f>
        <v>0</v>
      </c>
      <c r="AM28" s="176">
        <f t="shared" si="1"/>
        <v>0</v>
      </c>
      <c r="AN28" s="175" t="str">
        <f>'Prep Partner Performance'!B$3</f>
        <v>PrEP Partner Performance Tool version 2.0.0</v>
      </c>
      <c r="AO28" s="197">
        <f>'Prep Partner Performance'!AJ34</f>
        <v>0</v>
      </c>
    </row>
    <row r="29" spans="1:41" x14ac:dyDescent="0.25">
      <c r="A29" s="176" t="str">
        <f t="shared" si="0"/>
        <v>202205</v>
      </c>
      <c r="B29" s="177">
        <f>'Prep Partner Performance'!AE$2</f>
        <v>2022</v>
      </c>
      <c r="C29" s="178" t="str">
        <f>'Prep Partner Performance'!Z$2</f>
        <v>05</v>
      </c>
      <c r="D29" s="176">
        <f>'Prep Partner Performance'!G$2</f>
        <v>14943</v>
      </c>
      <c r="E29" s="175" t="str">
        <f>'Prep Partner Performance'!C$2</f>
        <v>Kisima Health Centre</v>
      </c>
      <c r="F29" s="197" t="str">
        <f>'Prep Partner Performance'!B35</f>
        <v>Number Continuing (Refills) PrEP</v>
      </c>
      <c r="G29" s="175" t="str">
        <f>'Prep Partner Performance'!C35</f>
        <v>Transgender</v>
      </c>
      <c r="H29" s="175" t="str">
        <f>'Prep Partner Performance'!D35</f>
        <v>P01-28</v>
      </c>
      <c r="I29" s="175">
        <f>'Prep Partner Performance'!E35</f>
        <v>0</v>
      </c>
      <c r="J29" s="175">
        <f>'Prep Partner Performance'!F35</f>
        <v>0</v>
      </c>
      <c r="K29" s="175">
        <f>'Prep Partner Performance'!G35</f>
        <v>0</v>
      </c>
      <c r="L29" s="175">
        <f>'Prep Partner Performance'!H35</f>
        <v>0</v>
      </c>
      <c r="M29" s="175">
        <f>'Prep Partner Performance'!I35</f>
        <v>0</v>
      </c>
      <c r="N29" s="175">
        <f>'Prep Partner Performance'!J35</f>
        <v>0</v>
      </c>
      <c r="O29" s="175">
        <f>'Prep Partner Performance'!K35</f>
        <v>0</v>
      </c>
      <c r="P29" s="175">
        <f>'Prep Partner Performance'!L35</f>
        <v>0</v>
      </c>
      <c r="Q29" s="175">
        <f>'Prep Partner Performance'!M35</f>
        <v>0</v>
      </c>
      <c r="R29" s="175">
        <f>'Prep Partner Performance'!N35</f>
        <v>0</v>
      </c>
      <c r="S29" s="175">
        <f>'Prep Partner Performance'!O35</f>
        <v>0</v>
      </c>
      <c r="T29" s="175">
        <f>'Prep Partner Performance'!P35</f>
        <v>0</v>
      </c>
      <c r="U29" s="175">
        <f>'Prep Partner Performance'!Q35</f>
        <v>0</v>
      </c>
      <c r="V29" s="175">
        <f>'Prep Partner Performance'!R35</f>
        <v>0</v>
      </c>
      <c r="W29" s="175">
        <f>'Prep Partner Performance'!S35</f>
        <v>0</v>
      </c>
      <c r="X29" s="175">
        <f>'Prep Partner Performance'!T35</f>
        <v>0</v>
      </c>
      <c r="Y29" s="175">
        <f>'Prep Partner Performance'!U35</f>
        <v>0</v>
      </c>
      <c r="Z29" s="175">
        <f>'Prep Partner Performance'!V35</f>
        <v>0</v>
      </c>
      <c r="AA29" s="175">
        <f>'Prep Partner Performance'!W35</f>
        <v>0</v>
      </c>
      <c r="AB29" s="175">
        <f>'Prep Partner Performance'!X35</f>
        <v>0</v>
      </c>
      <c r="AC29" s="175">
        <f>'Prep Partner Performance'!Y35</f>
        <v>0</v>
      </c>
      <c r="AD29" s="175">
        <f>'Prep Partner Performance'!Z35</f>
        <v>0</v>
      </c>
      <c r="AE29" s="175">
        <f>'Prep Partner Performance'!AA35</f>
        <v>0</v>
      </c>
      <c r="AF29" s="175">
        <f>'Prep Partner Performance'!AB35</f>
        <v>0</v>
      </c>
      <c r="AG29" s="175">
        <f>'Prep Partner Performance'!AC35</f>
        <v>0</v>
      </c>
      <c r="AH29" s="175">
        <f>'Prep Partner Performance'!AD35</f>
        <v>0</v>
      </c>
      <c r="AI29" s="175">
        <f>'Prep Partner Performance'!AE35</f>
        <v>0</v>
      </c>
      <c r="AJ29" s="175">
        <f>'Prep Partner Performance'!AF35</f>
        <v>0</v>
      </c>
      <c r="AK29" s="175">
        <f>'Prep Partner Performance'!AG35</f>
        <v>0</v>
      </c>
      <c r="AL29" s="175">
        <f>'Prep Partner Performance'!AH35</f>
        <v>0</v>
      </c>
      <c r="AM29" s="176">
        <f t="shared" si="1"/>
        <v>0</v>
      </c>
      <c r="AN29" s="175" t="str">
        <f>'Prep Partner Performance'!B$3</f>
        <v>PrEP Partner Performance Tool version 2.0.0</v>
      </c>
      <c r="AO29" s="197" t="str">
        <f>'Prep Partner Performance'!AJ35</f>
        <v/>
      </c>
    </row>
    <row r="30" spans="1:41" x14ac:dyDescent="0.25">
      <c r="A30" s="176" t="str">
        <f t="shared" si="0"/>
        <v>202205</v>
      </c>
      <c r="B30" s="177">
        <f>'Prep Partner Performance'!AE$2</f>
        <v>2022</v>
      </c>
      <c r="C30" s="178" t="str">
        <f>'Prep Partner Performance'!Z$2</f>
        <v>05</v>
      </c>
      <c r="D30" s="176">
        <f>'Prep Partner Performance'!G$2</f>
        <v>14943</v>
      </c>
      <c r="E30" s="175" t="str">
        <f>'Prep Partner Performance'!C$2</f>
        <v>Kisima Health Centre</v>
      </c>
      <c r="F30" s="197" t="str">
        <f>'Prep Partner Performance'!B$35</f>
        <v>Number Continuing (Refills) PrEP</v>
      </c>
      <c r="G30" s="175" t="str">
        <f>'Prep Partner Performance'!C36</f>
        <v>Adolescent Girls and Young Women</v>
      </c>
      <c r="H30" s="175" t="str">
        <f>'Prep Partner Performance'!D36</f>
        <v>P01-29</v>
      </c>
      <c r="I30" s="175">
        <f>'Prep Partner Performance'!E36</f>
        <v>0</v>
      </c>
      <c r="J30" s="175">
        <f>'Prep Partner Performance'!F36</f>
        <v>0</v>
      </c>
      <c r="K30" s="175">
        <f>'Prep Partner Performance'!G36</f>
        <v>0</v>
      </c>
      <c r="L30" s="175">
        <f>'Prep Partner Performance'!H36</f>
        <v>0</v>
      </c>
      <c r="M30" s="175">
        <f>'Prep Partner Performance'!I36</f>
        <v>0</v>
      </c>
      <c r="N30" s="175">
        <f>'Prep Partner Performance'!J36</f>
        <v>0</v>
      </c>
      <c r="O30" s="175">
        <f>'Prep Partner Performance'!K36</f>
        <v>0</v>
      </c>
      <c r="P30" s="175">
        <f>'Prep Partner Performance'!L36</f>
        <v>0</v>
      </c>
      <c r="Q30" s="175">
        <f>'Prep Partner Performance'!M36</f>
        <v>0</v>
      </c>
      <c r="R30" s="175">
        <f>'Prep Partner Performance'!N36</f>
        <v>0</v>
      </c>
      <c r="S30" s="175">
        <f>'Prep Partner Performance'!O36</f>
        <v>0</v>
      </c>
      <c r="T30" s="175">
        <f>'Prep Partner Performance'!P36</f>
        <v>0</v>
      </c>
      <c r="U30" s="175">
        <f>'Prep Partner Performance'!Q36</f>
        <v>0</v>
      </c>
      <c r="V30" s="175">
        <f>'Prep Partner Performance'!R36</f>
        <v>0</v>
      </c>
      <c r="W30" s="175">
        <f>'Prep Partner Performance'!S36</f>
        <v>0</v>
      </c>
      <c r="X30" s="175">
        <f>'Prep Partner Performance'!T36</f>
        <v>0</v>
      </c>
      <c r="Y30" s="175">
        <f>'Prep Partner Performance'!U36</f>
        <v>0</v>
      </c>
      <c r="Z30" s="175">
        <f>'Prep Partner Performance'!V36</f>
        <v>0</v>
      </c>
      <c r="AA30" s="175">
        <f>'Prep Partner Performance'!W36</f>
        <v>0</v>
      </c>
      <c r="AB30" s="175">
        <f>'Prep Partner Performance'!X36</f>
        <v>0</v>
      </c>
      <c r="AC30" s="175">
        <f>'Prep Partner Performance'!Y36</f>
        <v>0</v>
      </c>
      <c r="AD30" s="175">
        <f>'Prep Partner Performance'!Z36</f>
        <v>0</v>
      </c>
      <c r="AE30" s="175">
        <f>'Prep Partner Performance'!AA36</f>
        <v>0</v>
      </c>
      <c r="AF30" s="175">
        <f>'Prep Partner Performance'!AB36</f>
        <v>0</v>
      </c>
      <c r="AG30" s="175">
        <f>'Prep Partner Performance'!AC36</f>
        <v>0</v>
      </c>
      <c r="AH30" s="175">
        <f>'Prep Partner Performance'!AD36</f>
        <v>0</v>
      </c>
      <c r="AI30" s="175">
        <f>'Prep Partner Performance'!AE36</f>
        <v>0</v>
      </c>
      <c r="AJ30" s="175">
        <f>'Prep Partner Performance'!AF36</f>
        <v>0</v>
      </c>
      <c r="AK30" s="175">
        <f>'Prep Partner Performance'!AG36</f>
        <v>0</v>
      </c>
      <c r="AL30" s="175">
        <f>'Prep Partner Performance'!AH36</f>
        <v>0</v>
      </c>
      <c r="AM30" s="176">
        <f t="shared" si="1"/>
        <v>0</v>
      </c>
      <c r="AN30" s="175" t="str">
        <f>'Prep Partner Performance'!B$3</f>
        <v>PrEP Partner Performance Tool version 2.0.0</v>
      </c>
      <c r="AO30" s="197" t="str">
        <f>'Prep Partner Performance'!AJ36</f>
        <v/>
      </c>
    </row>
    <row r="31" spans="1:41" x14ac:dyDescent="0.25">
      <c r="A31" s="176" t="str">
        <f t="shared" si="0"/>
        <v>202205</v>
      </c>
      <c r="B31" s="177">
        <f>'Prep Partner Performance'!AE$2</f>
        <v>2022</v>
      </c>
      <c r="C31" s="178" t="str">
        <f>'Prep Partner Performance'!Z$2</f>
        <v>05</v>
      </c>
      <c r="D31" s="176">
        <f>'Prep Partner Performance'!G$2</f>
        <v>14943</v>
      </c>
      <c r="E31" s="175" t="str">
        <f>'Prep Partner Performance'!C$2</f>
        <v>Kisima Health Centre</v>
      </c>
      <c r="F31" s="197" t="str">
        <f>'Prep Partner Performance'!B$35</f>
        <v>Number Continuing (Refills) PrEP</v>
      </c>
      <c r="G31" s="175" t="str">
        <f>'Prep Partner Performance'!C37</f>
        <v>Men who have Sex With Men</v>
      </c>
      <c r="H31" s="175" t="str">
        <f>'Prep Partner Performance'!D37</f>
        <v>P01-30</v>
      </c>
      <c r="I31" s="175">
        <f>'Prep Partner Performance'!E37</f>
        <v>0</v>
      </c>
      <c r="J31" s="175">
        <f>'Prep Partner Performance'!F37</f>
        <v>0</v>
      </c>
      <c r="K31" s="175">
        <f>'Prep Partner Performance'!G37</f>
        <v>0</v>
      </c>
      <c r="L31" s="175">
        <f>'Prep Partner Performance'!H37</f>
        <v>0</v>
      </c>
      <c r="M31" s="175">
        <f>'Prep Partner Performance'!I37</f>
        <v>0</v>
      </c>
      <c r="N31" s="175">
        <f>'Prep Partner Performance'!J37</f>
        <v>0</v>
      </c>
      <c r="O31" s="175">
        <f>'Prep Partner Performance'!K37</f>
        <v>0</v>
      </c>
      <c r="P31" s="175">
        <f>'Prep Partner Performance'!L37</f>
        <v>0</v>
      </c>
      <c r="Q31" s="175">
        <f>'Prep Partner Performance'!M37</f>
        <v>0</v>
      </c>
      <c r="R31" s="175">
        <f>'Prep Partner Performance'!N37</f>
        <v>0</v>
      </c>
      <c r="S31" s="175">
        <f>'Prep Partner Performance'!O37</f>
        <v>0</v>
      </c>
      <c r="T31" s="175">
        <f>'Prep Partner Performance'!P37</f>
        <v>0</v>
      </c>
      <c r="U31" s="175">
        <f>'Prep Partner Performance'!Q37</f>
        <v>0</v>
      </c>
      <c r="V31" s="175">
        <f>'Prep Partner Performance'!R37</f>
        <v>0</v>
      </c>
      <c r="W31" s="175">
        <f>'Prep Partner Performance'!S37</f>
        <v>0</v>
      </c>
      <c r="X31" s="175">
        <f>'Prep Partner Performance'!T37</f>
        <v>0</v>
      </c>
      <c r="Y31" s="175">
        <f>'Prep Partner Performance'!U37</f>
        <v>0</v>
      </c>
      <c r="Z31" s="175">
        <f>'Prep Partner Performance'!V37</f>
        <v>0</v>
      </c>
      <c r="AA31" s="175">
        <f>'Prep Partner Performance'!W37</f>
        <v>0</v>
      </c>
      <c r="AB31" s="175">
        <f>'Prep Partner Performance'!X37</f>
        <v>0</v>
      </c>
      <c r="AC31" s="175">
        <f>'Prep Partner Performance'!Y37</f>
        <v>0</v>
      </c>
      <c r="AD31" s="175">
        <f>'Prep Partner Performance'!Z37</f>
        <v>0</v>
      </c>
      <c r="AE31" s="175">
        <f>'Prep Partner Performance'!AA37</f>
        <v>0</v>
      </c>
      <c r="AF31" s="175">
        <f>'Prep Partner Performance'!AB37</f>
        <v>0</v>
      </c>
      <c r="AG31" s="175">
        <f>'Prep Partner Performance'!AC37</f>
        <v>0</v>
      </c>
      <c r="AH31" s="175">
        <f>'Prep Partner Performance'!AD37</f>
        <v>0</v>
      </c>
      <c r="AI31" s="175">
        <f>'Prep Partner Performance'!AE37</f>
        <v>0</v>
      </c>
      <c r="AJ31" s="175">
        <f>'Prep Partner Performance'!AF37</f>
        <v>0</v>
      </c>
      <c r="AK31" s="175">
        <f>'Prep Partner Performance'!AG37</f>
        <v>0</v>
      </c>
      <c r="AL31" s="175">
        <f>'Prep Partner Performance'!AH37</f>
        <v>0</v>
      </c>
      <c r="AM31" s="176">
        <f t="shared" si="1"/>
        <v>0</v>
      </c>
      <c r="AN31" s="175" t="str">
        <f>'Prep Partner Performance'!B$3</f>
        <v>PrEP Partner Performance Tool version 2.0.0</v>
      </c>
      <c r="AO31" s="197" t="str">
        <f>'Prep Partner Performance'!AJ37</f>
        <v/>
      </c>
    </row>
    <row r="32" spans="1:41" x14ac:dyDescent="0.25">
      <c r="A32" s="176" t="str">
        <f t="shared" si="0"/>
        <v>202205</v>
      </c>
      <c r="B32" s="177">
        <f>'Prep Partner Performance'!AE$2</f>
        <v>2022</v>
      </c>
      <c r="C32" s="178" t="str">
        <f>'Prep Partner Performance'!Z$2</f>
        <v>05</v>
      </c>
      <c r="D32" s="176">
        <f>'Prep Partner Performance'!G$2</f>
        <v>14943</v>
      </c>
      <c r="E32" s="175" t="str">
        <f>'Prep Partner Performance'!C$2</f>
        <v>Kisima Health Centre</v>
      </c>
      <c r="F32" s="197" t="str">
        <f>'Prep Partner Performance'!B$35</f>
        <v>Number Continuing (Refills) PrEP</v>
      </c>
      <c r="G32" s="175" t="str">
        <f>'Prep Partner Performance'!C38</f>
        <v>Men at high risk</v>
      </c>
      <c r="H32" s="175" t="str">
        <f>'Prep Partner Performance'!D38</f>
        <v>P01-31</v>
      </c>
      <c r="I32" s="175">
        <f>'Prep Partner Performance'!E38</f>
        <v>0</v>
      </c>
      <c r="J32" s="175">
        <f>'Prep Partner Performance'!F38</f>
        <v>0</v>
      </c>
      <c r="K32" s="175">
        <f>'Prep Partner Performance'!G38</f>
        <v>0</v>
      </c>
      <c r="L32" s="175">
        <f>'Prep Partner Performance'!H38</f>
        <v>0</v>
      </c>
      <c r="M32" s="175">
        <f>'Prep Partner Performance'!I38</f>
        <v>0</v>
      </c>
      <c r="N32" s="175">
        <f>'Prep Partner Performance'!J38</f>
        <v>0</v>
      </c>
      <c r="O32" s="175">
        <f>'Prep Partner Performance'!K38</f>
        <v>0</v>
      </c>
      <c r="P32" s="175">
        <f>'Prep Partner Performance'!L38</f>
        <v>0</v>
      </c>
      <c r="Q32" s="175">
        <f>'Prep Partner Performance'!M38</f>
        <v>0</v>
      </c>
      <c r="R32" s="175">
        <f>'Prep Partner Performance'!N38</f>
        <v>0</v>
      </c>
      <c r="S32" s="175">
        <f>'Prep Partner Performance'!O38</f>
        <v>0</v>
      </c>
      <c r="T32" s="175">
        <f>'Prep Partner Performance'!P38</f>
        <v>0</v>
      </c>
      <c r="U32" s="175">
        <f>'Prep Partner Performance'!Q38</f>
        <v>0</v>
      </c>
      <c r="V32" s="175">
        <f>'Prep Partner Performance'!R38</f>
        <v>0</v>
      </c>
      <c r="W32" s="175">
        <f>'Prep Partner Performance'!S38</f>
        <v>0</v>
      </c>
      <c r="X32" s="175">
        <f>'Prep Partner Performance'!T38</f>
        <v>0</v>
      </c>
      <c r="Y32" s="175">
        <f>'Prep Partner Performance'!U38</f>
        <v>0</v>
      </c>
      <c r="Z32" s="175">
        <f>'Prep Partner Performance'!V38</f>
        <v>0</v>
      </c>
      <c r="AA32" s="175">
        <f>'Prep Partner Performance'!W38</f>
        <v>0</v>
      </c>
      <c r="AB32" s="175">
        <f>'Prep Partner Performance'!X38</f>
        <v>0</v>
      </c>
      <c r="AC32" s="175">
        <f>'Prep Partner Performance'!Y38</f>
        <v>0</v>
      </c>
      <c r="AD32" s="175">
        <f>'Prep Partner Performance'!Z38</f>
        <v>0</v>
      </c>
      <c r="AE32" s="175">
        <f>'Prep Partner Performance'!AA38</f>
        <v>0</v>
      </c>
      <c r="AF32" s="175">
        <f>'Prep Partner Performance'!AB38</f>
        <v>0</v>
      </c>
      <c r="AG32" s="175">
        <f>'Prep Partner Performance'!AC38</f>
        <v>0</v>
      </c>
      <c r="AH32" s="175">
        <f>'Prep Partner Performance'!AD38</f>
        <v>0</v>
      </c>
      <c r="AI32" s="175">
        <f>'Prep Partner Performance'!AE38</f>
        <v>0</v>
      </c>
      <c r="AJ32" s="175">
        <f>'Prep Partner Performance'!AF38</f>
        <v>0</v>
      </c>
      <c r="AK32" s="175">
        <f>'Prep Partner Performance'!AG38</f>
        <v>0</v>
      </c>
      <c r="AL32" s="175">
        <f>'Prep Partner Performance'!AH38</f>
        <v>0</v>
      </c>
      <c r="AM32" s="176">
        <f t="shared" si="1"/>
        <v>0</v>
      </c>
      <c r="AN32" s="175" t="str">
        <f>'Prep Partner Performance'!B$3</f>
        <v>PrEP Partner Performance Tool version 2.0.0</v>
      </c>
      <c r="AO32" s="197" t="str">
        <f>'Prep Partner Performance'!AJ38</f>
        <v/>
      </c>
    </row>
    <row r="33" spans="1:41" x14ac:dyDescent="0.25">
      <c r="A33" s="176" t="str">
        <f t="shared" si="0"/>
        <v>202205</v>
      </c>
      <c r="B33" s="177">
        <f>'Prep Partner Performance'!AE$2</f>
        <v>2022</v>
      </c>
      <c r="C33" s="178" t="str">
        <f>'Prep Partner Performance'!Z$2</f>
        <v>05</v>
      </c>
      <c r="D33" s="176">
        <f>'Prep Partner Performance'!G$2</f>
        <v>14943</v>
      </c>
      <c r="E33" s="175" t="str">
        <f>'Prep Partner Performance'!C$2</f>
        <v>Kisima Health Centre</v>
      </c>
      <c r="F33" s="197" t="str">
        <f>'Prep Partner Performance'!B$35</f>
        <v>Number Continuing (Refills) PrEP</v>
      </c>
      <c r="G33" s="175" t="str">
        <f>'Prep Partner Performance'!C39</f>
        <v>Female Sex Workers</v>
      </c>
      <c r="H33" s="175" t="str">
        <f>'Prep Partner Performance'!D39</f>
        <v>P01-32</v>
      </c>
      <c r="I33" s="175">
        <f>'Prep Partner Performance'!E39</f>
        <v>0</v>
      </c>
      <c r="J33" s="175">
        <f>'Prep Partner Performance'!F39</f>
        <v>0</v>
      </c>
      <c r="K33" s="175">
        <f>'Prep Partner Performance'!G39</f>
        <v>0</v>
      </c>
      <c r="L33" s="175">
        <f>'Prep Partner Performance'!H39</f>
        <v>0</v>
      </c>
      <c r="M33" s="175">
        <f>'Prep Partner Performance'!I39</f>
        <v>0</v>
      </c>
      <c r="N33" s="175">
        <f>'Prep Partner Performance'!J39</f>
        <v>0</v>
      </c>
      <c r="O33" s="175">
        <f>'Prep Partner Performance'!K39</f>
        <v>0</v>
      </c>
      <c r="P33" s="175">
        <f>'Prep Partner Performance'!L39</f>
        <v>0</v>
      </c>
      <c r="Q33" s="175">
        <f>'Prep Partner Performance'!M39</f>
        <v>0</v>
      </c>
      <c r="R33" s="175">
        <f>'Prep Partner Performance'!N39</f>
        <v>0</v>
      </c>
      <c r="S33" s="175">
        <f>'Prep Partner Performance'!O39</f>
        <v>0</v>
      </c>
      <c r="T33" s="175">
        <f>'Prep Partner Performance'!P39</f>
        <v>0</v>
      </c>
      <c r="U33" s="175">
        <f>'Prep Partner Performance'!Q39</f>
        <v>0</v>
      </c>
      <c r="V33" s="175">
        <f>'Prep Partner Performance'!R39</f>
        <v>0</v>
      </c>
      <c r="W33" s="175">
        <f>'Prep Partner Performance'!S39</f>
        <v>0</v>
      </c>
      <c r="X33" s="175">
        <f>'Prep Partner Performance'!T39</f>
        <v>0</v>
      </c>
      <c r="Y33" s="175">
        <f>'Prep Partner Performance'!U39</f>
        <v>0</v>
      </c>
      <c r="Z33" s="175">
        <f>'Prep Partner Performance'!V39</f>
        <v>0</v>
      </c>
      <c r="AA33" s="175">
        <f>'Prep Partner Performance'!W39</f>
        <v>0</v>
      </c>
      <c r="AB33" s="175">
        <f>'Prep Partner Performance'!X39</f>
        <v>0</v>
      </c>
      <c r="AC33" s="175">
        <f>'Prep Partner Performance'!Y39</f>
        <v>0</v>
      </c>
      <c r="AD33" s="175">
        <f>'Prep Partner Performance'!Z39</f>
        <v>0</v>
      </c>
      <c r="AE33" s="175">
        <f>'Prep Partner Performance'!AA39</f>
        <v>0</v>
      </c>
      <c r="AF33" s="175">
        <f>'Prep Partner Performance'!AB39</f>
        <v>0</v>
      </c>
      <c r="AG33" s="175">
        <f>'Prep Partner Performance'!AC39</f>
        <v>0</v>
      </c>
      <c r="AH33" s="175">
        <f>'Prep Partner Performance'!AD39</f>
        <v>0</v>
      </c>
      <c r="AI33" s="175">
        <f>'Prep Partner Performance'!AE39</f>
        <v>0</v>
      </c>
      <c r="AJ33" s="175">
        <f>'Prep Partner Performance'!AF39</f>
        <v>0</v>
      </c>
      <c r="AK33" s="175">
        <f>'Prep Partner Performance'!AG39</f>
        <v>0</v>
      </c>
      <c r="AL33" s="175">
        <f>'Prep Partner Performance'!AH39</f>
        <v>0</v>
      </c>
      <c r="AM33" s="176">
        <f t="shared" si="1"/>
        <v>0</v>
      </c>
      <c r="AN33" s="175" t="str">
        <f>'Prep Partner Performance'!B$3</f>
        <v>PrEP Partner Performance Tool version 2.0.0</v>
      </c>
      <c r="AO33" s="197" t="str">
        <f>'Prep Partner Performance'!AJ39</f>
        <v/>
      </c>
    </row>
    <row r="34" spans="1:41" x14ac:dyDescent="0.25">
      <c r="A34" s="176" t="str">
        <f t="shared" si="0"/>
        <v>202205</v>
      </c>
      <c r="B34" s="177">
        <f>'Prep Partner Performance'!AE$2</f>
        <v>2022</v>
      </c>
      <c r="C34" s="178" t="str">
        <f>'Prep Partner Performance'!Z$2</f>
        <v>05</v>
      </c>
      <c r="D34" s="176">
        <f>'Prep Partner Performance'!G$2</f>
        <v>14943</v>
      </c>
      <c r="E34" s="175" t="str">
        <f>'Prep Partner Performance'!C$2</f>
        <v>Kisima Health Centre</v>
      </c>
      <c r="F34" s="197" t="str">
        <f>'Prep Partner Performance'!B$35</f>
        <v>Number Continuing (Refills) PrEP</v>
      </c>
      <c r="G34" s="175" t="str">
        <f>'Prep Partner Performance'!C40</f>
        <v>People who Inject Drugs</v>
      </c>
      <c r="H34" s="175" t="str">
        <f>'Prep Partner Performance'!D40</f>
        <v>P01-33</v>
      </c>
      <c r="I34" s="175">
        <f>'Prep Partner Performance'!E40</f>
        <v>0</v>
      </c>
      <c r="J34" s="175">
        <f>'Prep Partner Performance'!F40</f>
        <v>0</v>
      </c>
      <c r="K34" s="175">
        <f>'Prep Partner Performance'!G40</f>
        <v>0</v>
      </c>
      <c r="L34" s="175">
        <f>'Prep Partner Performance'!H40</f>
        <v>0</v>
      </c>
      <c r="M34" s="175">
        <f>'Prep Partner Performance'!I40</f>
        <v>0</v>
      </c>
      <c r="N34" s="175">
        <f>'Prep Partner Performance'!J40</f>
        <v>0</v>
      </c>
      <c r="O34" s="175">
        <f>'Prep Partner Performance'!K40</f>
        <v>0</v>
      </c>
      <c r="P34" s="175">
        <f>'Prep Partner Performance'!L40</f>
        <v>0</v>
      </c>
      <c r="Q34" s="175">
        <f>'Prep Partner Performance'!M40</f>
        <v>0</v>
      </c>
      <c r="R34" s="175">
        <f>'Prep Partner Performance'!N40</f>
        <v>0</v>
      </c>
      <c r="S34" s="175">
        <f>'Prep Partner Performance'!O40</f>
        <v>0</v>
      </c>
      <c r="T34" s="175">
        <f>'Prep Partner Performance'!P40</f>
        <v>0</v>
      </c>
      <c r="U34" s="175">
        <f>'Prep Partner Performance'!Q40</f>
        <v>0</v>
      </c>
      <c r="V34" s="175">
        <f>'Prep Partner Performance'!R40</f>
        <v>0</v>
      </c>
      <c r="W34" s="175">
        <f>'Prep Partner Performance'!S40</f>
        <v>0</v>
      </c>
      <c r="X34" s="175">
        <f>'Prep Partner Performance'!T40</f>
        <v>0</v>
      </c>
      <c r="Y34" s="175">
        <f>'Prep Partner Performance'!U40</f>
        <v>0</v>
      </c>
      <c r="Z34" s="175">
        <f>'Prep Partner Performance'!V40</f>
        <v>0</v>
      </c>
      <c r="AA34" s="175">
        <f>'Prep Partner Performance'!W40</f>
        <v>0</v>
      </c>
      <c r="AB34" s="175">
        <f>'Prep Partner Performance'!X40</f>
        <v>0</v>
      </c>
      <c r="AC34" s="175">
        <f>'Prep Partner Performance'!Y40</f>
        <v>0</v>
      </c>
      <c r="AD34" s="175">
        <f>'Prep Partner Performance'!Z40</f>
        <v>0</v>
      </c>
      <c r="AE34" s="175">
        <f>'Prep Partner Performance'!AA40</f>
        <v>0</v>
      </c>
      <c r="AF34" s="175">
        <f>'Prep Partner Performance'!AB40</f>
        <v>0</v>
      </c>
      <c r="AG34" s="175">
        <f>'Prep Partner Performance'!AC40</f>
        <v>0</v>
      </c>
      <c r="AH34" s="175">
        <f>'Prep Partner Performance'!AD40</f>
        <v>0</v>
      </c>
      <c r="AI34" s="175">
        <f>'Prep Partner Performance'!AE40</f>
        <v>0</v>
      </c>
      <c r="AJ34" s="175">
        <f>'Prep Partner Performance'!AF40</f>
        <v>0</v>
      </c>
      <c r="AK34" s="175">
        <f>'Prep Partner Performance'!AG40</f>
        <v>0</v>
      </c>
      <c r="AL34" s="175">
        <f>'Prep Partner Performance'!AH40</f>
        <v>0</v>
      </c>
      <c r="AM34" s="176">
        <f t="shared" si="1"/>
        <v>0</v>
      </c>
      <c r="AN34" s="175" t="str">
        <f>'Prep Partner Performance'!B$3</f>
        <v>PrEP Partner Performance Tool version 2.0.0</v>
      </c>
      <c r="AO34" s="197" t="str">
        <f>'Prep Partner Performance'!AJ40</f>
        <v/>
      </c>
    </row>
    <row r="35" spans="1:41" x14ac:dyDescent="0.25">
      <c r="A35" s="176" t="str">
        <f t="shared" si="0"/>
        <v>202205</v>
      </c>
      <c r="B35" s="177">
        <f>'Prep Partner Performance'!AE$2</f>
        <v>2022</v>
      </c>
      <c r="C35" s="178" t="str">
        <f>'Prep Partner Performance'!Z$2</f>
        <v>05</v>
      </c>
      <c r="D35" s="176">
        <f>'Prep Partner Performance'!G$2</f>
        <v>14943</v>
      </c>
      <c r="E35" s="175" t="str">
        <f>'Prep Partner Performance'!C$2</f>
        <v>Kisima Health Centre</v>
      </c>
      <c r="F35" s="197" t="str">
        <f>'Prep Partner Performance'!B$35</f>
        <v>Number Continuing (Refills) PrEP</v>
      </c>
      <c r="G35" s="175" t="str">
        <f>'Prep Partner Performance'!C41</f>
        <v>Other Women</v>
      </c>
      <c r="H35" s="175" t="str">
        <f>'Prep Partner Performance'!D41</f>
        <v>P01-34</v>
      </c>
      <c r="I35" s="175">
        <f>'Prep Partner Performance'!E41</f>
        <v>0</v>
      </c>
      <c r="J35" s="175">
        <f>'Prep Partner Performance'!F41</f>
        <v>0</v>
      </c>
      <c r="K35" s="175">
        <f>'Prep Partner Performance'!G41</f>
        <v>0</v>
      </c>
      <c r="L35" s="175">
        <f>'Prep Partner Performance'!H41</f>
        <v>0</v>
      </c>
      <c r="M35" s="175">
        <f>'Prep Partner Performance'!I41</f>
        <v>0</v>
      </c>
      <c r="N35" s="175">
        <f>'Prep Partner Performance'!J41</f>
        <v>0</v>
      </c>
      <c r="O35" s="175">
        <f>'Prep Partner Performance'!K41</f>
        <v>0</v>
      </c>
      <c r="P35" s="175">
        <f>'Prep Partner Performance'!L41</f>
        <v>0</v>
      </c>
      <c r="Q35" s="175">
        <f>'Prep Partner Performance'!M41</f>
        <v>0</v>
      </c>
      <c r="R35" s="175">
        <f>'Prep Partner Performance'!N41</f>
        <v>0</v>
      </c>
      <c r="S35" s="175">
        <f>'Prep Partner Performance'!O41</f>
        <v>0</v>
      </c>
      <c r="T35" s="175">
        <f>'Prep Partner Performance'!P41</f>
        <v>0</v>
      </c>
      <c r="U35" s="175">
        <f>'Prep Partner Performance'!Q41</f>
        <v>0</v>
      </c>
      <c r="V35" s="175">
        <f>'Prep Partner Performance'!R41</f>
        <v>0</v>
      </c>
      <c r="W35" s="175">
        <f>'Prep Partner Performance'!S41</f>
        <v>0</v>
      </c>
      <c r="X35" s="175">
        <f>'Prep Partner Performance'!T41</f>
        <v>0</v>
      </c>
      <c r="Y35" s="175">
        <f>'Prep Partner Performance'!U41</f>
        <v>0</v>
      </c>
      <c r="Z35" s="175">
        <f>'Prep Partner Performance'!V41</f>
        <v>0</v>
      </c>
      <c r="AA35" s="175">
        <f>'Prep Partner Performance'!W41</f>
        <v>0</v>
      </c>
      <c r="AB35" s="175">
        <f>'Prep Partner Performance'!X41</f>
        <v>0</v>
      </c>
      <c r="AC35" s="175">
        <f>'Prep Partner Performance'!Y41</f>
        <v>0</v>
      </c>
      <c r="AD35" s="175">
        <f>'Prep Partner Performance'!Z41</f>
        <v>0</v>
      </c>
      <c r="AE35" s="175">
        <f>'Prep Partner Performance'!AA41</f>
        <v>0</v>
      </c>
      <c r="AF35" s="175">
        <f>'Prep Partner Performance'!AB41</f>
        <v>0</v>
      </c>
      <c r="AG35" s="175">
        <f>'Prep Partner Performance'!AC41</f>
        <v>0</v>
      </c>
      <c r="AH35" s="175">
        <f>'Prep Partner Performance'!AD41</f>
        <v>0</v>
      </c>
      <c r="AI35" s="175">
        <f>'Prep Partner Performance'!AE41</f>
        <v>0</v>
      </c>
      <c r="AJ35" s="175">
        <f>'Prep Partner Performance'!AF41</f>
        <v>0</v>
      </c>
      <c r="AK35" s="175">
        <f>'Prep Partner Performance'!AG41</f>
        <v>0</v>
      </c>
      <c r="AL35" s="175">
        <f>'Prep Partner Performance'!AH41</f>
        <v>0</v>
      </c>
      <c r="AM35" s="176">
        <f t="shared" si="1"/>
        <v>0</v>
      </c>
      <c r="AN35" s="175" t="str">
        <f>'Prep Partner Performance'!B$3</f>
        <v>PrEP Partner Performance Tool version 2.0.0</v>
      </c>
      <c r="AO35" s="197" t="str">
        <f>'Prep Partner Performance'!AJ41</f>
        <v/>
      </c>
    </row>
    <row r="36" spans="1:41" x14ac:dyDescent="0.25">
      <c r="A36" s="176" t="str">
        <f t="shared" si="0"/>
        <v>202205</v>
      </c>
      <c r="B36" s="177">
        <f>'Prep Partner Performance'!AE$2</f>
        <v>2022</v>
      </c>
      <c r="C36" s="178" t="str">
        <f>'Prep Partner Performance'!Z$2</f>
        <v>05</v>
      </c>
      <c r="D36" s="176">
        <f>'Prep Partner Performance'!G$2</f>
        <v>14943</v>
      </c>
      <c r="E36" s="175" t="str">
        <f>'Prep Partner Performance'!C$2</f>
        <v>Kisima Health Centre</v>
      </c>
      <c r="F36" s="197" t="str">
        <f>'Prep Partner Performance'!B$35</f>
        <v>Number Continuing (Refills) PrEP</v>
      </c>
      <c r="G36" s="175" t="str">
        <f>'Prep Partner Performance'!C42</f>
        <v>Serodiscordant Couple</v>
      </c>
      <c r="H36" s="175" t="str">
        <f>'Prep Partner Performance'!D42</f>
        <v>P01-35</v>
      </c>
      <c r="I36" s="175">
        <f>'Prep Partner Performance'!E42</f>
        <v>0</v>
      </c>
      <c r="J36" s="175">
        <f>'Prep Partner Performance'!F42</f>
        <v>0</v>
      </c>
      <c r="K36" s="175">
        <f>'Prep Partner Performance'!G42</f>
        <v>0</v>
      </c>
      <c r="L36" s="175">
        <f>'Prep Partner Performance'!H42</f>
        <v>0</v>
      </c>
      <c r="M36" s="175">
        <f>'Prep Partner Performance'!I42</f>
        <v>0</v>
      </c>
      <c r="N36" s="175">
        <f>'Prep Partner Performance'!J42</f>
        <v>0</v>
      </c>
      <c r="O36" s="175">
        <f>'Prep Partner Performance'!K42</f>
        <v>0</v>
      </c>
      <c r="P36" s="175">
        <f>'Prep Partner Performance'!L42</f>
        <v>0</v>
      </c>
      <c r="Q36" s="175">
        <f>'Prep Partner Performance'!M42</f>
        <v>0</v>
      </c>
      <c r="R36" s="175">
        <f>'Prep Partner Performance'!N42</f>
        <v>0</v>
      </c>
      <c r="S36" s="175">
        <f>'Prep Partner Performance'!O42</f>
        <v>0</v>
      </c>
      <c r="T36" s="175">
        <f>'Prep Partner Performance'!P42</f>
        <v>0</v>
      </c>
      <c r="U36" s="175">
        <f>'Prep Partner Performance'!Q42</f>
        <v>0</v>
      </c>
      <c r="V36" s="175">
        <f>'Prep Partner Performance'!R42</f>
        <v>0</v>
      </c>
      <c r="W36" s="175">
        <f>'Prep Partner Performance'!S42</f>
        <v>0</v>
      </c>
      <c r="X36" s="175">
        <f>'Prep Partner Performance'!T42</f>
        <v>0</v>
      </c>
      <c r="Y36" s="175">
        <f>'Prep Partner Performance'!U42</f>
        <v>0</v>
      </c>
      <c r="Z36" s="175">
        <f>'Prep Partner Performance'!V42</f>
        <v>0</v>
      </c>
      <c r="AA36" s="175">
        <f>'Prep Partner Performance'!W42</f>
        <v>0</v>
      </c>
      <c r="AB36" s="175">
        <f>'Prep Partner Performance'!X42</f>
        <v>0</v>
      </c>
      <c r="AC36" s="175">
        <f>'Prep Partner Performance'!Y42</f>
        <v>0</v>
      </c>
      <c r="AD36" s="175">
        <f>'Prep Partner Performance'!Z42</f>
        <v>0</v>
      </c>
      <c r="AE36" s="175">
        <f>'Prep Partner Performance'!AA42</f>
        <v>0</v>
      </c>
      <c r="AF36" s="175">
        <f>'Prep Partner Performance'!AB42</f>
        <v>0</v>
      </c>
      <c r="AG36" s="175">
        <f>'Prep Partner Performance'!AC42</f>
        <v>0</v>
      </c>
      <c r="AH36" s="175">
        <f>'Prep Partner Performance'!AD42</f>
        <v>0</v>
      </c>
      <c r="AI36" s="175">
        <f>'Prep Partner Performance'!AE42</f>
        <v>0</v>
      </c>
      <c r="AJ36" s="175">
        <f>'Prep Partner Performance'!AF42</f>
        <v>0</v>
      </c>
      <c r="AK36" s="175">
        <f>'Prep Partner Performance'!AG42</f>
        <v>0</v>
      </c>
      <c r="AL36" s="175">
        <f>'Prep Partner Performance'!AH42</f>
        <v>0</v>
      </c>
      <c r="AM36" s="176">
        <f t="shared" si="1"/>
        <v>0</v>
      </c>
      <c r="AN36" s="175" t="str">
        <f>'Prep Partner Performance'!B$3</f>
        <v>PrEP Partner Performance Tool version 2.0.0</v>
      </c>
      <c r="AO36" s="197" t="str">
        <f>'Prep Partner Performance'!AJ42</f>
        <v/>
      </c>
    </row>
    <row r="37" spans="1:41" x14ac:dyDescent="0.25">
      <c r="A37" s="176" t="str">
        <f t="shared" si="0"/>
        <v>202205</v>
      </c>
      <c r="B37" s="177">
        <f>'Prep Partner Performance'!AE$2</f>
        <v>2022</v>
      </c>
      <c r="C37" s="178" t="str">
        <f>'Prep Partner Performance'!Z$2</f>
        <v>05</v>
      </c>
      <c r="D37" s="176">
        <f>'Prep Partner Performance'!G$2</f>
        <v>14943</v>
      </c>
      <c r="E37" s="175" t="str">
        <f>'Prep Partner Performance'!C$2</f>
        <v>Kisima Health Centre</v>
      </c>
      <c r="F37" s="197" t="str">
        <f>'Prep Partner Performance'!B$35</f>
        <v>Number Continuing (Refills) PrEP</v>
      </c>
      <c r="G37" s="175" t="str">
        <f>'Prep Partner Performance'!C43</f>
        <v>Pregnant and Breast Feeding Women</v>
      </c>
      <c r="H37" s="175" t="str">
        <f>'Prep Partner Performance'!D43</f>
        <v>P01-36</v>
      </c>
      <c r="I37" s="175">
        <f>'Prep Partner Performance'!E43</f>
        <v>0</v>
      </c>
      <c r="J37" s="175">
        <f>'Prep Partner Performance'!F43</f>
        <v>0</v>
      </c>
      <c r="K37" s="175">
        <f>'Prep Partner Performance'!G43</f>
        <v>0</v>
      </c>
      <c r="L37" s="175">
        <f>'Prep Partner Performance'!H43</f>
        <v>0</v>
      </c>
      <c r="M37" s="175">
        <f>'Prep Partner Performance'!I43</f>
        <v>0</v>
      </c>
      <c r="N37" s="175">
        <f>'Prep Partner Performance'!J43</f>
        <v>0</v>
      </c>
      <c r="O37" s="175">
        <f>'Prep Partner Performance'!K43</f>
        <v>0</v>
      </c>
      <c r="P37" s="175">
        <f>'Prep Partner Performance'!L43</f>
        <v>0</v>
      </c>
      <c r="Q37" s="175">
        <f>'Prep Partner Performance'!M43</f>
        <v>0</v>
      </c>
      <c r="R37" s="175">
        <f>'Prep Partner Performance'!N43</f>
        <v>0</v>
      </c>
      <c r="S37" s="175">
        <f>'Prep Partner Performance'!O43</f>
        <v>0</v>
      </c>
      <c r="T37" s="175">
        <f>'Prep Partner Performance'!P43</f>
        <v>0</v>
      </c>
      <c r="U37" s="175">
        <f>'Prep Partner Performance'!Q43</f>
        <v>0</v>
      </c>
      <c r="V37" s="175">
        <f>'Prep Partner Performance'!R43</f>
        <v>0</v>
      </c>
      <c r="W37" s="175">
        <f>'Prep Partner Performance'!S43</f>
        <v>0</v>
      </c>
      <c r="X37" s="175">
        <f>'Prep Partner Performance'!T43</f>
        <v>0</v>
      </c>
      <c r="Y37" s="175">
        <f>'Prep Partner Performance'!U43</f>
        <v>0</v>
      </c>
      <c r="Z37" s="175">
        <f>'Prep Partner Performance'!V43</f>
        <v>0</v>
      </c>
      <c r="AA37" s="175">
        <f>'Prep Partner Performance'!W43</f>
        <v>0</v>
      </c>
      <c r="AB37" s="175">
        <f>'Prep Partner Performance'!X43</f>
        <v>0</v>
      </c>
      <c r="AC37" s="175">
        <f>'Prep Partner Performance'!Y43</f>
        <v>0</v>
      </c>
      <c r="AD37" s="175">
        <f>'Prep Partner Performance'!Z43</f>
        <v>0</v>
      </c>
      <c r="AE37" s="175">
        <f>'Prep Partner Performance'!AA43</f>
        <v>0</v>
      </c>
      <c r="AF37" s="175">
        <f>'Prep Partner Performance'!AB43</f>
        <v>0</v>
      </c>
      <c r="AG37" s="175">
        <f>'Prep Partner Performance'!AC43</f>
        <v>0</v>
      </c>
      <c r="AH37" s="175">
        <f>'Prep Partner Performance'!AD43</f>
        <v>0</v>
      </c>
      <c r="AI37" s="175">
        <f>'Prep Partner Performance'!AE43</f>
        <v>0</v>
      </c>
      <c r="AJ37" s="175">
        <f>'Prep Partner Performance'!AF43</f>
        <v>0</v>
      </c>
      <c r="AK37" s="175">
        <f>'Prep Partner Performance'!AG43</f>
        <v>0</v>
      </c>
      <c r="AL37" s="175">
        <f>'Prep Partner Performance'!AH43</f>
        <v>0</v>
      </c>
      <c r="AM37" s="176">
        <f t="shared" si="1"/>
        <v>0</v>
      </c>
      <c r="AN37" s="175" t="str">
        <f>'Prep Partner Performance'!B$3</f>
        <v>PrEP Partner Performance Tool version 2.0.0</v>
      </c>
      <c r="AO37" s="197" t="str">
        <f>'Prep Partner Performance'!AJ43</f>
        <v/>
      </c>
    </row>
    <row r="38" spans="1:41" x14ac:dyDescent="0.25">
      <c r="A38" s="176" t="str">
        <f t="shared" si="0"/>
        <v>202205</v>
      </c>
      <c r="B38" s="177">
        <f>'Prep Partner Performance'!AE$2</f>
        <v>2022</v>
      </c>
      <c r="C38" s="178" t="str">
        <f>'Prep Partner Performance'!Z$2</f>
        <v>05</v>
      </c>
      <c r="D38" s="176">
        <f>'Prep Partner Performance'!G$2</f>
        <v>14943</v>
      </c>
      <c r="E38" s="175" t="str">
        <f>'Prep Partner Performance'!C$2</f>
        <v>Kisima Health Centre</v>
      </c>
      <c r="F38" s="197" t="str">
        <f>'Prep Partner Performance'!B44</f>
        <v>Number Restarting PrEP</v>
      </c>
      <c r="G38" s="175" t="str">
        <f>'Prep Partner Performance'!C44</f>
        <v>Transgender</v>
      </c>
      <c r="H38" s="175" t="str">
        <f>'Prep Partner Performance'!D44</f>
        <v>P01-37</v>
      </c>
      <c r="I38" s="175">
        <f>'Prep Partner Performance'!E44</f>
        <v>0</v>
      </c>
      <c r="J38" s="175">
        <f>'Prep Partner Performance'!F44</f>
        <v>0</v>
      </c>
      <c r="K38" s="175">
        <f>'Prep Partner Performance'!G44</f>
        <v>0</v>
      </c>
      <c r="L38" s="175">
        <f>'Prep Partner Performance'!H44</f>
        <v>0</v>
      </c>
      <c r="M38" s="175">
        <f>'Prep Partner Performance'!I44</f>
        <v>0</v>
      </c>
      <c r="N38" s="175">
        <f>'Prep Partner Performance'!J44</f>
        <v>0</v>
      </c>
      <c r="O38" s="175">
        <f>'Prep Partner Performance'!K44</f>
        <v>0</v>
      </c>
      <c r="P38" s="175">
        <f>'Prep Partner Performance'!L44</f>
        <v>0</v>
      </c>
      <c r="Q38" s="175">
        <f>'Prep Partner Performance'!M44</f>
        <v>0</v>
      </c>
      <c r="R38" s="175">
        <f>'Prep Partner Performance'!N44</f>
        <v>0</v>
      </c>
      <c r="S38" s="175">
        <f>'Prep Partner Performance'!O44</f>
        <v>0</v>
      </c>
      <c r="T38" s="175">
        <f>'Prep Partner Performance'!P44</f>
        <v>0</v>
      </c>
      <c r="U38" s="175">
        <f>'Prep Partner Performance'!Q44</f>
        <v>0</v>
      </c>
      <c r="V38" s="175">
        <f>'Prep Partner Performance'!R44</f>
        <v>0</v>
      </c>
      <c r="W38" s="175">
        <f>'Prep Partner Performance'!S44</f>
        <v>0</v>
      </c>
      <c r="X38" s="175">
        <f>'Prep Partner Performance'!T44</f>
        <v>0</v>
      </c>
      <c r="Y38" s="175">
        <f>'Prep Partner Performance'!U44</f>
        <v>0</v>
      </c>
      <c r="Z38" s="175">
        <f>'Prep Partner Performance'!V44</f>
        <v>0</v>
      </c>
      <c r="AA38" s="175">
        <f>'Prep Partner Performance'!W44</f>
        <v>0</v>
      </c>
      <c r="AB38" s="175">
        <f>'Prep Partner Performance'!X44</f>
        <v>0</v>
      </c>
      <c r="AC38" s="175">
        <f>'Prep Partner Performance'!Y44</f>
        <v>0</v>
      </c>
      <c r="AD38" s="175">
        <f>'Prep Partner Performance'!Z44</f>
        <v>0</v>
      </c>
      <c r="AE38" s="175">
        <f>'Prep Partner Performance'!AA44</f>
        <v>0</v>
      </c>
      <c r="AF38" s="175">
        <f>'Prep Partner Performance'!AB44</f>
        <v>0</v>
      </c>
      <c r="AG38" s="175">
        <f>'Prep Partner Performance'!AC44</f>
        <v>0</v>
      </c>
      <c r="AH38" s="175">
        <f>'Prep Partner Performance'!AD44</f>
        <v>0</v>
      </c>
      <c r="AI38" s="175">
        <f>'Prep Partner Performance'!AE44</f>
        <v>0</v>
      </c>
      <c r="AJ38" s="175">
        <f>'Prep Partner Performance'!AF44</f>
        <v>0</v>
      </c>
      <c r="AK38" s="175">
        <f>'Prep Partner Performance'!AG44</f>
        <v>0</v>
      </c>
      <c r="AL38" s="175">
        <f>'Prep Partner Performance'!AH44</f>
        <v>0</v>
      </c>
      <c r="AM38" s="176">
        <f t="shared" si="1"/>
        <v>0</v>
      </c>
      <c r="AN38" s="175" t="str">
        <f>'Prep Partner Performance'!B$3</f>
        <v>PrEP Partner Performance Tool version 2.0.0</v>
      </c>
      <c r="AO38" s="197" t="str">
        <f>'Prep Partner Performance'!AJ44</f>
        <v/>
      </c>
    </row>
    <row r="39" spans="1:41" x14ac:dyDescent="0.25">
      <c r="A39" s="176" t="str">
        <f t="shared" si="0"/>
        <v>202205</v>
      </c>
      <c r="B39" s="177">
        <f>'Prep Partner Performance'!AE$2</f>
        <v>2022</v>
      </c>
      <c r="C39" s="178" t="str">
        <f>'Prep Partner Performance'!Z$2</f>
        <v>05</v>
      </c>
      <c r="D39" s="176">
        <f>'Prep Partner Performance'!G$2</f>
        <v>14943</v>
      </c>
      <c r="E39" s="175" t="str">
        <f>'Prep Partner Performance'!C$2</f>
        <v>Kisima Health Centre</v>
      </c>
      <c r="F39" s="197" t="str">
        <f>'Prep Partner Performance'!B$44</f>
        <v>Number Restarting PrEP</v>
      </c>
      <c r="G39" s="175" t="str">
        <f>'Prep Partner Performance'!C45</f>
        <v>Adolescent Girls and Young Women</v>
      </c>
      <c r="H39" s="175" t="str">
        <f>'Prep Partner Performance'!D45</f>
        <v>P01-38</v>
      </c>
      <c r="I39" s="175">
        <f>'Prep Partner Performance'!E45</f>
        <v>0</v>
      </c>
      <c r="J39" s="175">
        <f>'Prep Partner Performance'!F45</f>
        <v>0</v>
      </c>
      <c r="K39" s="175">
        <f>'Prep Partner Performance'!G45</f>
        <v>0</v>
      </c>
      <c r="L39" s="175">
        <f>'Prep Partner Performance'!H45</f>
        <v>0</v>
      </c>
      <c r="M39" s="175">
        <f>'Prep Partner Performance'!I45</f>
        <v>0</v>
      </c>
      <c r="N39" s="175">
        <f>'Prep Partner Performance'!J45</f>
        <v>0</v>
      </c>
      <c r="O39" s="175">
        <f>'Prep Partner Performance'!K45</f>
        <v>0</v>
      </c>
      <c r="P39" s="175">
        <f>'Prep Partner Performance'!L45</f>
        <v>0</v>
      </c>
      <c r="Q39" s="175">
        <f>'Prep Partner Performance'!M45</f>
        <v>0</v>
      </c>
      <c r="R39" s="175">
        <f>'Prep Partner Performance'!N45</f>
        <v>0</v>
      </c>
      <c r="S39" s="175">
        <f>'Prep Partner Performance'!O45</f>
        <v>0</v>
      </c>
      <c r="T39" s="175">
        <f>'Prep Partner Performance'!P45</f>
        <v>0</v>
      </c>
      <c r="U39" s="175">
        <f>'Prep Partner Performance'!Q45</f>
        <v>0</v>
      </c>
      <c r="V39" s="175">
        <f>'Prep Partner Performance'!R45</f>
        <v>0</v>
      </c>
      <c r="W39" s="175">
        <f>'Prep Partner Performance'!S45</f>
        <v>0</v>
      </c>
      <c r="X39" s="175">
        <f>'Prep Partner Performance'!T45</f>
        <v>0</v>
      </c>
      <c r="Y39" s="175">
        <f>'Prep Partner Performance'!U45</f>
        <v>0</v>
      </c>
      <c r="Z39" s="175">
        <f>'Prep Partner Performance'!V45</f>
        <v>0</v>
      </c>
      <c r="AA39" s="175">
        <f>'Prep Partner Performance'!W45</f>
        <v>0</v>
      </c>
      <c r="AB39" s="175">
        <f>'Prep Partner Performance'!X45</f>
        <v>0</v>
      </c>
      <c r="AC39" s="175">
        <f>'Prep Partner Performance'!Y45</f>
        <v>0</v>
      </c>
      <c r="AD39" s="175">
        <f>'Prep Partner Performance'!Z45</f>
        <v>0</v>
      </c>
      <c r="AE39" s="175">
        <f>'Prep Partner Performance'!AA45</f>
        <v>0</v>
      </c>
      <c r="AF39" s="175">
        <f>'Prep Partner Performance'!AB45</f>
        <v>0</v>
      </c>
      <c r="AG39" s="175">
        <f>'Prep Partner Performance'!AC45</f>
        <v>0</v>
      </c>
      <c r="AH39" s="175">
        <f>'Prep Partner Performance'!AD45</f>
        <v>0</v>
      </c>
      <c r="AI39" s="175">
        <f>'Prep Partner Performance'!AE45</f>
        <v>0</v>
      </c>
      <c r="AJ39" s="175">
        <f>'Prep Partner Performance'!AF45</f>
        <v>0</v>
      </c>
      <c r="AK39" s="175">
        <f>'Prep Partner Performance'!AG45</f>
        <v>0</v>
      </c>
      <c r="AL39" s="175">
        <f>'Prep Partner Performance'!AH45</f>
        <v>0</v>
      </c>
      <c r="AM39" s="176">
        <f t="shared" si="1"/>
        <v>0</v>
      </c>
      <c r="AN39" s="175" t="str">
        <f>'Prep Partner Performance'!B$3</f>
        <v>PrEP Partner Performance Tool version 2.0.0</v>
      </c>
      <c r="AO39" s="197" t="str">
        <f>'Prep Partner Performance'!AJ45</f>
        <v/>
      </c>
    </row>
    <row r="40" spans="1:41" x14ac:dyDescent="0.25">
      <c r="A40" s="176" t="str">
        <f t="shared" si="0"/>
        <v>202205</v>
      </c>
      <c r="B40" s="177">
        <f>'Prep Partner Performance'!AE$2</f>
        <v>2022</v>
      </c>
      <c r="C40" s="178" t="str">
        <f>'Prep Partner Performance'!Z$2</f>
        <v>05</v>
      </c>
      <c r="D40" s="176">
        <f>'Prep Partner Performance'!G$2</f>
        <v>14943</v>
      </c>
      <c r="E40" s="175" t="str">
        <f>'Prep Partner Performance'!C$2</f>
        <v>Kisima Health Centre</v>
      </c>
      <c r="F40" s="197" t="str">
        <f>'Prep Partner Performance'!B$44</f>
        <v>Number Restarting PrEP</v>
      </c>
      <c r="G40" s="175" t="str">
        <f>'Prep Partner Performance'!C46</f>
        <v>Men who have Sex With Men</v>
      </c>
      <c r="H40" s="175" t="str">
        <f>'Prep Partner Performance'!D46</f>
        <v>P01-39</v>
      </c>
      <c r="I40" s="175">
        <f>'Prep Partner Performance'!E46</f>
        <v>0</v>
      </c>
      <c r="J40" s="175">
        <f>'Prep Partner Performance'!F46</f>
        <v>0</v>
      </c>
      <c r="K40" s="175">
        <f>'Prep Partner Performance'!G46</f>
        <v>0</v>
      </c>
      <c r="L40" s="175">
        <f>'Prep Partner Performance'!H46</f>
        <v>0</v>
      </c>
      <c r="M40" s="175">
        <f>'Prep Partner Performance'!I46</f>
        <v>0</v>
      </c>
      <c r="N40" s="175">
        <f>'Prep Partner Performance'!J46</f>
        <v>0</v>
      </c>
      <c r="O40" s="175">
        <f>'Prep Partner Performance'!K46</f>
        <v>0</v>
      </c>
      <c r="P40" s="175">
        <f>'Prep Partner Performance'!L46</f>
        <v>0</v>
      </c>
      <c r="Q40" s="175">
        <f>'Prep Partner Performance'!M46</f>
        <v>0</v>
      </c>
      <c r="R40" s="175">
        <f>'Prep Partner Performance'!N46</f>
        <v>0</v>
      </c>
      <c r="S40" s="175">
        <f>'Prep Partner Performance'!O46</f>
        <v>0</v>
      </c>
      <c r="T40" s="175">
        <f>'Prep Partner Performance'!P46</f>
        <v>0</v>
      </c>
      <c r="U40" s="175">
        <f>'Prep Partner Performance'!Q46</f>
        <v>0</v>
      </c>
      <c r="V40" s="175">
        <f>'Prep Partner Performance'!R46</f>
        <v>0</v>
      </c>
      <c r="W40" s="175">
        <f>'Prep Partner Performance'!S46</f>
        <v>0</v>
      </c>
      <c r="X40" s="175">
        <f>'Prep Partner Performance'!T46</f>
        <v>0</v>
      </c>
      <c r="Y40" s="175">
        <f>'Prep Partner Performance'!U46</f>
        <v>0</v>
      </c>
      <c r="Z40" s="175">
        <f>'Prep Partner Performance'!V46</f>
        <v>0</v>
      </c>
      <c r="AA40" s="175">
        <f>'Prep Partner Performance'!W46</f>
        <v>0</v>
      </c>
      <c r="AB40" s="175">
        <f>'Prep Partner Performance'!X46</f>
        <v>0</v>
      </c>
      <c r="AC40" s="175">
        <f>'Prep Partner Performance'!Y46</f>
        <v>0</v>
      </c>
      <c r="AD40" s="175">
        <f>'Prep Partner Performance'!Z46</f>
        <v>0</v>
      </c>
      <c r="AE40" s="175">
        <f>'Prep Partner Performance'!AA46</f>
        <v>0</v>
      </c>
      <c r="AF40" s="175">
        <f>'Prep Partner Performance'!AB46</f>
        <v>0</v>
      </c>
      <c r="AG40" s="175">
        <f>'Prep Partner Performance'!AC46</f>
        <v>0</v>
      </c>
      <c r="AH40" s="175">
        <f>'Prep Partner Performance'!AD46</f>
        <v>0</v>
      </c>
      <c r="AI40" s="175">
        <f>'Prep Partner Performance'!AE46</f>
        <v>0</v>
      </c>
      <c r="AJ40" s="175">
        <f>'Prep Partner Performance'!AF46</f>
        <v>0</v>
      </c>
      <c r="AK40" s="175">
        <f>'Prep Partner Performance'!AG46</f>
        <v>0</v>
      </c>
      <c r="AL40" s="175">
        <f>'Prep Partner Performance'!AH46</f>
        <v>0</v>
      </c>
      <c r="AM40" s="176">
        <f t="shared" si="1"/>
        <v>0</v>
      </c>
      <c r="AN40" s="175" t="str">
        <f>'Prep Partner Performance'!B$3</f>
        <v>PrEP Partner Performance Tool version 2.0.0</v>
      </c>
      <c r="AO40" s="197" t="str">
        <f>'Prep Partner Performance'!AJ46</f>
        <v/>
      </c>
    </row>
    <row r="41" spans="1:41" x14ac:dyDescent="0.25">
      <c r="A41" s="176" t="str">
        <f t="shared" si="0"/>
        <v>202205</v>
      </c>
      <c r="B41" s="177">
        <f>'Prep Partner Performance'!AE$2</f>
        <v>2022</v>
      </c>
      <c r="C41" s="178" t="str">
        <f>'Prep Partner Performance'!Z$2</f>
        <v>05</v>
      </c>
      <c r="D41" s="176">
        <f>'Prep Partner Performance'!G$2</f>
        <v>14943</v>
      </c>
      <c r="E41" s="175" t="str">
        <f>'Prep Partner Performance'!C$2</f>
        <v>Kisima Health Centre</v>
      </c>
      <c r="F41" s="197" t="str">
        <f>'Prep Partner Performance'!B$44</f>
        <v>Number Restarting PrEP</v>
      </c>
      <c r="G41" s="175" t="str">
        <f>'Prep Partner Performance'!C47</f>
        <v>Men at high risk</v>
      </c>
      <c r="H41" s="175" t="str">
        <f>'Prep Partner Performance'!D47</f>
        <v>P01-40</v>
      </c>
      <c r="I41" s="175">
        <f>'Prep Partner Performance'!E47</f>
        <v>0</v>
      </c>
      <c r="J41" s="175">
        <f>'Prep Partner Performance'!F47</f>
        <v>0</v>
      </c>
      <c r="K41" s="175">
        <f>'Prep Partner Performance'!G47</f>
        <v>0</v>
      </c>
      <c r="L41" s="175">
        <f>'Prep Partner Performance'!H47</f>
        <v>0</v>
      </c>
      <c r="M41" s="175">
        <f>'Prep Partner Performance'!I47</f>
        <v>0</v>
      </c>
      <c r="N41" s="175">
        <f>'Prep Partner Performance'!J47</f>
        <v>0</v>
      </c>
      <c r="O41" s="175">
        <f>'Prep Partner Performance'!K47</f>
        <v>0</v>
      </c>
      <c r="P41" s="175">
        <f>'Prep Partner Performance'!L47</f>
        <v>0</v>
      </c>
      <c r="Q41" s="175">
        <f>'Prep Partner Performance'!M47</f>
        <v>0</v>
      </c>
      <c r="R41" s="175">
        <f>'Prep Partner Performance'!N47</f>
        <v>0</v>
      </c>
      <c r="S41" s="175">
        <f>'Prep Partner Performance'!O47</f>
        <v>0</v>
      </c>
      <c r="T41" s="175">
        <f>'Prep Partner Performance'!P47</f>
        <v>0</v>
      </c>
      <c r="U41" s="175">
        <f>'Prep Partner Performance'!Q47</f>
        <v>0</v>
      </c>
      <c r="V41" s="175">
        <f>'Prep Partner Performance'!R47</f>
        <v>0</v>
      </c>
      <c r="W41" s="175">
        <f>'Prep Partner Performance'!S47</f>
        <v>0</v>
      </c>
      <c r="X41" s="175">
        <f>'Prep Partner Performance'!T47</f>
        <v>0</v>
      </c>
      <c r="Y41" s="175">
        <f>'Prep Partner Performance'!U47</f>
        <v>0</v>
      </c>
      <c r="Z41" s="175">
        <f>'Prep Partner Performance'!V47</f>
        <v>0</v>
      </c>
      <c r="AA41" s="175">
        <f>'Prep Partner Performance'!W47</f>
        <v>0</v>
      </c>
      <c r="AB41" s="175">
        <f>'Prep Partner Performance'!X47</f>
        <v>0</v>
      </c>
      <c r="AC41" s="175">
        <f>'Prep Partner Performance'!Y47</f>
        <v>0</v>
      </c>
      <c r="AD41" s="175">
        <f>'Prep Partner Performance'!Z47</f>
        <v>0</v>
      </c>
      <c r="AE41" s="175">
        <f>'Prep Partner Performance'!AA47</f>
        <v>0</v>
      </c>
      <c r="AF41" s="175">
        <f>'Prep Partner Performance'!AB47</f>
        <v>0</v>
      </c>
      <c r="AG41" s="175">
        <f>'Prep Partner Performance'!AC47</f>
        <v>0</v>
      </c>
      <c r="AH41" s="175">
        <f>'Prep Partner Performance'!AD47</f>
        <v>0</v>
      </c>
      <c r="AI41" s="175">
        <f>'Prep Partner Performance'!AE47</f>
        <v>0</v>
      </c>
      <c r="AJ41" s="175">
        <f>'Prep Partner Performance'!AF47</f>
        <v>0</v>
      </c>
      <c r="AK41" s="175">
        <f>'Prep Partner Performance'!AG47</f>
        <v>0</v>
      </c>
      <c r="AL41" s="175">
        <f>'Prep Partner Performance'!AH47</f>
        <v>0</v>
      </c>
      <c r="AM41" s="176">
        <f t="shared" si="1"/>
        <v>0</v>
      </c>
      <c r="AN41" s="175" t="str">
        <f>'Prep Partner Performance'!B$3</f>
        <v>PrEP Partner Performance Tool version 2.0.0</v>
      </c>
      <c r="AO41" s="197" t="str">
        <f>'Prep Partner Performance'!AJ47</f>
        <v/>
      </c>
    </row>
    <row r="42" spans="1:41" x14ac:dyDescent="0.25">
      <c r="A42" s="176" t="str">
        <f t="shared" si="0"/>
        <v>202205</v>
      </c>
      <c r="B42" s="177">
        <f>'Prep Partner Performance'!AE$2</f>
        <v>2022</v>
      </c>
      <c r="C42" s="178" t="str">
        <f>'Prep Partner Performance'!Z$2</f>
        <v>05</v>
      </c>
      <c r="D42" s="176">
        <f>'Prep Partner Performance'!G$2</f>
        <v>14943</v>
      </c>
      <c r="E42" s="175" t="str">
        <f>'Prep Partner Performance'!C$2</f>
        <v>Kisima Health Centre</v>
      </c>
      <c r="F42" s="197" t="str">
        <f>'Prep Partner Performance'!B$44</f>
        <v>Number Restarting PrEP</v>
      </c>
      <c r="G42" s="175" t="str">
        <f>'Prep Partner Performance'!C48</f>
        <v>Female Sex Workers</v>
      </c>
      <c r="H42" s="175" t="str">
        <f>'Prep Partner Performance'!D48</f>
        <v>P01-41</v>
      </c>
      <c r="I42" s="175">
        <f>'Prep Partner Performance'!E48</f>
        <v>0</v>
      </c>
      <c r="J42" s="175">
        <f>'Prep Partner Performance'!F48</f>
        <v>0</v>
      </c>
      <c r="K42" s="175">
        <f>'Prep Partner Performance'!G48</f>
        <v>0</v>
      </c>
      <c r="L42" s="175">
        <f>'Prep Partner Performance'!H48</f>
        <v>0</v>
      </c>
      <c r="M42" s="175">
        <f>'Prep Partner Performance'!I48</f>
        <v>0</v>
      </c>
      <c r="N42" s="175">
        <f>'Prep Partner Performance'!J48</f>
        <v>0</v>
      </c>
      <c r="O42" s="175">
        <f>'Prep Partner Performance'!K48</f>
        <v>0</v>
      </c>
      <c r="P42" s="175">
        <f>'Prep Partner Performance'!L48</f>
        <v>0</v>
      </c>
      <c r="Q42" s="175">
        <f>'Prep Partner Performance'!M48</f>
        <v>0</v>
      </c>
      <c r="R42" s="175">
        <f>'Prep Partner Performance'!N48</f>
        <v>0</v>
      </c>
      <c r="S42" s="175">
        <f>'Prep Partner Performance'!O48</f>
        <v>0</v>
      </c>
      <c r="T42" s="175">
        <f>'Prep Partner Performance'!P48</f>
        <v>0</v>
      </c>
      <c r="U42" s="175">
        <f>'Prep Partner Performance'!Q48</f>
        <v>0</v>
      </c>
      <c r="V42" s="175">
        <f>'Prep Partner Performance'!R48</f>
        <v>0</v>
      </c>
      <c r="W42" s="175">
        <f>'Prep Partner Performance'!S48</f>
        <v>0</v>
      </c>
      <c r="X42" s="175">
        <f>'Prep Partner Performance'!T48</f>
        <v>0</v>
      </c>
      <c r="Y42" s="175">
        <f>'Prep Partner Performance'!U48</f>
        <v>0</v>
      </c>
      <c r="Z42" s="175">
        <f>'Prep Partner Performance'!V48</f>
        <v>0</v>
      </c>
      <c r="AA42" s="175">
        <f>'Prep Partner Performance'!W48</f>
        <v>0</v>
      </c>
      <c r="AB42" s="175">
        <f>'Prep Partner Performance'!X48</f>
        <v>0</v>
      </c>
      <c r="AC42" s="175">
        <f>'Prep Partner Performance'!Y48</f>
        <v>0</v>
      </c>
      <c r="AD42" s="175">
        <f>'Prep Partner Performance'!Z48</f>
        <v>0</v>
      </c>
      <c r="AE42" s="175">
        <f>'Prep Partner Performance'!AA48</f>
        <v>0</v>
      </c>
      <c r="AF42" s="175">
        <f>'Prep Partner Performance'!AB48</f>
        <v>0</v>
      </c>
      <c r="AG42" s="175">
        <f>'Prep Partner Performance'!AC48</f>
        <v>0</v>
      </c>
      <c r="AH42" s="175">
        <f>'Prep Partner Performance'!AD48</f>
        <v>0</v>
      </c>
      <c r="AI42" s="175">
        <f>'Prep Partner Performance'!AE48</f>
        <v>0</v>
      </c>
      <c r="AJ42" s="175">
        <f>'Prep Partner Performance'!AF48</f>
        <v>0</v>
      </c>
      <c r="AK42" s="175">
        <f>'Prep Partner Performance'!AG48</f>
        <v>0</v>
      </c>
      <c r="AL42" s="175">
        <f>'Prep Partner Performance'!AH48</f>
        <v>0</v>
      </c>
      <c r="AM42" s="176">
        <f t="shared" si="1"/>
        <v>0</v>
      </c>
      <c r="AN42" s="175" t="str">
        <f>'Prep Partner Performance'!B$3</f>
        <v>PrEP Partner Performance Tool version 2.0.0</v>
      </c>
      <c r="AO42" s="197" t="str">
        <f>'Prep Partner Performance'!AJ48</f>
        <v/>
      </c>
    </row>
    <row r="43" spans="1:41" x14ac:dyDescent="0.25">
      <c r="A43" s="176" t="str">
        <f t="shared" si="0"/>
        <v>202205</v>
      </c>
      <c r="B43" s="177">
        <f>'Prep Partner Performance'!AE$2</f>
        <v>2022</v>
      </c>
      <c r="C43" s="178" t="str">
        <f>'Prep Partner Performance'!Z$2</f>
        <v>05</v>
      </c>
      <c r="D43" s="176">
        <f>'Prep Partner Performance'!G$2</f>
        <v>14943</v>
      </c>
      <c r="E43" s="175" t="str">
        <f>'Prep Partner Performance'!C$2</f>
        <v>Kisima Health Centre</v>
      </c>
      <c r="F43" s="197" t="str">
        <f>'Prep Partner Performance'!B$44</f>
        <v>Number Restarting PrEP</v>
      </c>
      <c r="G43" s="175" t="str">
        <f>'Prep Partner Performance'!C49</f>
        <v>People who Inject Drugs</v>
      </c>
      <c r="H43" s="175" t="str">
        <f>'Prep Partner Performance'!D49</f>
        <v>P01-42</v>
      </c>
      <c r="I43" s="175">
        <f>'Prep Partner Performance'!E49</f>
        <v>0</v>
      </c>
      <c r="J43" s="175">
        <f>'Prep Partner Performance'!F49</f>
        <v>0</v>
      </c>
      <c r="K43" s="175">
        <f>'Prep Partner Performance'!G49</f>
        <v>0</v>
      </c>
      <c r="L43" s="175">
        <f>'Prep Partner Performance'!H49</f>
        <v>0</v>
      </c>
      <c r="M43" s="175">
        <f>'Prep Partner Performance'!I49</f>
        <v>0</v>
      </c>
      <c r="N43" s="175">
        <f>'Prep Partner Performance'!J49</f>
        <v>0</v>
      </c>
      <c r="O43" s="175">
        <f>'Prep Partner Performance'!K49</f>
        <v>0</v>
      </c>
      <c r="P43" s="175">
        <f>'Prep Partner Performance'!L49</f>
        <v>0</v>
      </c>
      <c r="Q43" s="175">
        <f>'Prep Partner Performance'!M49</f>
        <v>0</v>
      </c>
      <c r="R43" s="175">
        <f>'Prep Partner Performance'!N49</f>
        <v>0</v>
      </c>
      <c r="S43" s="175">
        <f>'Prep Partner Performance'!O49</f>
        <v>0</v>
      </c>
      <c r="T43" s="175">
        <f>'Prep Partner Performance'!P49</f>
        <v>0</v>
      </c>
      <c r="U43" s="175">
        <f>'Prep Partner Performance'!Q49</f>
        <v>0</v>
      </c>
      <c r="V43" s="175">
        <f>'Prep Partner Performance'!R49</f>
        <v>0</v>
      </c>
      <c r="W43" s="175">
        <f>'Prep Partner Performance'!S49</f>
        <v>0</v>
      </c>
      <c r="X43" s="175">
        <f>'Prep Partner Performance'!T49</f>
        <v>0</v>
      </c>
      <c r="Y43" s="175">
        <f>'Prep Partner Performance'!U49</f>
        <v>0</v>
      </c>
      <c r="Z43" s="175">
        <f>'Prep Partner Performance'!V49</f>
        <v>0</v>
      </c>
      <c r="AA43" s="175">
        <f>'Prep Partner Performance'!W49</f>
        <v>0</v>
      </c>
      <c r="AB43" s="175">
        <f>'Prep Partner Performance'!X49</f>
        <v>0</v>
      </c>
      <c r="AC43" s="175">
        <f>'Prep Partner Performance'!Y49</f>
        <v>0</v>
      </c>
      <c r="AD43" s="175">
        <f>'Prep Partner Performance'!Z49</f>
        <v>0</v>
      </c>
      <c r="AE43" s="175">
        <f>'Prep Partner Performance'!AA49</f>
        <v>0</v>
      </c>
      <c r="AF43" s="175">
        <f>'Prep Partner Performance'!AB49</f>
        <v>0</v>
      </c>
      <c r="AG43" s="175">
        <f>'Prep Partner Performance'!AC49</f>
        <v>0</v>
      </c>
      <c r="AH43" s="175">
        <f>'Prep Partner Performance'!AD49</f>
        <v>0</v>
      </c>
      <c r="AI43" s="175">
        <f>'Prep Partner Performance'!AE49</f>
        <v>0</v>
      </c>
      <c r="AJ43" s="175">
        <f>'Prep Partner Performance'!AF49</f>
        <v>0</v>
      </c>
      <c r="AK43" s="175">
        <f>'Prep Partner Performance'!AG49</f>
        <v>0</v>
      </c>
      <c r="AL43" s="175">
        <f>'Prep Partner Performance'!AH49</f>
        <v>0</v>
      </c>
      <c r="AM43" s="176">
        <f t="shared" si="1"/>
        <v>0</v>
      </c>
      <c r="AN43" s="175" t="str">
        <f>'Prep Partner Performance'!B$3</f>
        <v>PrEP Partner Performance Tool version 2.0.0</v>
      </c>
      <c r="AO43" s="197" t="str">
        <f>'Prep Partner Performance'!AJ49</f>
        <v/>
      </c>
    </row>
    <row r="44" spans="1:41" x14ac:dyDescent="0.25">
      <c r="A44" s="176" t="str">
        <f t="shared" si="0"/>
        <v>202205</v>
      </c>
      <c r="B44" s="177">
        <f>'Prep Partner Performance'!AE$2</f>
        <v>2022</v>
      </c>
      <c r="C44" s="178" t="str">
        <f>'Prep Partner Performance'!Z$2</f>
        <v>05</v>
      </c>
      <c r="D44" s="176">
        <f>'Prep Partner Performance'!G$2</f>
        <v>14943</v>
      </c>
      <c r="E44" s="175" t="str">
        <f>'Prep Partner Performance'!C$2</f>
        <v>Kisima Health Centre</v>
      </c>
      <c r="F44" s="197" t="str">
        <f>'Prep Partner Performance'!B$44</f>
        <v>Number Restarting PrEP</v>
      </c>
      <c r="G44" s="175" t="str">
        <f>'Prep Partner Performance'!C50</f>
        <v>Other Women</v>
      </c>
      <c r="H44" s="175" t="str">
        <f>'Prep Partner Performance'!D50</f>
        <v>P01-43</v>
      </c>
      <c r="I44" s="175">
        <f>'Prep Partner Performance'!E50</f>
        <v>0</v>
      </c>
      <c r="J44" s="175">
        <f>'Prep Partner Performance'!F50</f>
        <v>0</v>
      </c>
      <c r="K44" s="175">
        <f>'Prep Partner Performance'!G50</f>
        <v>0</v>
      </c>
      <c r="L44" s="175">
        <f>'Prep Partner Performance'!H50</f>
        <v>0</v>
      </c>
      <c r="M44" s="175">
        <f>'Prep Partner Performance'!I50</f>
        <v>0</v>
      </c>
      <c r="N44" s="175">
        <f>'Prep Partner Performance'!J50</f>
        <v>0</v>
      </c>
      <c r="O44" s="175">
        <f>'Prep Partner Performance'!K50</f>
        <v>0</v>
      </c>
      <c r="P44" s="175">
        <f>'Prep Partner Performance'!L50</f>
        <v>0</v>
      </c>
      <c r="Q44" s="175">
        <f>'Prep Partner Performance'!M50</f>
        <v>0</v>
      </c>
      <c r="R44" s="175">
        <f>'Prep Partner Performance'!N50</f>
        <v>0</v>
      </c>
      <c r="S44" s="175">
        <f>'Prep Partner Performance'!O50</f>
        <v>0</v>
      </c>
      <c r="T44" s="175">
        <f>'Prep Partner Performance'!P50</f>
        <v>0</v>
      </c>
      <c r="U44" s="175">
        <f>'Prep Partner Performance'!Q50</f>
        <v>0</v>
      </c>
      <c r="V44" s="175">
        <f>'Prep Partner Performance'!R50</f>
        <v>0</v>
      </c>
      <c r="W44" s="175">
        <f>'Prep Partner Performance'!S50</f>
        <v>0</v>
      </c>
      <c r="X44" s="175">
        <f>'Prep Partner Performance'!T50</f>
        <v>0</v>
      </c>
      <c r="Y44" s="175">
        <f>'Prep Partner Performance'!U50</f>
        <v>0</v>
      </c>
      <c r="Z44" s="175">
        <f>'Prep Partner Performance'!V50</f>
        <v>0</v>
      </c>
      <c r="AA44" s="175">
        <f>'Prep Partner Performance'!W50</f>
        <v>0</v>
      </c>
      <c r="AB44" s="175">
        <f>'Prep Partner Performance'!X50</f>
        <v>0</v>
      </c>
      <c r="AC44" s="175">
        <f>'Prep Partner Performance'!Y50</f>
        <v>0</v>
      </c>
      <c r="AD44" s="175">
        <f>'Prep Partner Performance'!Z50</f>
        <v>0</v>
      </c>
      <c r="AE44" s="175">
        <f>'Prep Partner Performance'!AA50</f>
        <v>0</v>
      </c>
      <c r="AF44" s="175">
        <f>'Prep Partner Performance'!AB50</f>
        <v>0</v>
      </c>
      <c r="AG44" s="175">
        <f>'Prep Partner Performance'!AC50</f>
        <v>0</v>
      </c>
      <c r="AH44" s="175">
        <f>'Prep Partner Performance'!AD50</f>
        <v>0</v>
      </c>
      <c r="AI44" s="175">
        <f>'Prep Partner Performance'!AE50</f>
        <v>0</v>
      </c>
      <c r="AJ44" s="175">
        <f>'Prep Partner Performance'!AF50</f>
        <v>0</v>
      </c>
      <c r="AK44" s="175">
        <f>'Prep Partner Performance'!AG50</f>
        <v>0</v>
      </c>
      <c r="AL44" s="175">
        <f>'Prep Partner Performance'!AH50</f>
        <v>0</v>
      </c>
      <c r="AM44" s="176">
        <f t="shared" si="1"/>
        <v>0</v>
      </c>
      <c r="AN44" s="175" t="str">
        <f>'Prep Partner Performance'!B$3</f>
        <v>PrEP Partner Performance Tool version 2.0.0</v>
      </c>
      <c r="AO44" s="197" t="str">
        <f>'Prep Partner Performance'!AJ50</f>
        <v/>
      </c>
    </row>
    <row r="45" spans="1:41" x14ac:dyDescent="0.25">
      <c r="A45" s="176" t="str">
        <f t="shared" si="0"/>
        <v>202205</v>
      </c>
      <c r="B45" s="177">
        <f>'Prep Partner Performance'!AE$2</f>
        <v>2022</v>
      </c>
      <c r="C45" s="178" t="str">
        <f>'Prep Partner Performance'!Z$2</f>
        <v>05</v>
      </c>
      <c r="D45" s="176">
        <f>'Prep Partner Performance'!G$2</f>
        <v>14943</v>
      </c>
      <c r="E45" s="175" t="str">
        <f>'Prep Partner Performance'!C$2</f>
        <v>Kisima Health Centre</v>
      </c>
      <c r="F45" s="197" t="str">
        <f>'Prep Partner Performance'!B$44</f>
        <v>Number Restarting PrEP</v>
      </c>
      <c r="G45" s="175" t="str">
        <f>'Prep Partner Performance'!C51</f>
        <v>Serodiscordant Couple</v>
      </c>
      <c r="H45" s="175" t="str">
        <f>'Prep Partner Performance'!D51</f>
        <v>P01-44</v>
      </c>
      <c r="I45" s="175">
        <f>'Prep Partner Performance'!E51</f>
        <v>0</v>
      </c>
      <c r="J45" s="175">
        <f>'Prep Partner Performance'!F51</f>
        <v>0</v>
      </c>
      <c r="K45" s="175">
        <f>'Prep Partner Performance'!G51</f>
        <v>0</v>
      </c>
      <c r="L45" s="175">
        <f>'Prep Partner Performance'!H51</f>
        <v>0</v>
      </c>
      <c r="M45" s="175">
        <f>'Prep Partner Performance'!I51</f>
        <v>0</v>
      </c>
      <c r="N45" s="175">
        <f>'Prep Partner Performance'!J51</f>
        <v>0</v>
      </c>
      <c r="O45" s="175">
        <f>'Prep Partner Performance'!K51</f>
        <v>0</v>
      </c>
      <c r="P45" s="175">
        <f>'Prep Partner Performance'!L51</f>
        <v>0</v>
      </c>
      <c r="Q45" s="175">
        <f>'Prep Partner Performance'!M51</f>
        <v>0</v>
      </c>
      <c r="R45" s="175">
        <f>'Prep Partner Performance'!N51</f>
        <v>0</v>
      </c>
      <c r="S45" s="175">
        <f>'Prep Partner Performance'!O51</f>
        <v>0</v>
      </c>
      <c r="T45" s="175">
        <f>'Prep Partner Performance'!P51</f>
        <v>0</v>
      </c>
      <c r="U45" s="175">
        <f>'Prep Partner Performance'!Q51</f>
        <v>0</v>
      </c>
      <c r="V45" s="175">
        <f>'Prep Partner Performance'!R51</f>
        <v>0</v>
      </c>
      <c r="W45" s="175">
        <f>'Prep Partner Performance'!S51</f>
        <v>0</v>
      </c>
      <c r="X45" s="175">
        <f>'Prep Partner Performance'!T51</f>
        <v>0</v>
      </c>
      <c r="Y45" s="175">
        <f>'Prep Partner Performance'!U51</f>
        <v>0</v>
      </c>
      <c r="Z45" s="175">
        <f>'Prep Partner Performance'!V51</f>
        <v>0</v>
      </c>
      <c r="AA45" s="175">
        <f>'Prep Partner Performance'!W51</f>
        <v>0</v>
      </c>
      <c r="AB45" s="175">
        <f>'Prep Partner Performance'!X51</f>
        <v>0</v>
      </c>
      <c r="AC45" s="175">
        <f>'Prep Partner Performance'!Y51</f>
        <v>0</v>
      </c>
      <c r="AD45" s="175">
        <f>'Prep Partner Performance'!Z51</f>
        <v>0</v>
      </c>
      <c r="AE45" s="175">
        <f>'Prep Partner Performance'!AA51</f>
        <v>0</v>
      </c>
      <c r="AF45" s="175">
        <f>'Prep Partner Performance'!AB51</f>
        <v>0</v>
      </c>
      <c r="AG45" s="175">
        <f>'Prep Partner Performance'!AC51</f>
        <v>0</v>
      </c>
      <c r="AH45" s="175">
        <f>'Prep Partner Performance'!AD51</f>
        <v>0</v>
      </c>
      <c r="AI45" s="175">
        <f>'Prep Partner Performance'!AE51</f>
        <v>0</v>
      </c>
      <c r="AJ45" s="175">
        <f>'Prep Partner Performance'!AF51</f>
        <v>0</v>
      </c>
      <c r="AK45" s="175">
        <f>'Prep Partner Performance'!AG51</f>
        <v>0</v>
      </c>
      <c r="AL45" s="175">
        <f>'Prep Partner Performance'!AH51</f>
        <v>0</v>
      </c>
      <c r="AM45" s="176">
        <f t="shared" si="1"/>
        <v>0</v>
      </c>
      <c r="AN45" s="175" t="str">
        <f>'Prep Partner Performance'!B$3</f>
        <v>PrEP Partner Performance Tool version 2.0.0</v>
      </c>
      <c r="AO45" s="197" t="str">
        <f>'Prep Partner Performance'!AJ51</f>
        <v/>
      </c>
    </row>
    <row r="46" spans="1:41" x14ac:dyDescent="0.25">
      <c r="A46" s="176" t="str">
        <f t="shared" si="0"/>
        <v>202205</v>
      </c>
      <c r="B46" s="177">
        <f>'Prep Partner Performance'!AE$2</f>
        <v>2022</v>
      </c>
      <c r="C46" s="178" t="str">
        <f>'Prep Partner Performance'!Z$2</f>
        <v>05</v>
      </c>
      <c r="D46" s="176">
        <f>'Prep Partner Performance'!G$2</f>
        <v>14943</v>
      </c>
      <c r="E46" s="175" t="str">
        <f>'Prep Partner Performance'!C$2</f>
        <v>Kisima Health Centre</v>
      </c>
      <c r="F46" s="197" t="str">
        <f>'Prep Partner Performance'!B$44</f>
        <v>Number Restarting PrEP</v>
      </c>
      <c r="G46" s="175" t="str">
        <f>'Prep Partner Performance'!C52</f>
        <v>Pregnant and Breast Feeding Women</v>
      </c>
      <c r="H46" s="175" t="str">
        <f>'Prep Partner Performance'!D52</f>
        <v>P01-45</v>
      </c>
      <c r="I46" s="175">
        <f>'Prep Partner Performance'!E52</f>
        <v>0</v>
      </c>
      <c r="J46" s="175">
        <f>'Prep Partner Performance'!F52</f>
        <v>0</v>
      </c>
      <c r="K46" s="175">
        <f>'Prep Partner Performance'!G52</f>
        <v>0</v>
      </c>
      <c r="L46" s="175">
        <f>'Prep Partner Performance'!H52</f>
        <v>0</v>
      </c>
      <c r="M46" s="175">
        <f>'Prep Partner Performance'!I52</f>
        <v>0</v>
      </c>
      <c r="N46" s="175">
        <f>'Prep Partner Performance'!J52</f>
        <v>0</v>
      </c>
      <c r="O46" s="175">
        <f>'Prep Partner Performance'!K52</f>
        <v>0</v>
      </c>
      <c r="P46" s="175">
        <f>'Prep Partner Performance'!L52</f>
        <v>0</v>
      </c>
      <c r="Q46" s="175">
        <f>'Prep Partner Performance'!M52</f>
        <v>0</v>
      </c>
      <c r="R46" s="175">
        <f>'Prep Partner Performance'!N52</f>
        <v>0</v>
      </c>
      <c r="S46" s="175">
        <f>'Prep Partner Performance'!O52</f>
        <v>0</v>
      </c>
      <c r="T46" s="175">
        <f>'Prep Partner Performance'!P52</f>
        <v>0</v>
      </c>
      <c r="U46" s="175">
        <f>'Prep Partner Performance'!Q52</f>
        <v>0</v>
      </c>
      <c r="V46" s="175">
        <f>'Prep Partner Performance'!R52</f>
        <v>0</v>
      </c>
      <c r="W46" s="175">
        <f>'Prep Partner Performance'!S52</f>
        <v>0</v>
      </c>
      <c r="X46" s="175">
        <f>'Prep Partner Performance'!T52</f>
        <v>0</v>
      </c>
      <c r="Y46" s="175">
        <f>'Prep Partner Performance'!U52</f>
        <v>0</v>
      </c>
      <c r="Z46" s="175">
        <f>'Prep Partner Performance'!V52</f>
        <v>0</v>
      </c>
      <c r="AA46" s="175">
        <f>'Prep Partner Performance'!W52</f>
        <v>0</v>
      </c>
      <c r="AB46" s="175">
        <f>'Prep Partner Performance'!X52</f>
        <v>0</v>
      </c>
      <c r="AC46" s="175">
        <f>'Prep Partner Performance'!Y52</f>
        <v>0</v>
      </c>
      <c r="AD46" s="175">
        <f>'Prep Partner Performance'!Z52</f>
        <v>0</v>
      </c>
      <c r="AE46" s="175">
        <f>'Prep Partner Performance'!AA52</f>
        <v>0</v>
      </c>
      <c r="AF46" s="175">
        <f>'Prep Partner Performance'!AB52</f>
        <v>0</v>
      </c>
      <c r="AG46" s="175">
        <f>'Prep Partner Performance'!AC52</f>
        <v>0</v>
      </c>
      <c r="AH46" s="175">
        <f>'Prep Partner Performance'!AD52</f>
        <v>0</v>
      </c>
      <c r="AI46" s="175">
        <f>'Prep Partner Performance'!AE52</f>
        <v>0</v>
      </c>
      <c r="AJ46" s="175">
        <f>'Prep Partner Performance'!AF52</f>
        <v>0</v>
      </c>
      <c r="AK46" s="175">
        <f>'Prep Partner Performance'!AG52</f>
        <v>0</v>
      </c>
      <c r="AL46" s="175">
        <f>'Prep Partner Performance'!AH52</f>
        <v>0</v>
      </c>
      <c r="AM46" s="176">
        <f t="shared" si="1"/>
        <v>0</v>
      </c>
      <c r="AN46" s="175" t="str">
        <f>'Prep Partner Performance'!B$3</f>
        <v>PrEP Partner Performance Tool version 2.0.0</v>
      </c>
      <c r="AO46" s="197" t="str">
        <f>'Prep Partner Performance'!AJ52</f>
        <v/>
      </c>
    </row>
    <row r="47" spans="1:41" x14ac:dyDescent="0.25">
      <c r="A47" s="176" t="str">
        <f t="shared" si="0"/>
        <v>202205</v>
      </c>
      <c r="B47" s="177">
        <f>'Prep Partner Performance'!AE$2</f>
        <v>2022</v>
      </c>
      <c r="C47" s="178" t="str">
        <f>'Prep Partner Performance'!Z$2</f>
        <v>05</v>
      </c>
      <c r="D47" s="176">
        <f>'Prep Partner Performance'!G$2</f>
        <v>14943</v>
      </c>
      <c r="E47" s="175" t="str">
        <f>'Prep Partner Performance'!C$2</f>
        <v>Kisima Health Centre</v>
      </c>
      <c r="F47" s="197" t="str">
        <f>'Prep Partner Performance'!B53</f>
        <v>Number of Clients who had a Refill at  Month 1</v>
      </c>
      <c r="G47" s="175" t="str">
        <f>'Prep Partner Performance'!C53</f>
        <v>Transgender</v>
      </c>
      <c r="H47" s="175" t="str">
        <f>'Prep Partner Performance'!D53</f>
        <v>P01-46</v>
      </c>
      <c r="I47" s="175">
        <f>'Prep Partner Performance'!E53</f>
        <v>0</v>
      </c>
      <c r="J47" s="175">
        <f>'Prep Partner Performance'!F53</f>
        <v>0</v>
      </c>
      <c r="K47" s="175">
        <f>'Prep Partner Performance'!G53</f>
        <v>0</v>
      </c>
      <c r="L47" s="175">
        <f>'Prep Partner Performance'!H53</f>
        <v>0</v>
      </c>
      <c r="M47" s="175">
        <f>'Prep Partner Performance'!I53</f>
        <v>0</v>
      </c>
      <c r="N47" s="175">
        <f>'Prep Partner Performance'!J53</f>
        <v>0</v>
      </c>
      <c r="O47" s="175">
        <f>'Prep Partner Performance'!K53</f>
        <v>0</v>
      </c>
      <c r="P47" s="175">
        <f>'Prep Partner Performance'!L53</f>
        <v>0</v>
      </c>
      <c r="Q47" s="175">
        <f>'Prep Partner Performance'!M53</f>
        <v>0</v>
      </c>
      <c r="R47" s="175">
        <f>'Prep Partner Performance'!N53</f>
        <v>0</v>
      </c>
      <c r="S47" s="175">
        <f>'Prep Partner Performance'!O53</f>
        <v>0</v>
      </c>
      <c r="T47" s="175">
        <f>'Prep Partner Performance'!P53</f>
        <v>0</v>
      </c>
      <c r="U47" s="175">
        <f>'Prep Partner Performance'!Q53</f>
        <v>0</v>
      </c>
      <c r="V47" s="175">
        <f>'Prep Partner Performance'!R53</f>
        <v>0</v>
      </c>
      <c r="W47" s="175">
        <f>'Prep Partner Performance'!S53</f>
        <v>0</v>
      </c>
      <c r="X47" s="175">
        <f>'Prep Partner Performance'!T53</f>
        <v>0</v>
      </c>
      <c r="Y47" s="175">
        <f>'Prep Partner Performance'!U53</f>
        <v>0</v>
      </c>
      <c r="Z47" s="175">
        <f>'Prep Partner Performance'!V53</f>
        <v>0</v>
      </c>
      <c r="AA47" s="175">
        <f>'Prep Partner Performance'!W53</f>
        <v>0</v>
      </c>
      <c r="AB47" s="175">
        <f>'Prep Partner Performance'!X53</f>
        <v>0</v>
      </c>
      <c r="AC47" s="175">
        <f>'Prep Partner Performance'!Y53</f>
        <v>0</v>
      </c>
      <c r="AD47" s="175">
        <f>'Prep Partner Performance'!Z53</f>
        <v>0</v>
      </c>
      <c r="AE47" s="175">
        <f>'Prep Partner Performance'!AA53</f>
        <v>0</v>
      </c>
      <c r="AF47" s="175">
        <f>'Prep Partner Performance'!AB53</f>
        <v>0</v>
      </c>
      <c r="AG47" s="175">
        <f>'Prep Partner Performance'!AC53</f>
        <v>0</v>
      </c>
      <c r="AH47" s="175">
        <f>'Prep Partner Performance'!AD53</f>
        <v>0</v>
      </c>
      <c r="AI47" s="175">
        <f>'Prep Partner Performance'!AE53</f>
        <v>0</v>
      </c>
      <c r="AJ47" s="175">
        <f>'Prep Partner Performance'!AF53</f>
        <v>0</v>
      </c>
      <c r="AK47" s="175">
        <f>'Prep Partner Performance'!AG53</f>
        <v>0</v>
      </c>
      <c r="AL47" s="175">
        <f>'Prep Partner Performance'!AH53</f>
        <v>0</v>
      </c>
      <c r="AM47" s="176">
        <f t="shared" si="1"/>
        <v>0</v>
      </c>
      <c r="AN47" s="175" t="str">
        <f>'Prep Partner Performance'!B$3</f>
        <v>PrEP Partner Performance Tool version 2.0.0</v>
      </c>
      <c r="AO47" s="197" t="str">
        <f>'Prep Partner Performance'!AJ53</f>
        <v/>
      </c>
    </row>
    <row r="48" spans="1:41" x14ac:dyDescent="0.25">
      <c r="A48" s="176" t="str">
        <f t="shared" si="0"/>
        <v>202205</v>
      </c>
      <c r="B48" s="177">
        <f>'Prep Partner Performance'!AE$2</f>
        <v>2022</v>
      </c>
      <c r="C48" s="178" t="str">
        <f>'Prep Partner Performance'!Z$2</f>
        <v>05</v>
      </c>
      <c r="D48" s="176">
        <f>'Prep Partner Performance'!G$2</f>
        <v>14943</v>
      </c>
      <c r="E48" s="175" t="str">
        <f>'Prep Partner Performance'!C$2</f>
        <v>Kisima Health Centre</v>
      </c>
      <c r="F48" s="197" t="str">
        <f>'Prep Partner Performance'!B$53</f>
        <v>Number of Clients who had a Refill at  Month 1</v>
      </c>
      <c r="G48" s="175" t="str">
        <f>'Prep Partner Performance'!C54</f>
        <v>Adolescent Girls and Young Women</v>
      </c>
      <c r="H48" s="175" t="str">
        <f>'Prep Partner Performance'!D54</f>
        <v>P01-47</v>
      </c>
      <c r="I48" s="175">
        <f>'Prep Partner Performance'!E54</f>
        <v>0</v>
      </c>
      <c r="J48" s="175">
        <f>'Prep Partner Performance'!F54</f>
        <v>0</v>
      </c>
      <c r="K48" s="175">
        <f>'Prep Partner Performance'!G54</f>
        <v>0</v>
      </c>
      <c r="L48" s="175">
        <f>'Prep Partner Performance'!H54</f>
        <v>0</v>
      </c>
      <c r="M48" s="175">
        <f>'Prep Partner Performance'!I54</f>
        <v>0</v>
      </c>
      <c r="N48" s="175">
        <f>'Prep Partner Performance'!J54</f>
        <v>0</v>
      </c>
      <c r="O48" s="175">
        <f>'Prep Partner Performance'!K54</f>
        <v>0</v>
      </c>
      <c r="P48" s="175">
        <f>'Prep Partner Performance'!L54</f>
        <v>0</v>
      </c>
      <c r="Q48" s="175">
        <f>'Prep Partner Performance'!M54</f>
        <v>0</v>
      </c>
      <c r="R48" s="175">
        <f>'Prep Partner Performance'!N54</f>
        <v>0</v>
      </c>
      <c r="S48" s="175">
        <f>'Prep Partner Performance'!O54</f>
        <v>0</v>
      </c>
      <c r="T48" s="175">
        <f>'Prep Partner Performance'!P54</f>
        <v>0</v>
      </c>
      <c r="U48" s="175">
        <f>'Prep Partner Performance'!Q54</f>
        <v>0</v>
      </c>
      <c r="V48" s="175">
        <f>'Prep Partner Performance'!R54</f>
        <v>0</v>
      </c>
      <c r="W48" s="175">
        <f>'Prep Partner Performance'!S54</f>
        <v>0</v>
      </c>
      <c r="X48" s="175">
        <f>'Prep Partner Performance'!T54</f>
        <v>0</v>
      </c>
      <c r="Y48" s="175">
        <f>'Prep Partner Performance'!U54</f>
        <v>0</v>
      </c>
      <c r="Z48" s="175">
        <f>'Prep Partner Performance'!V54</f>
        <v>0</v>
      </c>
      <c r="AA48" s="175">
        <f>'Prep Partner Performance'!W54</f>
        <v>0</v>
      </c>
      <c r="AB48" s="175">
        <f>'Prep Partner Performance'!X54</f>
        <v>0</v>
      </c>
      <c r="AC48" s="175">
        <f>'Prep Partner Performance'!Y54</f>
        <v>0</v>
      </c>
      <c r="AD48" s="175">
        <f>'Prep Partner Performance'!Z54</f>
        <v>0</v>
      </c>
      <c r="AE48" s="175">
        <f>'Prep Partner Performance'!AA54</f>
        <v>0</v>
      </c>
      <c r="AF48" s="175">
        <f>'Prep Partner Performance'!AB54</f>
        <v>0</v>
      </c>
      <c r="AG48" s="175">
        <f>'Prep Partner Performance'!AC54</f>
        <v>0</v>
      </c>
      <c r="AH48" s="175">
        <f>'Prep Partner Performance'!AD54</f>
        <v>0</v>
      </c>
      <c r="AI48" s="175">
        <f>'Prep Partner Performance'!AE54</f>
        <v>0</v>
      </c>
      <c r="AJ48" s="175">
        <f>'Prep Partner Performance'!AF54</f>
        <v>0</v>
      </c>
      <c r="AK48" s="175">
        <f>'Prep Partner Performance'!AG54</f>
        <v>0</v>
      </c>
      <c r="AL48" s="175">
        <f>'Prep Partner Performance'!AH54</f>
        <v>0</v>
      </c>
      <c r="AM48" s="176">
        <f t="shared" si="1"/>
        <v>0</v>
      </c>
      <c r="AN48" s="175" t="str">
        <f>'Prep Partner Performance'!B$3</f>
        <v>PrEP Partner Performance Tool version 2.0.0</v>
      </c>
      <c r="AO48" s="197" t="str">
        <f>'Prep Partner Performance'!AJ54</f>
        <v/>
      </c>
    </row>
    <row r="49" spans="1:41" x14ac:dyDescent="0.25">
      <c r="A49" s="176" t="str">
        <f t="shared" si="0"/>
        <v>202205</v>
      </c>
      <c r="B49" s="177">
        <f>'Prep Partner Performance'!AE$2</f>
        <v>2022</v>
      </c>
      <c r="C49" s="178" t="str">
        <f>'Prep Partner Performance'!Z$2</f>
        <v>05</v>
      </c>
      <c r="D49" s="176">
        <f>'Prep Partner Performance'!G$2</f>
        <v>14943</v>
      </c>
      <c r="E49" s="175" t="str">
        <f>'Prep Partner Performance'!C$2</f>
        <v>Kisima Health Centre</v>
      </c>
      <c r="F49" s="197" t="str">
        <f>'Prep Partner Performance'!B$53</f>
        <v>Number of Clients who had a Refill at  Month 1</v>
      </c>
      <c r="G49" s="175" t="str">
        <f>'Prep Partner Performance'!C55</f>
        <v>Men who have Sex With Men</v>
      </c>
      <c r="H49" s="175" t="str">
        <f>'Prep Partner Performance'!D55</f>
        <v>P01-48</v>
      </c>
      <c r="I49" s="175">
        <f>'Prep Partner Performance'!E55</f>
        <v>0</v>
      </c>
      <c r="J49" s="175">
        <f>'Prep Partner Performance'!F55</f>
        <v>0</v>
      </c>
      <c r="K49" s="175">
        <f>'Prep Partner Performance'!G55</f>
        <v>0</v>
      </c>
      <c r="L49" s="175">
        <f>'Prep Partner Performance'!H55</f>
        <v>0</v>
      </c>
      <c r="M49" s="175">
        <f>'Prep Partner Performance'!I55</f>
        <v>0</v>
      </c>
      <c r="N49" s="175">
        <f>'Prep Partner Performance'!J55</f>
        <v>0</v>
      </c>
      <c r="O49" s="175">
        <f>'Prep Partner Performance'!K55</f>
        <v>0</v>
      </c>
      <c r="P49" s="175">
        <f>'Prep Partner Performance'!L55</f>
        <v>0</v>
      </c>
      <c r="Q49" s="175">
        <f>'Prep Partner Performance'!M55</f>
        <v>0</v>
      </c>
      <c r="R49" s="175">
        <f>'Prep Partner Performance'!N55</f>
        <v>0</v>
      </c>
      <c r="S49" s="175">
        <f>'Prep Partner Performance'!O55</f>
        <v>0</v>
      </c>
      <c r="T49" s="175">
        <f>'Prep Partner Performance'!P55</f>
        <v>0</v>
      </c>
      <c r="U49" s="175">
        <f>'Prep Partner Performance'!Q55</f>
        <v>0</v>
      </c>
      <c r="V49" s="175">
        <f>'Prep Partner Performance'!R55</f>
        <v>0</v>
      </c>
      <c r="W49" s="175">
        <f>'Prep Partner Performance'!S55</f>
        <v>0</v>
      </c>
      <c r="X49" s="175">
        <f>'Prep Partner Performance'!T55</f>
        <v>0</v>
      </c>
      <c r="Y49" s="175">
        <f>'Prep Partner Performance'!U55</f>
        <v>0</v>
      </c>
      <c r="Z49" s="175">
        <f>'Prep Partner Performance'!V55</f>
        <v>0</v>
      </c>
      <c r="AA49" s="175">
        <f>'Prep Partner Performance'!W55</f>
        <v>0</v>
      </c>
      <c r="AB49" s="175">
        <f>'Prep Partner Performance'!X55</f>
        <v>0</v>
      </c>
      <c r="AC49" s="175">
        <f>'Prep Partner Performance'!Y55</f>
        <v>0</v>
      </c>
      <c r="AD49" s="175">
        <f>'Prep Partner Performance'!Z55</f>
        <v>0</v>
      </c>
      <c r="AE49" s="175">
        <f>'Prep Partner Performance'!AA55</f>
        <v>0</v>
      </c>
      <c r="AF49" s="175">
        <f>'Prep Partner Performance'!AB55</f>
        <v>0</v>
      </c>
      <c r="AG49" s="175">
        <f>'Prep Partner Performance'!AC55</f>
        <v>0</v>
      </c>
      <c r="AH49" s="175">
        <f>'Prep Partner Performance'!AD55</f>
        <v>0</v>
      </c>
      <c r="AI49" s="175">
        <f>'Prep Partner Performance'!AE55</f>
        <v>0</v>
      </c>
      <c r="AJ49" s="175">
        <f>'Prep Partner Performance'!AF55</f>
        <v>0</v>
      </c>
      <c r="AK49" s="175">
        <f>'Prep Partner Performance'!AG55</f>
        <v>0</v>
      </c>
      <c r="AL49" s="175">
        <f>'Prep Partner Performance'!AH55</f>
        <v>0</v>
      </c>
      <c r="AM49" s="176">
        <f t="shared" si="1"/>
        <v>0</v>
      </c>
      <c r="AN49" s="175" t="str">
        <f>'Prep Partner Performance'!B$3</f>
        <v>PrEP Partner Performance Tool version 2.0.0</v>
      </c>
      <c r="AO49" s="197" t="str">
        <f>'Prep Partner Performance'!AJ55</f>
        <v/>
      </c>
    </row>
    <row r="50" spans="1:41" x14ac:dyDescent="0.25">
      <c r="A50" s="176" t="str">
        <f t="shared" si="0"/>
        <v>202205</v>
      </c>
      <c r="B50" s="177">
        <f>'Prep Partner Performance'!AE$2</f>
        <v>2022</v>
      </c>
      <c r="C50" s="178" t="str">
        <f>'Prep Partner Performance'!Z$2</f>
        <v>05</v>
      </c>
      <c r="D50" s="176">
        <f>'Prep Partner Performance'!G$2</f>
        <v>14943</v>
      </c>
      <c r="E50" s="175" t="str">
        <f>'Prep Partner Performance'!C$2</f>
        <v>Kisima Health Centre</v>
      </c>
      <c r="F50" s="197" t="str">
        <f>'Prep Partner Performance'!B$53</f>
        <v>Number of Clients who had a Refill at  Month 1</v>
      </c>
      <c r="G50" s="175" t="str">
        <f>'Prep Partner Performance'!C56</f>
        <v>Men at high risk</v>
      </c>
      <c r="H50" s="175" t="str">
        <f>'Prep Partner Performance'!D56</f>
        <v>P01-49</v>
      </c>
      <c r="I50" s="175">
        <f>'Prep Partner Performance'!E56</f>
        <v>0</v>
      </c>
      <c r="J50" s="175">
        <f>'Prep Partner Performance'!F56</f>
        <v>0</v>
      </c>
      <c r="K50" s="175">
        <f>'Prep Partner Performance'!G56</f>
        <v>0</v>
      </c>
      <c r="L50" s="175">
        <f>'Prep Partner Performance'!H56</f>
        <v>0</v>
      </c>
      <c r="M50" s="175">
        <f>'Prep Partner Performance'!I56</f>
        <v>0</v>
      </c>
      <c r="N50" s="175">
        <f>'Prep Partner Performance'!J56</f>
        <v>0</v>
      </c>
      <c r="O50" s="175">
        <f>'Prep Partner Performance'!K56</f>
        <v>0</v>
      </c>
      <c r="P50" s="175">
        <f>'Prep Partner Performance'!L56</f>
        <v>0</v>
      </c>
      <c r="Q50" s="175">
        <f>'Prep Partner Performance'!M56</f>
        <v>0</v>
      </c>
      <c r="R50" s="175">
        <f>'Prep Partner Performance'!N56</f>
        <v>0</v>
      </c>
      <c r="S50" s="175">
        <f>'Prep Partner Performance'!O56</f>
        <v>0</v>
      </c>
      <c r="T50" s="175">
        <f>'Prep Partner Performance'!P56</f>
        <v>0</v>
      </c>
      <c r="U50" s="175">
        <f>'Prep Partner Performance'!Q56</f>
        <v>0</v>
      </c>
      <c r="V50" s="175">
        <f>'Prep Partner Performance'!R56</f>
        <v>0</v>
      </c>
      <c r="W50" s="175">
        <f>'Prep Partner Performance'!S56</f>
        <v>0</v>
      </c>
      <c r="X50" s="175">
        <f>'Prep Partner Performance'!T56</f>
        <v>0</v>
      </c>
      <c r="Y50" s="175">
        <f>'Prep Partner Performance'!U56</f>
        <v>0</v>
      </c>
      <c r="Z50" s="175">
        <f>'Prep Partner Performance'!V56</f>
        <v>0</v>
      </c>
      <c r="AA50" s="175">
        <f>'Prep Partner Performance'!W56</f>
        <v>0</v>
      </c>
      <c r="AB50" s="175">
        <f>'Prep Partner Performance'!X56</f>
        <v>0</v>
      </c>
      <c r="AC50" s="175">
        <f>'Prep Partner Performance'!Y56</f>
        <v>0</v>
      </c>
      <c r="AD50" s="175">
        <f>'Prep Partner Performance'!Z56</f>
        <v>0</v>
      </c>
      <c r="AE50" s="175">
        <f>'Prep Partner Performance'!AA56</f>
        <v>0</v>
      </c>
      <c r="AF50" s="175">
        <f>'Prep Partner Performance'!AB56</f>
        <v>0</v>
      </c>
      <c r="AG50" s="175">
        <f>'Prep Partner Performance'!AC56</f>
        <v>0</v>
      </c>
      <c r="AH50" s="175">
        <f>'Prep Partner Performance'!AD56</f>
        <v>0</v>
      </c>
      <c r="AI50" s="175">
        <f>'Prep Partner Performance'!AE56</f>
        <v>0</v>
      </c>
      <c r="AJ50" s="175">
        <f>'Prep Partner Performance'!AF56</f>
        <v>0</v>
      </c>
      <c r="AK50" s="175">
        <f>'Prep Partner Performance'!AG56</f>
        <v>0</v>
      </c>
      <c r="AL50" s="175">
        <f>'Prep Partner Performance'!AH56</f>
        <v>0</v>
      </c>
      <c r="AM50" s="176">
        <f t="shared" si="1"/>
        <v>0</v>
      </c>
      <c r="AN50" s="175" t="str">
        <f>'Prep Partner Performance'!B$3</f>
        <v>PrEP Partner Performance Tool version 2.0.0</v>
      </c>
      <c r="AO50" s="197" t="str">
        <f>'Prep Partner Performance'!AJ56</f>
        <v/>
      </c>
    </row>
    <row r="51" spans="1:41" x14ac:dyDescent="0.25">
      <c r="A51" s="176" t="str">
        <f t="shared" si="0"/>
        <v>202205</v>
      </c>
      <c r="B51" s="177">
        <f>'Prep Partner Performance'!AE$2</f>
        <v>2022</v>
      </c>
      <c r="C51" s="178" t="str">
        <f>'Prep Partner Performance'!Z$2</f>
        <v>05</v>
      </c>
      <c r="D51" s="176">
        <f>'Prep Partner Performance'!G$2</f>
        <v>14943</v>
      </c>
      <c r="E51" s="175" t="str">
        <f>'Prep Partner Performance'!C$2</f>
        <v>Kisima Health Centre</v>
      </c>
      <c r="F51" s="197" t="str">
        <f>'Prep Partner Performance'!B$53</f>
        <v>Number of Clients who had a Refill at  Month 1</v>
      </c>
      <c r="G51" s="175" t="str">
        <f>'Prep Partner Performance'!C57</f>
        <v>Female Sex Workers</v>
      </c>
      <c r="H51" s="175" t="str">
        <f>'Prep Partner Performance'!D57</f>
        <v>P01-50</v>
      </c>
      <c r="I51" s="175">
        <f>'Prep Partner Performance'!E57</f>
        <v>0</v>
      </c>
      <c r="J51" s="175">
        <f>'Prep Partner Performance'!F57</f>
        <v>0</v>
      </c>
      <c r="K51" s="175">
        <f>'Prep Partner Performance'!G57</f>
        <v>0</v>
      </c>
      <c r="L51" s="175">
        <f>'Prep Partner Performance'!H57</f>
        <v>0</v>
      </c>
      <c r="M51" s="175">
        <f>'Prep Partner Performance'!I57</f>
        <v>0</v>
      </c>
      <c r="N51" s="175">
        <f>'Prep Partner Performance'!J57</f>
        <v>0</v>
      </c>
      <c r="O51" s="175">
        <f>'Prep Partner Performance'!K57</f>
        <v>0</v>
      </c>
      <c r="P51" s="175">
        <f>'Prep Partner Performance'!L57</f>
        <v>0</v>
      </c>
      <c r="Q51" s="175">
        <f>'Prep Partner Performance'!M57</f>
        <v>0</v>
      </c>
      <c r="R51" s="175">
        <f>'Prep Partner Performance'!N57</f>
        <v>0</v>
      </c>
      <c r="S51" s="175">
        <f>'Prep Partner Performance'!O57</f>
        <v>0</v>
      </c>
      <c r="T51" s="175">
        <f>'Prep Partner Performance'!P57</f>
        <v>0</v>
      </c>
      <c r="U51" s="175">
        <f>'Prep Partner Performance'!Q57</f>
        <v>0</v>
      </c>
      <c r="V51" s="175">
        <f>'Prep Partner Performance'!R57</f>
        <v>0</v>
      </c>
      <c r="W51" s="175">
        <f>'Prep Partner Performance'!S57</f>
        <v>0</v>
      </c>
      <c r="X51" s="175">
        <f>'Prep Partner Performance'!T57</f>
        <v>0</v>
      </c>
      <c r="Y51" s="175">
        <f>'Prep Partner Performance'!U57</f>
        <v>0</v>
      </c>
      <c r="Z51" s="175">
        <f>'Prep Partner Performance'!V57</f>
        <v>0</v>
      </c>
      <c r="AA51" s="175">
        <f>'Prep Partner Performance'!W57</f>
        <v>0</v>
      </c>
      <c r="AB51" s="175">
        <f>'Prep Partner Performance'!X57</f>
        <v>0</v>
      </c>
      <c r="AC51" s="175">
        <f>'Prep Partner Performance'!Y57</f>
        <v>0</v>
      </c>
      <c r="AD51" s="175">
        <f>'Prep Partner Performance'!Z57</f>
        <v>0</v>
      </c>
      <c r="AE51" s="175">
        <f>'Prep Partner Performance'!AA57</f>
        <v>0</v>
      </c>
      <c r="AF51" s="175">
        <f>'Prep Partner Performance'!AB57</f>
        <v>0</v>
      </c>
      <c r="AG51" s="175">
        <f>'Prep Partner Performance'!AC57</f>
        <v>0</v>
      </c>
      <c r="AH51" s="175">
        <f>'Prep Partner Performance'!AD57</f>
        <v>0</v>
      </c>
      <c r="AI51" s="175">
        <f>'Prep Partner Performance'!AE57</f>
        <v>0</v>
      </c>
      <c r="AJ51" s="175">
        <f>'Prep Partner Performance'!AF57</f>
        <v>0</v>
      </c>
      <c r="AK51" s="175">
        <f>'Prep Partner Performance'!AG57</f>
        <v>0</v>
      </c>
      <c r="AL51" s="175">
        <f>'Prep Partner Performance'!AH57</f>
        <v>0</v>
      </c>
      <c r="AM51" s="176">
        <f t="shared" si="1"/>
        <v>0</v>
      </c>
      <c r="AN51" s="175" t="str">
        <f>'Prep Partner Performance'!B$3</f>
        <v>PrEP Partner Performance Tool version 2.0.0</v>
      </c>
      <c r="AO51" s="197" t="str">
        <f>'Prep Partner Performance'!AJ57</f>
        <v/>
      </c>
    </row>
    <row r="52" spans="1:41" x14ac:dyDescent="0.25">
      <c r="A52" s="176" t="str">
        <f t="shared" si="0"/>
        <v>202205</v>
      </c>
      <c r="B52" s="177">
        <f>'Prep Partner Performance'!AE$2</f>
        <v>2022</v>
      </c>
      <c r="C52" s="178" t="str">
        <f>'Prep Partner Performance'!Z$2</f>
        <v>05</v>
      </c>
      <c r="D52" s="176">
        <f>'Prep Partner Performance'!G$2</f>
        <v>14943</v>
      </c>
      <c r="E52" s="175" t="str">
        <f>'Prep Partner Performance'!C$2</f>
        <v>Kisima Health Centre</v>
      </c>
      <c r="F52" s="197" t="str">
        <f>'Prep Partner Performance'!B$53</f>
        <v>Number of Clients who had a Refill at  Month 1</v>
      </c>
      <c r="G52" s="175" t="str">
        <f>'Prep Partner Performance'!C58</f>
        <v>People who Inject Drugs</v>
      </c>
      <c r="H52" s="175" t="str">
        <f>'Prep Partner Performance'!D58</f>
        <v>P01-51</v>
      </c>
      <c r="I52" s="175">
        <f>'Prep Partner Performance'!E58</f>
        <v>0</v>
      </c>
      <c r="J52" s="175">
        <f>'Prep Partner Performance'!F58</f>
        <v>0</v>
      </c>
      <c r="K52" s="175">
        <f>'Prep Partner Performance'!G58</f>
        <v>0</v>
      </c>
      <c r="L52" s="175">
        <f>'Prep Partner Performance'!H58</f>
        <v>0</v>
      </c>
      <c r="M52" s="175">
        <f>'Prep Partner Performance'!I58</f>
        <v>0</v>
      </c>
      <c r="N52" s="175">
        <f>'Prep Partner Performance'!J58</f>
        <v>0</v>
      </c>
      <c r="O52" s="175">
        <f>'Prep Partner Performance'!K58</f>
        <v>0</v>
      </c>
      <c r="P52" s="175">
        <f>'Prep Partner Performance'!L58</f>
        <v>0</v>
      </c>
      <c r="Q52" s="175">
        <f>'Prep Partner Performance'!M58</f>
        <v>0</v>
      </c>
      <c r="R52" s="175">
        <f>'Prep Partner Performance'!N58</f>
        <v>0</v>
      </c>
      <c r="S52" s="175">
        <f>'Prep Partner Performance'!O58</f>
        <v>0</v>
      </c>
      <c r="T52" s="175">
        <f>'Prep Partner Performance'!P58</f>
        <v>0</v>
      </c>
      <c r="U52" s="175">
        <f>'Prep Partner Performance'!Q58</f>
        <v>0</v>
      </c>
      <c r="V52" s="175">
        <f>'Prep Partner Performance'!R58</f>
        <v>0</v>
      </c>
      <c r="W52" s="175">
        <f>'Prep Partner Performance'!S58</f>
        <v>0</v>
      </c>
      <c r="X52" s="175">
        <f>'Prep Partner Performance'!T58</f>
        <v>0</v>
      </c>
      <c r="Y52" s="175">
        <f>'Prep Partner Performance'!U58</f>
        <v>0</v>
      </c>
      <c r="Z52" s="175">
        <f>'Prep Partner Performance'!V58</f>
        <v>0</v>
      </c>
      <c r="AA52" s="175">
        <f>'Prep Partner Performance'!W58</f>
        <v>0</v>
      </c>
      <c r="AB52" s="175">
        <f>'Prep Partner Performance'!X58</f>
        <v>0</v>
      </c>
      <c r="AC52" s="175">
        <f>'Prep Partner Performance'!Y58</f>
        <v>0</v>
      </c>
      <c r="AD52" s="175">
        <f>'Prep Partner Performance'!Z58</f>
        <v>0</v>
      </c>
      <c r="AE52" s="175">
        <f>'Prep Partner Performance'!AA58</f>
        <v>0</v>
      </c>
      <c r="AF52" s="175">
        <f>'Prep Partner Performance'!AB58</f>
        <v>0</v>
      </c>
      <c r="AG52" s="175">
        <f>'Prep Partner Performance'!AC58</f>
        <v>0</v>
      </c>
      <c r="AH52" s="175">
        <f>'Prep Partner Performance'!AD58</f>
        <v>0</v>
      </c>
      <c r="AI52" s="175">
        <f>'Prep Partner Performance'!AE58</f>
        <v>0</v>
      </c>
      <c r="AJ52" s="175">
        <f>'Prep Partner Performance'!AF58</f>
        <v>0</v>
      </c>
      <c r="AK52" s="175">
        <f>'Prep Partner Performance'!AG58</f>
        <v>0</v>
      </c>
      <c r="AL52" s="175">
        <f>'Prep Partner Performance'!AH58</f>
        <v>0</v>
      </c>
      <c r="AM52" s="176">
        <f t="shared" si="1"/>
        <v>0</v>
      </c>
      <c r="AN52" s="175" t="str">
        <f>'Prep Partner Performance'!B$3</f>
        <v>PrEP Partner Performance Tool version 2.0.0</v>
      </c>
      <c r="AO52" s="197" t="str">
        <f>'Prep Partner Performance'!AJ58</f>
        <v/>
      </c>
    </row>
    <row r="53" spans="1:41" x14ac:dyDescent="0.25">
      <c r="A53" s="176" t="str">
        <f t="shared" si="0"/>
        <v>202205</v>
      </c>
      <c r="B53" s="177">
        <f>'Prep Partner Performance'!AE$2</f>
        <v>2022</v>
      </c>
      <c r="C53" s="178" t="str">
        <f>'Prep Partner Performance'!Z$2</f>
        <v>05</v>
      </c>
      <c r="D53" s="176">
        <f>'Prep Partner Performance'!G$2</f>
        <v>14943</v>
      </c>
      <c r="E53" s="175" t="str">
        <f>'Prep Partner Performance'!C$2</f>
        <v>Kisima Health Centre</v>
      </c>
      <c r="F53" s="197" t="str">
        <f>'Prep Partner Performance'!B$53</f>
        <v>Number of Clients who had a Refill at  Month 1</v>
      </c>
      <c r="G53" s="175" t="str">
        <f>'Prep Partner Performance'!C59</f>
        <v>Other Women</v>
      </c>
      <c r="H53" s="175" t="str">
        <f>'Prep Partner Performance'!D59</f>
        <v>P01-52</v>
      </c>
      <c r="I53" s="175">
        <f>'Prep Partner Performance'!E59</f>
        <v>0</v>
      </c>
      <c r="J53" s="175">
        <f>'Prep Partner Performance'!F59</f>
        <v>0</v>
      </c>
      <c r="K53" s="175">
        <f>'Prep Partner Performance'!G59</f>
        <v>0</v>
      </c>
      <c r="L53" s="175">
        <f>'Prep Partner Performance'!H59</f>
        <v>0</v>
      </c>
      <c r="M53" s="175">
        <f>'Prep Partner Performance'!I59</f>
        <v>0</v>
      </c>
      <c r="N53" s="175">
        <f>'Prep Partner Performance'!J59</f>
        <v>0</v>
      </c>
      <c r="O53" s="175">
        <f>'Prep Partner Performance'!K59</f>
        <v>0</v>
      </c>
      <c r="P53" s="175">
        <f>'Prep Partner Performance'!L59</f>
        <v>0</v>
      </c>
      <c r="Q53" s="175">
        <f>'Prep Partner Performance'!M59</f>
        <v>0</v>
      </c>
      <c r="R53" s="175">
        <f>'Prep Partner Performance'!N59</f>
        <v>0</v>
      </c>
      <c r="S53" s="175">
        <f>'Prep Partner Performance'!O59</f>
        <v>0</v>
      </c>
      <c r="T53" s="175">
        <f>'Prep Partner Performance'!P59</f>
        <v>0</v>
      </c>
      <c r="U53" s="175">
        <f>'Prep Partner Performance'!Q59</f>
        <v>0</v>
      </c>
      <c r="V53" s="175">
        <f>'Prep Partner Performance'!R59</f>
        <v>0</v>
      </c>
      <c r="W53" s="175">
        <f>'Prep Partner Performance'!S59</f>
        <v>0</v>
      </c>
      <c r="X53" s="175">
        <f>'Prep Partner Performance'!T59</f>
        <v>0</v>
      </c>
      <c r="Y53" s="175">
        <f>'Prep Partner Performance'!U59</f>
        <v>0</v>
      </c>
      <c r="Z53" s="175">
        <f>'Prep Partner Performance'!V59</f>
        <v>0</v>
      </c>
      <c r="AA53" s="175">
        <f>'Prep Partner Performance'!W59</f>
        <v>0</v>
      </c>
      <c r="AB53" s="175">
        <f>'Prep Partner Performance'!X59</f>
        <v>0</v>
      </c>
      <c r="AC53" s="175">
        <f>'Prep Partner Performance'!Y59</f>
        <v>0</v>
      </c>
      <c r="AD53" s="175">
        <f>'Prep Partner Performance'!Z59</f>
        <v>0</v>
      </c>
      <c r="AE53" s="175">
        <f>'Prep Partner Performance'!AA59</f>
        <v>0</v>
      </c>
      <c r="AF53" s="175">
        <f>'Prep Partner Performance'!AB59</f>
        <v>0</v>
      </c>
      <c r="AG53" s="175">
        <f>'Prep Partner Performance'!AC59</f>
        <v>0</v>
      </c>
      <c r="AH53" s="175">
        <f>'Prep Partner Performance'!AD59</f>
        <v>0</v>
      </c>
      <c r="AI53" s="175">
        <f>'Prep Partner Performance'!AE59</f>
        <v>0</v>
      </c>
      <c r="AJ53" s="175">
        <f>'Prep Partner Performance'!AF59</f>
        <v>0</v>
      </c>
      <c r="AK53" s="175">
        <f>'Prep Partner Performance'!AG59</f>
        <v>0</v>
      </c>
      <c r="AL53" s="175">
        <f>'Prep Partner Performance'!AH59</f>
        <v>0</v>
      </c>
      <c r="AM53" s="176">
        <f t="shared" si="1"/>
        <v>0</v>
      </c>
      <c r="AN53" s="175" t="str">
        <f>'Prep Partner Performance'!B$3</f>
        <v>PrEP Partner Performance Tool version 2.0.0</v>
      </c>
      <c r="AO53" s="197" t="str">
        <f>'Prep Partner Performance'!AJ59</f>
        <v/>
      </c>
    </row>
    <row r="54" spans="1:41" x14ac:dyDescent="0.25">
      <c r="A54" s="176" t="str">
        <f t="shared" si="0"/>
        <v>202205</v>
      </c>
      <c r="B54" s="177">
        <f>'Prep Partner Performance'!AE$2</f>
        <v>2022</v>
      </c>
      <c r="C54" s="178" t="str">
        <f>'Prep Partner Performance'!Z$2</f>
        <v>05</v>
      </c>
      <c r="D54" s="176">
        <f>'Prep Partner Performance'!G$2</f>
        <v>14943</v>
      </c>
      <c r="E54" s="175" t="str">
        <f>'Prep Partner Performance'!C$2</f>
        <v>Kisima Health Centre</v>
      </c>
      <c r="F54" s="197" t="str">
        <f>'Prep Partner Performance'!B$53</f>
        <v>Number of Clients who had a Refill at  Month 1</v>
      </c>
      <c r="G54" s="175" t="str">
        <f>'Prep Partner Performance'!C60</f>
        <v>Serodiscordant Couple</v>
      </c>
      <c r="H54" s="175" t="str">
        <f>'Prep Partner Performance'!D60</f>
        <v>P01-53</v>
      </c>
      <c r="I54" s="175">
        <f>'Prep Partner Performance'!E60</f>
        <v>0</v>
      </c>
      <c r="J54" s="175">
        <f>'Prep Partner Performance'!F60</f>
        <v>0</v>
      </c>
      <c r="K54" s="175">
        <f>'Prep Partner Performance'!G60</f>
        <v>0</v>
      </c>
      <c r="L54" s="175">
        <f>'Prep Partner Performance'!H60</f>
        <v>0</v>
      </c>
      <c r="M54" s="175">
        <f>'Prep Partner Performance'!I60</f>
        <v>0</v>
      </c>
      <c r="N54" s="175">
        <f>'Prep Partner Performance'!J60</f>
        <v>0</v>
      </c>
      <c r="O54" s="175">
        <f>'Prep Partner Performance'!K60</f>
        <v>0</v>
      </c>
      <c r="P54" s="175">
        <f>'Prep Partner Performance'!L60</f>
        <v>0</v>
      </c>
      <c r="Q54" s="175">
        <f>'Prep Partner Performance'!M60</f>
        <v>0</v>
      </c>
      <c r="R54" s="175">
        <f>'Prep Partner Performance'!N60</f>
        <v>0</v>
      </c>
      <c r="S54" s="175">
        <f>'Prep Partner Performance'!O60</f>
        <v>0</v>
      </c>
      <c r="T54" s="175">
        <f>'Prep Partner Performance'!P60</f>
        <v>0</v>
      </c>
      <c r="U54" s="175">
        <f>'Prep Partner Performance'!Q60</f>
        <v>0</v>
      </c>
      <c r="V54" s="175">
        <f>'Prep Partner Performance'!R60</f>
        <v>0</v>
      </c>
      <c r="W54" s="175">
        <f>'Prep Partner Performance'!S60</f>
        <v>0</v>
      </c>
      <c r="X54" s="175">
        <f>'Prep Partner Performance'!T60</f>
        <v>0</v>
      </c>
      <c r="Y54" s="175">
        <f>'Prep Partner Performance'!U60</f>
        <v>0</v>
      </c>
      <c r="Z54" s="175">
        <f>'Prep Partner Performance'!V60</f>
        <v>0</v>
      </c>
      <c r="AA54" s="175">
        <f>'Prep Partner Performance'!W60</f>
        <v>0</v>
      </c>
      <c r="AB54" s="175">
        <f>'Prep Partner Performance'!X60</f>
        <v>0</v>
      </c>
      <c r="AC54" s="175">
        <f>'Prep Partner Performance'!Y60</f>
        <v>0</v>
      </c>
      <c r="AD54" s="175">
        <f>'Prep Partner Performance'!Z60</f>
        <v>0</v>
      </c>
      <c r="AE54" s="175">
        <f>'Prep Partner Performance'!AA60</f>
        <v>0</v>
      </c>
      <c r="AF54" s="175">
        <f>'Prep Partner Performance'!AB60</f>
        <v>0</v>
      </c>
      <c r="AG54" s="175">
        <f>'Prep Partner Performance'!AC60</f>
        <v>0</v>
      </c>
      <c r="AH54" s="175">
        <f>'Prep Partner Performance'!AD60</f>
        <v>0</v>
      </c>
      <c r="AI54" s="175">
        <f>'Prep Partner Performance'!AE60</f>
        <v>0</v>
      </c>
      <c r="AJ54" s="175">
        <f>'Prep Partner Performance'!AF60</f>
        <v>0</v>
      </c>
      <c r="AK54" s="175">
        <f>'Prep Partner Performance'!AG60</f>
        <v>0</v>
      </c>
      <c r="AL54" s="175">
        <f>'Prep Partner Performance'!AH60</f>
        <v>0</v>
      </c>
      <c r="AM54" s="176">
        <f t="shared" si="1"/>
        <v>0</v>
      </c>
      <c r="AN54" s="175" t="str">
        <f>'Prep Partner Performance'!B$3</f>
        <v>PrEP Partner Performance Tool version 2.0.0</v>
      </c>
      <c r="AO54" s="197" t="str">
        <f>'Prep Partner Performance'!AJ60</f>
        <v/>
      </c>
    </row>
    <row r="55" spans="1:41" x14ac:dyDescent="0.25">
      <c r="A55" s="176" t="str">
        <f t="shared" si="0"/>
        <v>202205</v>
      </c>
      <c r="B55" s="177">
        <f>'Prep Partner Performance'!AE$2</f>
        <v>2022</v>
      </c>
      <c r="C55" s="178" t="str">
        <f>'Prep Partner Performance'!Z$2</f>
        <v>05</v>
      </c>
      <c r="D55" s="176">
        <f>'Prep Partner Performance'!G$2</f>
        <v>14943</v>
      </c>
      <c r="E55" s="175" t="str">
        <f>'Prep Partner Performance'!C$2</f>
        <v>Kisima Health Centre</v>
      </c>
      <c r="F55" s="197" t="str">
        <f>'Prep Partner Performance'!B$53</f>
        <v>Number of Clients who had a Refill at  Month 1</v>
      </c>
      <c r="G55" s="175" t="str">
        <f>'Prep Partner Performance'!C61</f>
        <v>Pregnant and Breast Feeding Women</v>
      </c>
      <c r="H55" s="175" t="str">
        <f>'Prep Partner Performance'!D61</f>
        <v>P01-54</v>
      </c>
      <c r="I55" s="175">
        <f>'Prep Partner Performance'!E61</f>
        <v>0</v>
      </c>
      <c r="J55" s="175">
        <f>'Prep Partner Performance'!F61</f>
        <v>0</v>
      </c>
      <c r="K55" s="175">
        <f>'Prep Partner Performance'!G61</f>
        <v>0</v>
      </c>
      <c r="L55" s="175">
        <f>'Prep Partner Performance'!H61</f>
        <v>0</v>
      </c>
      <c r="M55" s="175">
        <f>'Prep Partner Performance'!I61</f>
        <v>0</v>
      </c>
      <c r="N55" s="175">
        <f>'Prep Partner Performance'!J61</f>
        <v>0</v>
      </c>
      <c r="O55" s="175">
        <f>'Prep Partner Performance'!K61</f>
        <v>0</v>
      </c>
      <c r="P55" s="175">
        <f>'Prep Partner Performance'!L61</f>
        <v>0</v>
      </c>
      <c r="Q55" s="175">
        <f>'Prep Partner Performance'!M61</f>
        <v>0</v>
      </c>
      <c r="R55" s="175">
        <f>'Prep Partner Performance'!N61</f>
        <v>0</v>
      </c>
      <c r="S55" s="175">
        <f>'Prep Partner Performance'!O61</f>
        <v>0</v>
      </c>
      <c r="T55" s="175">
        <f>'Prep Partner Performance'!P61</f>
        <v>0</v>
      </c>
      <c r="U55" s="175">
        <f>'Prep Partner Performance'!Q61</f>
        <v>0</v>
      </c>
      <c r="V55" s="175">
        <f>'Prep Partner Performance'!R61</f>
        <v>0</v>
      </c>
      <c r="W55" s="175">
        <f>'Prep Partner Performance'!S61</f>
        <v>0</v>
      </c>
      <c r="X55" s="175">
        <f>'Prep Partner Performance'!T61</f>
        <v>0</v>
      </c>
      <c r="Y55" s="175">
        <f>'Prep Partner Performance'!U61</f>
        <v>0</v>
      </c>
      <c r="Z55" s="175">
        <f>'Prep Partner Performance'!V61</f>
        <v>0</v>
      </c>
      <c r="AA55" s="175">
        <f>'Prep Partner Performance'!W61</f>
        <v>0</v>
      </c>
      <c r="AB55" s="175">
        <f>'Prep Partner Performance'!X61</f>
        <v>0</v>
      </c>
      <c r="AC55" s="175">
        <f>'Prep Partner Performance'!Y61</f>
        <v>0</v>
      </c>
      <c r="AD55" s="175">
        <f>'Prep Partner Performance'!Z61</f>
        <v>0</v>
      </c>
      <c r="AE55" s="175">
        <f>'Prep Partner Performance'!AA61</f>
        <v>0</v>
      </c>
      <c r="AF55" s="175">
        <f>'Prep Partner Performance'!AB61</f>
        <v>0</v>
      </c>
      <c r="AG55" s="175">
        <f>'Prep Partner Performance'!AC61</f>
        <v>0</v>
      </c>
      <c r="AH55" s="175">
        <f>'Prep Partner Performance'!AD61</f>
        <v>0</v>
      </c>
      <c r="AI55" s="175">
        <f>'Prep Partner Performance'!AE61</f>
        <v>0</v>
      </c>
      <c r="AJ55" s="175">
        <f>'Prep Partner Performance'!AF61</f>
        <v>0</v>
      </c>
      <c r="AK55" s="175">
        <f>'Prep Partner Performance'!AG61</f>
        <v>0</v>
      </c>
      <c r="AL55" s="175">
        <f>'Prep Partner Performance'!AH61</f>
        <v>0</v>
      </c>
      <c r="AM55" s="176">
        <f t="shared" si="1"/>
        <v>0</v>
      </c>
      <c r="AN55" s="175" t="str">
        <f>'Prep Partner Performance'!B$3</f>
        <v>PrEP Partner Performance Tool version 2.0.0</v>
      </c>
      <c r="AO55" s="197" t="str">
        <f>'Prep Partner Performance'!AJ61</f>
        <v/>
      </c>
    </row>
    <row r="56" spans="1:41" x14ac:dyDescent="0.25">
      <c r="A56" s="176" t="str">
        <f t="shared" si="0"/>
        <v>202205</v>
      </c>
      <c r="B56" s="177">
        <f>'Prep Partner Performance'!AE$2</f>
        <v>2022</v>
      </c>
      <c r="C56" s="178" t="str">
        <f>'Prep Partner Performance'!Z$2</f>
        <v>05</v>
      </c>
      <c r="D56" s="176">
        <f>'Prep Partner Performance'!G$2</f>
        <v>14943</v>
      </c>
      <c r="E56" s="175" t="str">
        <f>'Prep Partner Performance'!C$2</f>
        <v>Kisima Health Centre</v>
      </c>
      <c r="F56" s="197" t="str">
        <f>'Prep Partner Performance'!B62</f>
        <v>Number Tested for HIV at Month 1 Re-fill</v>
      </c>
      <c r="G56" s="175" t="str">
        <f>'Prep Partner Performance'!C62</f>
        <v>Transgender</v>
      </c>
      <c r="H56" s="175" t="str">
        <f>'Prep Partner Performance'!D62</f>
        <v>P01-55</v>
      </c>
      <c r="I56" s="175">
        <f>'Prep Partner Performance'!E62</f>
        <v>0</v>
      </c>
      <c r="J56" s="175">
        <f>'Prep Partner Performance'!F62</f>
        <v>0</v>
      </c>
      <c r="K56" s="175">
        <f>'Prep Partner Performance'!G62</f>
        <v>0</v>
      </c>
      <c r="L56" s="175">
        <f>'Prep Partner Performance'!H62</f>
        <v>0</v>
      </c>
      <c r="M56" s="175">
        <f>'Prep Partner Performance'!I62</f>
        <v>0</v>
      </c>
      <c r="N56" s="175">
        <f>'Prep Partner Performance'!J62</f>
        <v>0</v>
      </c>
      <c r="O56" s="175">
        <f>'Prep Partner Performance'!K62</f>
        <v>0</v>
      </c>
      <c r="P56" s="175">
        <f>'Prep Partner Performance'!L62</f>
        <v>0</v>
      </c>
      <c r="Q56" s="175">
        <f>'Prep Partner Performance'!M62</f>
        <v>0</v>
      </c>
      <c r="R56" s="175">
        <f>'Prep Partner Performance'!N62</f>
        <v>0</v>
      </c>
      <c r="S56" s="175">
        <f>'Prep Partner Performance'!O62</f>
        <v>0</v>
      </c>
      <c r="T56" s="175">
        <f>'Prep Partner Performance'!P62</f>
        <v>0</v>
      </c>
      <c r="U56" s="175">
        <f>'Prep Partner Performance'!Q62</f>
        <v>0</v>
      </c>
      <c r="V56" s="175">
        <f>'Prep Partner Performance'!R62</f>
        <v>0</v>
      </c>
      <c r="W56" s="175">
        <f>'Prep Partner Performance'!S62</f>
        <v>0</v>
      </c>
      <c r="X56" s="175">
        <f>'Prep Partner Performance'!T62</f>
        <v>0</v>
      </c>
      <c r="Y56" s="175">
        <f>'Prep Partner Performance'!U62</f>
        <v>0</v>
      </c>
      <c r="Z56" s="175">
        <f>'Prep Partner Performance'!V62</f>
        <v>0</v>
      </c>
      <c r="AA56" s="175">
        <f>'Prep Partner Performance'!W62</f>
        <v>0</v>
      </c>
      <c r="AB56" s="175">
        <f>'Prep Partner Performance'!X62</f>
        <v>0</v>
      </c>
      <c r="AC56" s="175">
        <f>'Prep Partner Performance'!Y62</f>
        <v>0</v>
      </c>
      <c r="AD56" s="175">
        <f>'Prep Partner Performance'!Z62</f>
        <v>0</v>
      </c>
      <c r="AE56" s="175">
        <f>'Prep Partner Performance'!AA62</f>
        <v>0</v>
      </c>
      <c r="AF56" s="175">
        <f>'Prep Partner Performance'!AB62</f>
        <v>0</v>
      </c>
      <c r="AG56" s="175">
        <f>'Prep Partner Performance'!AC62</f>
        <v>0</v>
      </c>
      <c r="AH56" s="175">
        <f>'Prep Partner Performance'!AD62</f>
        <v>0</v>
      </c>
      <c r="AI56" s="175">
        <f>'Prep Partner Performance'!AE62</f>
        <v>0</v>
      </c>
      <c r="AJ56" s="175">
        <f>'Prep Partner Performance'!AF62</f>
        <v>0</v>
      </c>
      <c r="AK56" s="175">
        <f>'Prep Partner Performance'!AG62</f>
        <v>0</v>
      </c>
      <c r="AL56" s="175">
        <f>'Prep Partner Performance'!AH62</f>
        <v>0</v>
      </c>
      <c r="AM56" s="176">
        <f t="shared" si="1"/>
        <v>0</v>
      </c>
      <c r="AN56" s="175" t="str">
        <f>'Prep Partner Performance'!B$3</f>
        <v>PrEP Partner Performance Tool version 2.0.0</v>
      </c>
      <c r="AO56" s="197" t="str">
        <f>'Prep Partner Performance'!AJ62</f>
        <v/>
      </c>
    </row>
    <row r="57" spans="1:41" x14ac:dyDescent="0.25">
      <c r="A57" s="176" t="str">
        <f t="shared" si="0"/>
        <v>202205</v>
      </c>
      <c r="B57" s="177">
        <f>'Prep Partner Performance'!AE$2</f>
        <v>2022</v>
      </c>
      <c r="C57" s="178" t="str">
        <f>'Prep Partner Performance'!Z$2</f>
        <v>05</v>
      </c>
      <c r="D57" s="176">
        <f>'Prep Partner Performance'!G$2</f>
        <v>14943</v>
      </c>
      <c r="E57" s="175" t="str">
        <f>'Prep Partner Performance'!C$2</f>
        <v>Kisima Health Centre</v>
      </c>
      <c r="F57" s="197" t="str">
        <f>'Prep Partner Performance'!B$62</f>
        <v>Number Tested for HIV at Month 1 Re-fill</v>
      </c>
      <c r="G57" s="175" t="str">
        <f>'Prep Partner Performance'!C63</f>
        <v>Adolescent Girls and Young Women</v>
      </c>
      <c r="H57" s="175" t="str">
        <f>'Prep Partner Performance'!D63</f>
        <v>P01-56</v>
      </c>
      <c r="I57" s="175">
        <f>'Prep Partner Performance'!E63</f>
        <v>0</v>
      </c>
      <c r="J57" s="175">
        <f>'Prep Partner Performance'!F63</f>
        <v>0</v>
      </c>
      <c r="K57" s="175">
        <f>'Prep Partner Performance'!G63</f>
        <v>0</v>
      </c>
      <c r="L57" s="175">
        <f>'Prep Partner Performance'!H63</f>
        <v>0</v>
      </c>
      <c r="M57" s="175">
        <f>'Prep Partner Performance'!I63</f>
        <v>0</v>
      </c>
      <c r="N57" s="175">
        <f>'Prep Partner Performance'!J63</f>
        <v>0</v>
      </c>
      <c r="O57" s="175">
        <f>'Prep Partner Performance'!K63</f>
        <v>0</v>
      </c>
      <c r="P57" s="175">
        <f>'Prep Partner Performance'!L63</f>
        <v>0</v>
      </c>
      <c r="Q57" s="175">
        <f>'Prep Partner Performance'!M63</f>
        <v>0</v>
      </c>
      <c r="R57" s="175">
        <f>'Prep Partner Performance'!N63</f>
        <v>0</v>
      </c>
      <c r="S57" s="175">
        <f>'Prep Partner Performance'!O63</f>
        <v>0</v>
      </c>
      <c r="T57" s="175">
        <f>'Prep Partner Performance'!P63</f>
        <v>0</v>
      </c>
      <c r="U57" s="175">
        <f>'Prep Partner Performance'!Q63</f>
        <v>0</v>
      </c>
      <c r="V57" s="175">
        <f>'Prep Partner Performance'!R63</f>
        <v>0</v>
      </c>
      <c r="W57" s="175">
        <f>'Prep Partner Performance'!S63</f>
        <v>0</v>
      </c>
      <c r="X57" s="175">
        <f>'Prep Partner Performance'!T63</f>
        <v>0</v>
      </c>
      <c r="Y57" s="175">
        <f>'Prep Partner Performance'!U63</f>
        <v>0</v>
      </c>
      <c r="Z57" s="175">
        <f>'Prep Partner Performance'!V63</f>
        <v>0</v>
      </c>
      <c r="AA57" s="175">
        <f>'Prep Partner Performance'!W63</f>
        <v>0</v>
      </c>
      <c r="AB57" s="175">
        <f>'Prep Partner Performance'!X63</f>
        <v>0</v>
      </c>
      <c r="AC57" s="175">
        <f>'Prep Partner Performance'!Y63</f>
        <v>0</v>
      </c>
      <c r="AD57" s="175">
        <f>'Prep Partner Performance'!Z63</f>
        <v>0</v>
      </c>
      <c r="AE57" s="175">
        <f>'Prep Partner Performance'!AA63</f>
        <v>0</v>
      </c>
      <c r="AF57" s="175">
        <f>'Prep Partner Performance'!AB63</f>
        <v>0</v>
      </c>
      <c r="AG57" s="175">
        <f>'Prep Partner Performance'!AC63</f>
        <v>0</v>
      </c>
      <c r="AH57" s="175">
        <f>'Prep Partner Performance'!AD63</f>
        <v>0</v>
      </c>
      <c r="AI57" s="175">
        <f>'Prep Partner Performance'!AE63</f>
        <v>0</v>
      </c>
      <c r="AJ57" s="175">
        <f>'Prep Partner Performance'!AF63</f>
        <v>0</v>
      </c>
      <c r="AK57" s="175">
        <f>'Prep Partner Performance'!AG63</f>
        <v>0</v>
      </c>
      <c r="AL57" s="175">
        <f>'Prep Partner Performance'!AH63</f>
        <v>0</v>
      </c>
      <c r="AM57" s="176">
        <f t="shared" si="1"/>
        <v>0</v>
      </c>
      <c r="AN57" s="175" t="str">
        <f>'Prep Partner Performance'!B$3</f>
        <v>PrEP Partner Performance Tool version 2.0.0</v>
      </c>
      <c r="AO57" s="197" t="str">
        <f>'Prep Partner Performance'!AJ63</f>
        <v/>
      </c>
    </row>
    <row r="58" spans="1:41" x14ac:dyDescent="0.25">
      <c r="A58" s="176" t="str">
        <f t="shared" si="0"/>
        <v>202205</v>
      </c>
      <c r="B58" s="177">
        <f>'Prep Partner Performance'!AE$2</f>
        <v>2022</v>
      </c>
      <c r="C58" s="178" t="str">
        <f>'Prep Partner Performance'!Z$2</f>
        <v>05</v>
      </c>
      <c r="D58" s="176">
        <f>'Prep Partner Performance'!G$2</f>
        <v>14943</v>
      </c>
      <c r="E58" s="175" t="str">
        <f>'Prep Partner Performance'!C$2</f>
        <v>Kisima Health Centre</v>
      </c>
      <c r="F58" s="197" t="str">
        <f>'Prep Partner Performance'!B$62</f>
        <v>Number Tested for HIV at Month 1 Re-fill</v>
      </c>
      <c r="G58" s="175" t="str">
        <f>'Prep Partner Performance'!C64</f>
        <v>Men who have Sex With Men</v>
      </c>
      <c r="H58" s="175" t="str">
        <f>'Prep Partner Performance'!D64</f>
        <v>P01-57</v>
      </c>
      <c r="I58" s="175">
        <f>'Prep Partner Performance'!E64</f>
        <v>0</v>
      </c>
      <c r="J58" s="175">
        <f>'Prep Partner Performance'!F64</f>
        <v>0</v>
      </c>
      <c r="K58" s="175">
        <f>'Prep Partner Performance'!G64</f>
        <v>0</v>
      </c>
      <c r="L58" s="175">
        <f>'Prep Partner Performance'!H64</f>
        <v>0</v>
      </c>
      <c r="M58" s="175">
        <f>'Prep Partner Performance'!I64</f>
        <v>0</v>
      </c>
      <c r="N58" s="175">
        <f>'Prep Partner Performance'!J64</f>
        <v>0</v>
      </c>
      <c r="O58" s="175">
        <f>'Prep Partner Performance'!K64</f>
        <v>0</v>
      </c>
      <c r="P58" s="175">
        <f>'Prep Partner Performance'!L64</f>
        <v>0</v>
      </c>
      <c r="Q58" s="175">
        <f>'Prep Partner Performance'!M64</f>
        <v>0</v>
      </c>
      <c r="R58" s="175">
        <f>'Prep Partner Performance'!N64</f>
        <v>0</v>
      </c>
      <c r="S58" s="175">
        <f>'Prep Partner Performance'!O64</f>
        <v>0</v>
      </c>
      <c r="T58" s="175">
        <f>'Prep Partner Performance'!P64</f>
        <v>0</v>
      </c>
      <c r="U58" s="175">
        <f>'Prep Partner Performance'!Q64</f>
        <v>0</v>
      </c>
      <c r="V58" s="175">
        <f>'Prep Partner Performance'!R64</f>
        <v>0</v>
      </c>
      <c r="W58" s="175">
        <f>'Prep Partner Performance'!S64</f>
        <v>0</v>
      </c>
      <c r="X58" s="175">
        <f>'Prep Partner Performance'!T64</f>
        <v>0</v>
      </c>
      <c r="Y58" s="175">
        <f>'Prep Partner Performance'!U64</f>
        <v>0</v>
      </c>
      <c r="Z58" s="175">
        <f>'Prep Partner Performance'!V64</f>
        <v>0</v>
      </c>
      <c r="AA58" s="175">
        <f>'Prep Partner Performance'!W64</f>
        <v>0</v>
      </c>
      <c r="AB58" s="175">
        <f>'Prep Partner Performance'!X64</f>
        <v>0</v>
      </c>
      <c r="AC58" s="175">
        <f>'Prep Partner Performance'!Y64</f>
        <v>0</v>
      </c>
      <c r="AD58" s="175">
        <f>'Prep Partner Performance'!Z64</f>
        <v>0</v>
      </c>
      <c r="AE58" s="175">
        <f>'Prep Partner Performance'!AA64</f>
        <v>0</v>
      </c>
      <c r="AF58" s="175">
        <f>'Prep Partner Performance'!AB64</f>
        <v>0</v>
      </c>
      <c r="AG58" s="175">
        <f>'Prep Partner Performance'!AC64</f>
        <v>0</v>
      </c>
      <c r="AH58" s="175">
        <f>'Prep Partner Performance'!AD64</f>
        <v>0</v>
      </c>
      <c r="AI58" s="175">
        <f>'Prep Partner Performance'!AE64</f>
        <v>0</v>
      </c>
      <c r="AJ58" s="175">
        <f>'Prep Partner Performance'!AF64</f>
        <v>0</v>
      </c>
      <c r="AK58" s="175">
        <f>'Prep Partner Performance'!AG64</f>
        <v>0</v>
      </c>
      <c r="AL58" s="175">
        <f>'Prep Partner Performance'!AH64</f>
        <v>0</v>
      </c>
      <c r="AM58" s="176">
        <f t="shared" si="1"/>
        <v>0</v>
      </c>
      <c r="AN58" s="175" t="str">
        <f>'Prep Partner Performance'!B$3</f>
        <v>PrEP Partner Performance Tool version 2.0.0</v>
      </c>
      <c r="AO58" s="197" t="str">
        <f>'Prep Partner Performance'!AJ64</f>
        <v/>
      </c>
    </row>
    <row r="59" spans="1:41" x14ac:dyDescent="0.25">
      <c r="A59" s="176" t="str">
        <f t="shared" si="0"/>
        <v>202205</v>
      </c>
      <c r="B59" s="177">
        <f>'Prep Partner Performance'!AE$2</f>
        <v>2022</v>
      </c>
      <c r="C59" s="178" t="str">
        <f>'Prep Partner Performance'!Z$2</f>
        <v>05</v>
      </c>
      <c r="D59" s="176">
        <f>'Prep Partner Performance'!G$2</f>
        <v>14943</v>
      </c>
      <c r="E59" s="175" t="str">
        <f>'Prep Partner Performance'!C$2</f>
        <v>Kisima Health Centre</v>
      </c>
      <c r="F59" s="197" t="str">
        <f>'Prep Partner Performance'!B$62</f>
        <v>Number Tested for HIV at Month 1 Re-fill</v>
      </c>
      <c r="G59" s="175" t="str">
        <f>'Prep Partner Performance'!C65</f>
        <v>Men at high risk</v>
      </c>
      <c r="H59" s="175" t="str">
        <f>'Prep Partner Performance'!D65</f>
        <v>P01-58</v>
      </c>
      <c r="I59" s="175">
        <f>'Prep Partner Performance'!E65</f>
        <v>0</v>
      </c>
      <c r="J59" s="175">
        <f>'Prep Partner Performance'!F65</f>
        <v>0</v>
      </c>
      <c r="K59" s="175">
        <f>'Prep Partner Performance'!G65</f>
        <v>0</v>
      </c>
      <c r="L59" s="175">
        <f>'Prep Partner Performance'!H65</f>
        <v>0</v>
      </c>
      <c r="M59" s="175">
        <f>'Prep Partner Performance'!I65</f>
        <v>0</v>
      </c>
      <c r="N59" s="175">
        <f>'Prep Partner Performance'!J65</f>
        <v>0</v>
      </c>
      <c r="O59" s="175">
        <f>'Prep Partner Performance'!K65</f>
        <v>0</v>
      </c>
      <c r="P59" s="175">
        <f>'Prep Partner Performance'!L65</f>
        <v>0</v>
      </c>
      <c r="Q59" s="175">
        <f>'Prep Partner Performance'!M65</f>
        <v>0</v>
      </c>
      <c r="R59" s="175">
        <f>'Prep Partner Performance'!N65</f>
        <v>0</v>
      </c>
      <c r="S59" s="175">
        <f>'Prep Partner Performance'!O65</f>
        <v>0</v>
      </c>
      <c r="T59" s="175">
        <f>'Prep Partner Performance'!P65</f>
        <v>0</v>
      </c>
      <c r="U59" s="175">
        <f>'Prep Partner Performance'!Q65</f>
        <v>0</v>
      </c>
      <c r="V59" s="175">
        <f>'Prep Partner Performance'!R65</f>
        <v>0</v>
      </c>
      <c r="W59" s="175">
        <f>'Prep Partner Performance'!S65</f>
        <v>0</v>
      </c>
      <c r="X59" s="175">
        <f>'Prep Partner Performance'!T65</f>
        <v>0</v>
      </c>
      <c r="Y59" s="175">
        <f>'Prep Partner Performance'!U65</f>
        <v>0</v>
      </c>
      <c r="Z59" s="175">
        <f>'Prep Partner Performance'!V65</f>
        <v>0</v>
      </c>
      <c r="AA59" s="175">
        <f>'Prep Partner Performance'!W65</f>
        <v>0</v>
      </c>
      <c r="AB59" s="175">
        <f>'Prep Partner Performance'!X65</f>
        <v>0</v>
      </c>
      <c r="AC59" s="175">
        <f>'Prep Partner Performance'!Y65</f>
        <v>0</v>
      </c>
      <c r="AD59" s="175">
        <f>'Prep Partner Performance'!Z65</f>
        <v>0</v>
      </c>
      <c r="AE59" s="175">
        <f>'Prep Partner Performance'!AA65</f>
        <v>0</v>
      </c>
      <c r="AF59" s="175">
        <f>'Prep Partner Performance'!AB65</f>
        <v>0</v>
      </c>
      <c r="AG59" s="175">
        <f>'Prep Partner Performance'!AC65</f>
        <v>0</v>
      </c>
      <c r="AH59" s="175">
        <f>'Prep Partner Performance'!AD65</f>
        <v>0</v>
      </c>
      <c r="AI59" s="175">
        <f>'Prep Partner Performance'!AE65</f>
        <v>0</v>
      </c>
      <c r="AJ59" s="175">
        <f>'Prep Partner Performance'!AF65</f>
        <v>0</v>
      </c>
      <c r="AK59" s="175">
        <f>'Prep Partner Performance'!AG65</f>
        <v>0</v>
      </c>
      <c r="AL59" s="175">
        <f>'Prep Partner Performance'!AH65</f>
        <v>0</v>
      </c>
      <c r="AM59" s="176">
        <f t="shared" si="1"/>
        <v>0</v>
      </c>
      <c r="AN59" s="175" t="str">
        <f>'Prep Partner Performance'!B$3</f>
        <v>PrEP Partner Performance Tool version 2.0.0</v>
      </c>
      <c r="AO59" s="197" t="str">
        <f>'Prep Partner Performance'!AJ65</f>
        <v/>
      </c>
    </row>
    <row r="60" spans="1:41" x14ac:dyDescent="0.25">
      <c r="A60" s="176" t="str">
        <f t="shared" si="0"/>
        <v>202205</v>
      </c>
      <c r="B60" s="177">
        <f>'Prep Partner Performance'!AE$2</f>
        <v>2022</v>
      </c>
      <c r="C60" s="178" t="str">
        <f>'Prep Partner Performance'!Z$2</f>
        <v>05</v>
      </c>
      <c r="D60" s="176">
        <f>'Prep Partner Performance'!G$2</f>
        <v>14943</v>
      </c>
      <c r="E60" s="175" t="str">
        <f>'Prep Partner Performance'!C$2</f>
        <v>Kisima Health Centre</v>
      </c>
      <c r="F60" s="197" t="str">
        <f>'Prep Partner Performance'!B$62</f>
        <v>Number Tested for HIV at Month 1 Re-fill</v>
      </c>
      <c r="G60" s="175" t="str">
        <f>'Prep Partner Performance'!C66</f>
        <v>Female Sex Workers</v>
      </c>
      <c r="H60" s="175" t="str">
        <f>'Prep Partner Performance'!D66</f>
        <v>P01-59</v>
      </c>
      <c r="I60" s="175">
        <f>'Prep Partner Performance'!E66</f>
        <v>0</v>
      </c>
      <c r="J60" s="175">
        <f>'Prep Partner Performance'!F66</f>
        <v>0</v>
      </c>
      <c r="K60" s="175">
        <f>'Prep Partner Performance'!G66</f>
        <v>0</v>
      </c>
      <c r="L60" s="175">
        <f>'Prep Partner Performance'!H66</f>
        <v>0</v>
      </c>
      <c r="M60" s="175">
        <f>'Prep Partner Performance'!I66</f>
        <v>0</v>
      </c>
      <c r="N60" s="175">
        <f>'Prep Partner Performance'!J66</f>
        <v>0</v>
      </c>
      <c r="O60" s="175">
        <f>'Prep Partner Performance'!K66</f>
        <v>0</v>
      </c>
      <c r="P60" s="175">
        <f>'Prep Partner Performance'!L66</f>
        <v>0</v>
      </c>
      <c r="Q60" s="175">
        <f>'Prep Partner Performance'!M66</f>
        <v>0</v>
      </c>
      <c r="R60" s="175">
        <f>'Prep Partner Performance'!N66</f>
        <v>0</v>
      </c>
      <c r="S60" s="175">
        <f>'Prep Partner Performance'!O66</f>
        <v>0</v>
      </c>
      <c r="T60" s="175">
        <f>'Prep Partner Performance'!P66</f>
        <v>0</v>
      </c>
      <c r="U60" s="175">
        <f>'Prep Partner Performance'!Q66</f>
        <v>0</v>
      </c>
      <c r="V60" s="175">
        <f>'Prep Partner Performance'!R66</f>
        <v>0</v>
      </c>
      <c r="W60" s="175">
        <f>'Prep Partner Performance'!S66</f>
        <v>0</v>
      </c>
      <c r="X60" s="175">
        <f>'Prep Partner Performance'!T66</f>
        <v>0</v>
      </c>
      <c r="Y60" s="175">
        <f>'Prep Partner Performance'!U66</f>
        <v>0</v>
      </c>
      <c r="Z60" s="175">
        <f>'Prep Partner Performance'!V66</f>
        <v>0</v>
      </c>
      <c r="AA60" s="175">
        <f>'Prep Partner Performance'!W66</f>
        <v>0</v>
      </c>
      <c r="AB60" s="175">
        <f>'Prep Partner Performance'!X66</f>
        <v>0</v>
      </c>
      <c r="AC60" s="175">
        <f>'Prep Partner Performance'!Y66</f>
        <v>0</v>
      </c>
      <c r="AD60" s="175">
        <f>'Prep Partner Performance'!Z66</f>
        <v>0</v>
      </c>
      <c r="AE60" s="175">
        <f>'Prep Partner Performance'!AA66</f>
        <v>0</v>
      </c>
      <c r="AF60" s="175">
        <f>'Prep Partner Performance'!AB66</f>
        <v>0</v>
      </c>
      <c r="AG60" s="175">
        <f>'Prep Partner Performance'!AC66</f>
        <v>0</v>
      </c>
      <c r="AH60" s="175">
        <f>'Prep Partner Performance'!AD66</f>
        <v>0</v>
      </c>
      <c r="AI60" s="175">
        <f>'Prep Partner Performance'!AE66</f>
        <v>0</v>
      </c>
      <c r="AJ60" s="175">
        <f>'Prep Partner Performance'!AF66</f>
        <v>0</v>
      </c>
      <c r="AK60" s="175">
        <f>'Prep Partner Performance'!AG66</f>
        <v>0</v>
      </c>
      <c r="AL60" s="175">
        <f>'Prep Partner Performance'!AH66</f>
        <v>0</v>
      </c>
      <c r="AM60" s="176">
        <f t="shared" si="1"/>
        <v>0</v>
      </c>
      <c r="AN60" s="175" t="str">
        <f>'Prep Partner Performance'!B$3</f>
        <v>PrEP Partner Performance Tool version 2.0.0</v>
      </c>
      <c r="AO60" s="197" t="str">
        <f>'Prep Partner Performance'!AJ66</f>
        <v/>
      </c>
    </row>
    <row r="61" spans="1:41" x14ac:dyDescent="0.25">
      <c r="A61" s="176" t="str">
        <f t="shared" si="0"/>
        <v>202205</v>
      </c>
      <c r="B61" s="177">
        <f>'Prep Partner Performance'!AE$2</f>
        <v>2022</v>
      </c>
      <c r="C61" s="178" t="str">
        <f>'Prep Partner Performance'!Z$2</f>
        <v>05</v>
      </c>
      <c r="D61" s="176">
        <f>'Prep Partner Performance'!G$2</f>
        <v>14943</v>
      </c>
      <c r="E61" s="175" t="str">
        <f>'Prep Partner Performance'!C$2</f>
        <v>Kisima Health Centre</v>
      </c>
      <c r="F61" s="197" t="str">
        <f>'Prep Partner Performance'!B$62</f>
        <v>Number Tested for HIV at Month 1 Re-fill</v>
      </c>
      <c r="G61" s="175" t="str">
        <f>'Prep Partner Performance'!C67</f>
        <v>People who Inject Drugs</v>
      </c>
      <c r="H61" s="175" t="str">
        <f>'Prep Partner Performance'!D67</f>
        <v>P01-60</v>
      </c>
      <c r="I61" s="175">
        <f>'Prep Partner Performance'!E67</f>
        <v>0</v>
      </c>
      <c r="J61" s="175">
        <f>'Prep Partner Performance'!F67</f>
        <v>0</v>
      </c>
      <c r="K61" s="175">
        <f>'Prep Partner Performance'!G67</f>
        <v>0</v>
      </c>
      <c r="L61" s="175">
        <f>'Prep Partner Performance'!H67</f>
        <v>0</v>
      </c>
      <c r="M61" s="175">
        <f>'Prep Partner Performance'!I67</f>
        <v>0</v>
      </c>
      <c r="N61" s="175">
        <f>'Prep Partner Performance'!J67</f>
        <v>0</v>
      </c>
      <c r="O61" s="175">
        <f>'Prep Partner Performance'!K67</f>
        <v>0</v>
      </c>
      <c r="P61" s="175">
        <f>'Prep Partner Performance'!L67</f>
        <v>0</v>
      </c>
      <c r="Q61" s="175">
        <f>'Prep Partner Performance'!M67</f>
        <v>0</v>
      </c>
      <c r="R61" s="175">
        <f>'Prep Partner Performance'!N67</f>
        <v>0</v>
      </c>
      <c r="S61" s="175">
        <f>'Prep Partner Performance'!O67</f>
        <v>0</v>
      </c>
      <c r="T61" s="175">
        <f>'Prep Partner Performance'!P67</f>
        <v>0</v>
      </c>
      <c r="U61" s="175">
        <f>'Prep Partner Performance'!Q67</f>
        <v>0</v>
      </c>
      <c r="V61" s="175">
        <f>'Prep Partner Performance'!R67</f>
        <v>0</v>
      </c>
      <c r="W61" s="175">
        <f>'Prep Partner Performance'!S67</f>
        <v>0</v>
      </c>
      <c r="X61" s="175">
        <f>'Prep Partner Performance'!T67</f>
        <v>0</v>
      </c>
      <c r="Y61" s="175">
        <f>'Prep Partner Performance'!U67</f>
        <v>0</v>
      </c>
      <c r="Z61" s="175">
        <f>'Prep Partner Performance'!V67</f>
        <v>0</v>
      </c>
      <c r="AA61" s="175">
        <f>'Prep Partner Performance'!W67</f>
        <v>0</v>
      </c>
      <c r="AB61" s="175">
        <f>'Prep Partner Performance'!X67</f>
        <v>0</v>
      </c>
      <c r="AC61" s="175">
        <f>'Prep Partner Performance'!Y67</f>
        <v>0</v>
      </c>
      <c r="AD61" s="175">
        <f>'Prep Partner Performance'!Z67</f>
        <v>0</v>
      </c>
      <c r="AE61" s="175">
        <f>'Prep Partner Performance'!AA67</f>
        <v>0</v>
      </c>
      <c r="AF61" s="175">
        <f>'Prep Partner Performance'!AB67</f>
        <v>0</v>
      </c>
      <c r="AG61" s="175">
        <f>'Prep Partner Performance'!AC67</f>
        <v>0</v>
      </c>
      <c r="AH61" s="175">
        <f>'Prep Partner Performance'!AD67</f>
        <v>0</v>
      </c>
      <c r="AI61" s="175">
        <f>'Prep Partner Performance'!AE67</f>
        <v>0</v>
      </c>
      <c r="AJ61" s="175">
        <f>'Prep Partner Performance'!AF67</f>
        <v>0</v>
      </c>
      <c r="AK61" s="175">
        <f>'Prep Partner Performance'!AG67</f>
        <v>0</v>
      </c>
      <c r="AL61" s="175">
        <f>'Prep Partner Performance'!AH67</f>
        <v>0</v>
      </c>
      <c r="AM61" s="176">
        <f t="shared" si="1"/>
        <v>0</v>
      </c>
      <c r="AN61" s="175" t="str">
        <f>'Prep Partner Performance'!B$3</f>
        <v>PrEP Partner Performance Tool version 2.0.0</v>
      </c>
      <c r="AO61" s="197" t="str">
        <f>'Prep Partner Performance'!AJ67</f>
        <v/>
      </c>
    </row>
    <row r="62" spans="1:41" x14ac:dyDescent="0.25">
      <c r="A62" s="176" t="str">
        <f t="shared" si="0"/>
        <v>202205</v>
      </c>
      <c r="B62" s="177">
        <f>'Prep Partner Performance'!AE$2</f>
        <v>2022</v>
      </c>
      <c r="C62" s="178" t="str">
        <f>'Prep Partner Performance'!Z$2</f>
        <v>05</v>
      </c>
      <c r="D62" s="176">
        <f>'Prep Partner Performance'!G$2</f>
        <v>14943</v>
      </c>
      <c r="E62" s="175" t="str">
        <f>'Prep Partner Performance'!C$2</f>
        <v>Kisima Health Centre</v>
      </c>
      <c r="F62" s="197" t="str">
        <f>'Prep Partner Performance'!B$62</f>
        <v>Number Tested for HIV at Month 1 Re-fill</v>
      </c>
      <c r="G62" s="175" t="str">
        <f>'Prep Partner Performance'!C68</f>
        <v>Other Women</v>
      </c>
      <c r="H62" s="175" t="str">
        <f>'Prep Partner Performance'!D68</f>
        <v>P01-61</v>
      </c>
      <c r="I62" s="175">
        <f>'Prep Partner Performance'!E68</f>
        <v>0</v>
      </c>
      <c r="J62" s="175">
        <f>'Prep Partner Performance'!F68</f>
        <v>0</v>
      </c>
      <c r="K62" s="175">
        <f>'Prep Partner Performance'!G68</f>
        <v>0</v>
      </c>
      <c r="L62" s="175">
        <f>'Prep Partner Performance'!H68</f>
        <v>0</v>
      </c>
      <c r="M62" s="175">
        <f>'Prep Partner Performance'!I68</f>
        <v>0</v>
      </c>
      <c r="N62" s="175">
        <f>'Prep Partner Performance'!J68</f>
        <v>0</v>
      </c>
      <c r="O62" s="175">
        <f>'Prep Partner Performance'!K68</f>
        <v>0</v>
      </c>
      <c r="P62" s="175">
        <f>'Prep Partner Performance'!L68</f>
        <v>0</v>
      </c>
      <c r="Q62" s="175">
        <f>'Prep Partner Performance'!M68</f>
        <v>0</v>
      </c>
      <c r="R62" s="175">
        <f>'Prep Partner Performance'!N68</f>
        <v>0</v>
      </c>
      <c r="S62" s="175">
        <f>'Prep Partner Performance'!O68</f>
        <v>0</v>
      </c>
      <c r="T62" s="175">
        <f>'Prep Partner Performance'!P68</f>
        <v>0</v>
      </c>
      <c r="U62" s="175">
        <f>'Prep Partner Performance'!Q68</f>
        <v>0</v>
      </c>
      <c r="V62" s="175">
        <f>'Prep Partner Performance'!R68</f>
        <v>0</v>
      </c>
      <c r="W62" s="175">
        <f>'Prep Partner Performance'!S68</f>
        <v>0</v>
      </c>
      <c r="X62" s="175">
        <f>'Prep Partner Performance'!T68</f>
        <v>0</v>
      </c>
      <c r="Y62" s="175">
        <f>'Prep Partner Performance'!U68</f>
        <v>0</v>
      </c>
      <c r="Z62" s="175">
        <f>'Prep Partner Performance'!V68</f>
        <v>0</v>
      </c>
      <c r="AA62" s="175">
        <f>'Prep Partner Performance'!W68</f>
        <v>0</v>
      </c>
      <c r="AB62" s="175">
        <f>'Prep Partner Performance'!X68</f>
        <v>0</v>
      </c>
      <c r="AC62" s="175">
        <f>'Prep Partner Performance'!Y68</f>
        <v>0</v>
      </c>
      <c r="AD62" s="175">
        <f>'Prep Partner Performance'!Z68</f>
        <v>0</v>
      </c>
      <c r="AE62" s="175">
        <f>'Prep Partner Performance'!AA68</f>
        <v>0</v>
      </c>
      <c r="AF62" s="175">
        <f>'Prep Partner Performance'!AB68</f>
        <v>0</v>
      </c>
      <c r="AG62" s="175">
        <f>'Prep Partner Performance'!AC68</f>
        <v>0</v>
      </c>
      <c r="AH62" s="175">
        <f>'Prep Partner Performance'!AD68</f>
        <v>0</v>
      </c>
      <c r="AI62" s="175">
        <f>'Prep Partner Performance'!AE68</f>
        <v>0</v>
      </c>
      <c r="AJ62" s="175">
        <f>'Prep Partner Performance'!AF68</f>
        <v>0</v>
      </c>
      <c r="AK62" s="175">
        <f>'Prep Partner Performance'!AG68</f>
        <v>0</v>
      </c>
      <c r="AL62" s="175">
        <f>'Prep Partner Performance'!AH68</f>
        <v>0</v>
      </c>
      <c r="AM62" s="176">
        <f t="shared" si="1"/>
        <v>0</v>
      </c>
      <c r="AN62" s="175" t="str">
        <f>'Prep Partner Performance'!B$3</f>
        <v>PrEP Partner Performance Tool version 2.0.0</v>
      </c>
      <c r="AO62" s="197" t="str">
        <f>'Prep Partner Performance'!AJ68</f>
        <v/>
      </c>
    </row>
    <row r="63" spans="1:41" x14ac:dyDescent="0.25">
      <c r="A63" s="176" t="str">
        <f t="shared" si="0"/>
        <v>202205</v>
      </c>
      <c r="B63" s="177">
        <f>'Prep Partner Performance'!AE$2</f>
        <v>2022</v>
      </c>
      <c r="C63" s="178" t="str">
        <f>'Prep Partner Performance'!Z$2</f>
        <v>05</v>
      </c>
      <c r="D63" s="176">
        <f>'Prep Partner Performance'!G$2</f>
        <v>14943</v>
      </c>
      <c r="E63" s="175" t="str">
        <f>'Prep Partner Performance'!C$2</f>
        <v>Kisima Health Centre</v>
      </c>
      <c r="F63" s="197" t="str">
        <f>'Prep Partner Performance'!B$62</f>
        <v>Number Tested for HIV at Month 1 Re-fill</v>
      </c>
      <c r="G63" s="175" t="str">
        <f>'Prep Partner Performance'!C69</f>
        <v>Serodiscordant Couple</v>
      </c>
      <c r="H63" s="175" t="str">
        <f>'Prep Partner Performance'!D69</f>
        <v>P01-62</v>
      </c>
      <c r="I63" s="175">
        <f>'Prep Partner Performance'!E69</f>
        <v>0</v>
      </c>
      <c r="J63" s="175">
        <f>'Prep Partner Performance'!F69</f>
        <v>0</v>
      </c>
      <c r="K63" s="175">
        <f>'Prep Partner Performance'!G69</f>
        <v>0</v>
      </c>
      <c r="L63" s="175">
        <f>'Prep Partner Performance'!H69</f>
        <v>0</v>
      </c>
      <c r="M63" s="175">
        <f>'Prep Partner Performance'!I69</f>
        <v>0</v>
      </c>
      <c r="N63" s="175">
        <f>'Prep Partner Performance'!J69</f>
        <v>0</v>
      </c>
      <c r="O63" s="175">
        <f>'Prep Partner Performance'!K69</f>
        <v>0</v>
      </c>
      <c r="P63" s="175">
        <f>'Prep Partner Performance'!L69</f>
        <v>0</v>
      </c>
      <c r="Q63" s="175">
        <f>'Prep Partner Performance'!M69</f>
        <v>0</v>
      </c>
      <c r="R63" s="175">
        <f>'Prep Partner Performance'!N69</f>
        <v>0</v>
      </c>
      <c r="S63" s="175">
        <f>'Prep Partner Performance'!O69</f>
        <v>0</v>
      </c>
      <c r="T63" s="175">
        <f>'Prep Partner Performance'!P69</f>
        <v>0</v>
      </c>
      <c r="U63" s="175">
        <f>'Prep Partner Performance'!Q69</f>
        <v>0</v>
      </c>
      <c r="V63" s="175">
        <f>'Prep Partner Performance'!R69</f>
        <v>0</v>
      </c>
      <c r="W63" s="175">
        <f>'Prep Partner Performance'!S69</f>
        <v>0</v>
      </c>
      <c r="X63" s="175">
        <f>'Prep Partner Performance'!T69</f>
        <v>0</v>
      </c>
      <c r="Y63" s="175">
        <f>'Prep Partner Performance'!U69</f>
        <v>0</v>
      </c>
      <c r="Z63" s="175">
        <f>'Prep Partner Performance'!V69</f>
        <v>0</v>
      </c>
      <c r="AA63" s="175">
        <f>'Prep Partner Performance'!W69</f>
        <v>0</v>
      </c>
      <c r="AB63" s="175">
        <f>'Prep Partner Performance'!X69</f>
        <v>0</v>
      </c>
      <c r="AC63" s="175">
        <f>'Prep Partner Performance'!Y69</f>
        <v>0</v>
      </c>
      <c r="AD63" s="175">
        <f>'Prep Partner Performance'!Z69</f>
        <v>0</v>
      </c>
      <c r="AE63" s="175">
        <f>'Prep Partner Performance'!AA69</f>
        <v>0</v>
      </c>
      <c r="AF63" s="175">
        <f>'Prep Partner Performance'!AB69</f>
        <v>0</v>
      </c>
      <c r="AG63" s="175">
        <f>'Prep Partner Performance'!AC69</f>
        <v>0</v>
      </c>
      <c r="AH63" s="175">
        <f>'Prep Partner Performance'!AD69</f>
        <v>0</v>
      </c>
      <c r="AI63" s="175">
        <f>'Prep Partner Performance'!AE69</f>
        <v>0</v>
      </c>
      <c r="AJ63" s="175">
        <f>'Prep Partner Performance'!AF69</f>
        <v>0</v>
      </c>
      <c r="AK63" s="175">
        <f>'Prep Partner Performance'!AG69</f>
        <v>0</v>
      </c>
      <c r="AL63" s="175">
        <f>'Prep Partner Performance'!AH69</f>
        <v>0</v>
      </c>
      <c r="AM63" s="176">
        <f t="shared" si="1"/>
        <v>0</v>
      </c>
      <c r="AN63" s="175" t="str">
        <f>'Prep Partner Performance'!B$3</f>
        <v>PrEP Partner Performance Tool version 2.0.0</v>
      </c>
      <c r="AO63" s="197" t="str">
        <f>'Prep Partner Performance'!AJ69</f>
        <v/>
      </c>
    </row>
    <row r="64" spans="1:41" x14ac:dyDescent="0.25">
      <c r="A64" s="176" t="str">
        <f t="shared" si="0"/>
        <v>202205</v>
      </c>
      <c r="B64" s="177">
        <f>'Prep Partner Performance'!AE$2</f>
        <v>2022</v>
      </c>
      <c r="C64" s="178" t="str">
        <f>'Prep Partner Performance'!Z$2</f>
        <v>05</v>
      </c>
      <c r="D64" s="176">
        <f>'Prep Partner Performance'!G$2</f>
        <v>14943</v>
      </c>
      <c r="E64" s="175" t="str">
        <f>'Prep Partner Performance'!C$2</f>
        <v>Kisima Health Centre</v>
      </c>
      <c r="F64" s="197" t="str">
        <f>'Prep Partner Performance'!B$62</f>
        <v>Number Tested for HIV at Month 1 Re-fill</v>
      </c>
      <c r="G64" s="175" t="str">
        <f>'Prep Partner Performance'!C70</f>
        <v>Pregnant and Breast Feeding Women</v>
      </c>
      <c r="H64" s="175" t="str">
        <f>'Prep Partner Performance'!D70</f>
        <v>P01-63</v>
      </c>
      <c r="I64" s="175">
        <f>'Prep Partner Performance'!E70</f>
        <v>0</v>
      </c>
      <c r="J64" s="175">
        <f>'Prep Partner Performance'!F70</f>
        <v>0</v>
      </c>
      <c r="K64" s="175">
        <f>'Prep Partner Performance'!G70</f>
        <v>0</v>
      </c>
      <c r="L64" s="175">
        <f>'Prep Partner Performance'!H70</f>
        <v>0</v>
      </c>
      <c r="M64" s="175">
        <f>'Prep Partner Performance'!I70</f>
        <v>0</v>
      </c>
      <c r="N64" s="175">
        <f>'Prep Partner Performance'!J70</f>
        <v>0</v>
      </c>
      <c r="O64" s="175">
        <f>'Prep Partner Performance'!K70</f>
        <v>0</v>
      </c>
      <c r="P64" s="175">
        <f>'Prep Partner Performance'!L70</f>
        <v>0</v>
      </c>
      <c r="Q64" s="175">
        <f>'Prep Partner Performance'!M70</f>
        <v>0</v>
      </c>
      <c r="R64" s="175">
        <f>'Prep Partner Performance'!N70</f>
        <v>0</v>
      </c>
      <c r="S64" s="175">
        <f>'Prep Partner Performance'!O70</f>
        <v>0</v>
      </c>
      <c r="T64" s="175">
        <f>'Prep Partner Performance'!P70</f>
        <v>0</v>
      </c>
      <c r="U64" s="175">
        <f>'Prep Partner Performance'!Q70</f>
        <v>0</v>
      </c>
      <c r="V64" s="175">
        <f>'Prep Partner Performance'!R70</f>
        <v>0</v>
      </c>
      <c r="W64" s="175">
        <f>'Prep Partner Performance'!S70</f>
        <v>0</v>
      </c>
      <c r="X64" s="175">
        <f>'Prep Partner Performance'!T70</f>
        <v>0</v>
      </c>
      <c r="Y64" s="175">
        <f>'Prep Partner Performance'!U70</f>
        <v>0</v>
      </c>
      <c r="Z64" s="175">
        <f>'Prep Partner Performance'!V70</f>
        <v>0</v>
      </c>
      <c r="AA64" s="175">
        <f>'Prep Partner Performance'!W70</f>
        <v>0</v>
      </c>
      <c r="AB64" s="175">
        <f>'Prep Partner Performance'!X70</f>
        <v>0</v>
      </c>
      <c r="AC64" s="175">
        <f>'Prep Partner Performance'!Y70</f>
        <v>0</v>
      </c>
      <c r="AD64" s="175">
        <f>'Prep Partner Performance'!Z70</f>
        <v>0</v>
      </c>
      <c r="AE64" s="175">
        <f>'Prep Partner Performance'!AA70</f>
        <v>0</v>
      </c>
      <c r="AF64" s="175">
        <f>'Prep Partner Performance'!AB70</f>
        <v>0</v>
      </c>
      <c r="AG64" s="175">
        <f>'Prep Partner Performance'!AC70</f>
        <v>0</v>
      </c>
      <c r="AH64" s="175">
        <f>'Prep Partner Performance'!AD70</f>
        <v>0</v>
      </c>
      <c r="AI64" s="175">
        <f>'Prep Partner Performance'!AE70</f>
        <v>0</v>
      </c>
      <c r="AJ64" s="175">
        <f>'Prep Partner Performance'!AF70</f>
        <v>0</v>
      </c>
      <c r="AK64" s="175">
        <f>'Prep Partner Performance'!AG70</f>
        <v>0</v>
      </c>
      <c r="AL64" s="175">
        <f>'Prep Partner Performance'!AH70</f>
        <v>0</v>
      </c>
      <c r="AM64" s="176">
        <f t="shared" si="1"/>
        <v>0</v>
      </c>
      <c r="AN64" s="175" t="str">
        <f>'Prep Partner Performance'!B$3</f>
        <v>PrEP Partner Performance Tool version 2.0.0</v>
      </c>
      <c r="AO64" s="197" t="str">
        <f>'Prep Partner Performance'!AJ70</f>
        <v/>
      </c>
    </row>
    <row r="65" spans="1:41" x14ac:dyDescent="0.25">
      <c r="A65" s="176" t="str">
        <f t="shared" si="0"/>
        <v>202205</v>
      </c>
      <c r="B65" s="177">
        <f>'Prep Partner Performance'!AE$2</f>
        <v>2022</v>
      </c>
      <c r="C65" s="178" t="str">
        <f>'Prep Partner Performance'!Z$2</f>
        <v>05</v>
      </c>
      <c r="D65" s="176">
        <f>'Prep Partner Performance'!G$2</f>
        <v>14943</v>
      </c>
      <c r="E65" s="175" t="str">
        <f>'Prep Partner Performance'!C$2</f>
        <v>Kisima Health Centre</v>
      </c>
      <c r="F65" s="197" t="str">
        <f>'Prep Partner Performance'!B71</f>
        <v>Number Tested HIV Positive at month 1 re-fill</v>
      </c>
      <c r="G65" s="175" t="str">
        <f>'Prep Partner Performance'!C71</f>
        <v>Transgender</v>
      </c>
      <c r="H65" s="175" t="str">
        <f>'Prep Partner Performance'!D71</f>
        <v>P01-64</v>
      </c>
      <c r="I65" s="175">
        <f>'Prep Partner Performance'!E71</f>
        <v>0</v>
      </c>
      <c r="J65" s="175">
        <f>'Prep Partner Performance'!F71</f>
        <v>0</v>
      </c>
      <c r="K65" s="175">
        <f>'Prep Partner Performance'!G71</f>
        <v>0</v>
      </c>
      <c r="L65" s="175">
        <f>'Prep Partner Performance'!H71</f>
        <v>0</v>
      </c>
      <c r="M65" s="175">
        <f>'Prep Partner Performance'!I71</f>
        <v>0</v>
      </c>
      <c r="N65" s="175">
        <f>'Prep Partner Performance'!J71</f>
        <v>0</v>
      </c>
      <c r="O65" s="175">
        <f>'Prep Partner Performance'!K71</f>
        <v>0</v>
      </c>
      <c r="P65" s="175">
        <f>'Prep Partner Performance'!L71</f>
        <v>0</v>
      </c>
      <c r="Q65" s="175">
        <f>'Prep Partner Performance'!M71</f>
        <v>0</v>
      </c>
      <c r="R65" s="175">
        <f>'Prep Partner Performance'!N71</f>
        <v>0</v>
      </c>
      <c r="S65" s="175">
        <f>'Prep Partner Performance'!O71</f>
        <v>0</v>
      </c>
      <c r="T65" s="175">
        <f>'Prep Partner Performance'!P71</f>
        <v>0</v>
      </c>
      <c r="U65" s="175">
        <f>'Prep Partner Performance'!Q71</f>
        <v>0</v>
      </c>
      <c r="V65" s="175">
        <f>'Prep Partner Performance'!R71</f>
        <v>0</v>
      </c>
      <c r="W65" s="175">
        <f>'Prep Partner Performance'!S71</f>
        <v>0</v>
      </c>
      <c r="X65" s="175">
        <f>'Prep Partner Performance'!T71</f>
        <v>0</v>
      </c>
      <c r="Y65" s="175">
        <f>'Prep Partner Performance'!U71</f>
        <v>0</v>
      </c>
      <c r="Z65" s="175">
        <f>'Prep Partner Performance'!V71</f>
        <v>0</v>
      </c>
      <c r="AA65" s="175">
        <f>'Prep Partner Performance'!W71</f>
        <v>0</v>
      </c>
      <c r="AB65" s="175">
        <f>'Prep Partner Performance'!X71</f>
        <v>0</v>
      </c>
      <c r="AC65" s="175">
        <f>'Prep Partner Performance'!Y71</f>
        <v>0</v>
      </c>
      <c r="AD65" s="175">
        <f>'Prep Partner Performance'!Z71</f>
        <v>0</v>
      </c>
      <c r="AE65" s="175">
        <f>'Prep Partner Performance'!AA71</f>
        <v>0</v>
      </c>
      <c r="AF65" s="175">
        <f>'Prep Partner Performance'!AB71</f>
        <v>0</v>
      </c>
      <c r="AG65" s="175">
        <f>'Prep Partner Performance'!AC71</f>
        <v>0</v>
      </c>
      <c r="AH65" s="175">
        <f>'Prep Partner Performance'!AD71</f>
        <v>0</v>
      </c>
      <c r="AI65" s="175">
        <f>'Prep Partner Performance'!AE71</f>
        <v>0</v>
      </c>
      <c r="AJ65" s="175">
        <f>'Prep Partner Performance'!AF71</f>
        <v>0</v>
      </c>
      <c r="AK65" s="175">
        <f>'Prep Partner Performance'!AG71</f>
        <v>0</v>
      </c>
      <c r="AL65" s="175">
        <f>'Prep Partner Performance'!AH71</f>
        <v>0</v>
      </c>
      <c r="AM65" s="176">
        <f t="shared" si="1"/>
        <v>0</v>
      </c>
      <c r="AN65" s="175" t="str">
        <f>'Prep Partner Performance'!B$3</f>
        <v>PrEP Partner Performance Tool version 2.0.0</v>
      </c>
      <c r="AO65" s="197">
        <f>'Prep Partner Performance'!AJ71</f>
        <v>0</v>
      </c>
    </row>
    <row r="66" spans="1:41" x14ac:dyDescent="0.25">
      <c r="A66" s="176" t="str">
        <f t="shared" si="0"/>
        <v>202205</v>
      </c>
      <c r="B66" s="177">
        <f>'Prep Partner Performance'!AE$2</f>
        <v>2022</v>
      </c>
      <c r="C66" s="178" t="str">
        <f>'Prep Partner Performance'!Z$2</f>
        <v>05</v>
      </c>
      <c r="D66" s="176">
        <f>'Prep Partner Performance'!G$2</f>
        <v>14943</v>
      </c>
      <c r="E66" s="175" t="str">
        <f>'Prep Partner Performance'!C$2</f>
        <v>Kisima Health Centre</v>
      </c>
      <c r="F66" s="197" t="str">
        <f>'Prep Partner Performance'!B$71</f>
        <v>Number Tested HIV Positive at month 1 re-fill</v>
      </c>
      <c r="G66" s="175" t="str">
        <f>'Prep Partner Performance'!C72</f>
        <v>Adolescent Girls and Young Women</v>
      </c>
      <c r="H66" s="175" t="str">
        <f>'Prep Partner Performance'!D72</f>
        <v>P01-65</v>
      </c>
      <c r="I66" s="175">
        <f>'Prep Partner Performance'!E72</f>
        <v>0</v>
      </c>
      <c r="J66" s="175">
        <f>'Prep Partner Performance'!F72</f>
        <v>0</v>
      </c>
      <c r="K66" s="175">
        <f>'Prep Partner Performance'!G72</f>
        <v>0</v>
      </c>
      <c r="L66" s="175">
        <f>'Prep Partner Performance'!H72</f>
        <v>0</v>
      </c>
      <c r="M66" s="175">
        <f>'Prep Partner Performance'!I72</f>
        <v>0</v>
      </c>
      <c r="N66" s="175">
        <f>'Prep Partner Performance'!J72</f>
        <v>0</v>
      </c>
      <c r="O66" s="175">
        <f>'Prep Partner Performance'!K72</f>
        <v>0</v>
      </c>
      <c r="P66" s="175">
        <f>'Prep Partner Performance'!L72</f>
        <v>0</v>
      </c>
      <c r="Q66" s="175">
        <f>'Prep Partner Performance'!M72</f>
        <v>0</v>
      </c>
      <c r="R66" s="175">
        <f>'Prep Partner Performance'!N72</f>
        <v>0</v>
      </c>
      <c r="S66" s="175">
        <f>'Prep Partner Performance'!O72</f>
        <v>0</v>
      </c>
      <c r="T66" s="175">
        <f>'Prep Partner Performance'!P72</f>
        <v>0</v>
      </c>
      <c r="U66" s="175">
        <f>'Prep Partner Performance'!Q72</f>
        <v>0</v>
      </c>
      <c r="V66" s="175">
        <f>'Prep Partner Performance'!R72</f>
        <v>0</v>
      </c>
      <c r="W66" s="175">
        <f>'Prep Partner Performance'!S72</f>
        <v>0</v>
      </c>
      <c r="X66" s="175">
        <f>'Prep Partner Performance'!T72</f>
        <v>0</v>
      </c>
      <c r="Y66" s="175">
        <f>'Prep Partner Performance'!U72</f>
        <v>0</v>
      </c>
      <c r="Z66" s="175">
        <f>'Prep Partner Performance'!V72</f>
        <v>0</v>
      </c>
      <c r="AA66" s="175">
        <f>'Prep Partner Performance'!W72</f>
        <v>0</v>
      </c>
      <c r="AB66" s="175">
        <f>'Prep Partner Performance'!X72</f>
        <v>0</v>
      </c>
      <c r="AC66" s="175">
        <f>'Prep Partner Performance'!Y72</f>
        <v>0</v>
      </c>
      <c r="AD66" s="175">
        <f>'Prep Partner Performance'!Z72</f>
        <v>0</v>
      </c>
      <c r="AE66" s="175">
        <f>'Prep Partner Performance'!AA72</f>
        <v>0</v>
      </c>
      <c r="AF66" s="175">
        <f>'Prep Partner Performance'!AB72</f>
        <v>0</v>
      </c>
      <c r="AG66" s="175">
        <f>'Prep Partner Performance'!AC72</f>
        <v>0</v>
      </c>
      <c r="AH66" s="175">
        <f>'Prep Partner Performance'!AD72</f>
        <v>0</v>
      </c>
      <c r="AI66" s="175">
        <f>'Prep Partner Performance'!AE72</f>
        <v>0</v>
      </c>
      <c r="AJ66" s="175">
        <f>'Prep Partner Performance'!AF72</f>
        <v>0</v>
      </c>
      <c r="AK66" s="175">
        <f>'Prep Partner Performance'!AG72</f>
        <v>0</v>
      </c>
      <c r="AL66" s="175">
        <f>'Prep Partner Performance'!AH72</f>
        <v>0</v>
      </c>
      <c r="AM66" s="176">
        <f t="shared" si="1"/>
        <v>0</v>
      </c>
      <c r="AN66" s="175" t="str">
        <f>'Prep Partner Performance'!B$3</f>
        <v>PrEP Partner Performance Tool version 2.0.0</v>
      </c>
      <c r="AO66" s="197">
        <f>'Prep Partner Performance'!AJ72</f>
        <v>0</v>
      </c>
    </row>
    <row r="67" spans="1:41" x14ac:dyDescent="0.25">
      <c r="A67" s="176" t="str">
        <f t="shared" ref="A67:A130" si="2">B67&amp;C67</f>
        <v>202205</v>
      </c>
      <c r="B67" s="177">
        <f>'Prep Partner Performance'!AE$2</f>
        <v>2022</v>
      </c>
      <c r="C67" s="178" t="str">
        <f>'Prep Partner Performance'!Z$2</f>
        <v>05</v>
      </c>
      <c r="D67" s="176">
        <f>'Prep Partner Performance'!G$2</f>
        <v>14943</v>
      </c>
      <c r="E67" s="175" t="str">
        <f>'Prep Partner Performance'!C$2</f>
        <v>Kisima Health Centre</v>
      </c>
      <c r="F67" s="197" t="str">
        <f>'Prep Partner Performance'!B$71</f>
        <v>Number Tested HIV Positive at month 1 re-fill</v>
      </c>
      <c r="G67" s="175" t="str">
        <f>'Prep Partner Performance'!C73</f>
        <v>Men who have Sex With Men</v>
      </c>
      <c r="H67" s="175" t="str">
        <f>'Prep Partner Performance'!D73</f>
        <v>P01-66</v>
      </c>
      <c r="I67" s="175">
        <f>'Prep Partner Performance'!E73</f>
        <v>0</v>
      </c>
      <c r="J67" s="175">
        <f>'Prep Partner Performance'!F73</f>
        <v>0</v>
      </c>
      <c r="K67" s="175">
        <f>'Prep Partner Performance'!G73</f>
        <v>0</v>
      </c>
      <c r="L67" s="175">
        <f>'Prep Partner Performance'!H73</f>
        <v>0</v>
      </c>
      <c r="M67" s="175">
        <f>'Prep Partner Performance'!I73</f>
        <v>0</v>
      </c>
      <c r="N67" s="175">
        <f>'Prep Partner Performance'!J73</f>
        <v>0</v>
      </c>
      <c r="O67" s="175">
        <f>'Prep Partner Performance'!K73</f>
        <v>0</v>
      </c>
      <c r="P67" s="175">
        <f>'Prep Partner Performance'!L73</f>
        <v>0</v>
      </c>
      <c r="Q67" s="175">
        <f>'Prep Partner Performance'!M73</f>
        <v>0</v>
      </c>
      <c r="R67" s="175">
        <f>'Prep Partner Performance'!N73</f>
        <v>0</v>
      </c>
      <c r="S67" s="175">
        <f>'Prep Partner Performance'!O73</f>
        <v>0</v>
      </c>
      <c r="T67" s="175">
        <f>'Prep Partner Performance'!P73</f>
        <v>0</v>
      </c>
      <c r="U67" s="175">
        <f>'Prep Partner Performance'!Q73</f>
        <v>0</v>
      </c>
      <c r="V67" s="175">
        <f>'Prep Partner Performance'!R73</f>
        <v>0</v>
      </c>
      <c r="W67" s="175">
        <f>'Prep Partner Performance'!S73</f>
        <v>0</v>
      </c>
      <c r="X67" s="175">
        <f>'Prep Partner Performance'!T73</f>
        <v>0</v>
      </c>
      <c r="Y67" s="175">
        <f>'Prep Partner Performance'!U73</f>
        <v>0</v>
      </c>
      <c r="Z67" s="175">
        <f>'Prep Partner Performance'!V73</f>
        <v>0</v>
      </c>
      <c r="AA67" s="175">
        <f>'Prep Partner Performance'!W73</f>
        <v>0</v>
      </c>
      <c r="AB67" s="175">
        <f>'Prep Partner Performance'!X73</f>
        <v>0</v>
      </c>
      <c r="AC67" s="175">
        <f>'Prep Partner Performance'!Y73</f>
        <v>0</v>
      </c>
      <c r="AD67" s="175">
        <f>'Prep Partner Performance'!Z73</f>
        <v>0</v>
      </c>
      <c r="AE67" s="175">
        <f>'Prep Partner Performance'!AA73</f>
        <v>0</v>
      </c>
      <c r="AF67" s="175">
        <f>'Prep Partner Performance'!AB73</f>
        <v>0</v>
      </c>
      <c r="AG67" s="175">
        <f>'Prep Partner Performance'!AC73</f>
        <v>0</v>
      </c>
      <c r="AH67" s="175">
        <f>'Prep Partner Performance'!AD73</f>
        <v>0</v>
      </c>
      <c r="AI67" s="175">
        <f>'Prep Partner Performance'!AE73</f>
        <v>0</v>
      </c>
      <c r="AJ67" s="175">
        <f>'Prep Partner Performance'!AF73</f>
        <v>0</v>
      </c>
      <c r="AK67" s="175">
        <f>'Prep Partner Performance'!AG73</f>
        <v>0</v>
      </c>
      <c r="AL67" s="175">
        <f>'Prep Partner Performance'!AH73</f>
        <v>0</v>
      </c>
      <c r="AM67" s="176">
        <f t="shared" ref="AM67:AM130" si="3">SUM(I67:AL67)</f>
        <v>0</v>
      </c>
      <c r="AN67" s="175" t="str">
        <f>'Prep Partner Performance'!B$3</f>
        <v>PrEP Partner Performance Tool version 2.0.0</v>
      </c>
      <c r="AO67" s="197">
        <f>'Prep Partner Performance'!AJ73</f>
        <v>0</v>
      </c>
    </row>
    <row r="68" spans="1:41" x14ac:dyDescent="0.25">
      <c r="A68" s="176" t="str">
        <f t="shared" si="2"/>
        <v>202205</v>
      </c>
      <c r="B68" s="177">
        <f>'Prep Partner Performance'!AE$2</f>
        <v>2022</v>
      </c>
      <c r="C68" s="178" t="str">
        <f>'Prep Partner Performance'!Z$2</f>
        <v>05</v>
      </c>
      <c r="D68" s="176">
        <f>'Prep Partner Performance'!G$2</f>
        <v>14943</v>
      </c>
      <c r="E68" s="175" t="str">
        <f>'Prep Partner Performance'!C$2</f>
        <v>Kisima Health Centre</v>
      </c>
      <c r="F68" s="197" t="str">
        <f>'Prep Partner Performance'!B$71</f>
        <v>Number Tested HIV Positive at month 1 re-fill</v>
      </c>
      <c r="G68" s="175" t="str">
        <f>'Prep Partner Performance'!C74</f>
        <v>Men at high risk</v>
      </c>
      <c r="H68" s="175" t="str">
        <f>'Prep Partner Performance'!D74</f>
        <v>P01-67</v>
      </c>
      <c r="I68" s="175">
        <f>'Prep Partner Performance'!E74</f>
        <v>0</v>
      </c>
      <c r="J68" s="175">
        <f>'Prep Partner Performance'!F74</f>
        <v>0</v>
      </c>
      <c r="K68" s="175">
        <f>'Prep Partner Performance'!G74</f>
        <v>0</v>
      </c>
      <c r="L68" s="175">
        <f>'Prep Partner Performance'!H74</f>
        <v>0</v>
      </c>
      <c r="M68" s="175">
        <f>'Prep Partner Performance'!I74</f>
        <v>0</v>
      </c>
      <c r="N68" s="175">
        <f>'Prep Partner Performance'!J74</f>
        <v>0</v>
      </c>
      <c r="O68" s="175">
        <f>'Prep Partner Performance'!K74</f>
        <v>0</v>
      </c>
      <c r="P68" s="175">
        <f>'Prep Partner Performance'!L74</f>
        <v>0</v>
      </c>
      <c r="Q68" s="175">
        <f>'Prep Partner Performance'!M74</f>
        <v>0</v>
      </c>
      <c r="R68" s="175">
        <f>'Prep Partner Performance'!N74</f>
        <v>0</v>
      </c>
      <c r="S68" s="175">
        <f>'Prep Partner Performance'!O74</f>
        <v>0</v>
      </c>
      <c r="T68" s="175">
        <f>'Prep Partner Performance'!P74</f>
        <v>0</v>
      </c>
      <c r="U68" s="175">
        <f>'Prep Partner Performance'!Q74</f>
        <v>0</v>
      </c>
      <c r="V68" s="175">
        <f>'Prep Partner Performance'!R74</f>
        <v>0</v>
      </c>
      <c r="W68" s="175">
        <f>'Prep Partner Performance'!S74</f>
        <v>0</v>
      </c>
      <c r="X68" s="175">
        <f>'Prep Partner Performance'!T74</f>
        <v>0</v>
      </c>
      <c r="Y68" s="175">
        <f>'Prep Partner Performance'!U74</f>
        <v>0</v>
      </c>
      <c r="Z68" s="175">
        <f>'Prep Partner Performance'!V74</f>
        <v>0</v>
      </c>
      <c r="AA68" s="175">
        <f>'Prep Partner Performance'!W74</f>
        <v>0</v>
      </c>
      <c r="AB68" s="175">
        <f>'Prep Partner Performance'!X74</f>
        <v>0</v>
      </c>
      <c r="AC68" s="175">
        <f>'Prep Partner Performance'!Y74</f>
        <v>0</v>
      </c>
      <c r="AD68" s="175">
        <f>'Prep Partner Performance'!Z74</f>
        <v>0</v>
      </c>
      <c r="AE68" s="175">
        <f>'Prep Partner Performance'!AA74</f>
        <v>0</v>
      </c>
      <c r="AF68" s="175">
        <f>'Prep Partner Performance'!AB74</f>
        <v>0</v>
      </c>
      <c r="AG68" s="175">
        <f>'Prep Partner Performance'!AC74</f>
        <v>0</v>
      </c>
      <c r="AH68" s="175">
        <f>'Prep Partner Performance'!AD74</f>
        <v>0</v>
      </c>
      <c r="AI68" s="175">
        <f>'Prep Partner Performance'!AE74</f>
        <v>0</v>
      </c>
      <c r="AJ68" s="175">
        <f>'Prep Partner Performance'!AF74</f>
        <v>0</v>
      </c>
      <c r="AK68" s="175">
        <f>'Prep Partner Performance'!AG74</f>
        <v>0</v>
      </c>
      <c r="AL68" s="175">
        <f>'Prep Partner Performance'!AH74</f>
        <v>0</v>
      </c>
      <c r="AM68" s="176">
        <f t="shared" si="3"/>
        <v>0</v>
      </c>
      <c r="AN68" s="175" t="str">
        <f>'Prep Partner Performance'!B$3</f>
        <v>PrEP Partner Performance Tool version 2.0.0</v>
      </c>
      <c r="AO68" s="197">
        <f>'Prep Partner Performance'!AJ74</f>
        <v>0</v>
      </c>
    </row>
    <row r="69" spans="1:41" x14ac:dyDescent="0.25">
      <c r="A69" s="176" t="str">
        <f t="shared" si="2"/>
        <v>202205</v>
      </c>
      <c r="B69" s="177">
        <f>'Prep Partner Performance'!AE$2</f>
        <v>2022</v>
      </c>
      <c r="C69" s="178" t="str">
        <f>'Prep Partner Performance'!Z$2</f>
        <v>05</v>
      </c>
      <c r="D69" s="176">
        <f>'Prep Partner Performance'!G$2</f>
        <v>14943</v>
      </c>
      <c r="E69" s="175" t="str">
        <f>'Prep Partner Performance'!C$2</f>
        <v>Kisima Health Centre</v>
      </c>
      <c r="F69" s="197" t="str">
        <f>'Prep Partner Performance'!B$71</f>
        <v>Number Tested HIV Positive at month 1 re-fill</v>
      </c>
      <c r="G69" s="175" t="str">
        <f>'Prep Partner Performance'!C75</f>
        <v>Female Sex Workers</v>
      </c>
      <c r="H69" s="175" t="str">
        <f>'Prep Partner Performance'!D75</f>
        <v>P01-68</v>
      </c>
      <c r="I69" s="175">
        <f>'Prep Partner Performance'!E75</f>
        <v>0</v>
      </c>
      <c r="J69" s="175">
        <f>'Prep Partner Performance'!F75</f>
        <v>0</v>
      </c>
      <c r="K69" s="175">
        <f>'Prep Partner Performance'!G75</f>
        <v>0</v>
      </c>
      <c r="L69" s="175">
        <f>'Prep Partner Performance'!H75</f>
        <v>0</v>
      </c>
      <c r="M69" s="175">
        <f>'Prep Partner Performance'!I75</f>
        <v>0</v>
      </c>
      <c r="N69" s="175">
        <f>'Prep Partner Performance'!J75</f>
        <v>0</v>
      </c>
      <c r="O69" s="175">
        <f>'Prep Partner Performance'!K75</f>
        <v>0</v>
      </c>
      <c r="P69" s="175">
        <f>'Prep Partner Performance'!L75</f>
        <v>0</v>
      </c>
      <c r="Q69" s="175">
        <f>'Prep Partner Performance'!M75</f>
        <v>0</v>
      </c>
      <c r="R69" s="175">
        <f>'Prep Partner Performance'!N75</f>
        <v>0</v>
      </c>
      <c r="S69" s="175">
        <f>'Prep Partner Performance'!O75</f>
        <v>0</v>
      </c>
      <c r="T69" s="175">
        <f>'Prep Partner Performance'!P75</f>
        <v>0</v>
      </c>
      <c r="U69" s="175">
        <f>'Prep Partner Performance'!Q75</f>
        <v>0</v>
      </c>
      <c r="V69" s="175">
        <f>'Prep Partner Performance'!R75</f>
        <v>0</v>
      </c>
      <c r="W69" s="175">
        <f>'Prep Partner Performance'!S75</f>
        <v>0</v>
      </c>
      <c r="X69" s="175">
        <f>'Prep Partner Performance'!T75</f>
        <v>0</v>
      </c>
      <c r="Y69" s="175">
        <f>'Prep Partner Performance'!U75</f>
        <v>0</v>
      </c>
      <c r="Z69" s="175">
        <f>'Prep Partner Performance'!V75</f>
        <v>0</v>
      </c>
      <c r="AA69" s="175">
        <f>'Prep Partner Performance'!W75</f>
        <v>0</v>
      </c>
      <c r="AB69" s="175">
        <f>'Prep Partner Performance'!X75</f>
        <v>0</v>
      </c>
      <c r="AC69" s="175">
        <f>'Prep Partner Performance'!Y75</f>
        <v>0</v>
      </c>
      <c r="AD69" s="175">
        <f>'Prep Partner Performance'!Z75</f>
        <v>0</v>
      </c>
      <c r="AE69" s="175">
        <f>'Prep Partner Performance'!AA75</f>
        <v>0</v>
      </c>
      <c r="AF69" s="175">
        <f>'Prep Partner Performance'!AB75</f>
        <v>0</v>
      </c>
      <c r="AG69" s="175">
        <f>'Prep Partner Performance'!AC75</f>
        <v>0</v>
      </c>
      <c r="AH69" s="175">
        <f>'Prep Partner Performance'!AD75</f>
        <v>0</v>
      </c>
      <c r="AI69" s="175">
        <f>'Prep Partner Performance'!AE75</f>
        <v>0</v>
      </c>
      <c r="AJ69" s="175">
        <f>'Prep Partner Performance'!AF75</f>
        <v>0</v>
      </c>
      <c r="AK69" s="175">
        <f>'Prep Partner Performance'!AG75</f>
        <v>0</v>
      </c>
      <c r="AL69" s="175">
        <f>'Prep Partner Performance'!AH75</f>
        <v>0</v>
      </c>
      <c r="AM69" s="176">
        <f t="shared" si="3"/>
        <v>0</v>
      </c>
      <c r="AN69" s="175" t="str">
        <f>'Prep Partner Performance'!B$3</f>
        <v>PrEP Partner Performance Tool version 2.0.0</v>
      </c>
      <c r="AO69" s="197">
        <f>'Prep Partner Performance'!AJ75</f>
        <v>0</v>
      </c>
    </row>
    <row r="70" spans="1:41" x14ac:dyDescent="0.25">
      <c r="A70" s="176" t="str">
        <f t="shared" si="2"/>
        <v>202205</v>
      </c>
      <c r="B70" s="177">
        <f>'Prep Partner Performance'!AE$2</f>
        <v>2022</v>
      </c>
      <c r="C70" s="178" t="str">
        <f>'Prep Partner Performance'!Z$2</f>
        <v>05</v>
      </c>
      <c r="D70" s="176">
        <f>'Prep Partner Performance'!G$2</f>
        <v>14943</v>
      </c>
      <c r="E70" s="175" t="str">
        <f>'Prep Partner Performance'!C$2</f>
        <v>Kisima Health Centre</v>
      </c>
      <c r="F70" s="197" t="str">
        <f>'Prep Partner Performance'!B$71</f>
        <v>Number Tested HIV Positive at month 1 re-fill</v>
      </c>
      <c r="G70" s="175" t="str">
        <f>'Prep Partner Performance'!C76</f>
        <v>People who Inject Drugs</v>
      </c>
      <c r="H70" s="175" t="str">
        <f>'Prep Partner Performance'!D76</f>
        <v>P01-69</v>
      </c>
      <c r="I70" s="175">
        <f>'Prep Partner Performance'!E76</f>
        <v>0</v>
      </c>
      <c r="J70" s="175">
        <f>'Prep Partner Performance'!F76</f>
        <v>0</v>
      </c>
      <c r="K70" s="175">
        <f>'Prep Partner Performance'!G76</f>
        <v>0</v>
      </c>
      <c r="L70" s="175">
        <f>'Prep Partner Performance'!H76</f>
        <v>0</v>
      </c>
      <c r="M70" s="175">
        <f>'Prep Partner Performance'!I76</f>
        <v>0</v>
      </c>
      <c r="N70" s="175">
        <f>'Prep Partner Performance'!J76</f>
        <v>0</v>
      </c>
      <c r="O70" s="175">
        <f>'Prep Partner Performance'!K76</f>
        <v>0</v>
      </c>
      <c r="P70" s="175">
        <f>'Prep Partner Performance'!L76</f>
        <v>0</v>
      </c>
      <c r="Q70" s="175">
        <f>'Prep Partner Performance'!M76</f>
        <v>0</v>
      </c>
      <c r="R70" s="175">
        <f>'Prep Partner Performance'!N76</f>
        <v>0</v>
      </c>
      <c r="S70" s="175">
        <f>'Prep Partner Performance'!O76</f>
        <v>0</v>
      </c>
      <c r="T70" s="175">
        <f>'Prep Partner Performance'!P76</f>
        <v>0</v>
      </c>
      <c r="U70" s="175">
        <f>'Prep Partner Performance'!Q76</f>
        <v>0</v>
      </c>
      <c r="V70" s="175">
        <f>'Prep Partner Performance'!R76</f>
        <v>0</v>
      </c>
      <c r="W70" s="175">
        <f>'Prep Partner Performance'!S76</f>
        <v>0</v>
      </c>
      <c r="X70" s="175">
        <f>'Prep Partner Performance'!T76</f>
        <v>0</v>
      </c>
      <c r="Y70" s="175">
        <f>'Prep Partner Performance'!U76</f>
        <v>0</v>
      </c>
      <c r="Z70" s="175">
        <f>'Prep Partner Performance'!V76</f>
        <v>0</v>
      </c>
      <c r="AA70" s="175">
        <f>'Prep Partner Performance'!W76</f>
        <v>0</v>
      </c>
      <c r="AB70" s="175">
        <f>'Prep Partner Performance'!X76</f>
        <v>0</v>
      </c>
      <c r="AC70" s="175">
        <f>'Prep Partner Performance'!Y76</f>
        <v>0</v>
      </c>
      <c r="AD70" s="175">
        <f>'Prep Partner Performance'!Z76</f>
        <v>0</v>
      </c>
      <c r="AE70" s="175">
        <f>'Prep Partner Performance'!AA76</f>
        <v>0</v>
      </c>
      <c r="AF70" s="175">
        <f>'Prep Partner Performance'!AB76</f>
        <v>0</v>
      </c>
      <c r="AG70" s="175">
        <f>'Prep Partner Performance'!AC76</f>
        <v>0</v>
      </c>
      <c r="AH70" s="175">
        <f>'Prep Partner Performance'!AD76</f>
        <v>0</v>
      </c>
      <c r="AI70" s="175">
        <f>'Prep Partner Performance'!AE76</f>
        <v>0</v>
      </c>
      <c r="AJ70" s="175">
        <f>'Prep Partner Performance'!AF76</f>
        <v>0</v>
      </c>
      <c r="AK70" s="175">
        <f>'Prep Partner Performance'!AG76</f>
        <v>0</v>
      </c>
      <c r="AL70" s="175">
        <f>'Prep Partner Performance'!AH76</f>
        <v>0</v>
      </c>
      <c r="AM70" s="176">
        <f t="shared" si="3"/>
        <v>0</v>
      </c>
      <c r="AN70" s="175" t="str">
        <f>'Prep Partner Performance'!B$3</f>
        <v>PrEP Partner Performance Tool version 2.0.0</v>
      </c>
      <c r="AO70" s="197">
        <f>'Prep Partner Performance'!AJ76</f>
        <v>0</v>
      </c>
    </row>
    <row r="71" spans="1:41" x14ac:dyDescent="0.25">
      <c r="A71" s="176" t="str">
        <f t="shared" si="2"/>
        <v>202205</v>
      </c>
      <c r="B71" s="177">
        <f>'Prep Partner Performance'!AE$2</f>
        <v>2022</v>
      </c>
      <c r="C71" s="178" t="str">
        <f>'Prep Partner Performance'!Z$2</f>
        <v>05</v>
      </c>
      <c r="D71" s="176">
        <f>'Prep Partner Performance'!G$2</f>
        <v>14943</v>
      </c>
      <c r="E71" s="175" t="str">
        <f>'Prep Partner Performance'!C$2</f>
        <v>Kisima Health Centre</v>
      </c>
      <c r="F71" s="197" t="str">
        <f>'Prep Partner Performance'!B$71</f>
        <v>Number Tested HIV Positive at month 1 re-fill</v>
      </c>
      <c r="G71" s="175" t="str">
        <f>'Prep Partner Performance'!C77</f>
        <v>Other Women</v>
      </c>
      <c r="H71" s="175" t="str">
        <f>'Prep Partner Performance'!D77</f>
        <v>P01-70</v>
      </c>
      <c r="I71" s="175">
        <f>'Prep Partner Performance'!E77</f>
        <v>0</v>
      </c>
      <c r="J71" s="175">
        <f>'Prep Partner Performance'!F77</f>
        <v>0</v>
      </c>
      <c r="K71" s="175">
        <f>'Prep Partner Performance'!G77</f>
        <v>0</v>
      </c>
      <c r="L71" s="175">
        <f>'Prep Partner Performance'!H77</f>
        <v>0</v>
      </c>
      <c r="M71" s="175">
        <f>'Prep Partner Performance'!I77</f>
        <v>0</v>
      </c>
      <c r="N71" s="175">
        <f>'Prep Partner Performance'!J77</f>
        <v>0</v>
      </c>
      <c r="O71" s="175">
        <f>'Prep Partner Performance'!K77</f>
        <v>0</v>
      </c>
      <c r="P71" s="175">
        <f>'Prep Partner Performance'!L77</f>
        <v>0</v>
      </c>
      <c r="Q71" s="175">
        <f>'Prep Partner Performance'!M77</f>
        <v>0</v>
      </c>
      <c r="R71" s="175">
        <f>'Prep Partner Performance'!N77</f>
        <v>0</v>
      </c>
      <c r="S71" s="175">
        <f>'Prep Partner Performance'!O77</f>
        <v>0</v>
      </c>
      <c r="T71" s="175">
        <f>'Prep Partner Performance'!P77</f>
        <v>0</v>
      </c>
      <c r="U71" s="175">
        <f>'Prep Partner Performance'!Q77</f>
        <v>0</v>
      </c>
      <c r="V71" s="175">
        <f>'Prep Partner Performance'!R77</f>
        <v>0</v>
      </c>
      <c r="W71" s="175">
        <f>'Prep Partner Performance'!S77</f>
        <v>0</v>
      </c>
      <c r="X71" s="175">
        <f>'Prep Partner Performance'!T77</f>
        <v>0</v>
      </c>
      <c r="Y71" s="175">
        <f>'Prep Partner Performance'!U77</f>
        <v>0</v>
      </c>
      <c r="Z71" s="175">
        <f>'Prep Partner Performance'!V77</f>
        <v>0</v>
      </c>
      <c r="AA71" s="175">
        <f>'Prep Partner Performance'!W77</f>
        <v>0</v>
      </c>
      <c r="AB71" s="175">
        <f>'Prep Partner Performance'!X77</f>
        <v>0</v>
      </c>
      <c r="AC71" s="175">
        <f>'Prep Partner Performance'!Y77</f>
        <v>0</v>
      </c>
      <c r="AD71" s="175">
        <f>'Prep Partner Performance'!Z77</f>
        <v>0</v>
      </c>
      <c r="AE71" s="175">
        <f>'Prep Partner Performance'!AA77</f>
        <v>0</v>
      </c>
      <c r="AF71" s="175">
        <f>'Prep Partner Performance'!AB77</f>
        <v>0</v>
      </c>
      <c r="AG71" s="175">
        <f>'Prep Partner Performance'!AC77</f>
        <v>0</v>
      </c>
      <c r="AH71" s="175">
        <f>'Prep Partner Performance'!AD77</f>
        <v>0</v>
      </c>
      <c r="AI71" s="175">
        <f>'Prep Partner Performance'!AE77</f>
        <v>0</v>
      </c>
      <c r="AJ71" s="175">
        <f>'Prep Partner Performance'!AF77</f>
        <v>0</v>
      </c>
      <c r="AK71" s="175">
        <f>'Prep Partner Performance'!AG77</f>
        <v>0</v>
      </c>
      <c r="AL71" s="175">
        <f>'Prep Partner Performance'!AH77</f>
        <v>0</v>
      </c>
      <c r="AM71" s="176">
        <f t="shared" si="3"/>
        <v>0</v>
      </c>
      <c r="AN71" s="175" t="str">
        <f>'Prep Partner Performance'!B$3</f>
        <v>PrEP Partner Performance Tool version 2.0.0</v>
      </c>
      <c r="AO71" s="197">
        <f>'Prep Partner Performance'!AJ77</f>
        <v>0</v>
      </c>
    </row>
    <row r="72" spans="1:41" x14ac:dyDescent="0.25">
      <c r="A72" s="176" t="str">
        <f t="shared" si="2"/>
        <v>202205</v>
      </c>
      <c r="B72" s="177">
        <f>'Prep Partner Performance'!AE$2</f>
        <v>2022</v>
      </c>
      <c r="C72" s="178" t="str">
        <f>'Prep Partner Performance'!Z$2</f>
        <v>05</v>
      </c>
      <c r="D72" s="176">
        <f>'Prep Partner Performance'!G$2</f>
        <v>14943</v>
      </c>
      <c r="E72" s="175" t="str">
        <f>'Prep Partner Performance'!C$2</f>
        <v>Kisima Health Centre</v>
      </c>
      <c r="F72" s="197" t="str">
        <f>'Prep Partner Performance'!B$71</f>
        <v>Number Tested HIV Positive at month 1 re-fill</v>
      </c>
      <c r="G72" s="175" t="str">
        <f>'Prep Partner Performance'!C78</f>
        <v>Serodiscordant Couple</v>
      </c>
      <c r="H72" s="175" t="str">
        <f>'Prep Partner Performance'!D78</f>
        <v>P01-71</v>
      </c>
      <c r="I72" s="175">
        <f>'Prep Partner Performance'!E78</f>
        <v>0</v>
      </c>
      <c r="J72" s="175">
        <f>'Prep Partner Performance'!F78</f>
        <v>0</v>
      </c>
      <c r="K72" s="175">
        <f>'Prep Partner Performance'!G78</f>
        <v>0</v>
      </c>
      <c r="L72" s="175">
        <f>'Prep Partner Performance'!H78</f>
        <v>0</v>
      </c>
      <c r="M72" s="175">
        <f>'Prep Partner Performance'!I78</f>
        <v>0</v>
      </c>
      <c r="N72" s="175">
        <f>'Prep Partner Performance'!J78</f>
        <v>0</v>
      </c>
      <c r="O72" s="175">
        <f>'Prep Partner Performance'!K78</f>
        <v>0</v>
      </c>
      <c r="P72" s="175">
        <f>'Prep Partner Performance'!L78</f>
        <v>0</v>
      </c>
      <c r="Q72" s="175">
        <f>'Prep Partner Performance'!M78</f>
        <v>0</v>
      </c>
      <c r="R72" s="175">
        <f>'Prep Partner Performance'!N78</f>
        <v>0</v>
      </c>
      <c r="S72" s="175">
        <f>'Prep Partner Performance'!O78</f>
        <v>0</v>
      </c>
      <c r="T72" s="175">
        <f>'Prep Partner Performance'!P78</f>
        <v>0</v>
      </c>
      <c r="U72" s="175">
        <f>'Prep Partner Performance'!Q78</f>
        <v>0</v>
      </c>
      <c r="V72" s="175">
        <f>'Prep Partner Performance'!R78</f>
        <v>0</v>
      </c>
      <c r="W72" s="175">
        <f>'Prep Partner Performance'!S78</f>
        <v>0</v>
      </c>
      <c r="X72" s="175">
        <f>'Prep Partner Performance'!T78</f>
        <v>0</v>
      </c>
      <c r="Y72" s="175">
        <f>'Prep Partner Performance'!U78</f>
        <v>0</v>
      </c>
      <c r="Z72" s="175">
        <f>'Prep Partner Performance'!V78</f>
        <v>0</v>
      </c>
      <c r="AA72" s="175">
        <f>'Prep Partner Performance'!W78</f>
        <v>0</v>
      </c>
      <c r="AB72" s="175">
        <f>'Prep Partner Performance'!X78</f>
        <v>0</v>
      </c>
      <c r="AC72" s="175">
        <f>'Prep Partner Performance'!Y78</f>
        <v>0</v>
      </c>
      <c r="AD72" s="175">
        <f>'Prep Partner Performance'!Z78</f>
        <v>0</v>
      </c>
      <c r="AE72" s="175">
        <f>'Prep Partner Performance'!AA78</f>
        <v>0</v>
      </c>
      <c r="AF72" s="175">
        <f>'Prep Partner Performance'!AB78</f>
        <v>0</v>
      </c>
      <c r="AG72" s="175">
        <f>'Prep Partner Performance'!AC78</f>
        <v>0</v>
      </c>
      <c r="AH72" s="175">
        <f>'Prep Partner Performance'!AD78</f>
        <v>0</v>
      </c>
      <c r="AI72" s="175">
        <f>'Prep Partner Performance'!AE78</f>
        <v>0</v>
      </c>
      <c r="AJ72" s="175">
        <f>'Prep Partner Performance'!AF78</f>
        <v>0</v>
      </c>
      <c r="AK72" s="175">
        <f>'Prep Partner Performance'!AG78</f>
        <v>0</v>
      </c>
      <c r="AL72" s="175">
        <f>'Prep Partner Performance'!AH78</f>
        <v>0</v>
      </c>
      <c r="AM72" s="176">
        <f t="shared" si="3"/>
        <v>0</v>
      </c>
      <c r="AN72" s="175" t="str">
        <f>'Prep Partner Performance'!B$3</f>
        <v>PrEP Partner Performance Tool version 2.0.0</v>
      </c>
      <c r="AO72" s="197">
        <f>'Prep Partner Performance'!AJ78</f>
        <v>0</v>
      </c>
    </row>
    <row r="73" spans="1:41" x14ac:dyDescent="0.25">
      <c r="A73" s="176" t="str">
        <f t="shared" si="2"/>
        <v>202205</v>
      </c>
      <c r="B73" s="177">
        <f>'Prep Partner Performance'!AE$2</f>
        <v>2022</v>
      </c>
      <c r="C73" s="178" t="str">
        <f>'Prep Partner Performance'!Z$2</f>
        <v>05</v>
      </c>
      <c r="D73" s="176">
        <f>'Prep Partner Performance'!G$2</f>
        <v>14943</v>
      </c>
      <c r="E73" s="175" t="str">
        <f>'Prep Partner Performance'!C$2</f>
        <v>Kisima Health Centre</v>
      </c>
      <c r="F73" s="197" t="str">
        <f>'Prep Partner Performance'!B$71</f>
        <v>Number Tested HIV Positive at month 1 re-fill</v>
      </c>
      <c r="G73" s="175" t="str">
        <f>'Prep Partner Performance'!C79</f>
        <v>Pregnant and Breast Feeding Women</v>
      </c>
      <c r="H73" s="175" t="str">
        <f>'Prep Partner Performance'!D79</f>
        <v>P01-72</v>
      </c>
      <c r="I73" s="175">
        <f>'Prep Partner Performance'!E79</f>
        <v>0</v>
      </c>
      <c r="J73" s="175">
        <f>'Prep Partner Performance'!F79</f>
        <v>0</v>
      </c>
      <c r="K73" s="175">
        <f>'Prep Partner Performance'!G79</f>
        <v>0</v>
      </c>
      <c r="L73" s="175">
        <f>'Prep Partner Performance'!H79</f>
        <v>0</v>
      </c>
      <c r="M73" s="175">
        <f>'Prep Partner Performance'!I79</f>
        <v>0</v>
      </c>
      <c r="N73" s="175">
        <f>'Prep Partner Performance'!J79</f>
        <v>0</v>
      </c>
      <c r="O73" s="175">
        <f>'Prep Partner Performance'!K79</f>
        <v>0</v>
      </c>
      <c r="P73" s="175">
        <f>'Prep Partner Performance'!L79</f>
        <v>0</v>
      </c>
      <c r="Q73" s="175">
        <f>'Prep Partner Performance'!M79</f>
        <v>0</v>
      </c>
      <c r="R73" s="175">
        <f>'Prep Partner Performance'!N79</f>
        <v>0</v>
      </c>
      <c r="S73" s="175">
        <f>'Prep Partner Performance'!O79</f>
        <v>0</v>
      </c>
      <c r="T73" s="175">
        <f>'Prep Partner Performance'!P79</f>
        <v>0</v>
      </c>
      <c r="U73" s="175">
        <f>'Prep Partner Performance'!Q79</f>
        <v>0</v>
      </c>
      <c r="V73" s="175">
        <f>'Prep Partner Performance'!R79</f>
        <v>0</v>
      </c>
      <c r="W73" s="175">
        <f>'Prep Partner Performance'!S79</f>
        <v>0</v>
      </c>
      <c r="X73" s="175">
        <f>'Prep Partner Performance'!T79</f>
        <v>0</v>
      </c>
      <c r="Y73" s="175">
        <f>'Prep Partner Performance'!U79</f>
        <v>0</v>
      </c>
      <c r="Z73" s="175">
        <f>'Prep Partner Performance'!V79</f>
        <v>0</v>
      </c>
      <c r="AA73" s="175">
        <f>'Prep Partner Performance'!W79</f>
        <v>0</v>
      </c>
      <c r="AB73" s="175">
        <f>'Prep Partner Performance'!X79</f>
        <v>0</v>
      </c>
      <c r="AC73" s="175">
        <f>'Prep Partner Performance'!Y79</f>
        <v>0</v>
      </c>
      <c r="AD73" s="175">
        <f>'Prep Partner Performance'!Z79</f>
        <v>0</v>
      </c>
      <c r="AE73" s="175">
        <f>'Prep Partner Performance'!AA79</f>
        <v>0</v>
      </c>
      <c r="AF73" s="175">
        <f>'Prep Partner Performance'!AB79</f>
        <v>0</v>
      </c>
      <c r="AG73" s="175">
        <f>'Prep Partner Performance'!AC79</f>
        <v>0</v>
      </c>
      <c r="AH73" s="175">
        <f>'Prep Partner Performance'!AD79</f>
        <v>0</v>
      </c>
      <c r="AI73" s="175">
        <f>'Prep Partner Performance'!AE79</f>
        <v>0</v>
      </c>
      <c r="AJ73" s="175">
        <f>'Prep Partner Performance'!AF79</f>
        <v>0</v>
      </c>
      <c r="AK73" s="175">
        <f>'Prep Partner Performance'!AG79</f>
        <v>0</v>
      </c>
      <c r="AL73" s="175">
        <f>'Prep Partner Performance'!AH79</f>
        <v>0</v>
      </c>
      <c r="AM73" s="176">
        <f t="shared" si="3"/>
        <v>0</v>
      </c>
      <c r="AN73" s="175" t="str">
        <f>'Prep Partner Performance'!B$3</f>
        <v>PrEP Partner Performance Tool version 2.0.0</v>
      </c>
      <c r="AO73" s="197">
        <f>'Prep Partner Performance'!AJ79</f>
        <v>0</v>
      </c>
    </row>
    <row r="74" spans="1:41" x14ac:dyDescent="0.25">
      <c r="A74" s="176" t="str">
        <f t="shared" si="2"/>
        <v>202205</v>
      </c>
      <c r="B74" s="177">
        <f>'Prep Partner Performance'!AE$2</f>
        <v>2022</v>
      </c>
      <c r="C74" s="178" t="str">
        <f>'Prep Partner Performance'!Z$2</f>
        <v>05</v>
      </c>
      <c r="D74" s="176">
        <f>'Prep Partner Performance'!G$2</f>
        <v>14943</v>
      </c>
      <c r="E74" s="175" t="str">
        <f>'Prep Partner Performance'!C$2</f>
        <v>Kisima Health Centre</v>
      </c>
      <c r="F74" s="197" t="str">
        <f>'Prep Partner Performance'!B80</f>
        <v>Number of Clients who had a Refill at Month 3</v>
      </c>
      <c r="G74" s="175" t="str">
        <f>'Prep Partner Performance'!C80</f>
        <v>Transgender</v>
      </c>
      <c r="H74" s="175" t="str">
        <f>'Prep Partner Performance'!D80</f>
        <v>P01-73</v>
      </c>
      <c r="I74" s="175">
        <f>'Prep Partner Performance'!E80</f>
        <v>0</v>
      </c>
      <c r="J74" s="175">
        <f>'Prep Partner Performance'!F80</f>
        <v>0</v>
      </c>
      <c r="K74" s="175">
        <f>'Prep Partner Performance'!G80</f>
        <v>0</v>
      </c>
      <c r="L74" s="175">
        <f>'Prep Partner Performance'!H80</f>
        <v>0</v>
      </c>
      <c r="M74" s="175">
        <f>'Prep Partner Performance'!I80</f>
        <v>0</v>
      </c>
      <c r="N74" s="175">
        <f>'Prep Partner Performance'!J80</f>
        <v>0</v>
      </c>
      <c r="O74" s="175">
        <f>'Prep Partner Performance'!K80</f>
        <v>0</v>
      </c>
      <c r="P74" s="175">
        <f>'Prep Partner Performance'!L80</f>
        <v>0</v>
      </c>
      <c r="Q74" s="175">
        <f>'Prep Partner Performance'!M80</f>
        <v>0</v>
      </c>
      <c r="R74" s="175">
        <f>'Prep Partner Performance'!N80</f>
        <v>0</v>
      </c>
      <c r="S74" s="175">
        <f>'Prep Partner Performance'!O80</f>
        <v>0</v>
      </c>
      <c r="T74" s="175">
        <f>'Prep Partner Performance'!P80</f>
        <v>0</v>
      </c>
      <c r="U74" s="175">
        <f>'Prep Partner Performance'!Q80</f>
        <v>0</v>
      </c>
      <c r="V74" s="175">
        <f>'Prep Partner Performance'!R80</f>
        <v>0</v>
      </c>
      <c r="W74" s="175">
        <f>'Prep Partner Performance'!S80</f>
        <v>0</v>
      </c>
      <c r="X74" s="175">
        <f>'Prep Partner Performance'!T80</f>
        <v>0</v>
      </c>
      <c r="Y74" s="175">
        <f>'Prep Partner Performance'!U80</f>
        <v>0</v>
      </c>
      <c r="Z74" s="175">
        <f>'Prep Partner Performance'!V80</f>
        <v>0</v>
      </c>
      <c r="AA74" s="175">
        <f>'Prep Partner Performance'!W80</f>
        <v>0</v>
      </c>
      <c r="AB74" s="175">
        <f>'Prep Partner Performance'!X80</f>
        <v>0</v>
      </c>
      <c r="AC74" s="175">
        <f>'Prep Partner Performance'!Y80</f>
        <v>0</v>
      </c>
      <c r="AD74" s="175">
        <f>'Prep Partner Performance'!Z80</f>
        <v>0</v>
      </c>
      <c r="AE74" s="175">
        <f>'Prep Partner Performance'!AA80</f>
        <v>0</v>
      </c>
      <c r="AF74" s="175">
        <f>'Prep Partner Performance'!AB80</f>
        <v>0</v>
      </c>
      <c r="AG74" s="175">
        <f>'Prep Partner Performance'!AC80</f>
        <v>0</v>
      </c>
      <c r="AH74" s="175">
        <f>'Prep Partner Performance'!AD80</f>
        <v>0</v>
      </c>
      <c r="AI74" s="175">
        <f>'Prep Partner Performance'!AE80</f>
        <v>0</v>
      </c>
      <c r="AJ74" s="175">
        <f>'Prep Partner Performance'!AF80</f>
        <v>0</v>
      </c>
      <c r="AK74" s="175">
        <f>'Prep Partner Performance'!AG80</f>
        <v>0</v>
      </c>
      <c r="AL74" s="175">
        <f>'Prep Partner Performance'!AH80</f>
        <v>0</v>
      </c>
      <c r="AM74" s="176">
        <f t="shared" si="3"/>
        <v>0</v>
      </c>
      <c r="AN74" s="175" t="str">
        <f>'Prep Partner Performance'!B$3</f>
        <v>PrEP Partner Performance Tool version 2.0.0</v>
      </c>
      <c r="AO74" s="197" t="str">
        <f>'Prep Partner Performance'!AJ80</f>
        <v/>
      </c>
    </row>
    <row r="75" spans="1:41" x14ac:dyDescent="0.25">
      <c r="A75" s="176" t="str">
        <f t="shared" si="2"/>
        <v>202205</v>
      </c>
      <c r="B75" s="177">
        <f>'Prep Partner Performance'!AE$2</f>
        <v>2022</v>
      </c>
      <c r="C75" s="178" t="str">
        <f>'Prep Partner Performance'!Z$2</f>
        <v>05</v>
      </c>
      <c r="D75" s="176">
        <f>'Prep Partner Performance'!G$2</f>
        <v>14943</v>
      </c>
      <c r="E75" s="175" t="str">
        <f>'Prep Partner Performance'!C$2</f>
        <v>Kisima Health Centre</v>
      </c>
      <c r="F75" s="197" t="str">
        <f>'Prep Partner Performance'!B$80</f>
        <v>Number of Clients who had a Refill at Month 3</v>
      </c>
      <c r="G75" s="175" t="str">
        <f>'Prep Partner Performance'!C81</f>
        <v>Adolescent Girls and Young Women</v>
      </c>
      <c r="H75" s="175" t="str">
        <f>'Prep Partner Performance'!D81</f>
        <v>P01-74</v>
      </c>
      <c r="I75" s="175">
        <f>'Prep Partner Performance'!E81</f>
        <v>0</v>
      </c>
      <c r="J75" s="175">
        <f>'Prep Partner Performance'!F81</f>
        <v>0</v>
      </c>
      <c r="K75" s="175">
        <f>'Prep Partner Performance'!G81</f>
        <v>0</v>
      </c>
      <c r="L75" s="175">
        <f>'Prep Partner Performance'!H81</f>
        <v>0</v>
      </c>
      <c r="M75" s="175">
        <f>'Prep Partner Performance'!I81</f>
        <v>0</v>
      </c>
      <c r="N75" s="175">
        <f>'Prep Partner Performance'!J81</f>
        <v>0</v>
      </c>
      <c r="O75" s="175">
        <f>'Prep Partner Performance'!K81</f>
        <v>0</v>
      </c>
      <c r="P75" s="175">
        <f>'Prep Partner Performance'!L81</f>
        <v>0</v>
      </c>
      <c r="Q75" s="175">
        <f>'Prep Partner Performance'!M81</f>
        <v>0</v>
      </c>
      <c r="R75" s="175">
        <f>'Prep Partner Performance'!N81</f>
        <v>0</v>
      </c>
      <c r="S75" s="175">
        <f>'Prep Partner Performance'!O81</f>
        <v>0</v>
      </c>
      <c r="T75" s="175">
        <f>'Prep Partner Performance'!P81</f>
        <v>0</v>
      </c>
      <c r="U75" s="175">
        <f>'Prep Partner Performance'!Q81</f>
        <v>0</v>
      </c>
      <c r="V75" s="175">
        <f>'Prep Partner Performance'!R81</f>
        <v>0</v>
      </c>
      <c r="W75" s="175">
        <f>'Prep Partner Performance'!S81</f>
        <v>0</v>
      </c>
      <c r="X75" s="175">
        <f>'Prep Partner Performance'!T81</f>
        <v>0</v>
      </c>
      <c r="Y75" s="175">
        <f>'Prep Partner Performance'!U81</f>
        <v>0</v>
      </c>
      <c r="Z75" s="175">
        <f>'Prep Partner Performance'!V81</f>
        <v>0</v>
      </c>
      <c r="AA75" s="175">
        <f>'Prep Partner Performance'!W81</f>
        <v>0</v>
      </c>
      <c r="AB75" s="175">
        <f>'Prep Partner Performance'!X81</f>
        <v>0</v>
      </c>
      <c r="AC75" s="175">
        <f>'Prep Partner Performance'!Y81</f>
        <v>0</v>
      </c>
      <c r="AD75" s="175">
        <f>'Prep Partner Performance'!Z81</f>
        <v>0</v>
      </c>
      <c r="AE75" s="175">
        <f>'Prep Partner Performance'!AA81</f>
        <v>0</v>
      </c>
      <c r="AF75" s="175">
        <f>'Prep Partner Performance'!AB81</f>
        <v>0</v>
      </c>
      <c r="AG75" s="175">
        <f>'Prep Partner Performance'!AC81</f>
        <v>0</v>
      </c>
      <c r="AH75" s="175">
        <f>'Prep Partner Performance'!AD81</f>
        <v>0</v>
      </c>
      <c r="AI75" s="175">
        <f>'Prep Partner Performance'!AE81</f>
        <v>0</v>
      </c>
      <c r="AJ75" s="175">
        <f>'Prep Partner Performance'!AF81</f>
        <v>0</v>
      </c>
      <c r="AK75" s="175">
        <f>'Prep Partner Performance'!AG81</f>
        <v>0</v>
      </c>
      <c r="AL75" s="175">
        <f>'Prep Partner Performance'!AH81</f>
        <v>0</v>
      </c>
      <c r="AM75" s="176">
        <f t="shared" si="3"/>
        <v>0</v>
      </c>
      <c r="AN75" s="175" t="str">
        <f>'Prep Partner Performance'!B$3</f>
        <v>PrEP Partner Performance Tool version 2.0.0</v>
      </c>
      <c r="AO75" s="197" t="str">
        <f>'Prep Partner Performance'!AJ81</f>
        <v/>
      </c>
    </row>
    <row r="76" spans="1:41" x14ac:dyDescent="0.25">
      <c r="A76" s="176" t="str">
        <f t="shared" si="2"/>
        <v>202205</v>
      </c>
      <c r="B76" s="177">
        <f>'Prep Partner Performance'!AE$2</f>
        <v>2022</v>
      </c>
      <c r="C76" s="178" t="str">
        <f>'Prep Partner Performance'!Z$2</f>
        <v>05</v>
      </c>
      <c r="D76" s="176">
        <f>'Prep Partner Performance'!G$2</f>
        <v>14943</v>
      </c>
      <c r="E76" s="175" t="str">
        <f>'Prep Partner Performance'!C$2</f>
        <v>Kisima Health Centre</v>
      </c>
      <c r="F76" s="197" t="str">
        <f>'Prep Partner Performance'!B$80</f>
        <v>Number of Clients who had a Refill at Month 3</v>
      </c>
      <c r="G76" s="175" t="str">
        <f>'Prep Partner Performance'!C82</f>
        <v>Men who have Sex With Men</v>
      </c>
      <c r="H76" s="175" t="str">
        <f>'Prep Partner Performance'!D82</f>
        <v>P01-75</v>
      </c>
      <c r="I76" s="175">
        <f>'Prep Partner Performance'!E82</f>
        <v>0</v>
      </c>
      <c r="J76" s="175">
        <f>'Prep Partner Performance'!F82</f>
        <v>0</v>
      </c>
      <c r="K76" s="175">
        <f>'Prep Partner Performance'!G82</f>
        <v>0</v>
      </c>
      <c r="L76" s="175">
        <f>'Prep Partner Performance'!H82</f>
        <v>0</v>
      </c>
      <c r="M76" s="175">
        <f>'Prep Partner Performance'!I82</f>
        <v>0</v>
      </c>
      <c r="N76" s="175">
        <f>'Prep Partner Performance'!J82</f>
        <v>0</v>
      </c>
      <c r="O76" s="175">
        <f>'Prep Partner Performance'!K82</f>
        <v>0</v>
      </c>
      <c r="P76" s="175">
        <f>'Prep Partner Performance'!L82</f>
        <v>0</v>
      </c>
      <c r="Q76" s="175">
        <f>'Prep Partner Performance'!M82</f>
        <v>0</v>
      </c>
      <c r="R76" s="175">
        <f>'Prep Partner Performance'!N82</f>
        <v>0</v>
      </c>
      <c r="S76" s="175">
        <f>'Prep Partner Performance'!O82</f>
        <v>0</v>
      </c>
      <c r="T76" s="175">
        <f>'Prep Partner Performance'!P82</f>
        <v>0</v>
      </c>
      <c r="U76" s="175">
        <f>'Prep Partner Performance'!Q82</f>
        <v>0</v>
      </c>
      <c r="V76" s="175">
        <f>'Prep Partner Performance'!R82</f>
        <v>0</v>
      </c>
      <c r="W76" s="175">
        <f>'Prep Partner Performance'!S82</f>
        <v>0</v>
      </c>
      <c r="X76" s="175">
        <f>'Prep Partner Performance'!T82</f>
        <v>0</v>
      </c>
      <c r="Y76" s="175">
        <f>'Prep Partner Performance'!U82</f>
        <v>0</v>
      </c>
      <c r="Z76" s="175">
        <f>'Prep Partner Performance'!V82</f>
        <v>0</v>
      </c>
      <c r="AA76" s="175">
        <f>'Prep Partner Performance'!W82</f>
        <v>0</v>
      </c>
      <c r="AB76" s="175">
        <f>'Prep Partner Performance'!X82</f>
        <v>0</v>
      </c>
      <c r="AC76" s="175">
        <f>'Prep Partner Performance'!Y82</f>
        <v>0</v>
      </c>
      <c r="AD76" s="175">
        <f>'Prep Partner Performance'!Z82</f>
        <v>0</v>
      </c>
      <c r="AE76" s="175">
        <f>'Prep Partner Performance'!AA82</f>
        <v>0</v>
      </c>
      <c r="AF76" s="175">
        <f>'Prep Partner Performance'!AB82</f>
        <v>0</v>
      </c>
      <c r="AG76" s="175">
        <f>'Prep Partner Performance'!AC82</f>
        <v>0</v>
      </c>
      <c r="AH76" s="175">
        <f>'Prep Partner Performance'!AD82</f>
        <v>0</v>
      </c>
      <c r="AI76" s="175">
        <f>'Prep Partner Performance'!AE82</f>
        <v>0</v>
      </c>
      <c r="AJ76" s="175">
        <f>'Prep Partner Performance'!AF82</f>
        <v>0</v>
      </c>
      <c r="AK76" s="175">
        <f>'Prep Partner Performance'!AG82</f>
        <v>0</v>
      </c>
      <c r="AL76" s="175">
        <f>'Prep Partner Performance'!AH82</f>
        <v>0</v>
      </c>
      <c r="AM76" s="176">
        <f t="shared" si="3"/>
        <v>0</v>
      </c>
      <c r="AN76" s="175" t="str">
        <f>'Prep Partner Performance'!B$3</f>
        <v>PrEP Partner Performance Tool version 2.0.0</v>
      </c>
      <c r="AO76" s="197" t="str">
        <f>'Prep Partner Performance'!AJ82</f>
        <v/>
      </c>
    </row>
    <row r="77" spans="1:41" x14ac:dyDescent="0.25">
      <c r="A77" s="176" t="str">
        <f t="shared" si="2"/>
        <v>202205</v>
      </c>
      <c r="B77" s="177">
        <f>'Prep Partner Performance'!AE$2</f>
        <v>2022</v>
      </c>
      <c r="C77" s="178" t="str">
        <f>'Prep Partner Performance'!Z$2</f>
        <v>05</v>
      </c>
      <c r="D77" s="176">
        <f>'Prep Partner Performance'!G$2</f>
        <v>14943</v>
      </c>
      <c r="E77" s="175" t="str">
        <f>'Prep Partner Performance'!C$2</f>
        <v>Kisima Health Centre</v>
      </c>
      <c r="F77" s="197" t="str">
        <f>'Prep Partner Performance'!B$80</f>
        <v>Number of Clients who had a Refill at Month 3</v>
      </c>
      <c r="G77" s="175" t="str">
        <f>'Prep Partner Performance'!C83</f>
        <v>Men at high risk</v>
      </c>
      <c r="H77" s="175" t="str">
        <f>'Prep Partner Performance'!D83</f>
        <v>P01-76</v>
      </c>
      <c r="I77" s="175">
        <f>'Prep Partner Performance'!E83</f>
        <v>0</v>
      </c>
      <c r="J77" s="175">
        <f>'Prep Partner Performance'!F83</f>
        <v>0</v>
      </c>
      <c r="K77" s="175">
        <f>'Prep Partner Performance'!G83</f>
        <v>0</v>
      </c>
      <c r="L77" s="175">
        <f>'Prep Partner Performance'!H83</f>
        <v>0</v>
      </c>
      <c r="M77" s="175">
        <f>'Prep Partner Performance'!I83</f>
        <v>0</v>
      </c>
      <c r="N77" s="175">
        <f>'Prep Partner Performance'!J83</f>
        <v>0</v>
      </c>
      <c r="O77" s="175">
        <f>'Prep Partner Performance'!K83</f>
        <v>0</v>
      </c>
      <c r="P77" s="175">
        <f>'Prep Partner Performance'!L83</f>
        <v>0</v>
      </c>
      <c r="Q77" s="175">
        <f>'Prep Partner Performance'!M83</f>
        <v>0</v>
      </c>
      <c r="R77" s="175">
        <f>'Prep Partner Performance'!N83</f>
        <v>0</v>
      </c>
      <c r="S77" s="175">
        <f>'Prep Partner Performance'!O83</f>
        <v>0</v>
      </c>
      <c r="T77" s="175">
        <f>'Prep Partner Performance'!P83</f>
        <v>0</v>
      </c>
      <c r="U77" s="175">
        <f>'Prep Partner Performance'!Q83</f>
        <v>0</v>
      </c>
      <c r="V77" s="175">
        <f>'Prep Partner Performance'!R83</f>
        <v>0</v>
      </c>
      <c r="W77" s="175">
        <f>'Prep Partner Performance'!S83</f>
        <v>0</v>
      </c>
      <c r="X77" s="175">
        <f>'Prep Partner Performance'!T83</f>
        <v>0</v>
      </c>
      <c r="Y77" s="175">
        <f>'Prep Partner Performance'!U83</f>
        <v>0</v>
      </c>
      <c r="Z77" s="175">
        <f>'Prep Partner Performance'!V83</f>
        <v>0</v>
      </c>
      <c r="AA77" s="175">
        <f>'Prep Partner Performance'!W83</f>
        <v>0</v>
      </c>
      <c r="AB77" s="175">
        <f>'Prep Partner Performance'!X83</f>
        <v>0</v>
      </c>
      <c r="AC77" s="175">
        <f>'Prep Partner Performance'!Y83</f>
        <v>0</v>
      </c>
      <c r="AD77" s="175">
        <f>'Prep Partner Performance'!Z83</f>
        <v>0</v>
      </c>
      <c r="AE77" s="175">
        <f>'Prep Partner Performance'!AA83</f>
        <v>0</v>
      </c>
      <c r="AF77" s="175">
        <f>'Prep Partner Performance'!AB83</f>
        <v>0</v>
      </c>
      <c r="AG77" s="175">
        <f>'Prep Partner Performance'!AC83</f>
        <v>0</v>
      </c>
      <c r="AH77" s="175">
        <f>'Prep Partner Performance'!AD83</f>
        <v>0</v>
      </c>
      <c r="AI77" s="175">
        <f>'Prep Partner Performance'!AE83</f>
        <v>0</v>
      </c>
      <c r="AJ77" s="175">
        <f>'Prep Partner Performance'!AF83</f>
        <v>0</v>
      </c>
      <c r="AK77" s="175">
        <f>'Prep Partner Performance'!AG83</f>
        <v>0</v>
      </c>
      <c r="AL77" s="175">
        <f>'Prep Partner Performance'!AH83</f>
        <v>0</v>
      </c>
      <c r="AM77" s="176">
        <f t="shared" si="3"/>
        <v>0</v>
      </c>
      <c r="AN77" s="175" t="str">
        <f>'Prep Partner Performance'!B$3</f>
        <v>PrEP Partner Performance Tool version 2.0.0</v>
      </c>
      <c r="AO77" s="197" t="str">
        <f>'Prep Partner Performance'!AJ83</f>
        <v/>
      </c>
    </row>
    <row r="78" spans="1:41" x14ac:dyDescent="0.25">
      <c r="A78" s="176" t="str">
        <f t="shared" si="2"/>
        <v>202205</v>
      </c>
      <c r="B78" s="177">
        <f>'Prep Partner Performance'!AE$2</f>
        <v>2022</v>
      </c>
      <c r="C78" s="178" t="str">
        <f>'Prep Partner Performance'!Z$2</f>
        <v>05</v>
      </c>
      <c r="D78" s="176">
        <f>'Prep Partner Performance'!G$2</f>
        <v>14943</v>
      </c>
      <c r="E78" s="175" t="str">
        <f>'Prep Partner Performance'!C$2</f>
        <v>Kisima Health Centre</v>
      </c>
      <c r="F78" s="197" t="str">
        <f>'Prep Partner Performance'!B$80</f>
        <v>Number of Clients who had a Refill at Month 3</v>
      </c>
      <c r="G78" s="175" t="str">
        <f>'Prep Partner Performance'!C84</f>
        <v>Female Sex Workers</v>
      </c>
      <c r="H78" s="175" t="str">
        <f>'Prep Partner Performance'!D84</f>
        <v>P01-77</v>
      </c>
      <c r="I78" s="175">
        <f>'Prep Partner Performance'!E84</f>
        <v>0</v>
      </c>
      <c r="J78" s="175">
        <f>'Prep Partner Performance'!F84</f>
        <v>0</v>
      </c>
      <c r="K78" s="175">
        <f>'Prep Partner Performance'!G84</f>
        <v>0</v>
      </c>
      <c r="L78" s="175">
        <f>'Prep Partner Performance'!H84</f>
        <v>0</v>
      </c>
      <c r="M78" s="175">
        <f>'Prep Partner Performance'!I84</f>
        <v>0</v>
      </c>
      <c r="N78" s="175">
        <f>'Prep Partner Performance'!J84</f>
        <v>0</v>
      </c>
      <c r="O78" s="175">
        <f>'Prep Partner Performance'!K84</f>
        <v>0</v>
      </c>
      <c r="P78" s="175">
        <f>'Prep Partner Performance'!L84</f>
        <v>0</v>
      </c>
      <c r="Q78" s="175">
        <f>'Prep Partner Performance'!M84</f>
        <v>0</v>
      </c>
      <c r="R78" s="175">
        <f>'Prep Partner Performance'!N84</f>
        <v>0</v>
      </c>
      <c r="S78" s="175">
        <f>'Prep Partner Performance'!O84</f>
        <v>0</v>
      </c>
      <c r="T78" s="175">
        <f>'Prep Partner Performance'!P84</f>
        <v>0</v>
      </c>
      <c r="U78" s="175">
        <f>'Prep Partner Performance'!Q84</f>
        <v>0</v>
      </c>
      <c r="V78" s="175">
        <f>'Prep Partner Performance'!R84</f>
        <v>0</v>
      </c>
      <c r="W78" s="175">
        <f>'Prep Partner Performance'!S84</f>
        <v>0</v>
      </c>
      <c r="X78" s="175">
        <f>'Prep Partner Performance'!T84</f>
        <v>0</v>
      </c>
      <c r="Y78" s="175">
        <f>'Prep Partner Performance'!U84</f>
        <v>0</v>
      </c>
      <c r="Z78" s="175">
        <f>'Prep Partner Performance'!V84</f>
        <v>0</v>
      </c>
      <c r="AA78" s="175">
        <f>'Prep Partner Performance'!W84</f>
        <v>0</v>
      </c>
      <c r="AB78" s="175">
        <f>'Prep Partner Performance'!X84</f>
        <v>0</v>
      </c>
      <c r="AC78" s="175">
        <f>'Prep Partner Performance'!Y84</f>
        <v>0</v>
      </c>
      <c r="AD78" s="175">
        <f>'Prep Partner Performance'!Z84</f>
        <v>0</v>
      </c>
      <c r="AE78" s="175">
        <f>'Prep Partner Performance'!AA84</f>
        <v>0</v>
      </c>
      <c r="AF78" s="175">
        <f>'Prep Partner Performance'!AB84</f>
        <v>0</v>
      </c>
      <c r="AG78" s="175">
        <f>'Prep Partner Performance'!AC84</f>
        <v>0</v>
      </c>
      <c r="AH78" s="175">
        <f>'Prep Partner Performance'!AD84</f>
        <v>0</v>
      </c>
      <c r="AI78" s="175">
        <f>'Prep Partner Performance'!AE84</f>
        <v>0</v>
      </c>
      <c r="AJ78" s="175">
        <f>'Prep Partner Performance'!AF84</f>
        <v>0</v>
      </c>
      <c r="AK78" s="175">
        <f>'Prep Partner Performance'!AG84</f>
        <v>0</v>
      </c>
      <c r="AL78" s="175">
        <f>'Prep Partner Performance'!AH84</f>
        <v>0</v>
      </c>
      <c r="AM78" s="176">
        <f t="shared" si="3"/>
        <v>0</v>
      </c>
      <c r="AN78" s="175" t="str">
        <f>'Prep Partner Performance'!B$3</f>
        <v>PrEP Partner Performance Tool version 2.0.0</v>
      </c>
      <c r="AO78" s="197" t="str">
        <f>'Prep Partner Performance'!AJ84</f>
        <v/>
      </c>
    </row>
    <row r="79" spans="1:41" x14ac:dyDescent="0.25">
      <c r="A79" s="176" t="str">
        <f t="shared" si="2"/>
        <v>202205</v>
      </c>
      <c r="B79" s="177">
        <f>'Prep Partner Performance'!AE$2</f>
        <v>2022</v>
      </c>
      <c r="C79" s="178" t="str">
        <f>'Prep Partner Performance'!Z$2</f>
        <v>05</v>
      </c>
      <c r="D79" s="176">
        <f>'Prep Partner Performance'!G$2</f>
        <v>14943</v>
      </c>
      <c r="E79" s="175" t="str">
        <f>'Prep Partner Performance'!C$2</f>
        <v>Kisima Health Centre</v>
      </c>
      <c r="F79" s="197" t="str">
        <f>'Prep Partner Performance'!B$80</f>
        <v>Number of Clients who had a Refill at Month 3</v>
      </c>
      <c r="G79" s="175" t="str">
        <f>'Prep Partner Performance'!C85</f>
        <v>People who Inject Drugs</v>
      </c>
      <c r="H79" s="175" t="str">
        <f>'Prep Partner Performance'!D85</f>
        <v>P01-78</v>
      </c>
      <c r="I79" s="175">
        <f>'Prep Partner Performance'!E85</f>
        <v>0</v>
      </c>
      <c r="J79" s="175">
        <f>'Prep Partner Performance'!F85</f>
        <v>0</v>
      </c>
      <c r="K79" s="175">
        <f>'Prep Partner Performance'!G85</f>
        <v>0</v>
      </c>
      <c r="L79" s="175">
        <f>'Prep Partner Performance'!H85</f>
        <v>0</v>
      </c>
      <c r="M79" s="175">
        <f>'Prep Partner Performance'!I85</f>
        <v>0</v>
      </c>
      <c r="N79" s="175">
        <f>'Prep Partner Performance'!J85</f>
        <v>0</v>
      </c>
      <c r="O79" s="175">
        <f>'Prep Partner Performance'!K85</f>
        <v>0</v>
      </c>
      <c r="P79" s="175">
        <f>'Prep Partner Performance'!L85</f>
        <v>0</v>
      </c>
      <c r="Q79" s="175">
        <f>'Prep Partner Performance'!M85</f>
        <v>0</v>
      </c>
      <c r="R79" s="175">
        <f>'Prep Partner Performance'!N85</f>
        <v>0</v>
      </c>
      <c r="S79" s="175">
        <f>'Prep Partner Performance'!O85</f>
        <v>0</v>
      </c>
      <c r="T79" s="175">
        <f>'Prep Partner Performance'!P85</f>
        <v>0</v>
      </c>
      <c r="U79" s="175">
        <f>'Prep Partner Performance'!Q85</f>
        <v>0</v>
      </c>
      <c r="V79" s="175">
        <f>'Prep Partner Performance'!R85</f>
        <v>0</v>
      </c>
      <c r="W79" s="175">
        <f>'Prep Partner Performance'!S85</f>
        <v>0</v>
      </c>
      <c r="X79" s="175">
        <f>'Prep Partner Performance'!T85</f>
        <v>0</v>
      </c>
      <c r="Y79" s="175">
        <f>'Prep Partner Performance'!U85</f>
        <v>0</v>
      </c>
      <c r="Z79" s="175">
        <f>'Prep Partner Performance'!V85</f>
        <v>0</v>
      </c>
      <c r="AA79" s="175">
        <f>'Prep Partner Performance'!W85</f>
        <v>0</v>
      </c>
      <c r="AB79" s="175">
        <f>'Prep Partner Performance'!X85</f>
        <v>0</v>
      </c>
      <c r="AC79" s="175">
        <f>'Prep Partner Performance'!Y85</f>
        <v>0</v>
      </c>
      <c r="AD79" s="175">
        <f>'Prep Partner Performance'!Z85</f>
        <v>0</v>
      </c>
      <c r="AE79" s="175">
        <f>'Prep Partner Performance'!AA85</f>
        <v>0</v>
      </c>
      <c r="AF79" s="175">
        <f>'Prep Partner Performance'!AB85</f>
        <v>0</v>
      </c>
      <c r="AG79" s="175">
        <f>'Prep Partner Performance'!AC85</f>
        <v>0</v>
      </c>
      <c r="AH79" s="175">
        <f>'Prep Partner Performance'!AD85</f>
        <v>0</v>
      </c>
      <c r="AI79" s="175">
        <f>'Prep Partner Performance'!AE85</f>
        <v>0</v>
      </c>
      <c r="AJ79" s="175">
        <f>'Prep Partner Performance'!AF85</f>
        <v>0</v>
      </c>
      <c r="AK79" s="175">
        <f>'Prep Partner Performance'!AG85</f>
        <v>0</v>
      </c>
      <c r="AL79" s="175">
        <f>'Prep Partner Performance'!AH85</f>
        <v>0</v>
      </c>
      <c r="AM79" s="176">
        <f t="shared" si="3"/>
        <v>0</v>
      </c>
      <c r="AN79" s="175" t="str">
        <f>'Prep Partner Performance'!B$3</f>
        <v>PrEP Partner Performance Tool version 2.0.0</v>
      </c>
      <c r="AO79" s="197" t="str">
        <f>'Prep Partner Performance'!AJ85</f>
        <v/>
      </c>
    </row>
    <row r="80" spans="1:41" x14ac:dyDescent="0.25">
      <c r="A80" s="176" t="str">
        <f t="shared" si="2"/>
        <v>202205</v>
      </c>
      <c r="B80" s="177">
        <f>'Prep Partner Performance'!AE$2</f>
        <v>2022</v>
      </c>
      <c r="C80" s="178" t="str">
        <f>'Prep Partner Performance'!Z$2</f>
        <v>05</v>
      </c>
      <c r="D80" s="176">
        <f>'Prep Partner Performance'!G$2</f>
        <v>14943</v>
      </c>
      <c r="E80" s="175" t="str">
        <f>'Prep Partner Performance'!C$2</f>
        <v>Kisima Health Centre</v>
      </c>
      <c r="F80" s="197" t="str">
        <f>'Prep Partner Performance'!B$80</f>
        <v>Number of Clients who had a Refill at Month 3</v>
      </c>
      <c r="G80" s="175" t="str">
        <f>'Prep Partner Performance'!C86</f>
        <v>Other Women</v>
      </c>
      <c r="H80" s="175" t="str">
        <f>'Prep Partner Performance'!D86</f>
        <v>P01-79</v>
      </c>
      <c r="I80" s="175">
        <f>'Prep Partner Performance'!E86</f>
        <v>0</v>
      </c>
      <c r="J80" s="175">
        <f>'Prep Partner Performance'!F86</f>
        <v>0</v>
      </c>
      <c r="K80" s="175">
        <f>'Prep Partner Performance'!G86</f>
        <v>0</v>
      </c>
      <c r="L80" s="175">
        <f>'Prep Partner Performance'!H86</f>
        <v>0</v>
      </c>
      <c r="M80" s="175">
        <f>'Prep Partner Performance'!I86</f>
        <v>0</v>
      </c>
      <c r="N80" s="175">
        <f>'Prep Partner Performance'!J86</f>
        <v>0</v>
      </c>
      <c r="O80" s="175">
        <f>'Prep Partner Performance'!K86</f>
        <v>0</v>
      </c>
      <c r="P80" s="175">
        <f>'Prep Partner Performance'!L86</f>
        <v>0</v>
      </c>
      <c r="Q80" s="175">
        <f>'Prep Partner Performance'!M86</f>
        <v>0</v>
      </c>
      <c r="R80" s="175">
        <f>'Prep Partner Performance'!N86</f>
        <v>0</v>
      </c>
      <c r="S80" s="175">
        <f>'Prep Partner Performance'!O86</f>
        <v>0</v>
      </c>
      <c r="T80" s="175">
        <f>'Prep Partner Performance'!P86</f>
        <v>0</v>
      </c>
      <c r="U80" s="175">
        <f>'Prep Partner Performance'!Q86</f>
        <v>0</v>
      </c>
      <c r="V80" s="175">
        <f>'Prep Partner Performance'!R86</f>
        <v>0</v>
      </c>
      <c r="W80" s="175">
        <f>'Prep Partner Performance'!S86</f>
        <v>0</v>
      </c>
      <c r="X80" s="175">
        <f>'Prep Partner Performance'!T86</f>
        <v>0</v>
      </c>
      <c r="Y80" s="175">
        <f>'Prep Partner Performance'!U86</f>
        <v>0</v>
      </c>
      <c r="Z80" s="175">
        <f>'Prep Partner Performance'!V86</f>
        <v>0</v>
      </c>
      <c r="AA80" s="175">
        <f>'Prep Partner Performance'!W86</f>
        <v>0</v>
      </c>
      <c r="AB80" s="175">
        <f>'Prep Partner Performance'!X86</f>
        <v>0</v>
      </c>
      <c r="AC80" s="175">
        <f>'Prep Partner Performance'!Y86</f>
        <v>0</v>
      </c>
      <c r="AD80" s="175">
        <f>'Prep Partner Performance'!Z86</f>
        <v>0</v>
      </c>
      <c r="AE80" s="175">
        <f>'Prep Partner Performance'!AA86</f>
        <v>0</v>
      </c>
      <c r="AF80" s="175">
        <f>'Prep Partner Performance'!AB86</f>
        <v>0</v>
      </c>
      <c r="AG80" s="175">
        <f>'Prep Partner Performance'!AC86</f>
        <v>0</v>
      </c>
      <c r="AH80" s="175">
        <f>'Prep Partner Performance'!AD86</f>
        <v>0</v>
      </c>
      <c r="AI80" s="175">
        <f>'Prep Partner Performance'!AE86</f>
        <v>0</v>
      </c>
      <c r="AJ80" s="175">
        <f>'Prep Partner Performance'!AF86</f>
        <v>0</v>
      </c>
      <c r="AK80" s="175">
        <f>'Prep Partner Performance'!AG86</f>
        <v>0</v>
      </c>
      <c r="AL80" s="175">
        <f>'Prep Partner Performance'!AH86</f>
        <v>0</v>
      </c>
      <c r="AM80" s="176">
        <f t="shared" si="3"/>
        <v>0</v>
      </c>
      <c r="AN80" s="175" t="str">
        <f>'Prep Partner Performance'!B$3</f>
        <v>PrEP Partner Performance Tool version 2.0.0</v>
      </c>
      <c r="AO80" s="197" t="str">
        <f>'Prep Partner Performance'!AJ86</f>
        <v/>
      </c>
    </row>
    <row r="81" spans="1:41" x14ac:dyDescent="0.25">
      <c r="A81" s="176" t="str">
        <f t="shared" si="2"/>
        <v>202205</v>
      </c>
      <c r="B81" s="177">
        <f>'Prep Partner Performance'!AE$2</f>
        <v>2022</v>
      </c>
      <c r="C81" s="178" t="str">
        <f>'Prep Partner Performance'!Z$2</f>
        <v>05</v>
      </c>
      <c r="D81" s="176">
        <f>'Prep Partner Performance'!G$2</f>
        <v>14943</v>
      </c>
      <c r="E81" s="175" t="str">
        <f>'Prep Partner Performance'!C$2</f>
        <v>Kisima Health Centre</v>
      </c>
      <c r="F81" s="197" t="str">
        <f>'Prep Partner Performance'!B$80</f>
        <v>Number of Clients who had a Refill at Month 3</v>
      </c>
      <c r="G81" s="175" t="str">
        <f>'Prep Partner Performance'!C87</f>
        <v>Serodiscordant Couple</v>
      </c>
      <c r="H81" s="175" t="str">
        <f>'Prep Partner Performance'!D87</f>
        <v>P01-80</v>
      </c>
      <c r="I81" s="175">
        <f>'Prep Partner Performance'!E87</f>
        <v>0</v>
      </c>
      <c r="J81" s="175">
        <f>'Prep Partner Performance'!F87</f>
        <v>0</v>
      </c>
      <c r="K81" s="175">
        <f>'Prep Partner Performance'!G87</f>
        <v>0</v>
      </c>
      <c r="L81" s="175">
        <f>'Prep Partner Performance'!H87</f>
        <v>0</v>
      </c>
      <c r="M81" s="175">
        <f>'Prep Partner Performance'!I87</f>
        <v>0</v>
      </c>
      <c r="N81" s="175">
        <f>'Prep Partner Performance'!J87</f>
        <v>0</v>
      </c>
      <c r="O81" s="175">
        <f>'Prep Partner Performance'!K87</f>
        <v>0</v>
      </c>
      <c r="P81" s="175">
        <f>'Prep Partner Performance'!L87</f>
        <v>0</v>
      </c>
      <c r="Q81" s="175">
        <f>'Prep Partner Performance'!M87</f>
        <v>0</v>
      </c>
      <c r="R81" s="175">
        <f>'Prep Partner Performance'!N87</f>
        <v>0</v>
      </c>
      <c r="S81" s="175">
        <f>'Prep Partner Performance'!O87</f>
        <v>0</v>
      </c>
      <c r="T81" s="175">
        <f>'Prep Partner Performance'!P87</f>
        <v>0</v>
      </c>
      <c r="U81" s="175">
        <f>'Prep Partner Performance'!Q87</f>
        <v>0</v>
      </c>
      <c r="V81" s="175">
        <f>'Prep Partner Performance'!R87</f>
        <v>0</v>
      </c>
      <c r="W81" s="175">
        <f>'Prep Partner Performance'!S87</f>
        <v>0</v>
      </c>
      <c r="X81" s="175">
        <f>'Prep Partner Performance'!T87</f>
        <v>0</v>
      </c>
      <c r="Y81" s="175">
        <f>'Prep Partner Performance'!U87</f>
        <v>0</v>
      </c>
      <c r="Z81" s="175">
        <f>'Prep Partner Performance'!V87</f>
        <v>0</v>
      </c>
      <c r="AA81" s="175">
        <f>'Prep Partner Performance'!W87</f>
        <v>0</v>
      </c>
      <c r="AB81" s="175">
        <f>'Prep Partner Performance'!X87</f>
        <v>0</v>
      </c>
      <c r="AC81" s="175">
        <f>'Prep Partner Performance'!Y87</f>
        <v>0</v>
      </c>
      <c r="AD81" s="175">
        <f>'Prep Partner Performance'!Z87</f>
        <v>0</v>
      </c>
      <c r="AE81" s="175">
        <f>'Prep Partner Performance'!AA87</f>
        <v>0</v>
      </c>
      <c r="AF81" s="175">
        <f>'Prep Partner Performance'!AB87</f>
        <v>0</v>
      </c>
      <c r="AG81" s="175">
        <f>'Prep Partner Performance'!AC87</f>
        <v>0</v>
      </c>
      <c r="AH81" s="175">
        <f>'Prep Partner Performance'!AD87</f>
        <v>0</v>
      </c>
      <c r="AI81" s="175">
        <f>'Prep Partner Performance'!AE87</f>
        <v>0</v>
      </c>
      <c r="AJ81" s="175">
        <f>'Prep Partner Performance'!AF87</f>
        <v>0</v>
      </c>
      <c r="AK81" s="175">
        <f>'Prep Partner Performance'!AG87</f>
        <v>0</v>
      </c>
      <c r="AL81" s="175">
        <f>'Prep Partner Performance'!AH87</f>
        <v>0</v>
      </c>
      <c r="AM81" s="176">
        <f t="shared" si="3"/>
        <v>0</v>
      </c>
      <c r="AN81" s="175" t="str">
        <f>'Prep Partner Performance'!B$3</f>
        <v>PrEP Partner Performance Tool version 2.0.0</v>
      </c>
      <c r="AO81" s="197" t="str">
        <f>'Prep Partner Performance'!AJ87</f>
        <v/>
      </c>
    </row>
    <row r="82" spans="1:41" x14ac:dyDescent="0.25">
      <c r="A82" s="176" t="str">
        <f t="shared" si="2"/>
        <v>202205</v>
      </c>
      <c r="B82" s="177">
        <f>'Prep Partner Performance'!AE$2</f>
        <v>2022</v>
      </c>
      <c r="C82" s="178" t="str">
        <f>'Prep Partner Performance'!Z$2</f>
        <v>05</v>
      </c>
      <c r="D82" s="176">
        <f>'Prep Partner Performance'!G$2</f>
        <v>14943</v>
      </c>
      <c r="E82" s="175" t="str">
        <f>'Prep Partner Performance'!C$2</f>
        <v>Kisima Health Centre</v>
      </c>
      <c r="F82" s="197" t="str">
        <f>'Prep Partner Performance'!B$80</f>
        <v>Number of Clients who had a Refill at Month 3</v>
      </c>
      <c r="G82" s="175" t="str">
        <f>'Prep Partner Performance'!C88</f>
        <v>Pregnant and Breast Feeding Women</v>
      </c>
      <c r="H82" s="175" t="str">
        <f>'Prep Partner Performance'!D88</f>
        <v>P01-81</v>
      </c>
      <c r="I82" s="175">
        <f>'Prep Partner Performance'!E88</f>
        <v>0</v>
      </c>
      <c r="J82" s="175">
        <f>'Prep Partner Performance'!F88</f>
        <v>0</v>
      </c>
      <c r="K82" s="175">
        <f>'Prep Partner Performance'!G88</f>
        <v>0</v>
      </c>
      <c r="L82" s="175">
        <f>'Prep Partner Performance'!H88</f>
        <v>0</v>
      </c>
      <c r="M82" s="175">
        <f>'Prep Partner Performance'!I88</f>
        <v>0</v>
      </c>
      <c r="N82" s="175">
        <f>'Prep Partner Performance'!J88</f>
        <v>0</v>
      </c>
      <c r="O82" s="175">
        <f>'Prep Partner Performance'!K88</f>
        <v>0</v>
      </c>
      <c r="P82" s="175">
        <f>'Prep Partner Performance'!L88</f>
        <v>0</v>
      </c>
      <c r="Q82" s="175">
        <f>'Prep Partner Performance'!M88</f>
        <v>0</v>
      </c>
      <c r="R82" s="175">
        <f>'Prep Partner Performance'!N88</f>
        <v>0</v>
      </c>
      <c r="S82" s="175">
        <f>'Prep Partner Performance'!O88</f>
        <v>0</v>
      </c>
      <c r="T82" s="175">
        <f>'Prep Partner Performance'!P88</f>
        <v>0</v>
      </c>
      <c r="U82" s="175">
        <f>'Prep Partner Performance'!Q88</f>
        <v>0</v>
      </c>
      <c r="V82" s="175">
        <f>'Prep Partner Performance'!R88</f>
        <v>0</v>
      </c>
      <c r="W82" s="175">
        <f>'Prep Partner Performance'!S88</f>
        <v>0</v>
      </c>
      <c r="X82" s="175">
        <f>'Prep Partner Performance'!T88</f>
        <v>0</v>
      </c>
      <c r="Y82" s="175">
        <f>'Prep Partner Performance'!U88</f>
        <v>0</v>
      </c>
      <c r="Z82" s="175">
        <f>'Prep Partner Performance'!V88</f>
        <v>0</v>
      </c>
      <c r="AA82" s="175">
        <f>'Prep Partner Performance'!W88</f>
        <v>0</v>
      </c>
      <c r="AB82" s="175">
        <f>'Prep Partner Performance'!X88</f>
        <v>0</v>
      </c>
      <c r="AC82" s="175">
        <f>'Prep Partner Performance'!Y88</f>
        <v>0</v>
      </c>
      <c r="AD82" s="175">
        <f>'Prep Partner Performance'!Z88</f>
        <v>0</v>
      </c>
      <c r="AE82" s="175">
        <f>'Prep Partner Performance'!AA88</f>
        <v>0</v>
      </c>
      <c r="AF82" s="175">
        <f>'Prep Partner Performance'!AB88</f>
        <v>0</v>
      </c>
      <c r="AG82" s="175">
        <f>'Prep Partner Performance'!AC88</f>
        <v>0</v>
      </c>
      <c r="AH82" s="175">
        <f>'Prep Partner Performance'!AD88</f>
        <v>0</v>
      </c>
      <c r="AI82" s="175">
        <f>'Prep Partner Performance'!AE88</f>
        <v>0</v>
      </c>
      <c r="AJ82" s="175">
        <f>'Prep Partner Performance'!AF88</f>
        <v>0</v>
      </c>
      <c r="AK82" s="175">
        <f>'Prep Partner Performance'!AG88</f>
        <v>0</v>
      </c>
      <c r="AL82" s="175">
        <f>'Prep Partner Performance'!AH88</f>
        <v>0</v>
      </c>
      <c r="AM82" s="176">
        <f t="shared" si="3"/>
        <v>0</v>
      </c>
      <c r="AN82" s="175" t="str">
        <f>'Prep Partner Performance'!B$3</f>
        <v>PrEP Partner Performance Tool version 2.0.0</v>
      </c>
      <c r="AO82" s="197" t="str">
        <f>'Prep Partner Performance'!AJ88</f>
        <v/>
      </c>
    </row>
    <row r="83" spans="1:41" x14ac:dyDescent="0.25">
      <c r="A83" s="176" t="str">
        <f t="shared" si="2"/>
        <v>202205</v>
      </c>
      <c r="B83" s="177">
        <f>'Prep Partner Performance'!AE$2</f>
        <v>2022</v>
      </c>
      <c r="C83" s="178" t="str">
        <f>'Prep Partner Performance'!Z$2</f>
        <v>05</v>
      </c>
      <c r="D83" s="176">
        <f>'Prep Partner Performance'!G$2</f>
        <v>14943</v>
      </c>
      <c r="E83" s="175" t="str">
        <f>'Prep Partner Performance'!C$2</f>
        <v>Kisima Health Centre</v>
      </c>
      <c r="F83" s="197" t="str">
        <f>'Prep Partner Performance'!B89</f>
        <v>Number Tested for HIV at Month 3 Re-fill</v>
      </c>
      <c r="G83" s="175" t="str">
        <f>'Prep Partner Performance'!C89</f>
        <v>Transgender</v>
      </c>
      <c r="H83" s="175" t="str">
        <f>'Prep Partner Performance'!D89</f>
        <v>P01-82</v>
      </c>
      <c r="I83" s="175">
        <f>'Prep Partner Performance'!E89</f>
        <v>0</v>
      </c>
      <c r="J83" s="175">
        <f>'Prep Partner Performance'!F89</f>
        <v>0</v>
      </c>
      <c r="K83" s="175">
        <f>'Prep Partner Performance'!G89</f>
        <v>0</v>
      </c>
      <c r="L83" s="175">
        <f>'Prep Partner Performance'!H89</f>
        <v>0</v>
      </c>
      <c r="M83" s="175">
        <f>'Prep Partner Performance'!I89</f>
        <v>0</v>
      </c>
      <c r="N83" s="175">
        <f>'Prep Partner Performance'!J89</f>
        <v>0</v>
      </c>
      <c r="O83" s="175">
        <f>'Prep Partner Performance'!K89</f>
        <v>0</v>
      </c>
      <c r="P83" s="175">
        <f>'Prep Partner Performance'!L89</f>
        <v>0</v>
      </c>
      <c r="Q83" s="175">
        <f>'Prep Partner Performance'!M89</f>
        <v>0</v>
      </c>
      <c r="R83" s="175">
        <f>'Prep Partner Performance'!N89</f>
        <v>0</v>
      </c>
      <c r="S83" s="175">
        <f>'Prep Partner Performance'!O89</f>
        <v>0</v>
      </c>
      <c r="T83" s="175">
        <f>'Prep Partner Performance'!P89</f>
        <v>0</v>
      </c>
      <c r="U83" s="175">
        <f>'Prep Partner Performance'!Q89</f>
        <v>0</v>
      </c>
      <c r="V83" s="175">
        <f>'Prep Partner Performance'!R89</f>
        <v>0</v>
      </c>
      <c r="W83" s="175">
        <f>'Prep Partner Performance'!S89</f>
        <v>0</v>
      </c>
      <c r="X83" s="175">
        <f>'Prep Partner Performance'!T89</f>
        <v>0</v>
      </c>
      <c r="Y83" s="175">
        <f>'Prep Partner Performance'!U89</f>
        <v>0</v>
      </c>
      <c r="Z83" s="175">
        <f>'Prep Partner Performance'!V89</f>
        <v>0</v>
      </c>
      <c r="AA83" s="175">
        <f>'Prep Partner Performance'!W89</f>
        <v>0</v>
      </c>
      <c r="AB83" s="175">
        <f>'Prep Partner Performance'!X89</f>
        <v>0</v>
      </c>
      <c r="AC83" s="175">
        <f>'Prep Partner Performance'!Y89</f>
        <v>0</v>
      </c>
      <c r="AD83" s="175">
        <f>'Prep Partner Performance'!Z89</f>
        <v>0</v>
      </c>
      <c r="AE83" s="175">
        <f>'Prep Partner Performance'!AA89</f>
        <v>0</v>
      </c>
      <c r="AF83" s="175">
        <f>'Prep Partner Performance'!AB89</f>
        <v>0</v>
      </c>
      <c r="AG83" s="175">
        <f>'Prep Partner Performance'!AC89</f>
        <v>0</v>
      </c>
      <c r="AH83" s="175">
        <f>'Prep Partner Performance'!AD89</f>
        <v>0</v>
      </c>
      <c r="AI83" s="175">
        <f>'Prep Partner Performance'!AE89</f>
        <v>0</v>
      </c>
      <c r="AJ83" s="175">
        <f>'Prep Partner Performance'!AF89</f>
        <v>0</v>
      </c>
      <c r="AK83" s="175">
        <f>'Prep Partner Performance'!AG89</f>
        <v>0</v>
      </c>
      <c r="AL83" s="175">
        <f>'Prep Partner Performance'!AH89</f>
        <v>0</v>
      </c>
      <c r="AM83" s="176">
        <f t="shared" si="3"/>
        <v>0</v>
      </c>
      <c r="AN83" s="175" t="str">
        <f>'Prep Partner Performance'!B$3</f>
        <v>PrEP Partner Performance Tool version 2.0.0</v>
      </c>
      <c r="AO83" s="197" t="str">
        <f>'Prep Partner Performance'!AJ89</f>
        <v/>
      </c>
    </row>
    <row r="84" spans="1:41" x14ac:dyDescent="0.25">
      <c r="A84" s="176" t="str">
        <f t="shared" si="2"/>
        <v>202205</v>
      </c>
      <c r="B84" s="177">
        <f>'Prep Partner Performance'!AE$2</f>
        <v>2022</v>
      </c>
      <c r="C84" s="178" t="str">
        <f>'Prep Partner Performance'!Z$2</f>
        <v>05</v>
      </c>
      <c r="D84" s="176">
        <f>'Prep Partner Performance'!G$2</f>
        <v>14943</v>
      </c>
      <c r="E84" s="175" t="str">
        <f>'Prep Partner Performance'!C$2</f>
        <v>Kisima Health Centre</v>
      </c>
      <c r="F84" s="197" t="str">
        <f>'Prep Partner Performance'!B$89</f>
        <v>Number Tested for HIV at Month 3 Re-fill</v>
      </c>
      <c r="G84" s="175" t="str">
        <f>'Prep Partner Performance'!C90</f>
        <v>Adolescent Girls and Young Women</v>
      </c>
      <c r="H84" s="175" t="str">
        <f>'Prep Partner Performance'!D90</f>
        <v>P01-83</v>
      </c>
      <c r="I84" s="175">
        <f>'Prep Partner Performance'!E90</f>
        <v>0</v>
      </c>
      <c r="J84" s="175">
        <f>'Prep Partner Performance'!F90</f>
        <v>0</v>
      </c>
      <c r="K84" s="175">
        <f>'Prep Partner Performance'!G90</f>
        <v>0</v>
      </c>
      <c r="L84" s="175">
        <f>'Prep Partner Performance'!H90</f>
        <v>0</v>
      </c>
      <c r="M84" s="175">
        <f>'Prep Partner Performance'!I90</f>
        <v>0</v>
      </c>
      <c r="N84" s="175">
        <f>'Prep Partner Performance'!J90</f>
        <v>0</v>
      </c>
      <c r="O84" s="175">
        <f>'Prep Partner Performance'!K90</f>
        <v>0</v>
      </c>
      <c r="P84" s="175">
        <f>'Prep Partner Performance'!L90</f>
        <v>0</v>
      </c>
      <c r="Q84" s="175">
        <f>'Prep Partner Performance'!M90</f>
        <v>0</v>
      </c>
      <c r="R84" s="175">
        <f>'Prep Partner Performance'!N90</f>
        <v>0</v>
      </c>
      <c r="S84" s="175">
        <f>'Prep Partner Performance'!O90</f>
        <v>0</v>
      </c>
      <c r="T84" s="175">
        <f>'Prep Partner Performance'!P90</f>
        <v>0</v>
      </c>
      <c r="U84" s="175">
        <f>'Prep Partner Performance'!Q90</f>
        <v>0</v>
      </c>
      <c r="V84" s="175">
        <f>'Prep Partner Performance'!R90</f>
        <v>0</v>
      </c>
      <c r="W84" s="175">
        <f>'Prep Partner Performance'!S90</f>
        <v>0</v>
      </c>
      <c r="X84" s="175">
        <f>'Prep Partner Performance'!T90</f>
        <v>0</v>
      </c>
      <c r="Y84" s="175">
        <f>'Prep Partner Performance'!U90</f>
        <v>0</v>
      </c>
      <c r="Z84" s="175">
        <f>'Prep Partner Performance'!V90</f>
        <v>0</v>
      </c>
      <c r="AA84" s="175">
        <f>'Prep Partner Performance'!W90</f>
        <v>0</v>
      </c>
      <c r="AB84" s="175">
        <f>'Prep Partner Performance'!X90</f>
        <v>0</v>
      </c>
      <c r="AC84" s="175">
        <f>'Prep Partner Performance'!Y90</f>
        <v>0</v>
      </c>
      <c r="AD84" s="175">
        <f>'Prep Partner Performance'!Z90</f>
        <v>0</v>
      </c>
      <c r="AE84" s="175">
        <f>'Prep Partner Performance'!AA90</f>
        <v>0</v>
      </c>
      <c r="AF84" s="175">
        <f>'Prep Partner Performance'!AB90</f>
        <v>0</v>
      </c>
      <c r="AG84" s="175">
        <f>'Prep Partner Performance'!AC90</f>
        <v>0</v>
      </c>
      <c r="AH84" s="175">
        <f>'Prep Partner Performance'!AD90</f>
        <v>0</v>
      </c>
      <c r="AI84" s="175">
        <f>'Prep Partner Performance'!AE90</f>
        <v>0</v>
      </c>
      <c r="AJ84" s="175">
        <f>'Prep Partner Performance'!AF90</f>
        <v>0</v>
      </c>
      <c r="AK84" s="175">
        <f>'Prep Partner Performance'!AG90</f>
        <v>0</v>
      </c>
      <c r="AL84" s="175">
        <f>'Prep Partner Performance'!AH90</f>
        <v>0</v>
      </c>
      <c r="AM84" s="176">
        <f t="shared" si="3"/>
        <v>0</v>
      </c>
      <c r="AN84" s="175" t="str">
        <f>'Prep Partner Performance'!B$3</f>
        <v>PrEP Partner Performance Tool version 2.0.0</v>
      </c>
      <c r="AO84" s="197" t="str">
        <f>'Prep Partner Performance'!AJ90</f>
        <v/>
      </c>
    </row>
    <row r="85" spans="1:41" x14ac:dyDescent="0.25">
      <c r="A85" s="176" t="str">
        <f t="shared" si="2"/>
        <v>202205</v>
      </c>
      <c r="B85" s="177">
        <f>'Prep Partner Performance'!AE$2</f>
        <v>2022</v>
      </c>
      <c r="C85" s="178" t="str">
        <f>'Prep Partner Performance'!Z$2</f>
        <v>05</v>
      </c>
      <c r="D85" s="176">
        <f>'Prep Partner Performance'!G$2</f>
        <v>14943</v>
      </c>
      <c r="E85" s="175" t="str">
        <f>'Prep Partner Performance'!C$2</f>
        <v>Kisima Health Centre</v>
      </c>
      <c r="F85" s="197" t="str">
        <f>'Prep Partner Performance'!B$89</f>
        <v>Number Tested for HIV at Month 3 Re-fill</v>
      </c>
      <c r="G85" s="175" t="str">
        <f>'Prep Partner Performance'!C91</f>
        <v>Men who have Sex With Men</v>
      </c>
      <c r="H85" s="175" t="str">
        <f>'Prep Partner Performance'!D91</f>
        <v>P01-84</v>
      </c>
      <c r="I85" s="175">
        <f>'Prep Partner Performance'!E91</f>
        <v>0</v>
      </c>
      <c r="J85" s="175">
        <f>'Prep Partner Performance'!F91</f>
        <v>0</v>
      </c>
      <c r="K85" s="175">
        <f>'Prep Partner Performance'!G91</f>
        <v>0</v>
      </c>
      <c r="L85" s="175">
        <f>'Prep Partner Performance'!H91</f>
        <v>0</v>
      </c>
      <c r="M85" s="175">
        <f>'Prep Partner Performance'!I91</f>
        <v>0</v>
      </c>
      <c r="N85" s="175">
        <f>'Prep Partner Performance'!J91</f>
        <v>0</v>
      </c>
      <c r="O85" s="175">
        <f>'Prep Partner Performance'!K91</f>
        <v>0</v>
      </c>
      <c r="P85" s="175">
        <f>'Prep Partner Performance'!L91</f>
        <v>0</v>
      </c>
      <c r="Q85" s="175">
        <f>'Prep Partner Performance'!M91</f>
        <v>0</v>
      </c>
      <c r="R85" s="175">
        <f>'Prep Partner Performance'!N91</f>
        <v>0</v>
      </c>
      <c r="S85" s="175">
        <f>'Prep Partner Performance'!O91</f>
        <v>0</v>
      </c>
      <c r="T85" s="175">
        <f>'Prep Partner Performance'!P91</f>
        <v>0</v>
      </c>
      <c r="U85" s="175">
        <f>'Prep Partner Performance'!Q91</f>
        <v>0</v>
      </c>
      <c r="V85" s="175">
        <f>'Prep Partner Performance'!R91</f>
        <v>0</v>
      </c>
      <c r="W85" s="175">
        <f>'Prep Partner Performance'!S91</f>
        <v>0</v>
      </c>
      <c r="X85" s="175">
        <f>'Prep Partner Performance'!T91</f>
        <v>0</v>
      </c>
      <c r="Y85" s="175">
        <f>'Prep Partner Performance'!U91</f>
        <v>0</v>
      </c>
      <c r="Z85" s="175">
        <f>'Prep Partner Performance'!V91</f>
        <v>0</v>
      </c>
      <c r="AA85" s="175">
        <f>'Prep Partner Performance'!W91</f>
        <v>0</v>
      </c>
      <c r="AB85" s="175">
        <f>'Prep Partner Performance'!X91</f>
        <v>0</v>
      </c>
      <c r="AC85" s="175">
        <f>'Prep Partner Performance'!Y91</f>
        <v>0</v>
      </c>
      <c r="AD85" s="175">
        <f>'Prep Partner Performance'!Z91</f>
        <v>0</v>
      </c>
      <c r="AE85" s="175">
        <f>'Prep Partner Performance'!AA91</f>
        <v>0</v>
      </c>
      <c r="AF85" s="175">
        <f>'Prep Partner Performance'!AB91</f>
        <v>0</v>
      </c>
      <c r="AG85" s="175">
        <f>'Prep Partner Performance'!AC91</f>
        <v>0</v>
      </c>
      <c r="AH85" s="175">
        <f>'Prep Partner Performance'!AD91</f>
        <v>0</v>
      </c>
      <c r="AI85" s="175">
        <f>'Prep Partner Performance'!AE91</f>
        <v>0</v>
      </c>
      <c r="AJ85" s="175">
        <f>'Prep Partner Performance'!AF91</f>
        <v>0</v>
      </c>
      <c r="AK85" s="175">
        <f>'Prep Partner Performance'!AG91</f>
        <v>0</v>
      </c>
      <c r="AL85" s="175">
        <f>'Prep Partner Performance'!AH91</f>
        <v>0</v>
      </c>
      <c r="AM85" s="176">
        <f t="shared" si="3"/>
        <v>0</v>
      </c>
      <c r="AN85" s="175" t="str">
        <f>'Prep Partner Performance'!B$3</f>
        <v>PrEP Partner Performance Tool version 2.0.0</v>
      </c>
      <c r="AO85" s="197" t="str">
        <f>'Prep Partner Performance'!AJ91</f>
        <v/>
      </c>
    </row>
    <row r="86" spans="1:41" x14ac:dyDescent="0.25">
      <c r="A86" s="176" t="str">
        <f t="shared" si="2"/>
        <v>202205</v>
      </c>
      <c r="B86" s="177">
        <f>'Prep Partner Performance'!AE$2</f>
        <v>2022</v>
      </c>
      <c r="C86" s="178" t="str">
        <f>'Prep Partner Performance'!Z$2</f>
        <v>05</v>
      </c>
      <c r="D86" s="176">
        <f>'Prep Partner Performance'!G$2</f>
        <v>14943</v>
      </c>
      <c r="E86" s="175" t="str">
        <f>'Prep Partner Performance'!C$2</f>
        <v>Kisima Health Centre</v>
      </c>
      <c r="F86" s="197" t="str">
        <f>'Prep Partner Performance'!B$89</f>
        <v>Number Tested for HIV at Month 3 Re-fill</v>
      </c>
      <c r="G86" s="175" t="str">
        <f>'Prep Partner Performance'!C92</f>
        <v>Men at high risk</v>
      </c>
      <c r="H86" s="175" t="str">
        <f>'Prep Partner Performance'!D92</f>
        <v>P01-85</v>
      </c>
      <c r="I86" s="175">
        <f>'Prep Partner Performance'!E92</f>
        <v>0</v>
      </c>
      <c r="J86" s="175">
        <f>'Prep Partner Performance'!F92</f>
        <v>0</v>
      </c>
      <c r="K86" s="175">
        <f>'Prep Partner Performance'!G92</f>
        <v>0</v>
      </c>
      <c r="L86" s="175">
        <f>'Prep Partner Performance'!H92</f>
        <v>0</v>
      </c>
      <c r="M86" s="175">
        <f>'Prep Partner Performance'!I92</f>
        <v>0</v>
      </c>
      <c r="N86" s="175">
        <f>'Prep Partner Performance'!J92</f>
        <v>0</v>
      </c>
      <c r="O86" s="175">
        <f>'Prep Partner Performance'!K92</f>
        <v>0</v>
      </c>
      <c r="P86" s="175">
        <f>'Prep Partner Performance'!L92</f>
        <v>0</v>
      </c>
      <c r="Q86" s="175">
        <f>'Prep Partner Performance'!M92</f>
        <v>0</v>
      </c>
      <c r="R86" s="175">
        <f>'Prep Partner Performance'!N92</f>
        <v>0</v>
      </c>
      <c r="S86" s="175">
        <f>'Prep Partner Performance'!O92</f>
        <v>0</v>
      </c>
      <c r="T86" s="175">
        <f>'Prep Partner Performance'!P92</f>
        <v>0</v>
      </c>
      <c r="U86" s="175">
        <f>'Prep Partner Performance'!Q92</f>
        <v>0</v>
      </c>
      <c r="V86" s="175">
        <f>'Prep Partner Performance'!R92</f>
        <v>0</v>
      </c>
      <c r="W86" s="175">
        <f>'Prep Partner Performance'!S92</f>
        <v>0</v>
      </c>
      <c r="X86" s="175">
        <f>'Prep Partner Performance'!T92</f>
        <v>0</v>
      </c>
      <c r="Y86" s="175">
        <f>'Prep Partner Performance'!U92</f>
        <v>0</v>
      </c>
      <c r="Z86" s="175">
        <f>'Prep Partner Performance'!V92</f>
        <v>0</v>
      </c>
      <c r="AA86" s="175">
        <f>'Prep Partner Performance'!W92</f>
        <v>0</v>
      </c>
      <c r="AB86" s="175">
        <f>'Prep Partner Performance'!X92</f>
        <v>0</v>
      </c>
      <c r="AC86" s="175">
        <f>'Prep Partner Performance'!Y92</f>
        <v>0</v>
      </c>
      <c r="AD86" s="175">
        <f>'Prep Partner Performance'!Z92</f>
        <v>0</v>
      </c>
      <c r="AE86" s="175">
        <f>'Prep Partner Performance'!AA92</f>
        <v>0</v>
      </c>
      <c r="AF86" s="175">
        <f>'Prep Partner Performance'!AB92</f>
        <v>0</v>
      </c>
      <c r="AG86" s="175">
        <f>'Prep Partner Performance'!AC92</f>
        <v>0</v>
      </c>
      <c r="AH86" s="175">
        <f>'Prep Partner Performance'!AD92</f>
        <v>0</v>
      </c>
      <c r="AI86" s="175">
        <f>'Prep Partner Performance'!AE92</f>
        <v>0</v>
      </c>
      <c r="AJ86" s="175">
        <f>'Prep Partner Performance'!AF92</f>
        <v>0</v>
      </c>
      <c r="AK86" s="175">
        <f>'Prep Partner Performance'!AG92</f>
        <v>0</v>
      </c>
      <c r="AL86" s="175">
        <f>'Prep Partner Performance'!AH92</f>
        <v>0</v>
      </c>
      <c r="AM86" s="176">
        <f t="shared" si="3"/>
        <v>0</v>
      </c>
      <c r="AN86" s="175" t="str">
        <f>'Prep Partner Performance'!B$3</f>
        <v>PrEP Partner Performance Tool version 2.0.0</v>
      </c>
      <c r="AO86" s="197" t="str">
        <f>'Prep Partner Performance'!AJ92</f>
        <v/>
      </c>
    </row>
    <row r="87" spans="1:41" x14ac:dyDescent="0.25">
      <c r="A87" s="176" t="str">
        <f t="shared" si="2"/>
        <v>202205</v>
      </c>
      <c r="B87" s="177">
        <f>'Prep Partner Performance'!AE$2</f>
        <v>2022</v>
      </c>
      <c r="C87" s="178" t="str">
        <f>'Prep Partner Performance'!Z$2</f>
        <v>05</v>
      </c>
      <c r="D87" s="176">
        <f>'Prep Partner Performance'!G$2</f>
        <v>14943</v>
      </c>
      <c r="E87" s="175" t="str">
        <f>'Prep Partner Performance'!C$2</f>
        <v>Kisima Health Centre</v>
      </c>
      <c r="F87" s="197" t="str">
        <f>'Prep Partner Performance'!B$89</f>
        <v>Number Tested for HIV at Month 3 Re-fill</v>
      </c>
      <c r="G87" s="175" t="str">
        <f>'Prep Partner Performance'!C93</f>
        <v>Female Sex Workers</v>
      </c>
      <c r="H87" s="175" t="str">
        <f>'Prep Partner Performance'!D93</f>
        <v>P01-86</v>
      </c>
      <c r="I87" s="175">
        <f>'Prep Partner Performance'!E93</f>
        <v>0</v>
      </c>
      <c r="J87" s="175">
        <f>'Prep Partner Performance'!F93</f>
        <v>0</v>
      </c>
      <c r="K87" s="175">
        <f>'Prep Partner Performance'!G93</f>
        <v>0</v>
      </c>
      <c r="L87" s="175">
        <f>'Prep Partner Performance'!H93</f>
        <v>0</v>
      </c>
      <c r="M87" s="175">
        <f>'Prep Partner Performance'!I93</f>
        <v>0</v>
      </c>
      <c r="N87" s="175">
        <f>'Prep Partner Performance'!J93</f>
        <v>0</v>
      </c>
      <c r="O87" s="175">
        <f>'Prep Partner Performance'!K93</f>
        <v>0</v>
      </c>
      <c r="P87" s="175">
        <f>'Prep Partner Performance'!L93</f>
        <v>0</v>
      </c>
      <c r="Q87" s="175">
        <f>'Prep Partner Performance'!M93</f>
        <v>0</v>
      </c>
      <c r="R87" s="175">
        <f>'Prep Partner Performance'!N93</f>
        <v>0</v>
      </c>
      <c r="S87" s="175">
        <f>'Prep Partner Performance'!O93</f>
        <v>0</v>
      </c>
      <c r="T87" s="175">
        <f>'Prep Partner Performance'!P93</f>
        <v>0</v>
      </c>
      <c r="U87" s="175">
        <f>'Prep Partner Performance'!Q93</f>
        <v>0</v>
      </c>
      <c r="V87" s="175">
        <f>'Prep Partner Performance'!R93</f>
        <v>0</v>
      </c>
      <c r="W87" s="175">
        <f>'Prep Partner Performance'!S93</f>
        <v>0</v>
      </c>
      <c r="X87" s="175">
        <f>'Prep Partner Performance'!T93</f>
        <v>0</v>
      </c>
      <c r="Y87" s="175">
        <f>'Prep Partner Performance'!U93</f>
        <v>0</v>
      </c>
      <c r="Z87" s="175">
        <f>'Prep Partner Performance'!V93</f>
        <v>0</v>
      </c>
      <c r="AA87" s="175">
        <f>'Prep Partner Performance'!W93</f>
        <v>0</v>
      </c>
      <c r="AB87" s="175">
        <f>'Prep Partner Performance'!X93</f>
        <v>0</v>
      </c>
      <c r="AC87" s="175">
        <f>'Prep Partner Performance'!Y93</f>
        <v>0</v>
      </c>
      <c r="AD87" s="175">
        <f>'Prep Partner Performance'!Z93</f>
        <v>0</v>
      </c>
      <c r="AE87" s="175">
        <f>'Prep Partner Performance'!AA93</f>
        <v>0</v>
      </c>
      <c r="AF87" s="175">
        <f>'Prep Partner Performance'!AB93</f>
        <v>0</v>
      </c>
      <c r="AG87" s="175">
        <f>'Prep Partner Performance'!AC93</f>
        <v>0</v>
      </c>
      <c r="AH87" s="175">
        <f>'Prep Partner Performance'!AD93</f>
        <v>0</v>
      </c>
      <c r="AI87" s="175">
        <f>'Prep Partner Performance'!AE93</f>
        <v>0</v>
      </c>
      <c r="AJ87" s="175">
        <f>'Prep Partner Performance'!AF93</f>
        <v>0</v>
      </c>
      <c r="AK87" s="175">
        <f>'Prep Partner Performance'!AG93</f>
        <v>0</v>
      </c>
      <c r="AL87" s="175">
        <f>'Prep Partner Performance'!AH93</f>
        <v>0</v>
      </c>
      <c r="AM87" s="176">
        <f t="shared" si="3"/>
        <v>0</v>
      </c>
      <c r="AN87" s="175" t="str">
        <f>'Prep Partner Performance'!B$3</f>
        <v>PrEP Partner Performance Tool version 2.0.0</v>
      </c>
      <c r="AO87" s="197" t="str">
        <f>'Prep Partner Performance'!AJ93</f>
        <v/>
      </c>
    </row>
    <row r="88" spans="1:41" x14ac:dyDescent="0.25">
      <c r="A88" s="176" t="str">
        <f t="shared" si="2"/>
        <v>202205</v>
      </c>
      <c r="B88" s="177">
        <f>'Prep Partner Performance'!AE$2</f>
        <v>2022</v>
      </c>
      <c r="C88" s="178" t="str">
        <f>'Prep Partner Performance'!Z$2</f>
        <v>05</v>
      </c>
      <c r="D88" s="176">
        <f>'Prep Partner Performance'!G$2</f>
        <v>14943</v>
      </c>
      <c r="E88" s="175" t="str">
        <f>'Prep Partner Performance'!C$2</f>
        <v>Kisima Health Centre</v>
      </c>
      <c r="F88" s="197" t="str">
        <f>'Prep Partner Performance'!B$89</f>
        <v>Number Tested for HIV at Month 3 Re-fill</v>
      </c>
      <c r="G88" s="175" t="str">
        <f>'Prep Partner Performance'!C94</f>
        <v>People who Inject Drugs</v>
      </c>
      <c r="H88" s="175" t="str">
        <f>'Prep Partner Performance'!D94</f>
        <v>P01-87</v>
      </c>
      <c r="I88" s="175">
        <f>'Prep Partner Performance'!E94</f>
        <v>0</v>
      </c>
      <c r="J88" s="175">
        <f>'Prep Partner Performance'!F94</f>
        <v>0</v>
      </c>
      <c r="K88" s="175">
        <f>'Prep Partner Performance'!G94</f>
        <v>0</v>
      </c>
      <c r="L88" s="175">
        <f>'Prep Partner Performance'!H94</f>
        <v>0</v>
      </c>
      <c r="M88" s="175">
        <f>'Prep Partner Performance'!I94</f>
        <v>0</v>
      </c>
      <c r="N88" s="175">
        <f>'Prep Partner Performance'!J94</f>
        <v>0</v>
      </c>
      <c r="O88" s="175">
        <f>'Prep Partner Performance'!K94</f>
        <v>0</v>
      </c>
      <c r="P88" s="175">
        <f>'Prep Partner Performance'!L94</f>
        <v>0</v>
      </c>
      <c r="Q88" s="175">
        <f>'Prep Partner Performance'!M94</f>
        <v>0</v>
      </c>
      <c r="R88" s="175">
        <f>'Prep Partner Performance'!N94</f>
        <v>0</v>
      </c>
      <c r="S88" s="175">
        <f>'Prep Partner Performance'!O94</f>
        <v>0</v>
      </c>
      <c r="T88" s="175">
        <f>'Prep Partner Performance'!P94</f>
        <v>0</v>
      </c>
      <c r="U88" s="175">
        <f>'Prep Partner Performance'!Q94</f>
        <v>0</v>
      </c>
      <c r="V88" s="175">
        <f>'Prep Partner Performance'!R94</f>
        <v>0</v>
      </c>
      <c r="W88" s="175">
        <f>'Prep Partner Performance'!S94</f>
        <v>0</v>
      </c>
      <c r="X88" s="175">
        <f>'Prep Partner Performance'!T94</f>
        <v>0</v>
      </c>
      <c r="Y88" s="175">
        <f>'Prep Partner Performance'!U94</f>
        <v>0</v>
      </c>
      <c r="Z88" s="175">
        <f>'Prep Partner Performance'!V94</f>
        <v>0</v>
      </c>
      <c r="AA88" s="175">
        <f>'Prep Partner Performance'!W94</f>
        <v>0</v>
      </c>
      <c r="AB88" s="175">
        <f>'Prep Partner Performance'!X94</f>
        <v>0</v>
      </c>
      <c r="AC88" s="175">
        <f>'Prep Partner Performance'!Y94</f>
        <v>0</v>
      </c>
      <c r="AD88" s="175">
        <f>'Prep Partner Performance'!Z94</f>
        <v>0</v>
      </c>
      <c r="AE88" s="175">
        <f>'Prep Partner Performance'!AA94</f>
        <v>0</v>
      </c>
      <c r="AF88" s="175">
        <f>'Prep Partner Performance'!AB94</f>
        <v>0</v>
      </c>
      <c r="AG88" s="175">
        <f>'Prep Partner Performance'!AC94</f>
        <v>0</v>
      </c>
      <c r="AH88" s="175">
        <f>'Prep Partner Performance'!AD94</f>
        <v>0</v>
      </c>
      <c r="AI88" s="175">
        <f>'Prep Partner Performance'!AE94</f>
        <v>0</v>
      </c>
      <c r="AJ88" s="175">
        <f>'Prep Partner Performance'!AF94</f>
        <v>0</v>
      </c>
      <c r="AK88" s="175">
        <f>'Prep Partner Performance'!AG94</f>
        <v>0</v>
      </c>
      <c r="AL88" s="175">
        <f>'Prep Partner Performance'!AH94</f>
        <v>0</v>
      </c>
      <c r="AM88" s="176">
        <f t="shared" si="3"/>
        <v>0</v>
      </c>
      <c r="AN88" s="175" t="str">
        <f>'Prep Partner Performance'!B$3</f>
        <v>PrEP Partner Performance Tool version 2.0.0</v>
      </c>
      <c r="AO88" s="197" t="str">
        <f>'Prep Partner Performance'!AJ94</f>
        <v/>
      </c>
    </row>
    <row r="89" spans="1:41" x14ac:dyDescent="0.25">
      <c r="A89" s="176" t="str">
        <f t="shared" si="2"/>
        <v>202205</v>
      </c>
      <c r="B89" s="177">
        <f>'Prep Partner Performance'!AE$2</f>
        <v>2022</v>
      </c>
      <c r="C89" s="178" t="str">
        <f>'Prep Partner Performance'!Z$2</f>
        <v>05</v>
      </c>
      <c r="D89" s="176">
        <f>'Prep Partner Performance'!G$2</f>
        <v>14943</v>
      </c>
      <c r="E89" s="175" t="str">
        <f>'Prep Partner Performance'!C$2</f>
        <v>Kisima Health Centre</v>
      </c>
      <c r="F89" s="197" t="str">
        <f>'Prep Partner Performance'!B$89</f>
        <v>Number Tested for HIV at Month 3 Re-fill</v>
      </c>
      <c r="G89" s="175" t="str">
        <f>'Prep Partner Performance'!C95</f>
        <v>Other Women</v>
      </c>
      <c r="H89" s="175" t="str">
        <f>'Prep Partner Performance'!D95</f>
        <v>P01-88</v>
      </c>
      <c r="I89" s="175">
        <f>'Prep Partner Performance'!E95</f>
        <v>0</v>
      </c>
      <c r="J89" s="175">
        <f>'Prep Partner Performance'!F95</f>
        <v>0</v>
      </c>
      <c r="K89" s="175">
        <f>'Prep Partner Performance'!G95</f>
        <v>0</v>
      </c>
      <c r="L89" s="175">
        <f>'Prep Partner Performance'!H95</f>
        <v>0</v>
      </c>
      <c r="M89" s="175">
        <f>'Prep Partner Performance'!I95</f>
        <v>0</v>
      </c>
      <c r="N89" s="175">
        <f>'Prep Partner Performance'!J95</f>
        <v>0</v>
      </c>
      <c r="O89" s="175">
        <f>'Prep Partner Performance'!K95</f>
        <v>0</v>
      </c>
      <c r="P89" s="175">
        <f>'Prep Partner Performance'!L95</f>
        <v>0</v>
      </c>
      <c r="Q89" s="175">
        <f>'Prep Partner Performance'!M95</f>
        <v>0</v>
      </c>
      <c r="R89" s="175">
        <f>'Prep Partner Performance'!N95</f>
        <v>0</v>
      </c>
      <c r="S89" s="175">
        <f>'Prep Partner Performance'!O95</f>
        <v>0</v>
      </c>
      <c r="T89" s="175">
        <f>'Prep Partner Performance'!P95</f>
        <v>0</v>
      </c>
      <c r="U89" s="175">
        <f>'Prep Partner Performance'!Q95</f>
        <v>0</v>
      </c>
      <c r="V89" s="175">
        <f>'Prep Partner Performance'!R95</f>
        <v>0</v>
      </c>
      <c r="W89" s="175">
        <f>'Prep Partner Performance'!S95</f>
        <v>0</v>
      </c>
      <c r="X89" s="175">
        <f>'Prep Partner Performance'!T95</f>
        <v>0</v>
      </c>
      <c r="Y89" s="175">
        <f>'Prep Partner Performance'!U95</f>
        <v>0</v>
      </c>
      <c r="Z89" s="175">
        <f>'Prep Partner Performance'!V95</f>
        <v>0</v>
      </c>
      <c r="AA89" s="175">
        <f>'Prep Partner Performance'!W95</f>
        <v>0</v>
      </c>
      <c r="AB89" s="175">
        <f>'Prep Partner Performance'!X95</f>
        <v>0</v>
      </c>
      <c r="AC89" s="175">
        <f>'Prep Partner Performance'!Y95</f>
        <v>0</v>
      </c>
      <c r="AD89" s="175">
        <f>'Prep Partner Performance'!Z95</f>
        <v>0</v>
      </c>
      <c r="AE89" s="175">
        <f>'Prep Partner Performance'!AA95</f>
        <v>0</v>
      </c>
      <c r="AF89" s="175">
        <f>'Prep Partner Performance'!AB95</f>
        <v>0</v>
      </c>
      <c r="AG89" s="175">
        <f>'Prep Partner Performance'!AC95</f>
        <v>0</v>
      </c>
      <c r="AH89" s="175">
        <f>'Prep Partner Performance'!AD95</f>
        <v>0</v>
      </c>
      <c r="AI89" s="175">
        <f>'Prep Partner Performance'!AE95</f>
        <v>0</v>
      </c>
      <c r="AJ89" s="175">
        <f>'Prep Partner Performance'!AF95</f>
        <v>0</v>
      </c>
      <c r="AK89" s="175">
        <f>'Prep Partner Performance'!AG95</f>
        <v>0</v>
      </c>
      <c r="AL89" s="175">
        <f>'Prep Partner Performance'!AH95</f>
        <v>0</v>
      </c>
      <c r="AM89" s="176">
        <f t="shared" si="3"/>
        <v>0</v>
      </c>
      <c r="AN89" s="175" t="str">
        <f>'Prep Partner Performance'!B$3</f>
        <v>PrEP Partner Performance Tool version 2.0.0</v>
      </c>
      <c r="AO89" s="197" t="str">
        <f>'Prep Partner Performance'!AJ95</f>
        <v/>
      </c>
    </row>
    <row r="90" spans="1:41" x14ac:dyDescent="0.25">
      <c r="A90" s="176" t="str">
        <f t="shared" si="2"/>
        <v>202205</v>
      </c>
      <c r="B90" s="177">
        <f>'Prep Partner Performance'!AE$2</f>
        <v>2022</v>
      </c>
      <c r="C90" s="178" t="str">
        <f>'Prep Partner Performance'!Z$2</f>
        <v>05</v>
      </c>
      <c r="D90" s="176">
        <f>'Prep Partner Performance'!G$2</f>
        <v>14943</v>
      </c>
      <c r="E90" s="175" t="str">
        <f>'Prep Partner Performance'!C$2</f>
        <v>Kisima Health Centre</v>
      </c>
      <c r="F90" s="197" t="str">
        <f>'Prep Partner Performance'!B$89</f>
        <v>Number Tested for HIV at Month 3 Re-fill</v>
      </c>
      <c r="G90" s="175" t="str">
        <f>'Prep Partner Performance'!C96</f>
        <v>Serodiscordant Couple</v>
      </c>
      <c r="H90" s="175" t="str">
        <f>'Prep Partner Performance'!D96</f>
        <v>P01-89</v>
      </c>
      <c r="I90" s="175">
        <f>'Prep Partner Performance'!E96</f>
        <v>0</v>
      </c>
      <c r="J90" s="175">
        <f>'Prep Partner Performance'!F96</f>
        <v>0</v>
      </c>
      <c r="K90" s="175">
        <f>'Prep Partner Performance'!G96</f>
        <v>0</v>
      </c>
      <c r="L90" s="175">
        <f>'Prep Partner Performance'!H96</f>
        <v>0</v>
      </c>
      <c r="M90" s="175">
        <f>'Prep Partner Performance'!I96</f>
        <v>0</v>
      </c>
      <c r="N90" s="175">
        <f>'Prep Partner Performance'!J96</f>
        <v>0</v>
      </c>
      <c r="O90" s="175">
        <f>'Prep Partner Performance'!K96</f>
        <v>0</v>
      </c>
      <c r="P90" s="175">
        <f>'Prep Partner Performance'!L96</f>
        <v>0</v>
      </c>
      <c r="Q90" s="175">
        <f>'Prep Partner Performance'!M96</f>
        <v>0</v>
      </c>
      <c r="R90" s="175">
        <f>'Prep Partner Performance'!N96</f>
        <v>0</v>
      </c>
      <c r="S90" s="175">
        <f>'Prep Partner Performance'!O96</f>
        <v>0</v>
      </c>
      <c r="T90" s="175">
        <f>'Prep Partner Performance'!P96</f>
        <v>0</v>
      </c>
      <c r="U90" s="175">
        <f>'Prep Partner Performance'!Q96</f>
        <v>0</v>
      </c>
      <c r="V90" s="175">
        <f>'Prep Partner Performance'!R96</f>
        <v>0</v>
      </c>
      <c r="W90" s="175">
        <f>'Prep Partner Performance'!S96</f>
        <v>0</v>
      </c>
      <c r="X90" s="175">
        <f>'Prep Partner Performance'!T96</f>
        <v>0</v>
      </c>
      <c r="Y90" s="175">
        <f>'Prep Partner Performance'!U96</f>
        <v>0</v>
      </c>
      <c r="Z90" s="175">
        <f>'Prep Partner Performance'!V96</f>
        <v>0</v>
      </c>
      <c r="AA90" s="175">
        <f>'Prep Partner Performance'!W96</f>
        <v>0</v>
      </c>
      <c r="AB90" s="175">
        <f>'Prep Partner Performance'!X96</f>
        <v>0</v>
      </c>
      <c r="AC90" s="175">
        <f>'Prep Partner Performance'!Y96</f>
        <v>0</v>
      </c>
      <c r="AD90" s="175">
        <f>'Prep Partner Performance'!Z96</f>
        <v>0</v>
      </c>
      <c r="AE90" s="175">
        <f>'Prep Partner Performance'!AA96</f>
        <v>0</v>
      </c>
      <c r="AF90" s="175">
        <f>'Prep Partner Performance'!AB96</f>
        <v>0</v>
      </c>
      <c r="AG90" s="175">
        <f>'Prep Partner Performance'!AC96</f>
        <v>0</v>
      </c>
      <c r="AH90" s="175">
        <f>'Prep Partner Performance'!AD96</f>
        <v>0</v>
      </c>
      <c r="AI90" s="175">
        <f>'Prep Partner Performance'!AE96</f>
        <v>0</v>
      </c>
      <c r="AJ90" s="175">
        <f>'Prep Partner Performance'!AF96</f>
        <v>0</v>
      </c>
      <c r="AK90" s="175">
        <f>'Prep Partner Performance'!AG96</f>
        <v>0</v>
      </c>
      <c r="AL90" s="175">
        <f>'Prep Partner Performance'!AH96</f>
        <v>0</v>
      </c>
      <c r="AM90" s="176">
        <f t="shared" si="3"/>
        <v>0</v>
      </c>
      <c r="AN90" s="175" t="str">
        <f>'Prep Partner Performance'!B$3</f>
        <v>PrEP Partner Performance Tool version 2.0.0</v>
      </c>
      <c r="AO90" s="197" t="str">
        <f>'Prep Partner Performance'!AJ96</f>
        <v/>
      </c>
    </row>
    <row r="91" spans="1:41" x14ac:dyDescent="0.25">
      <c r="A91" s="176" t="str">
        <f t="shared" si="2"/>
        <v>202205</v>
      </c>
      <c r="B91" s="177">
        <f>'Prep Partner Performance'!AE$2</f>
        <v>2022</v>
      </c>
      <c r="C91" s="178" t="str">
        <f>'Prep Partner Performance'!Z$2</f>
        <v>05</v>
      </c>
      <c r="D91" s="176">
        <f>'Prep Partner Performance'!G$2</f>
        <v>14943</v>
      </c>
      <c r="E91" s="175" t="str">
        <f>'Prep Partner Performance'!C$2</f>
        <v>Kisima Health Centre</v>
      </c>
      <c r="F91" s="197" t="str">
        <f>'Prep Partner Performance'!B$89</f>
        <v>Number Tested for HIV at Month 3 Re-fill</v>
      </c>
      <c r="G91" s="175" t="str">
        <f>'Prep Partner Performance'!C97</f>
        <v>Pregnant and Breast Feeding Women</v>
      </c>
      <c r="H91" s="175" t="str">
        <f>'Prep Partner Performance'!D97</f>
        <v>P01-90</v>
      </c>
      <c r="I91" s="175">
        <f>'Prep Partner Performance'!E97</f>
        <v>0</v>
      </c>
      <c r="J91" s="175">
        <f>'Prep Partner Performance'!F97</f>
        <v>0</v>
      </c>
      <c r="K91" s="175">
        <f>'Prep Partner Performance'!G97</f>
        <v>0</v>
      </c>
      <c r="L91" s="175">
        <f>'Prep Partner Performance'!H97</f>
        <v>0</v>
      </c>
      <c r="M91" s="175">
        <f>'Prep Partner Performance'!I97</f>
        <v>0</v>
      </c>
      <c r="N91" s="175">
        <f>'Prep Partner Performance'!J97</f>
        <v>0</v>
      </c>
      <c r="O91" s="175">
        <f>'Prep Partner Performance'!K97</f>
        <v>0</v>
      </c>
      <c r="P91" s="175">
        <f>'Prep Partner Performance'!L97</f>
        <v>0</v>
      </c>
      <c r="Q91" s="175">
        <f>'Prep Partner Performance'!M97</f>
        <v>0</v>
      </c>
      <c r="R91" s="175">
        <f>'Prep Partner Performance'!N97</f>
        <v>0</v>
      </c>
      <c r="S91" s="175">
        <f>'Prep Partner Performance'!O97</f>
        <v>0</v>
      </c>
      <c r="T91" s="175">
        <f>'Prep Partner Performance'!P97</f>
        <v>0</v>
      </c>
      <c r="U91" s="175">
        <f>'Prep Partner Performance'!Q97</f>
        <v>0</v>
      </c>
      <c r="V91" s="175">
        <f>'Prep Partner Performance'!R97</f>
        <v>0</v>
      </c>
      <c r="W91" s="175">
        <f>'Prep Partner Performance'!S97</f>
        <v>0</v>
      </c>
      <c r="X91" s="175">
        <f>'Prep Partner Performance'!T97</f>
        <v>0</v>
      </c>
      <c r="Y91" s="175">
        <f>'Prep Partner Performance'!U97</f>
        <v>0</v>
      </c>
      <c r="Z91" s="175">
        <f>'Prep Partner Performance'!V97</f>
        <v>0</v>
      </c>
      <c r="AA91" s="175">
        <f>'Prep Partner Performance'!W97</f>
        <v>0</v>
      </c>
      <c r="AB91" s="175">
        <f>'Prep Partner Performance'!X97</f>
        <v>0</v>
      </c>
      <c r="AC91" s="175">
        <f>'Prep Partner Performance'!Y97</f>
        <v>0</v>
      </c>
      <c r="AD91" s="175">
        <f>'Prep Partner Performance'!Z97</f>
        <v>0</v>
      </c>
      <c r="AE91" s="175">
        <f>'Prep Partner Performance'!AA97</f>
        <v>0</v>
      </c>
      <c r="AF91" s="175">
        <f>'Prep Partner Performance'!AB97</f>
        <v>0</v>
      </c>
      <c r="AG91" s="175">
        <f>'Prep Partner Performance'!AC97</f>
        <v>0</v>
      </c>
      <c r="AH91" s="175">
        <f>'Prep Partner Performance'!AD97</f>
        <v>0</v>
      </c>
      <c r="AI91" s="175">
        <f>'Prep Partner Performance'!AE97</f>
        <v>0</v>
      </c>
      <c r="AJ91" s="175">
        <f>'Prep Partner Performance'!AF97</f>
        <v>0</v>
      </c>
      <c r="AK91" s="175">
        <f>'Prep Partner Performance'!AG97</f>
        <v>0</v>
      </c>
      <c r="AL91" s="175">
        <f>'Prep Partner Performance'!AH97</f>
        <v>0</v>
      </c>
      <c r="AM91" s="176">
        <f t="shared" si="3"/>
        <v>0</v>
      </c>
      <c r="AN91" s="175" t="str">
        <f>'Prep Partner Performance'!B$3</f>
        <v>PrEP Partner Performance Tool version 2.0.0</v>
      </c>
      <c r="AO91" s="197" t="str">
        <f>'Prep Partner Performance'!AJ97</f>
        <v/>
      </c>
    </row>
    <row r="92" spans="1:41" x14ac:dyDescent="0.25">
      <c r="A92" s="176" t="str">
        <f t="shared" si="2"/>
        <v>202205</v>
      </c>
      <c r="B92" s="177">
        <f>'Prep Partner Performance'!AE$2</f>
        <v>2022</v>
      </c>
      <c r="C92" s="178" t="str">
        <f>'Prep Partner Performance'!Z$2</f>
        <v>05</v>
      </c>
      <c r="D92" s="176">
        <f>'Prep Partner Performance'!G$2</f>
        <v>14943</v>
      </c>
      <c r="E92" s="175" t="str">
        <f>'Prep Partner Performance'!C$2</f>
        <v>Kisima Health Centre</v>
      </c>
      <c r="F92" s="197" t="str">
        <f>'Prep Partner Performance'!B98</f>
        <v>Number Tested HIV Positive at month 3 re-fill</v>
      </c>
      <c r="G92" s="175" t="str">
        <f>'Prep Partner Performance'!C98</f>
        <v>Transgender</v>
      </c>
      <c r="H92" s="175" t="str">
        <f>'Prep Partner Performance'!D98</f>
        <v>P01-91</v>
      </c>
      <c r="I92" s="175">
        <f>'Prep Partner Performance'!E98</f>
        <v>0</v>
      </c>
      <c r="J92" s="175">
        <f>'Prep Partner Performance'!F98</f>
        <v>0</v>
      </c>
      <c r="K92" s="175">
        <f>'Prep Partner Performance'!G98</f>
        <v>0</v>
      </c>
      <c r="L92" s="175">
        <f>'Prep Partner Performance'!H98</f>
        <v>0</v>
      </c>
      <c r="M92" s="175">
        <f>'Prep Partner Performance'!I98</f>
        <v>0</v>
      </c>
      <c r="N92" s="175">
        <f>'Prep Partner Performance'!J98</f>
        <v>0</v>
      </c>
      <c r="O92" s="175">
        <f>'Prep Partner Performance'!K98</f>
        <v>0</v>
      </c>
      <c r="P92" s="175">
        <f>'Prep Partner Performance'!L98</f>
        <v>0</v>
      </c>
      <c r="Q92" s="175">
        <f>'Prep Partner Performance'!M98</f>
        <v>0</v>
      </c>
      <c r="R92" s="175">
        <f>'Prep Partner Performance'!N98</f>
        <v>0</v>
      </c>
      <c r="S92" s="175">
        <f>'Prep Partner Performance'!O98</f>
        <v>0</v>
      </c>
      <c r="T92" s="175">
        <f>'Prep Partner Performance'!P98</f>
        <v>0</v>
      </c>
      <c r="U92" s="175">
        <f>'Prep Partner Performance'!Q98</f>
        <v>0</v>
      </c>
      <c r="V92" s="175">
        <f>'Prep Partner Performance'!R98</f>
        <v>0</v>
      </c>
      <c r="W92" s="175">
        <f>'Prep Partner Performance'!S98</f>
        <v>0</v>
      </c>
      <c r="X92" s="175">
        <f>'Prep Partner Performance'!T98</f>
        <v>0</v>
      </c>
      <c r="Y92" s="175">
        <f>'Prep Partner Performance'!U98</f>
        <v>0</v>
      </c>
      <c r="Z92" s="175">
        <f>'Prep Partner Performance'!V98</f>
        <v>0</v>
      </c>
      <c r="AA92" s="175">
        <f>'Prep Partner Performance'!W98</f>
        <v>0</v>
      </c>
      <c r="AB92" s="175">
        <f>'Prep Partner Performance'!X98</f>
        <v>0</v>
      </c>
      <c r="AC92" s="175">
        <f>'Prep Partner Performance'!Y98</f>
        <v>0</v>
      </c>
      <c r="AD92" s="175">
        <f>'Prep Partner Performance'!Z98</f>
        <v>0</v>
      </c>
      <c r="AE92" s="175">
        <f>'Prep Partner Performance'!AA98</f>
        <v>0</v>
      </c>
      <c r="AF92" s="175">
        <f>'Prep Partner Performance'!AB98</f>
        <v>0</v>
      </c>
      <c r="AG92" s="175">
        <f>'Prep Partner Performance'!AC98</f>
        <v>0</v>
      </c>
      <c r="AH92" s="175">
        <f>'Prep Partner Performance'!AD98</f>
        <v>0</v>
      </c>
      <c r="AI92" s="175">
        <f>'Prep Partner Performance'!AE98</f>
        <v>0</v>
      </c>
      <c r="AJ92" s="175">
        <f>'Prep Partner Performance'!AF98</f>
        <v>0</v>
      </c>
      <c r="AK92" s="175">
        <f>'Prep Partner Performance'!AG98</f>
        <v>0</v>
      </c>
      <c r="AL92" s="175">
        <f>'Prep Partner Performance'!AH98</f>
        <v>0</v>
      </c>
      <c r="AM92" s="176">
        <f t="shared" si="3"/>
        <v>0</v>
      </c>
      <c r="AN92" s="175" t="str">
        <f>'Prep Partner Performance'!B$3</f>
        <v>PrEP Partner Performance Tool version 2.0.0</v>
      </c>
      <c r="AO92" s="197" t="str">
        <f>'Prep Partner Performance'!AJ98</f>
        <v/>
      </c>
    </row>
    <row r="93" spans="1:41" x14ac:dyDescent="0.25">
      <c r="A93" s="176" t="str">
        <f t="shared" si="2"/>
        <v>202205</v>
      </c>
      <c r="B93" s="177">
        <f>'Prep Partner Performance'!AE$2</f>
        <v>2022</v>
      </c>
      <c r="C93" s="178" t="str">
        <f>'Prep Partner Performance'!Z$2</f>
        <v>05</v>
      </c>
      <c r="D93" s="176">
        <f>'Prep Partner Performance'!G$2</f>
        <v>14943</v>
      </c>
      <c r="E93" s="175" t="str">
        <f>'Prep Partner Performance'!C$2</f>
        <v>Kisima Health Centre</v>
      </c>
      <c r="F93" s="197" t="str">
        <f>'Prep Partner Performance'!B$98</f>
        <v>Number Tested HIV Positive at month 3 re-fill</v>
      </c>
      <c r="G93" s="175" t="str">
        <f>'Prep Partner Performance'!C99</f>
        <v>Adolescent Girls and Young Women</v>
      </c>
      <c r="H93" s="175" t="str">
        <f>'Prep Partner Performance'!D99</f>
        <v>P01-92</v>
      </c>
      <c r="I93" s="175">
        <f>'Prep Partner Performance'!E99</f>
        <v>0</v>
      </c>
      <c r="J93" s="175">
        <f>'Prep Partner Performance'!F99</f>
        <v>0</v>
      </c>
      <c r="K93" s="175">
        <f>'Prep Partner Performance'!G99</f>
        <v>0</v>
      </c>
      <c r="L93" s="175">
        <f>'Prep Partner Performance'!H99</f>
        <v>0</v>
      </c>
      <c r="M93" s="175">
        <f>'Prep Partner Performance'!I99</f>
        <v>0</v>
      </c>
      <c r="N93" s="175">
        <f>'Prep Partner Performance'!J99</f>
        <v>0</v>
      </c>
      <c r="O93" s="175">
        <f>'Prep Partner Performance'!K99</f>
        <v>0</v>
      </c>
      <c r="P93" s="175">
        <f>'Prep Partner Performance'!L99</f>
        <v>0</v>
      </c>
      <c r="Q93" s="175">
        <f>'Prep Partner Performance'!M99</f>
        <v>0</v>
      </c>
      <c r="R93" s="175">
        <f>'Prep Partner Performance'!N99</f>
        <v>0</v>
      </c>
      <c r="S93" s="175">
        <f>'Prep Partner Performance'!O99</f>
        <v>0</v>
      </c>
      <c r="T93" s="175">
        <f>'Prep Partner Performance'!P99</f>
        <v>0</v>
      </c>
      <c r="U93" s="175">
        <f>'Prep Partner Performance'!Q99</f>
        <v>0</v>
      </c>
      <c r="V93" s="175">
        <f>'Prep Partner Performance'!R99</f>
        <v>0</v>
      </c>
      <c r="W93" s="175">
        <f>'Prep Partner Performance'!S99</f>
        <v>0</v>
      </c>
      <c r="X93" s="175">
        <f>'Prep Partner Performance'!T99</f>
        <v>0</v>
      </c>
      <c r="Y93" s="175">
        <f>'Prep Partner Performance'!U99</f>
        <v>0</v>
      </c>
      <c r="Z93" s="175">
        <f>'Prep Partner Performance'!V99</f>
        <v>0</v>
      </c>
      <c r="AA93" s="175">
        <f>'Prep Partner Performance'!W99</f>
        <v>0</v>
      </c>
      <c r="AB93" s="175">
        <f>'Prep Partner Performance'!X99</f>
        <v>0</v>
      </c>
      <c r="AC93" s="175">
        <f>'Prep Partner Performance'!Y99</f>
        <v>0</v>
      </c>
      <c r="AD93" s="175">
        <f>'Prep Partner Performance'!Z99</f>
        <v>0</v>
      </c>
      <c r="AE93" s="175">
        <f>'Prep Partner Performance'!AA99</f>
        <v>0</v>
      </c>
      <c r="AF93" s="175">
        <f>'Prep Partner Performance'!AB99</f>
        <v>0</v>
      </c>
      <c r="AG93" s="175">
        <f>'Prep Partner Performance'!AC99</f>
        <v>0</v>
      </c>
      <c r="AH93" s="175">
        <f>'Prep Partner Performance'!AD99</f>
        <v>0</v>
      </c>
      <c r="AI93" s="175">
        <f>'Prep Partner Performance'!AE99</f>
        <v>0</v>
      </c>
      <c r="AJ93" s="175">
        <f>'Prep Partner Performance'!AF99</f>
        <v>0</v>
      </c>
      <c r="AK93" s="175">
        <f>'Prep Partner Performance'!AG99</f>
        <v>0</v>
      </c>
      <c r="AL93" s="175">
        <f>'Prep Partner Performance'!AH99</f>
        <v>0</v>
      </c>
      <c r="AM93" s="176">
        <f t="shared" si="3"/>
        <v>0</v>
      </c>
      <c r="AN93" s="175" t="str">
        <f>'Prep Partner Performance'!B$3</f>
        <v>PrEP Partner Performance Tool version 2.0.0</v>
      </c>
      <c r="AO93" s="197" t="str">
        <f>'Prep Partner Performance'!AJ99</f>
        <v/>
      </c>
    </row>
    <row r="94" spans="1:41" x14ac:dyDescent="0.25">
      <c r="A94" s="176" t="str">
        <f t="shared" si="2"/>
        <v>202205</v>
      </c>
      <c r="B94" s="177">
        <f>'Prep Partner Performance'!AE$2</f>
        <v>2022</v>
      </c>
      <c r="C94" s="178" t="str">
        <f>'Prep Partner Performance'!Z$2</f>
        <v>05</v>
      </c>
      <c r="D94" s="176">
        <f>'Prep Partner Performance'!G$2</f>
        <v>14943</v>
      </c>
      <c r="E94" s="175" t="str">
        <f>'Prep Partner Performance'!C$2</f>
        <v>Kisima Health Centre</v>
      </c>
      <c r="F94" s="197" t="str">
        <f>'Prep Partner Performance'!B$98</f>
        <v>Number Tested HIV Positive at month 3 re-fill</v>
      </c>
      <c r="G94" s="175" t="str">
        <f>'Prep Partner Performance'!C100</f>
        <v>Men who have Sex With Men</v>
      </c>
      <c r="H94" s="175" t="str">
        <f>'Prep Partner Performance'!D100</f>
        <v>P01-93</v>
      </c>
      <c r="I94" s="175">
        <f>'Prep Partner Performance'!E100</f>
        <v>0</v>
      </c>
      <c r="J94" s="175">
        <f>'Prep Partner Performance'!F100</f>
        <v>0</v>
      </c>
      <c r="K94" s="175">
        <f>'Prep Partner Performance'!G100</f>
        <v>0</v>
      </c>
      <c r="L94" s="175">
        <f>'Prep Partner Performance'!H100</f>
        <v>0</v>
      </c>
      <c r="M94" s="175">
        <f>'Prep Partner Performance'!I100</f>
        <v>0</v>
      </c>
      <c r="N94" s="175">
        <f>'Prep Partner Performance'!J100</f>
        <v>0</v>
      </c>
      <c r="O94" s="175">
        <f>'Prep Partner Performance'!K100</f>
        <v>0</v>
      </c>
      <c r="P94" s="175">
        <f>'Prep Partner Performance'!L100</f>
        <v>0</v>
      </c>
      <c r="Q94" s="175">
        <f>'Prep Partner Performance'!M100</f>
        <v>0</v>
      </c>
      <c r="R94" s="175">
        <f>'Prep Partner Performance'!N100</f>
        <v>0</v>
      </c>
      <c r="S94" s="175">
        <f>'Prep Partner Performance'!O100</f>
        <v>0</v>
      </c>
      <c r="T94" s="175">
        <f>'Prep Partner Performance'!P100</f>
        <v>0</v>
      </c>
      <c r="U94" s="175">
        <f>'Prep Partner Performance'!Q100</f>
        <v>0</v>
      </c>
      <c r="V94" s="175">
        <f>'Prep Partner Performance'!R100</f>
        <v>0</v>
      </c>
      <c r="W94" s="175">
        <f>'Prep Partner Performance'!S100</f>
        <v>0</v>
      </c>
      <c r="X94" s="175">
        <f>'Prep Partner Performance'!T100</f>
        <v>0</v>
      </c>
      <c r="Y94" s="175">
        <f>'Prep Partner Performance'!U100</f>
        <v>0</v>
      </c>
      <c r="Z94" s="175">
        <f>'Prep Partner Performance'!V100</f>
        <v>0</v>
      </c>
      <c r="AA94" s="175">
        <f>'Prep Partner Performance'!W100</f>
        <v>0</v>
      </c>
      <c r="AB94" s="175">
        <f>'Prep Partner Performance'!X100</f>
        <v>0</v>
      </c>
      <c r="AC94" s="175">
        <f>'Prep Partner Performance'!Y100</f>
        <v>0</v>
      </c>
      <c r="AD94" s="175">
        <f>'Prep Partner Performance'!Z100</f>
        <v>0</v>
      </c>
      <c r="AE94" s="175">
        <f>'Prep Partner Performance'!AA100</f>
        <v>0</v>
      </c>
      <c r="AF94" s="175">
        <f>'Prep Partner Performance'!AB100</f>
        <v>0</v>
      </c>
      <c r="AG94" s="175">
        <f>'Prep Partner Performance'!AC100</f>
        <v>0</v>
      </c>
      <c r="AH94" s="175">
        <f>'Prep Partner Performance'!AD100</f>
        <v>0</v>
      </c>
      <c r="AI94" s="175">
        <f>'Prep Partner Performance'!AE100</f>
        <v>0</v>
      </c>
      <c r="AJ94" s="175">
        <f>'Prep Partner Performance'!AF100</f>
        <v>0</v>
      </c>
      <c r="AK94" s="175">
        <f>'Prep Partner Performance'!AG100</f>
        <v>0</v>
      </c>
      <c r="AL94" s="175">
        <f>'Prep Partner Performance'!AH100</f>
        <v>0</v>
      </c>
      <c r="AM94" s="176">
        <f t="shared" si="3"/>
        <v>0</v>
      </c>
      <c r="AN94" s="175" t="str">
        <f>'Prep Partner Performance'!B$3</f>
        <v>PrEP Partner Performance Tool version 2.0.0</v>
      </c>
      <c r="AO94" s="197" t="str">
        <f>'Prep Partner Performance'!AJ100</f>
        <v/>
      </c>
    </row>
    <row r="95" spans="1:41" x14ac:dyDescent="0.25">
      <c r="A95" s="176" t="str">
        <f t="shared" si="2"/>
        <v>202205</v>
      </c>
      <c r="B95" s="177">
        <f>'Prep Partner Performance'!AE$2</f>
        <v>2022</v>
      </c>
      <c r="C95" s="178" t="str">
        <f>'Prep Partner Performance'!Z$2</f>
        <v>05</v>
      </c>
      <c r="D95" s="176">
        <f>'Prep Partner Performance'!G$2</f>
        <v>14943</v>
      </c>
      <c r="E95" s="175" t="str">
        <f>'Prep Partner Performance'!C$2</f>
        <v>Kisima Health Centre</v>
      </c>
      <c r="F95" s="197" t="str">
        <f>'Prep Partner Performance'!B$98</f>
        <v>Number Tested HIV Positive at month 3 re-fill</v>
      </c>
      <c r="G95" s="175" t="str">
        <f>'Prep Partner Performance'!C101</f>
        <v>Men at high risk</v>
      </c>
      <c r="H95" s="175" t="str">
        <f>'Prep Partner Performance'!D101</f>
        <v>P01-94</v>
      </c>
      <c r="I95" s="175">
        <f>'Prep Partner Performance'!E101</f>
        <v>0</v>
      </c>
      <c r="J95" s="175">
        <f>'Prep Partner Performance'!F101</f>
        <v>0</v>
      </c>
      <c r="K95" s="175">
        <f>'Prep Partner Performance'!G101</f>
        <v>0</v>
      </c>
      <c r="L95" s="175">
        <f>'Prep Partner Performance'!H101</f>
        <v>0</v>
      </c>
      <c r="M95" s="175">
        <f>'Prep Partner Performance'!I101</f>
        <v>0</v>
      </c>
      <c r="N95" s="175">
        <f>'Prep Partner Performance'!J101</f>
        <v>0</v>
      </c>
      <c r="O95" s="175">
        <f>'Prep Partner Performance'!K101</f>
        <v>0</v>
      </c>
      <c r="P95" s="175">
        <f>'Prep Partner Performance'!L101</f>
        <v>0</v>
      </c>
      <c r="Q95" s="175">
        <f>'Prep Partner Performance'!M101</f>
        <v>0</v>
      </c>
      <c r="R95" s="175">
        <f>'Prep Partner Performance'!N101</f>
        <v>0</v>
      </c>
      <c r="S95" s="175">
        <f>'Prep Partner Performance'!O101</f>
        <v>0</v>
      </c>
      <c r="T95" s="175">
        <f>'Prep Partner Performance'!P101</f>
        <v>0</v>
      </c>
      <c r="U95" s="175">
        <f>'Prep Partner Performance'!Q101</f>
        <v>0</v>
      </c>
      <c r="V95" s="175">
        <f>'Prep Partner Performance'!R101</f>
        <v>0</v>
      </c>
      <c r="W95" s="175">
        <f>'Prep Partner Performance'!S101</f>
        <v>0</v>
      </c>
      <c r="X95" s="175">
        <f>'Prep Partner Performance'!T101</f>
        <v>0</v>
      </c>
      <c r="Y95" s="175">
        <f>'Prep Partner Performance'!U101</f>
        <v>0</v>
      </c>
      <c r="Z95" s="175">
        <f>'Prep Partner Performance'!V101</f>
        <v>0</v>
      </c>
      <c r="AA95" s="175">
        <f>'Prep Partner Performance'!W101</f>
        <v>0</v>
      </c>
      <c r="AB95" s="175">
        <f>'Prep Partner Performance'!X101</f>
        <v>0</v>
      </c>
      <c r="AC95" s="175">
        <f>'Prep Partner Performance'!Y101</f>
        <v>0</v>
      </c>
      <c r="AD95" s="175">
        <f>'Prep Partner Performance'!Z101</f>
        <v>0</v>
      </c>
      <c r="AE95" s="175">
        <f>'Prep Partner Performance'!AA101</f>
        <v>0</v>
      </c>
      <c r="AF95" s="175">
        <f>'Prep Partner Performance'!AB101</f>
        <v>0</v>
      </c>
      <c r="AG95" s="175">
        <f>'Prep Partner Performance'!AC101</f>
        <v>0</v>
      </c>
      <c r="AH95" s="175">
        <f>'Prep Partner Performance'!AD101</f>
        <v>0</v>
      </c>
      <c r="AI95" s="175">
        <f>'Prep Partner Performance'!AE101</f>
        <v>0</v>
      </c>
      <c r="AJ95" s="175">
        <f>'Prep Partner Performance'!AF101</f>
        <v>0</v>
      </c>
      <c r="AK95" s="175">
        <f>'Prep Partner Performance'!AG101</f>
        <v>0</v>
      </c>
      <c r="AL95" s="175">
        <f>'Prep Partner Performance'!AH101</f>
        <v>0</v>
      </c>
      <c r="AM95" s="176">
        <f t="shared" si="3"/>
        <v>0</v>
      </c>
      <c r="AN95" s="175" t="str">
        <f>'Prep Partner Performance'!B$3</f>
        <v>PrEP Partner Performance Tool version 2.0.0</v>
      </c>
      <c r="AO95" s="197" t="str">
        <f>'Prep Partner Performance'!AJ101</f>
        <v/>
      </c>
    </row>
    <row r="96" spans="1:41" x14ac:dyDescent="0.25">
      <c r="A96" s="176" t="str">
        <f t="shared" si="2"/>
        <v>202205</v>
      </c>
      <c r="B96" s="177">
        <f>'Prep Partner Performance'!AE$2</f>
        <v>2022</v>
      </c>
      <c r="C96" s="178" t="str">
        <f>'Prep Partner Performance'!Z$2</f>
        <v>05</v>
      </c>
      <c r="D96" s="176">
        <f>'Prep Partner Performance'!G$2</f>
        <v>14943</v>
      </c>
      <c r="E96" s="175" t="str">
        <f>'Prep Partner Performance'!C$2</f>
        <v>Kisima Health Centre</v>
      </c>
      <c r="F96" s="197" t="str">
        <f>'Prep Partner Performance'!B$98</f>
        <v>Number Tested HIV Positive at month 3 re-fill</v>
      </c>
      <c r="G96" s="175" t="str">
        <f>'Prep Partner Performance'!C102</f>
        <v>Female Sex Workers</v>
      </c>
      <c r="H96" s="175" t="str">
        <f>'Prep Partner Performance'!D102</f>
        <v>P01-95</v>
      </c>
      <c r="I96" s="175">
        <f>'Prep Partner Performance'!E102</f>
        <v>0</v>
      </c>
      <c r="J96" s="175">
        <f>'Prep Partner Performance'!F102</f>
        <v>0</v>
      </c>
      <c r="K96" s="175">
        <f>'Prep Partner Performance'!G102</f>
        <v>0</v>
      </c>
      <c r="L96" s="175">
        <f>'Prep Partner Performance'!H102</f>
        <v>0</v>
      </c>
      <c r="M96" s="175">
        <f>'Prep Partner Performance'!I102</f>
        <v>0</v>
      </c>
      <c r="N96" s="175">
        <f>'Prep Partner Performance'!J102</f>
        <v>0</v>
      </c>
      <c r="O96" s="175">
        <f>'Prep Partner Performance'!K102</f>
        <v>0</v>
      </c>
      <c r="P96" s="175">
        <f>'Prep Partner Performance'!L102</f>
        <v>0</v>
      </c>
      <c r="Q96" s="175">
        <f>'Prep Partner Performance'!M102</f>
        <v>0</v>
      </c>
      <c r="R96" s="175">
        <f>'Prep Partner Performance'!N102</f>
        <v>0</v>
      </c>
      <c r="S96" s="175">
        <f>'Prep Partner Performance'!O102</f>
        <v>0</v>
      </c>
      <c r="T96" s="175">
        <f>'Prep Partner Performance'!P102</f>
        <v>0</v>
      </c>
      <c r="U96" s="175">
        <f>'Prep Partner Performance'!Q102</f>
        <v>0</v>
      </c>
      <c r="V96" s="175">
        <f>'Prep Partner Performance'!R102</f>
        <v>0</v>
      </c>
      <c r="W96" s="175">
        <f>'Prep Partner Performance'!S102</f>
        <v>0</v>
      </c>
      <c r="X96" s="175">
        <f>'Prep Partner Performance'!T102</f>
        <v>0</v>
      </c>
      <c r="Y96" s="175">
        <f>'Prep Partner Performance'!U102</f>
        <v>0</v>
      </c>
      <c r="Z96" s="175">
        <f>'Prep Partner Performance'!V102</f>
        <v>0</v>
      </c>
      <c r="AA96" s="175">
        <f>'Prep Partner Performance'!W102</f>
        <v>0</v>
      </c>
      <c r="AB96" s="175">
        <f>'Prep Partner Performance'!X102</f>
        <v>0</v>
      </c>
      <c r="AC96" s="175">
        <f>'Prep Partner Performance'!Y102</f>
        <v>0</v>
      </c>
      <c r="AD96" s="175">
        <f>'Prep Partner Performance'!Z102</f>
        <v>0</v>
      </c>
      <c r="AE96" s="175">
        <f>'Prep Partner Performance'!AA102</f>
        <v>0</v>
      </c>
      <c r="AF96" s="175">
        <f>'Prep Partner Performance'!AB102</f>
        <v>0</v>
      </c>
      <c r="AG96" s="175">
        <f>'Prep Partner Performance'!AC102</f>
        <v>0</v>
      </c>
      <c r="AH96" s="175">
        <f>'Prep Partner Performance'!AD102</f>
        <v>0</v>
      </c>
      <c r="AI96" s="175">
        <f>'Prep Partner Performance'!AE102</f>
        <v>0</v>
      </c>
      <c r="AJ96" s="175">
        <f>'Prep Partner Performance'!AF102</f>
        <v>0</v>
      </c>
      <c r="AK96" s="175">
        <f>'Prep Partner Performance'!AG102</f>
        <v>0</v>
      </c>
      <c r="AL96" s="175">
        <f>'Prep Partner Performance'!AH102</f>
        <v>0</v>
      </c>
      <c r="AM96" s="176">
        <f t="shared" si="3"/>
        <v>0</v>
      </c>
      <c r="AN96" s="175" t="str">
        <f>'Prep Partner Performance'!B$3</f>
        <v>PrEP Partner Performance Tool version 2.0.0</v>
      </c>
      <c r="AO96" s="197" t="str">
        <f>'Prep Partner Performance'!AJ102</f>
        <v/>
      </c>
    </row>
    <row r="97" spans="1:41" x14ac:dyDescent="0.25">
      <c r="A97" s="176" t="str">
        <f t="shared" si="2"/>
        <v>202205</v>
      </c>
      <c r="B97" s="177">
        <f>'Prep Partner Performance'!AE$2</f>
        <v>2022</v>
      </c>
      <c r="C97" s="178" t="str">
        <f>'Prep Partner Performance'!Z$2</f>
        <v>05</v>
      </c>
      <c r="D97" s="176">
        <f>'Prep Partner Performance'!G$2</f>
        <v>14943</v>
      </c>
      <c r="E97" s="175" t="str">
        <f>'Prep Partner Performance'!C$2</f>
        <v>Kisima Health Centre</v>
      </c>
      <c r="F97" s="197" t="str">
        <f>'Prep Partner Performance'!B$98</f>
        <v>Number Tested HIV Positive at month 3 re-fill</v>
      </c>
      <c r="G97" s="175" t="str">
        <f>'Prep Partner Performance'!C103</f>
        <v>People who Inject Drugs</v>
      </c>
      <c r="H97" s="175" t="str">
        <f>'Prep Partner Performance'!D103</f>
        <v>P01-96</v>
      </c>
      <c r="I97" s="175">
        <f>'Prep Partner Performance'!E103</f>
        <v>0</v>
      </c>
      <c r="J97" s="175">
        <f>'Prep Partner Performance'!F103</f>
        <v>0</v>
      </c>
      <c r="K97" s="175">
        <f>'Prep Partner Performance'!G103</f>
        <v>0</v>
      </c>
      <c r="L97" s="175">
        <f>'Prep Partner Performance'!H103</f>
        <v>0</v>
      </c>
      <c r="M97" s="175">
        <f>'Prep Partner Performance'!I103</f>
        <v>0</v>
      </c>
      <c r="N97" s="175">
        <f>'Prep Partner Performance'!J103</f>
        <v>0</v>
      </c>
      <c r="O97" s="175">
        <f>'Prep Partner Performance'!K103</f>
        <v>0</v>
      </c>
      <c r="P97" s="175">
        <f>'Prep Partner Performance'!L103</f>
        <v>0</v>
      </c>
      <c r="Q97" s="175">
        <f>'Prep Partner Performance'!M103</f>
        <v>0</v>
      </c>
      <c r="R97" s="175">
        <f>'Prep Partner Performance'!N103</f>
        <v>0</v>
      </c>
      <c r="S97" s="175">
        <f>'Prep Partner Performance'!O103</f>
        <v>0</v>
      </c>
      <c r="T97" s="175">
        <f>'Prep Partner Performance'!P103</f>
        <v>0</v>
      </c>
      <c r="U97" s="175">
        <f>'Prep Partner Performance'!Q103</f>
        <v>0</v>
      </c>
      <c r="V97" s="175">
        <f>'Prep Partner Performance'!R103</f>
        <v>0</v>
      </c>
      <c r="W97" s="175">
        <f>'Prep Partner Performance'!S103</f>
        <v>0</v>
      </c>
      <c r="X97" s="175">
        <f>'Prep Partner Performance'!T103</f>
        <v>0</v>
      </c>
      <c r="Y97" s="175">
        <f>'Prep Partner Performance'!U103</f>
        <v>0</v>
      </c>
      <c r="Z97" s="175">
        <f>'Prep Partner Performance'!V103</f>
        <v>0</v>
      </c>
      <c r="AA97" s="175">
        <f>'Prep Partner Performance'!W103</f>
        <v>0</v>
      </c>
      <c r="AB97" s="175">
        <f>'Prep Partner Performance'!X103</f>
        <v>0</v>
      </c>
      <c r="AC97" s="175">
        <f>'Prep Partner Performance'!Y103</f>
        <v>0</v>
      </c>
      <c r="AD97" s="175">
        <f>'Prep Partner Performance'!Z103</f>
        <v>0</v>
      </c>
      <c r="AE97" s="175">
        <f>'Prep Partner Performance'!AA103</f>
        <v>0</v>
      </c>
      <c r="AF97" s="175">
        <f>'Prep Partner Performance'!AB103</f>
        <v>0</v>
      </c>
      <c r="AG97" s="175">
        <f>'Prep Partner Performance'!AC103</f>
        <v>0</v>
      </c>
      <c r="AH97" s="175">
        <f>'Prep Partner Performance'!AD103</f>
        <v>0</v>
      </c>
      <c r="AI97" s="175">
        <f>'Prep Partner Performance'!AE103</f>
        <v>0</v>
      </c>
      <c r="AJ97" s="175">
        <f>'Prep Partner Performance'!AF103</f>
        <v>0</v>
      </c>
      <c r="AK97" s="175">
        <f>'Prep Partner Performance'!AG103</f>
        <v>0</v>
      </c>
      <c r="AL97" s="175">
        <f>'Prep Partner Performance'!AH103</f>
        <v>0</v>
      </c>
      <c r="AM97" s="176">
        <f t="shared" si="3"/>
        <v>0</v>
      </c>
      <c r="AN97" s="175" t="str">
        <f>'Prep Partner Performance'!B$3</f>
        <v>PrEP Partner Performance Tool version 2.0.0</v>
      </c>
      <c r="AO97" s="197" t="str">
        <f>'Prep Partner Performance'!AJ103</f>
        <v/>
      </c>
    </row>
    <row r="98" spans="1:41" x14ac:dyDescent="0.25">
      <c r="A98" s="176" t="str">
        <f t="shared" si="2"/>
        <v>202205</v>
      </c>
      <c r="B98" s="177">
        <f>'Prep Partner Performance'!AE$2</f>
        <v>2022</v>
      </c>
      <c r="C98" s="178" t="str">
        <f>'Prep Partner Performance'!Z$2</f>
        <v>05</v>
      </c>
      <c r="D98" s="176">
        <f>'Prep Partner Performance'!G$2</f>
        <v>14943</v>
      </c>
      <c r="E98" s="175" t="str">
        <f>'Prep Partner Performance'!C$2</f>
        <v>Kisima Health Centre</v>
      </c>
      <c r="F98" s="197" t="str">
        <f>'Prep Partner Performance'!B$98</f>
        <v>Number Tested HIV Positive at month 3 re-fill</v>
      </c>
      <c r="G98" s="175" t="str">
        <f>'Prep Partner Performance'!C104</f>
        <v>Other Women</v>
      </c>
      <c r="H98" s="175" t="str">
        <f>'Prep Partner Performance'!D104</f>
        <v>P01-97</v>
      </c>
      <c r="I98" s="175">
        <f>'Prep Partner Performance'!E104</f>
        <v>0</v>
      </c>
      <c r="J98" s="175">
        <f>'Prep Partner Performance'!F104</f>
        <v>0</v>
      </c>
      <c r="K98" s="175">
        <f>'Prep Partner Performance'!G104</f>
        <v>0</v>
      </c>
      <c r="L98" s="175">
        <f>'Prep Partner Performance'!H104</f>
        <v>0</v>
      </c>
      <c r="M98" s="175">
        <f>'Prep Partner Performance'!I104</f>
        <v>0</v>
      </c>
      <c r="N98" s="175">
        <f>'Prep Partner Performance'!J104</f>
        <v>0</v>
      </c>
      <c r="O98" s="175">
        <f>'Prep Partner Performance'!K104</f>
        <v>0</v>
      </c>
      <c r="P98" s="175">
        <f>'Prep Partner Performance'!L104</f>
        <v>0</v>
      </c>
      <c r="Q98" s="175">
        <f>'Prep Partner Performance'!M104</f>
        <v>0</v>
      </c>
      <c r="R98" s="175">
        <f>'Prep Partner Performance'!N104</f>
        <v>0</v>
      </c>
      <c r="S98" s="175">
        <f>'Prep Partner Performance'!O104</f>
        <v>0</v>
      </c>
      <c r="T98" s="175">
        <f>'Prep Partner Performance'!P104</f>
        <v>0</v>
      </c>
      <c r="U98" s="175">
        <f>'Prep Partner Performance'!Q104</f>
        <v>0</v>
      </c>
      <c r="V98" s="175">
        <f>'Prep Partner Performance'!R104</f>
        <v>0</v>
      </c>
      <c r="W98" s="175">
        <f>'Prep Partner Performance'!S104</f>
        <v>0</v>
      </c>
      <c r="X98" s="175">
        <f>'Prep Partner Performance'!T104</f>
        <v>0</v>
      </c>
      <c r="Y98" s="175">
        <f>'Prep Partner Performance'!U104</f>
        <v>0</v>
      </c>
      <c r="Z98" s="175">
        <f>'Prep Partner Performance'!V104</f>
        <v>0</v>
      </c>
      <c r="AA98" s="175">
        <f>'Prep Partner Performance'!W104</f>
        <v>0</v>
      </c>
      <c r="AB98" s="175">
        <f>'Prep Partner Performance'!X104</f>
        <v>0</v>
      </c>
      <c r="AC98" s="175">
        <f>'Prep Partner Performance'!Y104</f>
        <v>0</v>
      </c>
      <c r="AD98" s="175">
        <f>'Prep Partner Performance'!Z104</f>
        <v>0</v>
      </c>
      <c r="AE98" s="175">
        <f>'Prep Partner Performance'!AA104</f>
        <v>0</v>
      </c>
      <c r="AF98" s="175">
        <f>'Prep Partner Performance'!AB104</f>
        <v>0</v>
      </c>
      <c r="AG98" s="175">
        <f>'Prep Partner Performance'!AC104</f>
        <v>0</v>
      </c>
      <c r="AH98" s="175">
        <f>'Prep Partner Performance'!AD104</f>
        <v>0</v>
      </c>
      <c r="AI98" s="175">
        <f>'Prep Partner Performance'!AE104</f>
        <v>0</v>
      </c>
      <c r="AJ98" s="175">
        <f>'Prep Partner Performance'!AF104</f>
        <v>0</v>
      </c>
      <c r="AK98" s="175">
        <f>'Prep Partner Performance'!AG104</f>
        <v>0</v>
      </c>
      <c r="AL98" s="175">
        <f>'Prep Partner Performance'!AH104</f>
        <v>0</v>
      </c>
      <c r="AM98" s="176">
        <f t="shared" si="3"/>
        <v>0</v>
      </c>
      <c r="AN98" s="175" t="str">
        <f>'Prep Partner Performance'!B$3</f>
        <v>PrEP Partner Performance Tool version 2.0.0</v>
      </c>
      <c r="AO98" s="197" t="str">
        <f>'Prep Partner Performance'!AJ104</f>
        <v/>
      </c>
    </row>
    <row r="99" spans="1:41" x14ac:dyDescent="0.25">
      <c r="A99" s="176" t="str">
        <f t="shared" si="2"/>
        <v>202205</v>
      </c>
      <c r="B99" s="177">
        <f>'Prep Partner Performance'!AE$2</f>
        <v>2022</v>
      </c>
      <c r="C99" s="178" t="str">
        <f>'Prep Partner Performance'!Z$2</f>
        <v>05</v>
      </c>
      <c r="D99" s="176">
        <f>'Prep Partner Performance'!G$2</f>
        <v>14943</v>
      </c>
      <c r="E99" s="175" t="str">
        <f>'Prep Partner Performance'!C$2</f>
        <v>Kisima Health Centre</v>
      </c>
      <c r="F99" s="197" t="str">
        <f>'Prep Partner Performance'!B$98</f>
        <v>Number Tested HIV Positive at month 3 re-fill</v>
      </c>
      <c r="G99" s="175" t="str">
        <f>'Prep Partner Performance'!C105</f>
        <v>Serodiscordant Couple</v>
      </c>
      <c r="H99" s="175" t="str">
        <f>'Prep Partner Performance'!D105</f>
        <v>P01-98</v>
      </c>
      <c r="I99" s="175">
        <f>'Prep Partner Performance'!E105</f>
        <v>0</v>
      </c>
      <c r="J99" s="175">
        <f>'Prep Partner Performance'!F105</f>
        <v>0</v>
      </c>
      <c r="K99" s="175">
        <f>'Prep Partner Performance'!G105</f>
        <v>0</v>
      </c>
      <c r="L99" s="175">
        <f>'Prep Partner Performance'!H105</f>
        <v>0</v>
      </c>
      <c r="M99" s="175">
        <f>'Prep Partner Performance'!I105</f>
        <v>0</v>
      </c>
      <c r="N99" s="175">
        <f>'Prep Partner Performance'!J105</f>
        <v>0</v>
      </c>
      <c r="O99" s="175">
        <f>'Prep Partner Performance'!K105</f>
        <v>0</v>
      </c>
      <c r="P99" s="175">
        <f>'Prep Partner Performance'!L105</f>
        <v>0</v>
      </c>
      <c r="Q99" s="175">
        <f>'Prep Partner Performance'!M105</f>
        <v>0</v>
      </c>
      <c r="R99" s="175">
        <f>'Prep Partner Performance'!N105</f>
        <v>0</v>
      </c>
      <c r="S99" s="175">
        <f>'Prep Partner Performance'!O105</f>
        <v>0</v>
      </c>
      <c r="T99" s="175">
        <f>'Prep Partner Performance'!P105</f>
        <v>0</v>
      </c>
      <c r="U99" s="175">
        <f>'Prep Partner Performance'!Q105</f>
        <v>0</v>
      </c>
      <c r="V99" s="175">
        <f>'Prep Partner Performance'!R105</f>
        <v>0</v>
      </c>
      <c r="W99" s="175">
        <f>'Prep Partner Performance'!S105</f>
        <v>0</v>
      </c>
      <c r="X99" s="175">
        <f>'Prep Partner Performance'!T105</f>
        <v>0</v>
      </c>
      <c r="Y99" s="175">
        <f>'Prep Partner Performance'!U105</f>
        <v>0</v>
      </c>
      <c r="Z99" s="175">
        <f>'Prep Partner Performance'!V105</f>
        <v>0</v>
      </c>
      <c r="AA99" s="175">
        <f>'Prep Partner Performance'!W105</f>
        <v>0</v>
      </c>
      <c r="AB99" s="175">
        <f>'Prep Partner Performance'!X105</f>
        <v>0</v>
      </c>
      <c r="AC99" s="175">
        <f>'Prep Partner Performance'!Y105</f>
        <v>0</v>
      </c>
      <c r="AD99" s="175">
        <f>'Prep Partner Performance'!Z105</f>
        <v>0</v>
      </c>
      <c r="AE99" s="175">
        <f>'Prep Partner Performance'!AA105</f>
        <v>0</v>
      </c>
      <c r="AF99" s="175">
        <f>'Prep Partner Performance'!AB105</f>
        <v>0</v>
      </c>
      <c r="AG99" s="175">
        <f>'Prep Partner Performance'!AC105</f>
        <v>0</v>
      </c>
      <c r="AH99" s="175">
        <f>'Prep Partner Performance'!AD105</f>
        <v>0</v>
      </c>
      <c r="AI99" s="175">
        <f>'Prep Partner Performance'!AE105</f>
        <v>0</v>
      </c>
      <c r="AJ99" s="175">
        <f>'Prep Partner Performance'!AF105</f>
        <v>0</v>
      </c>
      <c r="AK99" s="175">
        <f>'Prep Partner Performance'!AG105</f>
        <v>0</v>
      </c>
      <c r="AL99" s="175">
        <f>'Prep Partner Performance'!AH105</f>
        <v>0</v>
      </c>
      <c r="AM99" s="176">
        <f t="shared" si="3"/>
        <v>0</v>
      </c>
      <c r="AN99" s="175" t="str">
        <f>'Prep Partner Performance'!B$3</f>
        <v>PrEP Partner Performance Tool version 2.0.0</v>
      </c>
      <c r="AO99" s="197" t="str">
        <f>'Prep Partner Performance'!AJ105</f>
        <v/>
      </c>
    </row>
    <row r="100" spans="1:41" x14ac:dyDescent="0.25">
      <c r="A100" s="176" t="str">
        <f t="shared" si="2"/>
        <v>202205</v>
      </c>
      <c r="B100" s="177">
        <f>'Prep Partner Performance'!AE$2</f>
        <v>2022</v>
      </c>
      <c r="C100" s="178" t="str">
        <f>'Prep Partner Performance'!Z$2</f>
        <v>05</v>
      </c>
      <c r="D100" s="176">
        <f>'Prep Partner Performance'!G$2</f>
        <v>14943</v>
      </c>
      <c r="E100" s="175" t="str">
        <f>'Prep Partner Performance'!C$2</f>
        <v>Kisima Health Centre</v>
      </c>
      <c r="F100" s="197" t="str">
        <f>'Prep Partner Performance'!B$98</f>
        <v>Number Tested HIV Positive at month 3 re-fill</v>
      </c>
      <c r="G100" s="175" t="str">
        <f>'Prep Partner Performance'!C106</f>
        <v>Pregnant and Breast Feeding Women</v>
      </c>
      <c r="H100" s="175" t="str">
        <f>'Prep Partner Performance'!D106</f>
        <v>P01-99</v>
      </c>
      <c r="I100" s="175">
        <f>'Prep Partner Performance'!E106</f>
        <v>0</v>
      </c>
      <c r="J100" s="175">
        <f>'Prep Partner Performance'!F106</f>
        <v>0</v>
      </c>
      <c r="K100" s="175">
        <f>'Prep Partner Performance'!G106</f>
        <v>0</v>
      </c>
      <c r="L100" s="175">
        <f>'Prep Partner Performance'!H106</f>
        <v>0</v>
      </c>
      <c r="M100" s="175">
        <f>'Prep Partner Performance'!I106</f>
        <v>0</v>
      </c>
      <c r="N100" s="175">
        <f>'Prep Partner Performance'!J106</f>
        <v>0</v>
      </c>
      <c r="O100" s="175">
        <f>'Prep Partner Performance'!K106</f>
        <v>0</v>
      </c>
      <c r="P100" s="175">
        <f>'Prep Partner Performance'!L106</f>
        <v>0</v>
      </c>
      <c r="Q100" s="175">
        <f>'Prep Partner Performance'!M106</f>
        <v>0</v>
      </c>
      <c r="R100" s="175">
        <f>'Prep Partner Performance'!N106</f>
        <v>0</v>
      </c>
      <c r="S100" s="175">
        <f>'Prep Partner Performance'!O106</f>
        <v>0</v>
      </c>
      <c r="T100" s="175">
        <f>'Prep Partner Performance'!P106</f>
        <v>0</v>
      </c>
      <c r="U100" s="175">
        <f>'Prep Partner Performance'!Q106</f>
        <v>0</v>
      </c>
      <c r="V100" s="175">
        <f>'Prep Partner Performance'!R106</f>
        <v>0</v>
      </c>
      <c r="W100" s="175">
        <f>'Prep Partner Performance'!S106</f>
        <v>0</v>
      </c>
      <c r="X100" s="175">
        <f>'Prep Partner Performance'!T106</f>
        <v>0</v>
      </c>
      <c r="Y100" s="175">
        <f>'Prep Partner Performance'!U106</f>
        <v>0</v>
      </c>
      <c r="Z100" s="175">
        <f>'Prep Partner Performance'!V106</f>
        <v>0</v>
      </c>
      <c r="AA100" s="175">
        <f>'Prep Partner Performance'!W106</f>
        <v>0</v>
      </c>
      <c r="AB100" s="175">
        <f>'Prep Partner Performance'!X106</f>
        <v>0</v>
      </c>
      <c r="AC100" s="175">
        <f>'Prep Partner Performance'!Y106</f>
        <v>0</v>
      </c>
      <c r="AD100" s="175">
        <f>'Prep Partner Performance'!Z106</f>
        <v>0</v>
      </c>
      <c r="AE100" s="175">
        <f>'Prep Partner Performance'!AA106</f>
        <v>0</v>
      </c>
      <c r="AF100" s="175">
        <f>'Prep Partner Performance'!AB106</f>
        <v>0</v>
      </c>
      <c r="AG100" s="175">
        <f>'Prep Partner Performance'!AC106</f>
        <v>0</v>
      </c>
      <c r="AH100" s="175">
        <f>'Prep Partner Performance'!AD106</f>
        <v>0</v>
      </c>
      <c r="AI100" s="175">
        <f>'Prep Partner Performance'!AE106</f>
        <v>0</v>
      </c>
      <c r="AJ100" s="175">
        <f>'Prep Partner Performance'!AF106</f>
        <v>0</v>
      </c>
      <c r="AK100" s="175">
        <f>'Prep Partner Performance'!AG106</f>
        <v>0</v>
      </c>
      <c r="AL100" s="175">
        <f>'Prep Partner Performance'!AH106</f>
        <v>0</v>
      </c>
      <c r="AM100" s="176">
        <f t="shared" si="3"/>
        <v>0</v>
      </c>
      <c r="AN100" s="175" t="str">
        <f>'Prep Partner Performance'!B$3</f>
        <v>PrEP Partner Performance Tool version 2.0.0</v>
      </c>
      <c r="AO100" s="197" t="str">
        <f>'Prep Partner Performance'!AJ106</f>
        <v/>
      </c>
    </row>
    <row r="101" spans="1:41" x14ac:dyDescent="0.25">
      <c r="A101" s="176" t="str">
        <f t="shared" si="2"/>
        <v>202205</v>
      </c>
      <c r="B101" s="177">
        <f>'Prep Partner Performance'!AE$2</f>
        <v>2022</v>
      </c>
      <c r="C101" s="178" t="str">
        <f>'Prep Partner Performance'!Z$2</f>
        <v>05</v>
      </c>
      <c r="D101" s="176">
        <f>'Prep Partner Performance'!G$2</f>
        <v>14943</v>
      </c>
      <c r="E101" s="175" t="str">
        <f>'Prep Partner Performance'!C$2</f>
        <v>Kisima Health Centre</v>
      </c>
      <c r="F101" s="197" t="str">
        <f>'Prep Partner Performance'!B107</f>
        <v>Number Tested HIV Positive While on PrEP</v>
      </c>
      <c r="G101" s="175" t="str">
        <f>'Prep Partner Performance'!C107</f>
        <v>Transgender</v>
      </c>
      <c r="H101" s="175" t="str">
        <f>'Prep Partner Performance'!D107</f>
        <v>P01-100</v>
      </c>
      <c r="I101" s="175">
        <f>'Prep Partner Performance'!E107</f>
        <v>0</v>
      </c>
      <c r="J101" s="175">
        <f>'Prep Partner Performance'!F107</f>
        <v>0</v>
      </c>
      <c r="K101" s="175">
        <f>'Prep Partner Performance'!G107</f>
        <v>0</v>
      </c>
      <c r="L101" s="175">
        <f>'Prep Partner Performance'!H107</f>
        <v>0</v>
      </c>
      <c r="M101" s="175">
        <f>'Prep Partner Performance'!I107</f>
        <v>0</v>
      </c>
      <c r="N101" s="175">
        <f>'Prep Partner Performance'!J107</f>
        <v>0</v>
      </c>
      <c r="O101" s="175">
        <f>'Prep Partner Performance'!K107</f>
        <v>0</v>
      </c>
      <c r="P101" s="175">
        <f>'Prep Partner Performance'!L107</f>
        <v>0</v>
      </c>
      <c r="Q101" s="175">
        <f>'Prep Partner Performance'!M107</f>
        <v>0</v>
      </c>
      <c r="R101" s="175">
        <f>'Prep Partner Performance'!N107</f>
        <v>0</v>
      </c>
      <c r="S101" s="175">
        <f>'Prep Partner Performance'!O107</f>
        <v>0</v>
      </c>
      <c r="T101" s="175">
        <f>'Prep Partner Performance'!P107</f>
        <v>0</v>
      </c>
      <c r="U101" s="175">
        <f>'Prep Partner Performance'!Q107</f>
        <v>0</v>
      </c>
      <c r="V101" s="175">
        <f>'Prep Partner Performance'!R107</f>
        <v>0</v>
      </c>
      <c r="W101" s="175">
        <f>'Prep Partner Performance'!S107</f>
        <v>0</v>
      </c>
      <c r="X101" s="175">
        <f>'Prep Partner Performance'!T107</f>
        <v>0</v>
      </c>
      <c r="Y101" s="175">
        <f>'Prep Partner Performance'!U107</f>
        <v>0</v>
      </c>
      <c r="Z101" s="175">
        <f>'Prep Partner Performance'!V107</f>
        <v>0</v>
      </c>
      <c r="AA101" s="175">
        <f>'Prep Partner Performance'!W107</f>
        <v>0</v>
      </c>
      <c r="AB101" s="175">
        <f>'Prep Partner Performance'!X107</f>
        <v>0</v>
      </c>
      <c r="AC101" s="175">
        <f>'Prep Partner Performance'!Y107</f>
        <v>0</v>
      </c>
      <c r="AD101" s="175">
        <f>'Prep Partner Performance'!Z107</f>
        <v>0</v>
      </c>
      <c r="AE101" s="175">
        <f>'Prep Partner Performance'!AA107</f>
        <v>0</v>
      </c>
      <c r="AF101" s="175">
        <f>'Prep Partner Performance'!AB107</f>
        <v>0</v>
      </c>
      <c r="AG101" s="175">
        <f>'Prep Partner Performance'!AC107</f>
        <v>0</v>
      </c>
      <c r="AH101" s="175">
        <f>'Prep Partner Performance'!AD107</f>
        <v>0</v>
      </c>
      <c r="AI101" s="175">
        <f>'Prep Partner Performance'!AE107</f>
        <v>0</v>
      </c>
      <c r="AJ101" s="175">
        <f>'Prep Partner Performance'!AF107</f>
        <v>0</v>
      </c>
      <c r="AK101" s="175">
        <f>'Prep Partner Performance'!AG107</f>
        <v>0</v>
      </c>
      <c r="AL101" s="175">
        <f>'Prep Partner Performance'!AH107</f>
        <v>0</v>
      </c>
      <c r="AM101" s="176">
        <f t="shared" si="3"/>
        <v>0</v>
      </c>
      <c r="AN101" s="175" t="str">
        <f>'Prep Partner Performance'!B$3</f>
        <v>PrEP Partner Performance Tool version 2.0.0</v>
      </c>
      <c r="AO101" s="197" t="str">
        <f>'Prep Partner Performance'!AJ107</f>
        <v/>
      </c>
    </row>
    <row r="102" spans="1:41" x14ac:dyDescent="0.25">
      <c r="A102" s="176" t="str">
        <f t="shared" si="2"/>
        <v>202205</v>
      </c>
      <c r="B102" s="177">
        <f>'Prep Partner Performance'!AE$2</f>
        <v>2022</v>
      </c>
      <c r="C102" s="178" t="str">
        <f>'Prep Partner Performance'!Z$2</f>
        <v>05</v>
      </c>
      <c r="D102" s="176">
        <f>'Prep Partner Performance'!G$2</f>
        <v>14943</v>
      </c>
      <c r="E102" s="175" t="str">
        <f>'Prep Partner Performance'!C$2</f>
        <v>Kisima Health Centre</v>
      </c>
      <c r="F102" s="197" t="str">
        <f>'Prep Partner Performance'!B$107</f>
        <v>Number Tested HIV Positive While on PrEP</v>
      </c>
      <c r="G102" s="175" t="str">
        <f>'Prep Partner Performance'!C108</f>
        <v>Adolescent Girls and Young Women</v>
      </c>
      <c r="H102" s="175" t="str">
        <f>'Prep Partner Performance'!D108</f>
        <v>P01-101</v>
      </c>
      <c r="I102" s="175">
        <f>'Prep Partner Performance'!E108</f>
        <v>0</v>
      </c>
      <c r="J102" s="175">
        <f>'Prep Partner Performance'!F108</f>
        <v>0</v>
      </c>
      <c r="K102" s="175">
        <f>'Prep Partner Performance'!G108</f>
        <v>0</v>
      </c>
      <c r="L102" s="175">
        <f>'Prep Partner Performance'!H108</f>
        <v>0</v>
      </c>
      <c r="M102" s="175">
        <f>'Prep Partner Performance'!I108</f>
        <v>0</v>
      </c>
      <c r="N102" s="175">
        <f>'Prep Partner Performance'!J108</f>
        <v>0</v>
      </c>
      <c r="O102" s="175">
        <f>'Prep Partner Performance'!K108</f>
        <v>0</v>
      </c>
      <c r="P102" s="175">
        <f>'Prep Partner Performance'!L108</f>
        <v>0</v>
      </c>
      <c r="Q102" s="175">
        <f>'Prep Partner Performance'!M108</f>
        <v>0</v>
      </c>
      <c r="R102" s="175">
        <f>'Prep Partner Performance'!N108</f>
        <v>0</v>
      </c>
      <c r="S102" s="175">
        <f>'Prep Partner Performance'!O108</f>
        <v>0</v>
      </c>
      <c r="T102" s="175">
        <f>'Prep Partner Performance'!P108</f>
        <v>0</v>
      </c>
      <c r="U102" s="175">
        <f>'Prep Partner Performance'!Q108</f>
        <v>0</v>
      </c>
      <c r="V102" s="175">
        <f>'Prep Partner Performance'!R108</f>
        <v>0</v>
      </c>
      <c r="W102" s="175">
        <f>'Prep Partner Performance'!S108</f>
        <v>0</v>
      </c>
      <c r="X102" s="175">
        <f>'Prep Partner Performance'!T108</f>
        <v>0</v>
      </c>
      <c r="Y102" s="175">
        <f>'Prep Partner Performance'!U108</f>
        <v>0</v>
      </c>
      <c r="Z102" s="175">
        <f>'Prep Partner Performance'!V108</f>
        <v>0</v>
      </c>
      <c r="AA102" s="175">
        <f>'Prep Partner Performance'!W108</f>
        <v>0</v>
      </c>
      <c r="AB102" s="175">
        <f>'Prep Partner Performance'!X108</f>
        <v>0</v>
      </c>
      <c r="AC102" s="175">
        <f>'Prep Partner Performance'!Y108</f>
        <v>0</v>
      </c>
      <c r="AD102" s="175">
        <f>'Prep Partner Performance'!Z108</f>
        <v>0</v>
      </c>
      <c r="AE102" s="175">
        <f>'Prep Partner Performance'!AA108</f>
        <v>0</v>
      </c>
      <c r="AF102" s="175">
        <f>'Prep Partner Performance'!AB108</f>
        <v>0</v>
      </c>
      <c r="AG102" s="175">
        <f>'Prep Partner Performance'!AC108</f>
        <v>0</v>
      </c>
      <c r="AH102" s="175">
        <f>'Prep Partner Performance'!AD108</f>
        <v>0</v>
      </c>
      <c r="AI102" s="175">
        <f>'Prep Partner Performance'!AE108</f>
        <v>0</v>
      </c>
      <c r="AJ102" s="175">
        <f>'Prep Partner Performance'!AF108</f>
        <v>0</v>
      </c>
      <c r="AK102" s="175">
        <f>'Prep Partner Performance'!AG108</f>
        <v>0</v>
      </c>
      <c r="AL102" s="175">
        <f>'Prep Partner Performance'!AH108</f>
        <v>0</v>
      </c>
      <c r="AM102" s="176">
        <f t="shared" si="3"/>
        <v>0</v>
      </c>
      <c r="AN102" s="175" t="str">
        <f>'Prep Partner Performance'!B$3</f>
        <v>PrEP Partner Performance Tool version 2.0.0</v>
      </c>
      <c r="AO102" s="197" t="str">
        <f>'Prep Partner Performance'!AJ108</f>
        <v/>
      </c>
    </row>
    <row r="103" spans="1:41" x14ac:dyDescent="0.25">
      <c r="A103" s="176" t="str">
        <f t="shared" si="2"/>
        <v>202205</v>
      </c>
      <c r="B103" s="177">
        <f>'Prep Partner Performance'!AE$2</f>
        <v>2022</v>
      </c>
      <c r="C103" s="178" t="str">
        <f>'Prep Partner Performance'!Z$2</f>
        <v>05</v>
      </c>
      <c r="D103" s="176">
        <f>'Prep Partner Performance'!G$2</f>
        <v>14943</v>
      </c>
      <c r="E103" s="175" t="str">
        <f>'Prep Partner Performance'!C$2</f>
        <v>Kisima Health Centre</v>
      </c>
      <c r="F103" s="197" t="str">
        <f>'Prep Partner Performance'!B$107</f>
        <v>Number Tested HIV Positive While on PrEP</v>
      </c>
      <c r="G103" s="175" t="str">
        <f>'Prep Partner Performance'!C109</f>
        <v>Men who have Sex With Men</v>
      </c>
      <c r="H103" s="175" t="str">
        <f>'Prep Partner Performance'!D109</f>
        <v>P01-102</v>
      </c>
      <c r="I103" s="175">
        <f>'Prep Partner Performance'!E109</f>
        <v>0</v>
      </c>
      <c r="J103" s="175">
        <f>'Prep Partner Performance'!F109</f>
        <v>0</v>
      </c>
      <c r="K103" s="175">
        <f>'Prep Partner Performance'!G109</f>
        <v>0</v>
      </c>
      <c r="L103" s="175">
        <f>'Prep Partner Performance'!H109</f>
        <v>0</v>
      </c>
      <c r="M103" s="175">
        <f>'Prep Partner Performance'!I109</f>
        <v>0</v>
      </c>
      <c r="N103" s="175">
        <f>'Prep Partner Performance'!J109</f>
        <v>0</v>
      </c>
      <c r="O103" s="175">
        <f>'Prep Partner Performance'!K109</f>
        <v>0</v>
      </c>
      <c r="P103" s="175">
        <f>'Prep Partner Performance'!L109</f>
        <v>0</v>
      </c>
      <c r="Q103" s="175">
        <f>'Prep Partner Performance'!M109</f>
        <v>0</v>
      </c>
      <c r="R103" s="175">
        <f>'Prep Partner Performance'!N109</f>
        <v>0</v>
      </c>
      <c r="S103" s="175">
        <f>'Prep Partner Performance'!O109</f>
        <v>0</v>
      </c>
      <c r="T103" s="175">
        <f>'Prep Partner Performance'!P109</f>
        <v>0</v>
      </c>
      <c r="U103" s="175">
        <f>'Prep Partner Performance'!Q109</f>
        <v>0</v>
      </c>
      <c r="V103" s="175">
        <f>'Prep Partner Performance'!R109</f>
        <v>0</v>
      </c>
      <c r="W103" s="175">
        <f>'Prep Partner Performance'!S109</f>
        <v>0</v>
      </c>
      <c r="X103" s="175">
        <f>'Prep Partner Performance'!T109</f>
        <v>0</v>
      </c>
      <c r="Y103" s="175">
        <f>'Prep Partner Performance'!U109</f>
        <v>0</v>
      </c>
      <c r="Z103" s="175">
        <f>'Prep Partner Performance'!V109</f>
        <v>0</v>
      </c>
      <c r="AA103" s="175">
        <f>'Prep Partner Performance'!W109</f>
        <v>0</v>
      </c>
      <c r="AB103" s="175">
        <f>'Prep Partner Performance'!X109</f>
        <v>0</v>
      </c>
      <c r="AC103" s="175">
        <f>'Prep Partner Performance'!Y109</f>
        <v>0</v>
      </c>
      <c r="AD103" s="175">
        <f>'Prep Partner Performance'!Z109</f>
        <v>0</v>
      </c>
      <c r="AE103" s="175">
        <f>'Prep Partner Performance'!AA109</f>
        <v>0</v>
      </c>
      <c r="AF103" s="175">
        <f>'Prep Partner Performance'!AB109</f>
        <v>0</v>
      </c>
      <c r="AG103" s="175">
        <f>'Prep Partner Performance'!AC109</f>
        <v>0</v>
      </c>
      <c r="AH103" s="175">
        <f>'Prep Partner Performance'!AD109</f>
        <v>0</v>
      </c>
      <c r="AI103" s="175">
        <f>'Prep Partner Performance'!AE109</f>
        <v>0</v>
      </c>
      <c r="AJ103" s="175">
        <f>'Prep Partner Performance'!AF109</f>
        <v>0</v>
      </c>
      <c r="AK103" s="175">
        <f>'Prep Partner Performance'!AG109</f>
        <v>0</v>
      </c>
      <c r="AL103" s="175">
        <f>'Prep Partner Performance'!AH109</f>
        <v>0</v>
      </c>
      <c r="AM103" s="176">
        <f t="shared" si="3"/>
        <v>0</v>
      </c>
      <c r="AN103" s="175" t="str">
        <f>'Prep Partner Performance'!B$3</f>
        <v>PrEP Partner Performance Tool version 2.0.0</v>
      </c>
      <c r="AO103" s="197" t="str">
        <f>'Prep Partner Performance'!AJ109</f>
        <v/>
      </c>
    </row>
    <row r="104" spans="1:41" x14ac:dyDescent="0.25">
      <c r="A104" s="176" t="str">
        <f t="shared" si="2"/>
        <v>202205</v>
      </c>
      <c r="B104" s="177">
        <f>'Prep Partner Performance'!AE$2</f>
        <v>2022</v>
      </c>
      <c r="C104" s="178" t="str">
        <f>'Prep Partner Performance'!Z$2</f>
        <v>05</v>
      </c>
      <c r="D104" s="176">
        <f>'Prep Partner Performance'!G$2</f>
        <v>14943</v>
      </c>
      <c r="E104" s="175" t="str">
        <f>'Prep Partner Performance'!C$2</f>
        <v>Kisima Health Centre</v>
      </c>
      <c r="F104" s="197" t="str">
        <f>'Prep Partner Performance'!B$107</f>
        <v>Number Tested HIV Positive While on PrEP</v>
      </c>
      <c r="G104" s="175" t="str">
        <f>'Prep Partner Performance'!C110</f>
        <v>Men at high risk</v>
      </c>
      <c r="H104" s="175" t="str">
        <f>'Prep Partner Performance'!D110</f>
        <v>P01-103</v>
      </c>
      <c r="I104" s="175">
        <f>'Prep Partner Performance'!E110</f>
        <v>0</v>
      </c>
      <c r="J104" s="175">
        <f>'Prep Partner Performance'!F110</f>
        <v>0</v>
      </c>
      <c r="K104" s="175">
        <f>'Prep Partner Performance'!G110</f>
        <v>0</v>
      </c>
      <c r="L104" s="175">
        <f>'Prep Partner Performance'!H110</f>
        <v>0</v>
      </c>
      <c r="M104" s="175">
        <f>'Prep Partner Performance'!I110</f>
        <v>0</v>
      </c>
      <c r="N104" s="175">
        <f>'Prep Partner Performance'!J110</f>
        <v>0</v>
      </c>
      <c r="O104" s="175">
        <f>'Prep Partner Performance'!K110</f>
        <v>0</v>
      </c>
      <c r="P104" s="175">
        <f>'Prep Partner Performance'!L110</f>
        <v>0</v>
      </c>
      <c r="Q104" s="175">
        <f>'Prep Partner Performance'!M110</f>
        <v>0</v>
      </c>
      <c r="R104" s="175">
        <f>'Prep Partner Performance'!N110</f>
        <v>0</v>
      </c>
      <c r="S104" s="175">
        <f>'Prep Partner Performance'!O110</f>
        <v>0</v>
      </c>
      <c r="T104" s="175">
        <f>'Prep Partner Performance'!P110</f>
        <v>0</v>
      </c>
      <c r="U104" s="175">
        <f>'Prep Partner Performance'!Q110</f>
        <v>0</v>
      </c>
      <c r="V104" s="175">
        <f>'Prep Partner Performance'!R110</f>
        <v>0</v>
      </c>
      <c r="W104" s="175">
        <f>'Prep Partner Performance'!S110</f>
        <v>0</v>
      </c>
      <c r="X104" s="175">
        <f>'Prep Partner Performance'!T110</f>
        <v>0</v>
      </c>
      <c r="Y104" s="175">
        <f>'Prep Partner Performance'!U110</f>
        <v>0</v>
      </c>
      <c r="Z104" s="175">
        <f>'Prep Partner Performance'!V110</f>
        <v>0</v>
      </c>
      <c r="AA104" s="175">
        <f>'Prep Partner Performance'!W110</f>
        <v>0</v>
      </c>
      <c r="AB104" s="175">
        <f>'Prep Partner Performance'!X110</f>
        <v>0</v>
      </c>
      <c r="AC104" s="175">
        <f>'Prep Partner Performance'!Y110</f>
        <v>0</v>
      </c>
      <c r="AD104" s="175">
        <f>'Prep Partner Performance'!Z110</f>
        <v>0</v>
      </c>
      <c r="AE104" s="175">
        <f>'Prep Partner Performance'!AA110</f>
        <v>0</v>
      </c>
      <c r="AF104" s="175">
        <f>'Prep Partner Performance'!AB110</f>
        <v>0</v>
      </c>
      <c r="AG104" s="175">
        <f>'Prep Partner Performance'!AC110</f>
        <v>0</v>
      </c>
      <c r="AH104" s="175">
        <f>'Prep Partner Performance'!AD110</f>
        <v>0</v>
      </c>
      <c r="AI104" s="175">
        <f>'Prep Partner Performance'!AE110</f>
        <v>0</v>
      </c>
      <c r="AJ104" s="175">
        <f>'Prep Partner Performance'!AF110</f>
        <v>0</v>
      </c>
      <c r="AK104" s="175">
        <f>'Prep Partner Performance'!AG110</f>
        <v>0</v>
      </c>
      <c r="AL104" s="175">
        <f>'Prep Partner Performance'!AH110</f>
        <v>0</v>
      </c>
      <c r="AM104" s="176">
        <f t="shared" si="3"/>
        <v>0</v>
      </c>
      <c r="AN104" s="175" t="str">
        <f>'Prep Partner Performance'!B$3</f>
        <v>PrEP Partner Performance Tool version 2.0.0</v>
      </c>
      <c r="AO104" s="197" t="str">
        <f>'Prep Partner Performance'!AJ110</f>
        <v/>
      </c>
    </row>
    <row r="105" spans="1:41" x14ac:dyDescent="0.25">
      <c r="A105" s="176" t="str">
        <f t="shared" si="2"/>
        <v>202205</v>
      </c>
      <c r="B105" s="177">
        <f>'Prep Partner Performance'!AE$2</f>
        <v>2022</v>
      </c>
      <c r="C105" s="178" t="str">
        <f>'Prep Partner Performance'!Z$2</f>
        <v>05</v>
      </c>
      <c r="D105" s="176">
        <f>'Prep Partner Performance'!G$2</f>
        <v>14943</v>
      </c>
      <c r="E105" s="175" t="str">
        <f>'Prep Partner Performance'!C$2</f>
        <v>Kisima Health Centre</v>
      </c>
      <c r="F105" s="197" t="str">
        <f>'Prep Partner Performance'!B$107</f>
        <v>Number Tested HIV Positive While on PrEP</v>
      </c>
      <c r="G105" s="175" t="str">
        <f>'Prep Partner Performance'!C111</f>
        <v>Female Sex Workers</v>
      </c>
      <c r="H105" s="175" t="str">
        <f>'Prep Partner Performance'!D111</f>
        <v>P01-104</v>
      </c>
      <c r="I105" s="175">
        <f>'Prep Partner Performance'!E111</f>
        <v>0</v>
      </c>
      <c r="J105" s="175">
        <f>'Prep Partner Performance'!F111</f>
        <v>0</v>
      </c>
      <c r="K105" s="175">
        <f>'Prep Partner Performance'!G111</f>
        <v>0</v>
      </c>
      <c r="L105" s="175">
        <f>'Prep Partner Performance'!H111</f>
        <v>0</v>
      </c>
      <c r="M105" s="175">
        <f>'Prep Partner Performance'!I111</f>
        <v>0</v>
      </c>
      <c r="N105" s="175">
        <f>'Prep Partner Performance'!J111</f>
        <v>0</v>
      </c>
      <c r="O105" s="175">
        <f>'Prep Partner Performance'!K111</f>
        <v>0</v>
      </c>
      <c r="P105" s="175">
        <f>'Prep Partner Performance'!L111</f>
        <v>0</v>
      </c>
      <c r="Q105" s="175">
        <f>'Prep Partner Performance'!M111</f>
        <v>0</v>
      </c>
      <c r="R105" s="175">
        <f>'Prep Partner Performance'!N111</f>
        <v>0</v>
      </c>
      <c r="S105" s="175">
        <f>'Prep Partner Performance'!O111</f>
        <v>0</v>
      </c>
      <c r="T105" s="175">
        <f>'Prep Partner Performance'!P111</f>
        <v>0</v>
      </c>
      <c r="U105" s="175">
        <f>'Prep Partner Performance'!Q111</f>
        <v>0</v>
      </c>
      <c r="V105" s="175">
        <f>'Prep Partner Performance'!R111</f>
        <v>0</v>
      </c>
      <c r="W105" s="175">
        <f>'Prep Partner Performance'!S111</f>
        <v>0</v>
      </c>
      <c r="X105" s="175">
        <f>'Prep Partner Performance'!T111</f>
        <v>0</v>
      </c>
      <c r="Y105" s="175">
        <f>'Prep Partner Performance'!U111</f>
        <v>0</v>
      </c>
      <c r="Z105" s="175">
        <f>'Prep Partner Performance'!V111</f>
        <v>0</v>
      </c>
      <c r="AA105" s="175">
        <f>'Prep Partner Performance'!W111</f>
        <v>0</v>
      </c>
      <c r="AB105" s="175">
        <f>'Prep Partner Performance'!X111</f>
        <v>0</v>
      </c>
      <c r="AC105" s="175">
        <f>'Prep Partner Performance'!Y111</f>
        <v>0</v>
      </c>
      <c r="AD105" s="175">
        <f>'Prep Partner Performance'!Z111</f>
        <v>0</v>
      </c>
      <c r="AE105" s="175">
        <f>'Prep Partner Performance'!AA111</f>
        <v>0</v>
      </c>
      <c r="AF105" s="175">
        <f>'Prep Partner Performance'!AB111</f>
        <v>0</v>
      </c>
      <c r="AG105" s="175">
        <f>'Prep Partner Performance'!AC111</f>
        <v>0</v>
      </c>
      <c r="AH105" s="175">
        <f>'Prep Partner Performance'!AD111</f>
        <v>0</v>
      </c>
      <c r="AI105" s="175">
        <f>'Prep Partner Performance'!AE111</f>
        <v>0</v>
      </c>
      <c r="AJ105" s="175">
        <f>'Prep Partner Performance'!AF111</f>
        <v>0</v>
      </c>
      <c r="AK105" s="175">
        <f>'Prep Partner Performance'!AG111</f>
        <v>0</v>
      </c>
      <c r="AL105" s="175">
        <f>'Prep Partner Performance'!AH111</f>
        <v>0</v>
      </c>
      <c r="AM105" s="176">
        <f t="shared" si="3"/>
        <v>0</v>
      </c>
      <c r="AN105" s="175" t="str">
        <f>'Prep Partner Performance'!B$3</f>
        <v>PrEP Partner Performance Tool version 2.0.0</v>
      </c>
      <c r="AO105" s="197" t="str">
        <f>'Prep Partner Performance'!AJ111</f>
        <v/>
      </c>
    </row>
    <row r="106" spans="1:41" x14ac:dyDescent="0.25">
      <c r="A106" s="176" t="str">
        <f t="shared" si="2"/>
        <v>202205</v>
      </c>
      <c r="B106" s="177">
        <f>'Prep Partner Performance'!AE$2</f>
        <v>2022</v>
      </c>
      <c r="C106" s="178" t="str">
        <f>'Prep Partner Performance'!Z$2</f>
        <v>05</v>
      </c>
      <c r="D106" s="176">
        <f>'Prep Partner Performance'!G$2</f>
        <v>14943</v>
      </c>
      <c r="E106" s="175" t="str">
        <f>'Prep Partner Performance'!C$2</f>
        <v>Kisima Health Centre</v>
      </c>
      <c r="F106" s="197" t="str">
        <f>'Prep Partner Performance'!B$107</f>
        <v>Number Tested HIV Positive While on PrEP</v>
      </c>
      <c r="G106" s="175" t="str">
        <f>'Prep Partner Performance'!C112</f>
        <v>People who Inject Drugs</v>
      </c>
      <c r="H106" s="175" t="str">
        <f>'Prep Partner Performance'!D112</f>
        <v>P01-105</v>
      </c>
      <c r="I106" s="175">
        <f>'Prep Partner Performance'!E112</f>
        <v>0</v>
      </c>
      <c r="J106" s="175">
        <f>'Prep Partner Performance'!F112</f>
        <v>0</v>
      </c>
      <c r="K106" s="175">
        <f>'Prep Partner Performance'!G112</f>
        <v>0</v>
      </c>
      <c r="L106" s="175">
        <f>'Prep Partner Performance'!H112</f>
        <v>0</v>
      </c>
      <c r="M106" s="175">
        <f>'Prep Partner Performance'!I112</f>
        <v>0</v>
      </c>
      <c r="N106" s="175">
        <f>'Prep Partner Performance'!J112</f>
        <v>0</v>
      </c>
      <c r="O106" s="175">
        <f>'Prep Partner Performance'!K112</f>
        <v>0</v>
      </c>
      <c r="P106" s="175">
        <f>'Prep Partner Performance'!L112</f>
        <v>0</v>
      </c>
      <c r="Q106" s="175">
        <f>'Prep Partner Performance'!M112</f>
        <v>0</v>
      </c>
      <c r="R106" s="175">
        <f>'Prep Partner Performance'!N112</f>
        <v>0</v>
      </c>
      <c r="S106" s="175">
        <f>'Prep Partner Performance'!O112</f>
        <v>0</v>
      </c>
      <c r="T106" s="175">
        <f>'Prep Partner Performance'!P112</f>
        <v>0</v>
      </c>
      <c r="U106" s="175">
        <f>'Prep Partner Performance'!Q112</f>
        <v>0</v>
      </c>
      <c r="V106" s="175">
        <f>'Prep Partner Performance'!R112</f>
        <v>0</v>
      </c>
      <c r="W106" s="175">
        <f>'Prep Partner Performance'!S112</f>
        <v>0</v>
      </c>
      <c r="X106" s="175">
        <f>'Prep Partner Performance'!T112</f>
        <v>0</v>
      </c>
      <c r="Y106" s="175">
        <f>'Prep Partner Performance'!U112</f>
        <v>0</v>
      </c>
      <c r="Z106" s="175">
        <f>'Prep Partner Performance'!V112</f>
        <v>0</v>
      </c>
      <c r="AA106" s="175">
        <f>'Prep Partner Performance'!W112</f>
        <v>0</v>
      </c>
      <c r="AB106" s="175">
        <f>'Prep Partner Performance'!X112</f>
        <v>0</v>
      </c>
      <c r="AC106" s="175">
        <f>'Prep Partner Performance'!Y112</f>
        <v>0</v>
      </c>
      <c r="AD106" s="175">
        <f>'Prep Partner Performance'!Z112</f>
        <v>0</v>
      </c>
      <c r="AE106" s="175">
        <f>'Prep Partner Performance'!AA112</f>
        <v>0</v>
      </c>
      <c r="AF106" s="175">
        <f>'Prep Partner Performance'!AB112</f>
        <v>0</v>
      </c>
      <c r="AG106" s="175">
        <f>'Prep Partner Performance'!AC112</f>
        <v>0</v>
      </c>
      <c r="AH106" s="175">
        <f>'Prep Partner Performance'!AD112</f>
        <v>0</v>
      </c>
      <c r="AI106" s="175">
        <f>'Prep Partner Performance'!AE112</f>
        <v>0</v>
      </c>
      <c r="AJ106" s="175">
        <f>'Prep Partner Performance'!AF112</f>
        <v>0</v>
      </c>
      <c r="AK106" s="175">
        <f>'Prep Partner Performance'!AG112</f>
        <v>0</v>
      </c>
      <c r="AL106" s="175">
        <f>'Prep Partner Performance'!AH112</f>
        <v>0</v>
      </c>
      <c r="AM106" s="176">
        <f t="shared" si="3"/>
        <v>0</v>
      </c>
      <c r="AN106" s="175" t="str">
        <f>'Prep Partner Performance'!B$3</f>
        <v>PrEP Partner Performance Tool version 2.0.0</v>
      </c>
      <c r="AO106" s="197" t="str">
        <f>'Prep Partner Performance'!AJ112</f>
        <v/>
      </c>
    </row>
    <row r="107" spans="1:41" x14ac:dyDescent="0.25">
      <c r="A107" s="176" t="str">
        <f t="shared" si="2"/>
        <v>202205</v>
      </c>
      <c r="B107" s="177">
        <f>'Prep Partner Performance'!AE$2</f>
        <v>2022</v>
      </c>
      <c r="C107" s="178" t="str">
        <f>'Prep Partner Performance'!Z$2</f>
        <v>05</v>
      </c>
      <c r="D107" s="176">
        <f>'Prep Partner Performance'!G$2</f>
        <v>14943</v>
      </c>
      <c r="E107" s="175" t="str">
        <f>'Prep Partner Performance'!C$2</f>
        <v>Kisima Health Centre</v>
      </c>
      <c r="F107" s="197" t="str">
        <f>'Prep Partner Performance'!B$107</f>
        <v>Number Tested HIV Positive While on PrEP</v>
      </c>
      <c r="G107" s="175" t="str">
        <f>'Prep Partner Performance'!C113</f>
        <v>Other Women</v>
      </c>
      <c r="H107" s="175" t="str">
        <f>'Prep Partner Performance'!D113</f>
        <v>P01-106</v>
      </c>
      <c r="I107" s="175">
        <f>'Prep Partner Performance'!E113</f>
        <v>0</v>
      </c>
      <c r="J107" s="175">
        <f>'Prep Partner Performance'!F113</f>
        <v>0</v>
      </c>
      <c r="K107" s="175">
        <f>'Prep Partner Performance'!G113</f>
        <v>0</v>
      </c>
      <c r="L107" s="175">
        <f>'Prep Partner Performance'!H113</f>
        <v>0</v>
      </c>
      <c r="M107" s="175">
        <f>'Prep Partner Performance'!I113</f>
        <v>0</v>
      </c>
      <c r="N107" s="175">
        <f>'Prep Partner Performance'!J113</f>
        <v>0</v>
      </c>
      <c r="O107" s="175">
        <f>'Prep Partner Performance'!K113</f>
        <v>0</v>
      </c>
      <c r="P107" s="175">
        <f>'Prep Partner Performance'!L113</f>
        <v>0</v>
      </c>
      <c r="Q107" s="175">
        <f>'Prep Partner Performance'!M113</f>
        <v>0</v>
      </c>
      <c r="R107" s="175">
        <f>'Prep Partner Performance'!N113</f>
        <v>0</v>
      </c>
      <c r="S107" s="175">
        <f>'Prep Partner Performance'!O113</f>
        <v>0</v>
      </c>
      <c r="T107" s="175">
        <f>'Prep Partner Performance'!P113</f>
        <v>0</v>
      </c>
      <c r="U107" s="175">
        <f>'Prep Partner Performance'!Q113</f>
        <v>0</v>
      </c>
      <c r="V107" s="175">
        <f>'Prep Partner Performance'!R113</f>
        <v>0</v>
      </c>
      <c r="W107" s="175">
        <f>'Prep Partner Performance'!S113</f>
        <v>0</v>
      </c>
      <c r="X107" s="175">
        <f>'Prep Partner Performance'!T113</f>
        <v>0</v>
      </c>
      <c r="Y107" s="175">
        <f>'Prep Partner Performance'!U113</f>
        <v>0</v>
      </c>
      <c r="Z107" s="175">
        <f>'Prep Partner Performance'!V113</f>
        <v>0</v>
      </c>
      <c r="AA107" s="175">
        <f>'Prep Partner Performance'!W113</f>
        <v>0</v>
      </c>
      <c r="AB107" s="175">
        <f>'Prep Partner Performance'!X113</f>
        <v>0</v>
      </c>
      <c r="AC107" s="175">
        <f>'Prep Partner Performance'!Y113</f>
        <v>0</v>
      </c>
      <c r="AD107" s="175">
        <f>'Prep Partner Performance'!Z113</f>
        <v>0</v>
      </c>
      <c r="AE107" s="175">
        <f>'Prep Partner Performance'!AA113</f>
        <v>0</v>
      </c>
      <c r="AF107" s="175">
        <f>'Prep Partner Performance'!AB113</f>
        <v>0</v>
      </c>
      <c r="AG107" s="175">
        <f>'Prep Partner Performance'!AC113</f>
        <v>0</v>
      </c>
      <c r="AH107" s="175">
        <f>'Prep Partner Performance'!AD113</f>
        <v>0</v>
      </c>
      <c r="AI107" s="175">
        <f>'Prep Partner Performance'!AE113</f>
        <v>0</v>
      </c>
      <c r="AJ107" s="175">
        <f>'Prep Partner Performance'!AF113</f>
        <v>0</v>
      </c>
      <c r="AK107" s="175">
        <f>'Prep Partner Performance'!AG113</f>
        <v>0</v>
      </c>
      <c r="AL107" s="175">
        <f>'Prep Partner Performance'!AH113</f>
        <v>0</v>
      </c>
      <c r="AM107" s="176">
        <f t="shared" si="3"/>
        <v>0</v>
      </c>
      <c r="AN107" s="175" t="str">
        <f>'Prep Partner Performance'!B$3</f>
        <v>PrEP Partner Performance Tool version 2.0.0</v>
      </c>
      <c r="AO107" s="197" t="str">
        <f>'Prep Partner Performance'!AJ113</f>
        <v/>
      </c>
    </row>
    <row r="108" spans="1:41" x14ac:dyDescent="0.25">
      <c r="A108" s="176" t="str">
        <f t="shared" si="2"/>
        <v>202205</v>
      </c>
      <c r="B108" s="177">
        <f>'Prep Partner Performance'!AE$2</f>
        <v>2022</v>
      </c>
      <c r="C108" s="178" t="str">
        <f>'Prep Partner Performance'!Z$2</f>
        <v>05</v>
      </c>
      <c r="D108" s="176">
        <f>'Prep Partner Performance'!G$2</f>
        <v>14943</v>
      </c>
      <c r="E108" s="175" t="str">
        <f>'Prep Partner Performance'!C$2</f>
        <v>Kisima Health Centre</v>
      </c>
      <c r="F108" s="197" t="str">
        <f>'Prep Partner Performance'!B$107</f>
        <v>Number Tested HIV Positive While on PrEP</v>
      </c>
      <c r="G108" s="175" t="str">
        <f>'Prep Partner Performance'!C114</f>
        <v>Serodiscordant Couple</v>
      </c>
      <c r="H108" s="175" t="str">
        <f>'Prep Partner Performance'!D114</f>
        <v>P01-107</v>
      </c>
      <c r="I108" s="175">
        <f>'Prep Partner Performance'!E114</f>
        <v>0</v>
      </c>
      <c r="J108" s="175">
        <f>'Prep Partner Performance'!F114</f>
        <v>0</v>
      </c>
      <c r="K108" s="175">
        <f>'Prep Partner Performance'!G114</f>
        <v>0</v>
      </c>
      <c r="L108" s="175">
        <f>'Prep Partner Performance'!H114</f>
        <v>0</v>
      </c>
      <c r="M108" s="175">
        <f>'Prep Partner Performance'!I114</f>
        <v>0</v>
      </c>
      <c r="N108" s="175">
        <f>'Prep Partner Performance'!J114</f>
        <v>0</v>
      </c>
      <c r="O108" s="175">
        <f>'Prep Partner Performance'!K114</f>
        <v>0</v>
      </c>
      <c r="P108" s="175">
        <f>'Prep Partner Performance'!L114</f>
        <v>0</v>
      </c>
      <c r="Q108" s="175">
        <f>'Prep Partner Performance'!M114</f>
        <v>0</v>
      </c>
      <c r="R108" s="175">
        <f>'Prep Partner Performance'!N114</f>
        <v>0</v>
      </c>
      <c r="S108" s="175">
        <f>'Prep Partner Performance'!O114</f>
        <v>0</v>
      </c>
      <c r="T108" s="175">
        <f>'Prep Partner Performance'!P114</f>
        <v>0</v>
      </c>
      <c r="U108" s="175">
        <f>'Prep Partner Performance'!Q114</f>
        <v>0</v>
      </c>
      <c r="V108" s="175">
        <f>'Prep Partner Performance'!R114</f>
        <v>0</v>
      </c>
      <c r="W108" s="175">
        <f>'Prep Partner Performance'!S114</f>
        <v>0</v>
      </c>
      <c r="X108" s="175">
        <f>'Prep Partner Performance'!T114</f>
        <v>0</v>
      </c>
      <c r="Y108" s="175">
        <f>'Prep Partner Performance'!U114</f>
        <v>0</v>
      </c>
      <c r="Z108" s="175">
        <f>'Prep Partner Performance'!V114</f>
        <v>0</v>
      </c>
      <c r="AA108" s="175">
        <f>'Prep Partner Performance'!W114</f>
        <v>0</v>
      </c>
      <c r="AB108" s="175">
        <f>'Prep Partner Performance'!X114</f>
        <v>0</v>
      </c>
      <c r="AC108" s="175">
        <f>'Prep Partner Performance'!Y114</f>
        <v>0</v>
      </c>
      <c r="AD108" s="175">
        <f>'Prep Partner Performance'!Z114</f>
        <v>0</v>
      </c>
      <c r="AE108" s="175">
        <f>'Prep Partner Performance'!AA114</f>
        <v>0</v>
      </c>
      <c r="AF108" s="175">
        <f>'Prep Partner Performance'!AB114</f>
        <v>0</v>
      </c>
      <c r="AG108" s="175">
        <f>'Prep Partner Performance'!AC114</f>
        <v>0</v>
      </c>
      <c r="AH108" s="175">
        <f>'Prep Partner Performance'!AD114</f>
        <v>0</v>
      </c>
      <c r="AI108" s="175">
        <f>'Prep Partner Performance'!AE114</f>
        <v>0</v>
      </c>
      <c r="AJ108" s="175">
        <f>'Prep Partner Performance'!AF114</f>
        <v>0</v>
      </c>
      <c r="AK108" s="175">
        <f>'Prep Partner Performance'!AG114</f>
        <v>0</v>
      </c>
      <c r="AL108" s="175">
        <f>'Prep Partner Performance'!AH114</f>
        <v>0</v>
      </c>
      <c r="AM108" s="176">
        <f t="shared" si="3"/>
        <v>0</v>
      </c>
      <c r="AN108" s="175" t="str">
        <f>'Prep Partner Performance'!B$3</f>
        <v>PrEP Partner Performance Tool version 2.0.0</v>
      </c>
      <c r="AO108" s="197" t="str">
        <f>'Prep Partner Performance'!AJ114</f>
        <v/>
      </c>
    </row>
    <row r="109" spans="1:41" x14ac:dyDescent="0.25">
      <c r="A109" s="176" t="str">
        <f t="shared" si="2"/>
        <v>202205</v>
      </c>
      <c r="B109" s="177">
        <f>'Prep Partner Performance'!AE$2</f>
        <v>2022</v>
      </c>
      <c r="C109" s="178" t="str">
        <f>'Prep Partner Performance'!Z$2</f>
        <v>05</v>
      </c>
      <c r="D109" s="176">
        <f>'Prep Partner Performance'!G$2</f>
        <v>14943</v>
      </c>
      <c r="E109" s="175" t="str">
        <f>'Prep Partner Performance'!C$2</f>
        <v>Kisima Health Centre</v>
      </c>
      <c r="F109" s="197" t="str">
        <f>'Prep Partner Performance'!B$107</f>
        <v>Number Tested HIV Positive While on PrEP</v>
      </c>
      <c r="G109" s="175" t="str">
        <f>'Prep Partner Performance'!C115</f>
        <v>Pregnant and Breast Feeding Women</v>
      </c>
      <c r="H109" s="175" t="str">
        <f>'Prep Partner Performance'!D115</f>
        <v>P01-108</v>
      </c>
      <c r="I109" s="175">
        <f>'Prep Partner Performance'!E115</f>
        <v>0</v>
      </c>
      <c r="J109" s="175">
        <f>'Prep Partner Performance'!F115</f>
        <v>0</v>
      </c>
      <c r="K109" s="175">
        <f>'Prep Partner Performance'!G115</f>
        <v>0</v>
      </c>
      <c r="L109" s="175">
        <f>'Prep Partner Performance'!H115</f>
        <v>0</v>
      </c>
      <c r="M109" s="175">
        <f>'Prep Partner Performance'!I115</f>
        <v>0</v>
      </c>
      <c r="N109" s="175">
        <f>'Prep Partner Performance'!J115</f>
        <v>0</v>
      </c>
      <c r="O109" s="175">
        <f>'Prep Partner Performance'!K115</f>
        <v>0</v>
      </c>
      <c r="P109" s="175">
        <f>'Prep Partner Performance'!L115</f>
        <v>0</v>
      </c>
      <c r="Q109" s="175">
        <f>'Prep Partner Performance'!M115</f>
        <v>0</v>
      </c>
      <c r="R109" s="175">
        <f>'Prep Partner Performance'!N115</f>
        <v>0</v>
      </c>
      <c r="S109" s="175">
        <f>'Prep Partner Performance'!O115</f>
        <v>0</v>
      </c>
      <c r="T109" s="175">
        <f>'Prep Partner Performance'!P115</f>
        <v>0</v>
      </c>
      <c r="U109" s="175">
        <f>'Prep Partner Performance'!Q115</f>
        <v>0</v>
      </c>
      <c r="V109" s="175">
        <f>'Prep Partner Performance'!R115</f>
        <v>0</v>
      </c>
      <c r="W109" s="175">
        <f>'Prep Partner Performance'!S115</f>
        <v>0</v>
      </c>
      <c r="X109" s="175">
        <f>'Prep Partner Performance'!T115</f>
        <v>0</v>
      </c>
      <c r="Y109" s="175">
        <f>'Prep Partner Performance'!U115</f>
        <v>0</v>
      </c>
      <c r="Z109" s="175">
        <f>'Prep Partner Performance'!V115</f>
        <v>0</v>
      </c>
      <c r="AA109" s="175">
        <f>'Prep Partner Performance'!W115</f>
        <v>0</v>
      </c>
      <c r="AB109" s="175">
        <f>'Prep Partner Performance'!X115</f>
        <v>0</v>
      </c>
      <c r="AC109" s="175">
        <f>'Prep Partner Performance'!Y115</f>
        <v>0</v>
      </c>
      <c r="AD109" s="175">
        <f>'Prep Partner Performance'!Z115</f>
        <v>0</v>
      </c>
      <c r="AE109" s="175">
        <f>'Prep Partner Performance'!AA115</f>
        <v>0</v>
      </c>
      <c r="AF109" s="175">
        <f>'Prep Partner Performance'!AB115</f>
        <v>0</v>
      </c>
      <c r="AG109" s="175">
        <f>'Prep Partner Performance'!AC115</f>
        <v>0</v>
      </c>
      <c r="AH109" s="175">
        <f>'Prep Partner Performance'!AD115</f>
        <v>0</v>
      </c>
      <c r="AI109" s="175">
        <f>'Prep Partner Performance'!AE115</f>
        <v>0</v>
      </c>
      <c r="AJ109" s="175">
        <f>'Prep Partner Performance'!AF115</f>
        <v>0</v>
      </c>
      <c r="AK109" s="175">
        <f>'Prep Partner Performance'!AG115</f>
        <v>0</v>
      </c>
      <c r="AL109" s="175">
        <f>'Prep Partner Performance'!AH115</f>
        <v>0</v>
      </c>
      <c r="AM109" s="176">
        <f t="shared" si="3"/>
        <v>0</v>
      </c>
      <c r="AN109" s="175" t="str">
        <f>'Prep Partner Performance'!B$3</f>
        <v>PrEP Partner Performance Tool version 2.0.0</v>
      </c>
      <c r="AO109" s="197" t="str">
        <f>'Prep Partner Performance'!AJ115</f>
        <v/>
      </c>
    </row>
    <row r="110" spans="1:41" x14ac:dyDescent="0.25">
      <c r="A110" s="176" t="str">
        <f t="shared" si="2"/>
        <v>202205</v>
      </c>
      <c r="B110" s="177">
        <f>'Prep Partner Performance'!AE$2</f>
        <v>2022</v>
      </c>
      <c r="C110" s="178" t="str">
        <f>'Prep Partner Performance'!Z$2</f>
        <v>05</v>
      </c>
      <c r="D110" s="176">
        <f>'Prep Partner Performance'!G$2</f>
        <v>14943</v>
      </c>
      <c r="E110" s="175" t="str">
        <f>'Prep Partner Performance'!C$2</f>
        <v>Kisima Health Centre</v>
      </c>
      <c r="F110" s="197" t="str">
        <f>'Prep Partner Performance'!B116</f>
        <v>Number Diagnoised with STIs while on PrEP</v>
      </c>
      <c r="G110" s="175" t="str">
        <f>'Prep Partner Performance'!C116</f>
        <v>Transgender</v>
      </c>
      <c r="H110" s="175" t="str">
        <f>'Prep Partner Performance'!D116</f>
        <v>P01-109</v>
      </c>
      <c r="I110" s="175">
        <f>'Prep Partner Performance'!E116</f>
        <v>0</v>
      </c>
      <c r="J110" s="175">
        <f>'Prep Partner Performance'!F116</f>
        <v>0</v>
      </c>
      <c r="K110" s="175">
        <f>'Prep Partner Performance'!G116</f>
        <v>0</v>
      </c>
      <c r="L110" s="175">
        <f>'Prep Partner Performance'!H116</f>
        <v>0</v>
      </c>
      <c r="M110" s="175">
        <f>'Prep Partner Performance'!I116</f>
        <v>0</v>
      </c>
      <c r="N110" s="175">
        <f>'Prep Partner Performance'!J116</f>
        <v>0</v>
      </c>
      <c r="O110" s="175">
        <f>'Prep Partner Performance'!K116</f>
        <v>0</v>
      </c>
      <c r="P110" s="175">
        <f>'Prep Partner Performance'!L116</f>
        <v>0</v>
      </c>
      <c r="Q110" s="175">
        <f>'Prep Partner Performance'!M116</f>
        <v>0</v>
      </c>
      <c r="R110" s="175">
        <f>'Prep Partner Performance'!N116</f>
        <v>0</v>
      </c>
      <c r="S110" s="175">
        <f>'Prep Partner Performance'!O116</f>
        <v>0</v>
      </c>
      <c r="T110" s="175">
        <f>'Prep Partner Performance'!P116</f>
        <v>0</v>
      </c>
      <c r="U110" s="175">
        <f>'Prep Partner Performance'!Q116</f>
        <v>0</v>
      </c>
      <c r="V110" s="175">
        <f>'Prep Partner Performance'!R116</f>
        <v>0</v>
      </c>
      <c r="W110" s="175">
        <f>'Prep Partner Performance'!S116</f>
        <v>0</v>
      </c>
      <c r="X110" s="175">
        <f>'Prep Partner Performance'!T116</f>
        <v>0</v>
      </c>
      <c r="Y110" s="175">
        <f>'Prep Partner Performance'!U116</f>
        <v>0</v>
      </c>
      <c r="Z110" s="175">
        <f>'Prep Partner Performance'!V116</f>
        <v>0</v>
      </c>
      <c r="AA110" s="175">
        <f>'Prep Partner Performance'!W116</f>
        <v>0</v>
      </c>
      <c r="AB110" s="175">
        <f>'Prep Partner Performance'!X116</f>
        <v>0</v>
      </c>
      <c r="AC110" s="175">
        <f>'Prep Partner Performance'!Y116</f>
        <v>0</v>
      </c>
      <c r="AD110" s="175">
        <f>'Prep Partner Performance'!Z116</f>
        <v>0</v>
      </c>
      <c r="AE110" s="175">
        <f>'Prep Partner Performance'!AA116</f>
        <v>0</v>
      </c>
      <c r="AF110" s="175">
        <f>'Prep Partner Performance'!AB116</f>
        <v>0</v>
      </c>
      <c r="AG110" s="175">
        <f>'Prep Partner Performance'!AC116</f>
        <v>0</v>
      </c>
      <c r="AH110" s="175">
        <f>'Prep Partner Performance'!AD116</f>
        <v>0</v>
      </c>
      <c r="AI110" s="175">
        <f>'Prep Partner Performance'!AE116</f>
        <v>0</v>
      </c>
      <c r="AJ110" s="175">
        <f>'Prep Partner Performance'!AF116</f>
        <v>0</v>
      </c>
      <c r="AK110" s="175">
        <f>'Prep Partner Performance'!AG116</f>
        <v>0</v>
      </c>
      <c r="AL110" s="175">
        <f>'Prep Partner Performance'!AH116</f>
        <v>0</v>
      </c>
      <c r="AM110" s="176">
        <f t="shared" si="3"/>
        <v>0</v>
      </c>
      <c r="AN110" s="175" t="str">
        <f>'Prep Partner Performance'!B$3</f>
        <v>PrEP Partner Performance Tool version 2.0.0</v>
      </c>
      <c r="AO110" s="197">
        <f>'Prep Partner Performance'!AJ116</f>
        <v>0</v>
      </c>
    </row>
    <row r="111" spans="1:41" x14ac:dyDescent="0.25">
      <c r="A111" s="176" t="str">
        <f t="shared" si="2"/>
        <v>202205</v>
      </c>
      <c r="B111" s="177">
        <f>'Prep Partner Performance'!AE$2</f>
        <v>2022</v>
      </c>
      <c r="C111" s="178" t="str">
        <f>'Prep Partner Performance'!Z$2</f>
        <v>05</v>
      </c>
      <c r="D111" s="176">
        <f>'Prep Partner Performance'!G$2</f>
        <v>14943</v>
      </c>
      <c r="E111" s="175" t="str">
        <f>'Prep Partner Performance'!C$2</f>
        <v>Kisima Health Centre</v>
      </c>
      <c r="F111" s="197" t="str">
        <f>'Prep Partner Performance'!B$116</f>
        <v>Number Diagnoised with STIs while on PrEP</v>
      </c>
      <c r="G111" s="175" t="str">
        <f>'Prep Partner Performance'!C117</f>
        <v>Adolescent Girls and Young Women</v>
      </c>
      <c r="H111" s="175" t="str">
        <f>'Prep Partner Performance'!D117</f>
        <v>P01-110</v>
      </c>
      <c r="I111" s="175">
        <f>'Prep Partner Performance'!E117</f>
        <v>0</v>
      </c>
      <c r="J111" s="175">
        <f>'Prep Partner Performance'!F117</f>
        <v>0</v>
      </c>
      <c r="K111" s="175">
        <f>'Prep Partner Performance'!G117</f>
        <v>0</v>
      </c>
      <c r="L111" s="175">
        <f>'Prep Partner Performance'!H117</f>
        <v>0</v>
      </c>
      <c r="M111" s="175">
        <f>'Prep Partner Performance'!I117</f>
        <v>0</v>
      </c>
      <c r="N111" s="175">
        <f>'Prep Partner Performance'!J117</f>
        <v>0</v>
      </c>
      <c r="O111" s="175">
        <f>'Prep Partner Performance'!K117</f>
        <v>0</v>
      </c>
      <c r="P111" s="175">
        <f>'Prep Partner Performance'!L117</f>
        <v>0</v>
      </c>
      <c r="Q111" s="175">
        <f>'Prep Partner Performance'!M117</f>
        <v>0</v>
      </c>
      <c r="R111" s="175">
        <f>'Prep Partner Performance'!N117</f>
        <v>0</v>
      </c>
      <c r="S111" s="175">
        <f>'Prep Partner Performance'!O117</f>
        <v>0</v>
      </c>
      <c r="T111" s="175">
        <f>'Prep Partner Performance'!P117</f>
        <v>0</v>
      </c>
      <c r="U111" s="175">
        <f>'Prep Partner Performance'!Q117</f>
        <v>0</v>
      </c>
      <c r="V111" s="175">
        <f>'Prep Partner Performance'!R117</f>
        <v>0</v>
      </c>
      <c r="W111" s="175">
        <f>'Prep Partner Performance'!S117</f>
        <v>0</v>
      </c>
      <c r="X111" s="175">
        <f>'Prep Partner Performance'!T117</f>
        <v>0</v>
      </c>
      <c r="Y111" s="175">
        <f>'Prep Partner Performance'!U117</f>
        <v>0</v>
      </c>
      <c r="Z111" s="175">
        <f>'Prep Partner Performance'!V117</f>
        <v>0</v>
      </c>
      <c r="AA111" s="175">
        <f>'Prep Partner Performance'!W117</f>
        <v>0</v>
      </c>
      <c r="AB111" s="175">
        <f>'Prep Partner Performance'!X117</f>
        <v>0</v>
      </c>
      <c r="AC111" s="175">
        <f>'Prep Partner Performance'!Y117</f>
        <v>0</v>
      </c>
      <c r="AD111" s="175">
        <f>'Prep Partner Performance'!Z117</f>
        <v>0</v>
      </c>
      <c r="AE111" s="175">
        <f>'Prep Partner Performance'!AA117</f>
        <v>0</v>
      </c>
      <c r="AF111" s="175">
        <f>'Prep Partner Performance'!AB117</f>
        <v>0</v>
      </c>
      <c r="AG111" s="175">
        <f>'Prep Partner Performance'!AC117</f>
        <v>0</v>
      </c>
      <c r="AH111" s="175">
        <f>'Prep Partner Performance'!AD117</f>
        <v>0</v>
      </c>
      <c r="AI111" s="175">
        <f>'Prep Partner Performance'!AE117</f>
        <v>0</v>
      </c>
      <c r="AJ111" s="175">
        <f>'Prep Partner Performance'!AF117</f>
        <v>0</v>
      </c>
      <c r="AK111" s="175">
        <f>'Prep Partner Performance'!AG117</f>
        <v>0</v>
      </c>
      <c r="AL111" s="175">
        <f>'Prep Partner Performance'!AH117</f>
        <v>0</v>
      </c>
      <c r="AM111" s="176">
        <f t="shared" si="3"/>
        <v>0</v>
      </c>
      <c r="AN111" s="175" t="str">
        <f>'Prep Partner Performance'!B$3</f>
        <v>PrEP Partner Performance Tool version 2.0.0</v>
      </c>
      <c r="AO111" s="197">
        <f>'Prep Partner Performance'!AJ117</f>
        <v>0</v>
      </c>
    </row>
    <row r="112" spans="1:41" x14ac:dyDescent="0.25">
      <c r="A112" s="176" t="str">
        <f t="shared" si="2"/>
        <v>202205</v>
      </c>
      <c r="B112" s="177">
        <f>'Prep Partner Performance'!AE$2</f>
        <v>2022</v>
      </c>
      <c r="C112" s="178" t="str">
        <f>'Prep Partner Performance'!Z$2</f>
        <v>05</v>
      </c>
      <c r="D112" s="176">
        <f>'Prep Partner Performance'!G$2</f>
        <v>14943</v>
      </c>
      <c r="E112" s="175" t="str">
        <f>'Prep Partner Performance'!C$2</f>
        <v>Kisima Health Centre</v>
      </c>
      <c r="F112" s="197" t="str">
        <f>'Prep Partner Performance'!B$116</f>
        <v>Number Diagnoised with STIs while on PrEP</v>
      </c>
      <c r="G112" s="175" t="str">
        <f>'Prep Partner Performance'!C118</f>
        <v>Men who have Sex With Men</v>
      </c>
      <c r="H112" s="175" t="str">
        <f>'Prep Partner Performance'!D118</f>
        <v>P01-111</v>
      </c>
      <c r="I112" s="175">
        <f>'Prep Partner Performance'!E118</f>
        <v>0</v>
      </c>
      <c r="J112" s="175">
        <f>'Prep Partner Performance'!F118</f>
        <v>0</v>
      </c>
      <c r="K112" s="175">
        <f>'Prep Partner Performance'!G118</f>
        <v>0</v>
      </c>
      <c r="L112" s="175">
        <f>'Prep Partner Performance'!H118</f>
        <v>0</v>
      </c>
      <c r="M112" s="175">
        <f>'Prep Partner Performance'!I118</f>
        <v>0</v>
      </c>
      <c r="N112" s="175">
        <f>'Prep Partner Performance'!J118</f>
        <v>0</v>
      </c>
      <c r="O112" s="175">
        <f>'Prep Partner Performance'!K118</f>
        <v>0</v>
      </c>
      <c r="P112" s="175">
        <f>'Prep Partner Performance'!L118</f>
        <v>0</v>
      </c>
      <c r="Q112" s="175">
        <f>'Prep Partner Performance'!M118</f>
        <v>0</v>
      </c>
      <c r="R112" s="175">
        <f>'Prep Partner Performance'!N118</f>
        <v>0</v>
      </c>
      <c r="S112" s="175">
        <f>'Prep Partner Performance'!O118</f>
        <v>0</v>
      </c>
      <c r="T112" s="175">
        <f>'Prep Partner Performance'!P118</f>
        <v>0</v>
      </c>
      <c r="U112" s="175">
        <f>'Prep Partner Performance'!Q118</f>
        <v>0</v>
      </c>
      <c r="V112" s="175">
        <f>'Prep Partner Performance'!R118</f>
        <v>0</v>
      </c>
      <c r="W112" s="175">
        <f>'Prep Partner Performance'!S118</f>
        <v>0</v>
      </c>
      <c r="X112" s="175">
        <f>'Prep Partner Performance'!T118</f>
        <v>0</v>
      </c>
      <c r="Y112" s="175">
        <f>'Prep Partner Performance'!U118</f>
        <v>0</v>
      </c>
      <c r="Z112" s="175">
        <f>'Prep Partner Performance'!V118</f>
        <v>0</v>
      </c>
      <c r="AA112" s="175">
        <f>'Prep Partner Performance'!W118</f>
        <v>0</v>
      </c>
      <c r="AB112" s="175">
        <f>'Prep Partner Performance'!X118</f>
        <v>0</v>
      </c>
      <c r="AC112" s="175">
        <f>'Prep Partner Performance'!Y118</f>
        <v>0</v>
      </c>
      <c r="AD112" s="175">
        <f>'Prep Partner Performance'!Z118</f>
        <v>0</v>
      </c>
      <c r="AE112" s="175">
        <f>'Prep Partner Performance'!AA118</f>
        <v>0</v>
      </c>
      <c r="AF112" s="175">
        <f>'Prep Partner Performance'!AB118</f>
        <v>0</v>
      </c>
      <c r="AG112" s="175">
        <f>'Prep Partner Performance'!AC118</f>
        <v>0</v>
      </c>
      <c r="AH112" s="175">
        <f>'Prep Partner Performance'!AD118</f>
        <v>0</v>
      </c>
      <c r="AI112" s="175">
        <f>'Prep Partner Performance'!AE118</f>
        <v>0</v>
      </c>
      <c r="AJ112" s="175">
        <f>'Prep Partner Performance'!AF118</f>
        <v>0</v>
      </c>
      <c r="AK112" s="175">
        <f>'Prep Partner Performance'!AG118</f>
        <v>0</v>
      </c>
      <c r="AL112" s="175">
        <f>'Prep Partner Performance'!AH118</f>
        <v>0</v>
      </c>
      <c r="AM112" s="176">
        <f t="shared" si="3"/>
        <v>0</v>
      </c>
      <c r="AN112" s="175" t="str">
        <f>'Prep Partner Performance'!B$3</f>
        <v>PrEP Partner Performance Tool version 2.0.0</v>
      </c>
      <c r="AO112" s="197">
        <f>'Prep Partner Performance'!AJ118</f>
        <v>0</v>
      </c>
    </row>
    <row r="113" spans="1:41" x14ac:dyDescent="0.25">
      <c r="A113" s="176" t="str">
        <f t="shared" si="2"/>
        <v>202205</v>
      </c>
      <c r="B113" s="177">
        <f>'Prep Partner Performance'!AE$2</f>
        <v>2022</v>
      </c>
      <c r="C113" s="178" t="str">
        <f>'Prep Partner Performance'!Z$2</f>
        <v>05</v>
      </c>
      <c r="D113" s="176">
        <f>'Prep Partner Performance'!G$2</f>
        <v>14943</v>
      </c>
      <c r="E113" s="175" t="str">
        <f>'Prep Partner Performance'!C$2</f>
        <v>Kisima Health Centre</v>
      </c>
      <c r="F113" s="197" t="str">
        <f>'Prep Partner Performance'!B$116</f>
        <v>Number Diagnoised with STIs while on PrEP</v>
      </c>
      <c r="G113" s="175" t="str">
        <f>'Prep Partner Performance'!C119</f>
        <v>Men at high risk</v>
      </c>
      <c r="H113" s="175" t="str">
        <f>'Prep Partner Performance'!D119</f>
        <v>P01-112</v>
      </c>
      <c r="I113" s="175">
        <f>'Prep Partner Performance'!E119</f>
        <v>0</v>
      </c>
      <c r="J113" s="175">
        <f>'Prep Partner Performance'!F119</f>
        <v>0</v>
      </c>
      <c r="K113" s="175">
        <f>'Prep Partner Performance'!G119</f>
        <v>0</v>
      </c>
      <c r="L113" s="175">
        <f>'Prep Partner Performance'!H119</f>
        <v>0</v>
      </c>
      <c r="M113" s="175">
        <f>'Prep Partner Performance'!I119</f>
        <v>0</v>
      </c>
      <c r="N113" s="175">
        <f>'Prep Partner Performance'!J119</f>
        <v>0</v>
      </c>
      <c r="O113" s="175">
        <f>'Prep Partner Performance'!K119</f>
        <v>0</v>
      </c>
      <c r="P113" s="175">
        <f>'Prep Partner Performance'!L119</f>
        <v>0</v>
      </c>
      <c r="Q113" s="175">
        <f>'Prep Partner Performance'!M119</f>
        <v>0</v>
      </c>
      <c r="R113" s="175">
        <f>'Prep Partner Performance'!N119</f>
        <v>0</v>
      </c>
      <c r="S113" s="175">
        <f>'Prep Partner Performance'!O119</f>
        <v>0</v>
      </c>
      <c r="T113" s="175">
        <f>'Prep Partner Performance'!P119</f>
        <v>0</v>
      </c>
      <c r="U113" s="175">
        <f>'Prep Partner Performance'!Q119</f>
        <v>0</v>
      </c>
      <c r="V113" s="175">
        <f>'Prep Partner Performance'!R119</f>
        <v>0</v>
      </c>
      <c r="W113" s="175">
        <f>'Prep Partner Performance'!S119</f>
        <v>0</v>
      </c>
      <c r="X113" s="175">
        <f>'Prep Partner Performance'!T119</f>
        <v>0</v>
      </c>
      <c r="Y113" s="175">
        <f>'Prep Partner Performance'!U119</f>
        <v>0</v>
      </c>
      <c r="Z113" s="175">
        <f>'Prep Partner Performance'!V119</f>
        <v>0</v>
      </c>
      <c r="AA113" s="175">
        <f>'Prep Partner Performance'!W119</f>
        <v>0</v>
      </c>
      <c r="AB113" s="175">
        <f>'Prep Partner Performance'!X119</f>
        <v>0</v>
      </c>
      <c r="AC113" s="175">
        <f>'Prep Partner Performance'!Y119</f>
        <v>0</v>
      </c>
      <c r="AD113" s="175">
        <f>'Prep Partner Performance'!Z119</f>
        <v>0</v>
      </c>
      <c r="AE113" s="175">
        <f>'Prep Partner Performance'!AA119</f>
        <v>0</v>
      </c>
      <c r="AF113" s="175">
        <f>'Prep Partner Performance'!AB119</f>
        <v>0</v>
      </c>
      <c r="AG113" s="175">
        <f>'Prep Partner Performance'!AC119</f>
        <v>0</v>
      </c>
      <c r="AH113" s="175">
        <f>'Prep Partner Performance'!AD119</f>
        <v>0</v>
      </c>
      <c r="AI113" s="175">
        <f>'Prep Partner Performance'!AE119</f>
        <v>0</v>
      </c>
      <c r="AJ113" s="175">
        <f>'Prep Partner Performance'!AF119</f>
        <v>0</v>
      </c>
      <c r="AK113" s="175">
        <f>'Prep Partner Performance'!AG119</f>
        <v>0</v>
      </c>
      <c r="AL113" s="175">
        <f>'Prep Partner Performance'!AH119</f>
        <v>0</v>
      </c>
      <c r="AM113" s="176">
        <f t="shared" si="3"/>
        <v>0</v>
      </c>
      <c r="AN113" s="175" t="str">
        <f>'Prep Partner Performance'!B$3</f>
        <v>PrEP Partner Performance Tool version 2.0.0</v>
      </c>
      <c r="AO113" s="197">
        <f>'Prep Partner Performance'!AJ119</f>
        <v>0</v>
      </c>
    </row>
    <row r="114" spans="1:41" x14ac:dyDescent="0.25">
      <c r="A114" s="176" t="str">
        <f t="shared" si="2"/>
        <v>202205</v>
      </c>
      <c r="B114" s="177">
        <f>'Prep Partner Performance'!AE$2</f>
        <v>2022</v>
      </c>
      <c r="C114" s="178" t="str">
        <f>'Prep Partner Performance'!Z$2</f>
        <v>05</v>
      </c>
      <c r="D114" s="176">
        <f>'Prep Partner Performance'!G$2</f>
        <v>14943</v>
      </c>
      <c r="E114" s="175" t="str">
        <f>'Prep Partner Performance'!C$2</f>
        <v>Kisima Health Centre</v>
      </c>
      <c r="F114" s="197" t="str">
        <f>'Prep Partner Performance'!B$116</f>
        <v>Number Diagnoised with STIs while on PrEP</v>
      </c>
      <c r="G114" s="175" t="str">
        <f>'Prep Partner Performance'!C120</f>
        <v>Female Sex Workers</v>
      </c>
      <c r="H114" s="175" t="str">
        <f>'Prep Partner Performance'!D120</f>
        <v>P01-113</v>
      </c>
      <c r="I114" s="175">
        <f>'Prep Partner Performance'!E120</f>
        <v>0</v>
      </c>
      <c r="J114" s="175">
        <f>'Prep Partner Performance'!F120</f>
        <v>0</v>
      </c>
      <c r="K114" s="175">
        <f>'Prep Partner Performance'!G120</f>
        <v>0</v>
      </c>
      <c r="L114" s="175">
        <f>'Prep Partner Performance'!H120</f>
        <v>0</v>
      </c>
      <c r="M114" s="175">
        <f>'Prep Partner Performance'!I120</f>
        <v>0</v>
      </c>
      <c r="N114" s="175">
        <f>'Prep Partner Performance'!J120</f>
        <v>0</v>
      </c>
      <c r="O114" s="175">
        <f>'Prep Partner Performance'!K120</f>
        <v>0</v>
      </c>
      <c r="P114" s="175">
        <f>'Prep Partner Performance'!L120</f>
        <v>0</v>
      </c>
      <c r="Q114" s="175">
        <f>'Prep Partner Performance'!M120</f>
        <v>0</v>
      </c>
      <c r="R114" s="175">
        <f>'Prep Partner Performance'!N120</f>
        <v>0</v>
      </c>
      <c r="S114" s="175">
        <f>'Prep Partner Performance'!O120</f>
        <v>0</v>
      </c>
      <c r="T114" s="175">
        <f>'Prep Partner Performance'!P120</f>
        <v>0</v>
      </c>
      <c r="U114" s="175">
        <f>'Prep Partner Performance'!Q120</f>
        <v>0</v>
      </c>
      <c r="V114" s="175">
        <f>'Prep Partner Performance'!R120</f>
        <v>0</v>
      </c>
      <c r="W114" s="175">
        <f>'Prep Partner Performance'!S120</f>
        <v>0</v>
      </c>
      <c r="X114" s="175">
        <f>'Prep Partner Performance'!T120</f>
        <v>0</v>
      </c>
      <c r="Y114" s="175">
        <f>'Prep Partner Performance'!U120</f>
        <v>0</v>
      </c>
      <c r="Z114" s="175">
        <f>'Prep Partner Performance'!V120</f>
        <v>0</v>
      </c>
      <c r="AA114" s="175">
        <f>'Prep Partner Performance'!W120</f>
        <v>0</v>
      </c>
      <c r="AB114" s="175">
        <f>'Prep Partner Performance'!X120</f>
        <v>0</v>
      </c>
      <c r="AC114" s="175">
        <f>'Prep Partner Performance'!Y120</f>
        <v>0</v>
      </c>
      <c r="AD114" s="175">
        <f>'Prep Partner Performance'!Z120</f>
        <v>0</v>
      </c>
      <c r="AE114" s="175">
        <f>'Prep Partner Performance'!AA120</f>
        <v>0</v>
      </c>
      <c r="AF114" s="175">
        <f>'Prep Partner Performance'!AB120</f>
        <v>0</v>
      </c>
      <c r="AG114" s="175">
        <f>'Prep Partner Performance'!AC120</f>
        <v>0</v>
      </c>
      <c r="AH114" s="175">
        <f>'Prep Partner Performance'!AD120</f>
        <v>0</v>
      </c>
      <c r="AI114" s="175">
        <f>'Prep Partner Performance'!AE120</f>
        <v>0</v>
      </c>
      <c r="AJ114" s="175">
        <f>'Prep Partner Performance'!AF120</f>
        <v>0</v>
      </c>
      <c r="AK114" s="175">
        <f>'Prep Partner Performance'!AG120</f>
        <v>0</v>
      </c>
      <c r="AL114" s="175">
        <f>'Prep Partner Performance'!AH120</f>
        <v>0</v>
      </c>
      <c r="AM114" s="176">
        <f t="shared" si="3"/>
        <v>0</v>
      </c>
      <c r="AN114" s="175" t="str">
        <f>'Prep Partner Performance'!B$3</f>
        <v>PrEP Partner Performance Tool version 2.0.0</v>
      </c>
      <c r="AO114" s="197">
        <f>'Prep Partner Performance'!AJ120</f>
        <v>0</v>
      </c>
    </row>
    <row r="115" spans="1:41" x14ac:dyDescent="0.25">
      <c r="A115" s="176" t="str">
        <f t="shared" si="2"/>
        <v>202205</v>
      </c>
      <c r="B115" s="177">
        <f>'Prep Partner Performance'!AE$2</f>
        <v>2022</v>
      </c>
      <c r="C115" s="178" t="str">
        <f>'Prep Partner Performance'!Z$2</f>
        <v>05</v>
      </c>
      <c r="D115" s="176">
        <f>'Prep Partner Performance'!G$2</f>
        <v>14943</v>
      </c>
      <c r="E115" s="175" t="str">
        <f>'Prep Partner Performance'!C$2</f>
        <v>Kisima Health Centre</v>
      </c>
      <c r="F115" s="197" t="str">
        <f>'Prep Partner Performance'!B$116</f>
        <v>Number Diagnoised with STIs while on PrEP</v>
      </c>
      <c r="G115" s="175" t="str">
        <f>'Prep Partner Performance'!C121</f>
        <v>People who Inject Drugs</v>
      </c>
      <c r="H115" s="175" t="str">
        <f>'Prep Partner Performance'!D121</f>
        <v>P01-114</v>
      </c>
      <c r="I115" s="175">
        <f>'Prep Partner Performance'!E121</f>
        <v>0</v>
      </c>
      <c r="J115" s="175">
        <f>'Prep Partner Performance'!F121</f>
        <v>0</v>
      </c>
      <c r="K115" s="175">
        <f>'Prep Partner Performance'!G121</f>
        <v>0</v>
      </c>
      <c r="L115" s="175">
        <f>'Prep Partner Performance'!H121</f>
        <v>0</v>
      </c>
      <c r="M115" s="175">
        <f>'Prep Partner Performance'!I121</f>
        <v>0</v>
      </c>
      <c r="N115" s="175">
        <f>'Prep Partner Performance'!J121</f>
        <v>0</v>
      </c>
      <c r="O115" s="175">
        <f>'Prep Partner Performance'!K121</f>
        <v>0</v>
      </c>
      <c r="P115" s="175">
        <f>'Prep Partner Performance'!L121</f>
        <v>0</v>
      </c>
      <c r="Q115" s="175">
        <f>'Prep Partner Performance'!M121</f>
        <v>0</v>
      </c>
      <c r="R115" s="175">
        <f>'Prep Partner Performance'!N121</f>
        <v>0</v>
      </c>
      <c r="S115" s="175">
        <f>'Prep Partner Performance'!O121</f>
        <v>0</v>
      </c>
      <c r="T115" s="175">
        <f>'Prep Partner Performance'!P121</f>
        <v>0</v>
      </c>
      <c r="U115" s="175">
        <f>'Prep Partner Performance'!Q121</f>
        <v>0</v>
      </c>
      <c r="V115" s="175">
        <f>'Prep Partner Performance'!R121</f>
        <v>0</v>
      </c>
      <c r="W115" s="175">
        <f>'Prep Partner Performance'!S121</f>
        <v>0</v>
      </c>
      <c r="X115" s="175">
        <f>'Prep Partner Performance'!T121</f>
        <v>0</v>
      </c>
      <c r="Y115" s="175">
        <f>'Prep Partner Performance'!U121</f>
        <v>0</v>
      </c>
      <c r="Z115" s="175">
        <f>'Prep Partner Performance'!V121</f>
        <v>0</v>
      </c>
      <c r="AA115" s="175">
        <f>'Prep Partner Performance'!W121</f>
        <v>0</v>
      </c>
      <c r="AB115" s="175">
        <f>'Prep Partner Performance'!X121</f>
        <v>0</v>
      </c>
      <c r="AC115" s="175">
        <f>'Prep Partner Performance'!Y121</f>
        <v>0</v>
      </c>
      <c r="AD115" s="175">
        <f>'Prep Partner Performance'!Z121</f>
        <v>0</v>
      </c>
      <c r="AE115" s="175">
        <f>'Prep Partner Performance'!AA121</f>
        <v>0</v>
      </c>
      <c r="AF115" s="175">
        <f>'Prep Partner Performance'!AB121</f>
        <v>0</v>
      </c>
      <c r="AG115" s="175">
        <f>'Prep Partner Performance'!AC121</f>
        <v>0</v>
      </c>
      <c r="AH115" s="175">
        <f>'Prep Partner Performance'!AD121</f>
        <v>0</v>
      </c>
      <c r="AI115" s="175">
        <f>'Prep Partner Performance'!AE121</f>
        <v>0</v>
      </c>
      <c r="AJ115" s="175">
        <f>'Prep Partner Performance'!AF121</f>
        <v>0</v>
      </c>
      <c r="AK115" s="175">
        <f>'Prep Partner Performance'!AG121</f>
        <v>0</v>
      </c>
      <c r="AL115" s="175">
        <f>'Prep Partner Performance'!AH121</f>
        <v>0</v>
      </c>
      <c r="AM115" s="176">
        <f t="shared" si="3"/>
        <v>0</v>
      </c>
      <c r="AN115" s="175" t="str">
        <f>'Prep Partner Performance'!B$3</f>
        <v>PrEP Partner Performance Tool version 2.0.0</v>
      </c>
      <c r="AO115" s="197">
        <f>'Prep Partner Performance'!AJ121</f>
        <v>0</v>
      </c>
    </row>
    <row r="116" spans="1:41" x14ac:dyDescent="0.25">
      <c r="A116" s="176" t="str">
        <f t="shared" si="2"/>
        <v>202205</v>
      </c>
      <c r="B116" s="177">
        <f>'Prep Partner Performance'!AE$2</f>
        <v>2022</v>
      </c>
      <c r="C116" s="178" t="str">
        <f>'Prep Partner Performance'!Z$2</f>
        <v>05</v>
      </c>
      <c r="D116" s="176">
        <f>'Prep Partner Performance'!G$2</f>
        <v>14943</v>
      </c>
      <c r="E116" s="175" t="str">
        <f>'Prep Partner Performance'!C$2</f>
        <v>Kisima Health Centre</v>
      </c>
      <c r="F116" s="197" t="str">
        <f>'Prep Partner Performance'!B$116</f>
        <v>Number Diagnoised with STIs while on PrEP</v>
      </c>
      <c r="G116" s="175" t="str">
        <f>'Prep Partner Performance'!C122</f>
        <v>Other Women</v>
      </c>
      <c r="H116" s="175" t="str">
        <f>'Prep Partner Performance'!D122</f>
        <v>P01-115</v>
      </c>
      <c r="I116" s="175">
        <f>'Prep Partner Performance'!E122</f>
        <v>0</v>
      </c>
      <c r="J116" s="175">
        <f>'Prep Partner Performance'!F122</f>
        <v>0</v>
      </c>
      <c r="K116" s="175">
        <f>'Prep Partner Performance'!G122</f>
        <v>0</v>
      </c>
      <c r="L116" s="175">
        <f>'Prep Partner Performance'!H122</f>
        <v>0</v>
      </c>
      <c r="M116" s="175">
        <f>'Prep Partner Performance'!I122</f>
        <v>0</v>
      </c>
      <c r="N116" s="175">
        <f>'Prep Partner Performance'!J122</f>
        <v>0</v>
      </c>
      <c r="O116" s="175">
        <f>'Prep Partner Performance'!K122</f>
        <v>0</v>
      </c>
      <c r="P116" s="175">
        <f>'Prep Partner Performance'!L122</f>
        <v>0</v>
      </c>
      <c r="Q116" s="175">
        <f>'Prep Partner Performance'!M122</f>
        <v>0</v>
      </c>
      <c r="R116" s="175">
        <f>'Prep Partner Performance'!N122</f>
        <v>0</v>
      </c>
      <c r="S116" s="175">
        <f>'Prep Partner Performance'!O122</f>
        <v>0</v>
      </c>
      <c r="T116" s="175">
        <f>'Prep Partner Performance'!P122</f>
        <v>0</v>
      </c>
      <c r="U116" s="175">
        <f>'Prep Partner Performance'!Q122</f>
        <v>0</v>
      </c>
      <c r="V116" s="175">
        <f>'Prep Partner Performance'!R122</f>
        <v>0</v>
      </c>
      <c r="W116" s="175">
        <f>'Prep Partner Performance'!S122</f>
        <v>0</v>
      </c>
      <c r="X116" s="175">
        <f>'Prep Partner Performance'!T122</f>
        <v>0</v>
      </c>
      <c r="Y116" s="175">
        <f>'Prep Partner Performance'!U122</f>
        <v>0</v>
      </c>
      <c r="Z116" s="175">
        <f>'Prep Partner Performance'!V122</f>
        <v>0</v>
      </c>
      <c r="AA116" s="175">
        <f>'Prep Partner Performance'!W122</f>
        <v>0</v>
      </c>
      <c r="AB116" s="175">
        <f>'Prep Partner Performance'!X122</f>
        <v>0</v>
      </c>
      <c r="AC116" s="175">
        <f>'Prep Partner Performance'!Y122</f>
        <v>0</v>
      </c>
      <c r="AD116" s="175">
        <f>'Prep Partner Performance'!Z122</f>
        <v>0</v>
      </c>
      <c r="AE116" s="175">
        <f>'Prep Partner Performance'!AA122</f>
        <v>0</v>
      </c>
      <c r="AF116" s="175">
        <f>'Prep Partner Performance'!AB122</f>
        <v>0</v>
      </c>
      <c r="AG116" s="175">
        <f>'Prep Partner Performance'!AC122</f>
        <v>0</v>
      </c>
      <c r="AH116" s="175">
        <f>'Prep Partner Performance'!AD122</f>
        <v>0</v>
      </c>
      <c r="AI116" s="175">
        <f>'Prep Partner Performance'!AE122</f>
        <v>0</v>
      </c>
      <c r="AJ116" s="175">
        <f>'Prep Partner Performance'!AF122</f>
        <v>0</v>
      </c>
      <c r="AK116" s="175">
        <f>'Prep Partner Performance'!AG122</f>
        <v>0</v>
      </c>
      <c r="AL116" s="175">
        <f>'Prep Partner Performance'!AH122</f>
        <v>0</v>
      </c>
      <c r="AM116" s="176">
        <f t="shared" si="3"/>
        <v>0</v>
      </c>
      <c r="AN116" s="175" t="str">
        <f>'Prep Partner Performance'!B$3</f>
        <v>PrEP Partner Performance Tool version 2.0.0</v>
      </c>
      <c r="AO116" s="197">
        <f>'Prep Partner Performance'!AJ122</f>
        <v>0</v>
      </c>
    </row>
    <row r="117" spans="1:41" x14ac:dyDescent="0.25">
      <c r="A117" s="176" t="str">
        <f t="shared" si="2"/>
        <v>202205</v>
      </c>
      <c r="B117" s="177">
        <f>'Prep Partner Performance'!AE$2</f>
        <v>2022</v>
      </c>
      <c r="C117" s="178" t="str">
        <f>'Prep Partner Performance'!Z$2</f>
        <v>05</v>
      </c>
      <c r="D117" s="176">
        <f>'Prep Partner Performance'!G$2</f>
        <v>14943</v>
      </c>
      <c r="E117" s="175" t="str">
        <f>'Prep Partner Performance'!C$2</f>
        <v>Kisima Health Centre</v>
      </c>
      <c r="F117" s="197" t="str">
        <f>'Prep Partner Performance'!B$116</f>
        <v>Number Diagnoised with STIs while on PrEP</v>
      </c>
      <c r="G117" s="175" t="str">
        <f>'Prep Partner Performance'!C123</f>
        <v>Serodiscordant Couple</v>
      </c>
      <c r="H117" s="175" t="str">
        <f>'Prep Partner Performance'!D123</f>
        <v>P01-116</v>
      </c>
      <c r="I117" s="175">
        <f>'Prep Partner Performance'!E123</f>
        <v>0</v>
      </c>
      <c r="J117" s="175">
        <f>'Prep Partner Performance'!F123</f>
        <v>0</v>
      </c>
      <c r="K117" s="175">
        <f>'Prep Partner Performance'!G123</f>
        <v>0</v>
      </c>
      <c r="L117" s="175">
        <f>'Prep Partner Performance'!H123</f>
        <v>0</v>
      </c>
      <c r="M117" s="175">
        <f>'Prep Partner Performance'!I123</f>
        <v>0</v>
      </c>
      <c r="N117" s="175">
        <f>'Prep Partner Performance'!J123</f>
        <v>0</v>
      </c>
      <c r="O117" s="175">
        <f>'Prep Partner Performance'!K123</f>
        <v>0</v>
      </c>
      <c r="P117" s="175">
        <f>'Prep Partner Performance'!L123</f>
        <v>0</v>
      </c>
      <c r="Q117" s="175">
        <f>'Prep Partner Performance'!M123</f>
        <v>0</v>
      </c>
      <c r="R117" s="175">
        <f>'Prep Partner Performance'!N123</f>
        <v>0</v>
      </c>
      <c r="S117" s="175">
        <f>'Prep Partner Performance'!O123</f>
        <v>0</v>
      </c>
      <c r="T117" s="175">
        <f>'Prep Partner Performance'!P123</f>
        <v>0</v>
      </c>
      <c r="U117" s="175">
        <f>'Prep Partner Performance'!Q123</f>
        <v>0</v>
      </c>
      <c r="V117" s="175">
        <f>'Prep Partner Performance'!R123</f>
        <v>0</v>
      </c>
      <c r="W117" s="175">
        <f>'Prep Partner Performance'!S123</f>
        <v>0</v>
      </c>
      <c r="X117" s="175">
        <f>'Prep Partner Performance'!T123</f>
        <v>0</v>
      </c>
      <c r="Y117" s="175">
        <f>'Prep Partner Performance'!U123</f>
        <v>0</v>
      </c>
      <c r="Z117" s="175">
        <f>'Prep Partner Performance'!V123</f>
        <v>0</v>
      </c>
      <c r="AA117" s="175">
        <f>'Prep Partner Performance'!W123</f>
        <v>0</v>
      </c>
      <c r="AB117" s="175">
        <f>'Prep Partner Performance'!X123</f>
        <v>0</v>
      </c>
      <c r="AC117" s="175">
        <f>'Prep Partner Performance'!Y123</f>
        <v>0</v>
      </c>
      <c r="AD117" s="175">
        <f>'Prep Partner Performance'!Z123</f>
        <v>0</v>
      </c>
      <c r="AE117" s="175">
        <f>'Prep Partner Performance'!AA123</f>
        <v>0</v>
      </c>
      <c r="AF117" s="175">
        <f>'Prep Partner Performance'!AB123</f>
        <v>0</v>
      </c>
      <c r="AG117" s="175">
        <f>'Prep Partner Performance'!AC123</f>
        <v>0</v>
      </c>
      <c r="AH117" s="175">
        <f>'Prep Partner Performance'!AD123</f>
        <v>0</v>
      </c>
      <c r="AI117" s="175">
        <f>'Prep Partner Performance'!AE123</f>
        <v>0</v>
      </c>
      <c r="AJ117" s="175">
        <f>'Prep Partner Performance'!AF123</f>
        <v>0</v>
      </c>
      <c r="AK117" s="175">
        <f>'Prep Partner Performance'!AG123</f>
        <v>0</v>
      </c>
      <c r="AL117" s="175">
        <f>'Prep Partner Performance'!AH123</f>
        <v>0</v>
      </c>
      <c r="AM117" s="176">
        <f t="shared" si="3"/>
        <v>0</v>
      </c>
      <c r="AN117" s="175" t="str">
        <f>'Prep Partner Performance'!B$3</f>
        <v>PrEP Partner Performance Tool version 2.0.0</v>
      </c>
      <c r="AO117" s="197">
        <f>'Prep Partner Performance'!AJ123</f>
        <v>0</v>
      </c>
    </row>
    <row r="118" spans="1:41" x14ac:dyDescent="0.25">
      <c r="A118" s="176" t="str">
        <f t="shared" si="2"/>
        <v>202205</v>
      </c>
      <c r="B118" s="177">
        <f>'Prep Partner Performance'!AE$2</f>
        <v>2022</v>
      </c>
      <c r="C118" s="178" t="str">
        <f>'Prep Partner Performance'!Z$2</f>
        <v>05</v>
      </c>
      <c r="D118" s="176">
        <f>'Prep Partner Performance'!G$2</f>
        <v>14943</v>
      </c>
      <c r="E118" s="175" t="str">
        <f>'Prep Partner Performance'!C$2</f>
        <v>Kisima Health Centre</v>
      </c>
      <c r="F118" s="197" t="str">
        <f>'Prep Partner Performance'!B$116</f>
        <v>Number Diagnoised with STIs while on PrEP</v>
      </c>
      <c r="G118" s="175" t="str">
        <f>'Prep Partner Performance'!C124</f>
        <v>Pregnant and Breast Feeding Women</v>
      </c>
      <c r="H118" s="175" t="str">
        <f>'Prep Partner Performance'!D124</f>
        <v>P01-117</v>
      </c>
      <c r="I118" s="175">
        <f>'Prep Partner Performance'!E124</f>
        <v>0</v>
      </c>
      <c r="J118" s="175">
        <f>'Prep Partner Performance'!F124</f>
        <v>0</v>
      </c>
      <c r="K118" s="175">
        <f>'Prep Partner Performance'!G124</f>
        <v>0</v>
      </c>
      <c r="L118" s="175">
        <f>'Prep Partner Performance'!H124</f>
        <v>0</v>
      </c>
      <c r="M118" s="175">
        <f>'Prep Partner Performance'!I124</f>
        <v>0</v>
      </c>
      <c r="N118" s="175">
        <f>'Prep Partner Performance'!J124</f>
        <v>0</v>
      </c>
      <c r="O118" s="175">
        <f>'Prep Partner Performance'!K124</f>
        <v>0</v>
      </c>
      <c r="P118" s="175">
        <f>'Prep Partner Performance'!L124</f>
        <v>0</v>
      </c>
      <c r="Q118" s="175">
        <f>'Prep Partner Performance'!M124</f>
        <v>0</v>
      </c>
      <c r="R118" s="175">
        <f>'Prep Partner Performance'!N124</f>
        <v>0</v>
      </c>
      <c r="S118" s="175">
        <f>'Prep Partner Performance'!O124</f>
        <v>0</v>
      </c>
      <c r="T118" s="175">
        <f>'Prep Partner Performance'!P124</f>
        <v>0</v>
      </c>
      <c r="U118" s="175">
        <f>'Prep Partner Performance'!Q124</f>
        <v>0</v>
      </c>
      <c r="V118" s="175">
        <f>'Prep Partner Performance'!R124</f>
        <v>0</v>
      </c>
      <c r="W118" s="175">
        <f>'Prep Partner Performance'!S124</f>
        <v>0</v>
      </c>
      <c r="X118" s="175">
        <f>'Prep Partner Performance'!T124</f>
        <v>0</v>
      </c>
      <c r="Y118" s="175">
        <f>'Prep Partner Performance'!U124</f>
        <v>0</v>
      </c>
      <c r="Z118" s="175">
        <f>'Prep Partner Performance'!V124</f>
        <v>0</v>
      </c>
      <c r="AA118" s="175">
        <f>'Prep Partner Performance'!W124</f>
        <v>0</v>
      </c>
      <c r="AB118" s="175">
        <f>'Prep Partner Performance'!X124</f>
        <v>0</v>
      </c>
      <c r="AC118" s="175">
        <f>'Prep Partner Performance'!Y124</f>
        <v>0</v>
      </c>
      <c r="AD118" s="175">
        <f>'Prep Partner Performance'!Z124</f>
        <v>0</v>
      </c>
      <c r="AE118" s="175">
        <f>'Prep Partner Performance'!AA124</f>
        <v>0</v>
      </c>
      <c r="AF118" s="175">
        <f>'Prep Partner Performance'!AB124</f>
        <v>0</v>
      </c>
      <c r="AG118" s="175">
        <f>'Prep Partner Performance'!AC124</f>
        <v>0</v>
      </c>
      <c r="AH118" s="175">
        <f>'Prep Partner Performance'!AD124</f>
        <v>0</v>
      </c>
      <c r="AI118" s="175">
        <f>'Prep Partner Performance'!AE124</f>
        <v>0</v>
      </c>
      <c r="AJ118" s="175">
        <f>'Prep Partner Performance'!AF124</f>
        <v>0</v>
      </c>
      <c r="AK118" s="175">
        <f>'Prep Partner Performance'!AG124</f>
        <v>0</v>
      </c>
      <c r="AL118" s="175">
        <f>'Prep Partner Performance'!AH124</f>
        <v>0</v>
      </c>
      <c r="AM118" s="176">
        <f t="shared" si="3"/>
        <v>0</v>
      </c>
      <c r="AN118" s="175" t="str">
        <f>'Prep Partner Performance'!B$3</f>
        <v>PrEP Partner Performance Tool version 2.0.0</v>
      </c>
      <c r="AO118" s="197">
        <f>'Prep Partner Performance'!AJ124</f>
        <v>0</v>
      </c>
    </row>
    <row r="119" spans="1:41" x14ac:dyDescent="0.25">
      <c r="A119" s="176" t="str">
        <f t="shared" si="2"/>
        <v>202205</v>
      </c>
      <c r="B119" s="177">
        <f>'Prep Partner Performance'!AE$2</f>
        <v>2022</v>
      </c>
      <c r="C119" s="178" t="str">
        <f>'Prep Partner Performance'!Z$2</f>
        <v>05</v>
      </c>
      <c r="D119" s="176">
        <f>'Prep Partner Performance'!G$2</f>
        <v>14943</v>
      </c>
      <c r="E119" s="175" t="str">
        <f>'Prep Partner Performance'!C$2</f>
        <v>Kisima Health Centre</v>
      </c>
      <c r="F119" s="197" t="str">
        <f>'Prep Partner Performance'!B125</f>
        <v>Number Stopped / Discontinued PrEP this month</v>
      </c>
      <c r="G119" s="175" t="str">
        <f>'Prep Partner Performance'!C125</f>
        <v>Transgender</v>
      </c>
      <c r="H119" s="175" t="str">
        <f>'Prep Partner Performance'!D125</f>
        <v>P01-118</v>
      </c>
      <c r="I119" s="175">
        <f>'Prep Partner Performance'!E125</f>
        <v>0</v>
      </c>
      <c r="J119" s="175">
        <f>'Prep Partner Performance'!F125</f>
        <v>0</v>
      </c>
      <c r="K119" s="175">
        <f>'Prep Partner Performance'!G125</f>
        <v>0</v>
      </c>
      <c r="L119" s="175">
        <f>'Prep Partner Performance'!H125</f>
        <v>0</v>
      </c>
      <c r="M119" s="175">
        <f>'Prep Partner Performance'!I125</f>
        <v>0</v>
      </c>
      <c r="N119" s="175">
        <f>'Prep Partner Performance'!J125</f>
        <v>0</v>
      </c>
      <c r="O119" s="175">
        <f>'Prep Partner Performance'!K125</f>
        <v>0</v>
      </c>
      <c r="P119" s="175">
        <f>'Prep Partner Performance'!L125</f>
        <v>0</v>
      </c>
      <c r="Q119" s="175">
        <f>'Prep Partner Performance'!M125</f>
        <v>0</v>
      </c>
      <c r="R119" s="175">
        <f>'Prep Partner Performance'!N125</f>
        <v>0</v>
      </c>
      <c r="S119" s="175">
        <f>'Prep Partner Performance'!O125</f>
        <v>0</v>
      </c>
      <c r="T119" s="175">
        <f>'Prep Partner Performance'!P125</f>
        <v>0</v>
      </c>
      <c r="U119" s="175">
        <f>'Prep Partner Performance'!Q125</f>
        <v>0</v>
      </c>
      <c r="V119" s="175">
        <f>'Prep Partner Performance'!R125</f>
        <v>0</v>
      </c>
      <c r="W119" s="175">
        <f>'Prep Partner Performance'!S125</f>
        <v>0</v>
      </c>
      <c r="X119" s="175">
        <f>'Prep Partner Performance'!T125</f>
        <v>0</v>
      </c>
      <c r="Y119" s="175">
        <f>'Prep Partner Performance'!U125</f>
        <v>0</v>
      </c>
      <c r="Z119" s="175">
        <f>'Prep Partner Performance'!V125</f>
        <v>0</v>
      </c>
      <c r="AA119" s="175">
        <f>'Prep Partner Performance'!W125</f>
        <v>0</v>
      </c>
      <c r="AB119" s="175">
        <f>'Prep Partner Performance'!X125</f>
        <v>0</v>
      </c>
      <c r="AC119" s="175">
        <f>'Prep Partner Performance'!Y125</f>
        <v>0</v>
      </c>
      <c r="AD119" s="175">
        <f>'Prep Partner Performance'!Z125</f>
        <v>0</v>
      </c>
      <c r="AE119" s="175">
        <f>'Prep Partner Performance'!AA125</f>
        <v>0</v>
      </c>
      <c r="AF119" s="175">
        <f>'Prep Partner Performance'!AB125</f>
        <v>0</v>
      </c>
      <c r="AG119" s="175">
        <f>'Prep Partner Performance'!AC125</f>
        <v>0</v>
      </c>
      <c r="AH119" s="175">
        <f>'Prep Partner Performance'!AD125</f>
        <v>0</v>
      </c>
      <c r="AI119" s="175">
        <f>'Prep Partner Performance'!AE125</f>
        <v>0</v>
      </c>
      <c r="AJ119" s="175">
        <f>'Prep Partner Performance'!AF125</f>
        <v>0</v>
      </c>
      <c r="AK119" s="175">
        <f>'Prep Partner Performance'!AG125</f>
        <v>0</v>
      </c>
      <c r="AL119" s="175">
        <f>'Prep Partner Performance'!AH125</f>
        <v>0</v>
      </c>
      <c r="AM119" s="176">
        <f t="shared" si="3"/>
        <v>0</v>
      </c>
      <c r="AN119" s="175" t="str">
        <f>'Prep Partner Performance'!B$3</f>
        <v>PrEP Partner Performance Tool version 2.0.0</v>
      </c>
      <c r="AO119" s="197">
        <f>'Prep Partner Performance'!AJ125</f>
        <v>0</v>
      </c>
    </row>
    <row r="120" spans="1:41" x14ac:dyDescent="0.25">
      <c r="A120" s="176" t="str">
        <f t="shared" si="2"/>
        <v>202205</v>
      </c>
      <c r="B120" s="177">
        <f>'Prep Partner Performance'!AE$2</f>
        <v>2022</v>
      </c>
      <c r="C120" s="178" t="str">
        <f>'Prep Partner Performance'!Z$2</f>
        <v>05</v>
      </c>
      <c r="D120" s="176">
        <f>'Prep Partner Performance'!G$2</f>
        <v>14943</v>
      </c>
      <c r="E120" s="175" t="str">
        <f>'Prep Partner Performance'!C$2</f>
        <v>Kisima Health Centre</v>
      </c>
      <c r="F120" s="197" t="str">
        <f>'Prep Partner Performance'!B$125</f>
        <v>Number Stopped / Discontinued PrEP this month</v>
      </c>
      <c r="G120" s="175" t="str">
        <f>'Prep Partner Performance'!C126</f>
        <v>Adolescent Girls and Young Women</v>
      </c>
      <c r="H120" s="175" t="str">
        <f>'Prep Partner Performance'!D126</f>
        <v>P01-119</v>
      </c>
      <c r="I120" s="175">
        <f>'Prep Partner Performance'!E126</f>
        <v>0</v>
      </c>
      <c r="J120" s="175">
        <f>'Prep Partner Performance'!F126</f>
        <v>0</v>
      </c>
      <c r="K120" s="175">
        <f>'Prep Partner Performance'!G126</f>
        <v>0</v>
      </c>
      <c r="L120" s="175">
        <f>'Prep Partner Performance'!H126</f>
        <v>0</v>
      </c>
      <c r="M120" s="175">
        <f>'Prep Partner Performance'!I126</f>
        <v>0</v>
      </c>
      <c r="N120" s="175">
        <f>'Prep Partner Performance'!J126</f>
        <v>0</v>
      </c>
      <c r="O120" s="175">
        <f>'Prep Partner Performance'!K126</f>
        <v>0</v>
      </c>
      <c r="P120" s="175">
        <f>'Prep Partner Performance'!L126</f>
        <v>0</v>
      </c>
      <c r="Q120" s="175">
        <f>'Prep Partner Performance'!M126</f>
        <v>0</v>
      </c>
      <c r="R120" s="175">
        <f>'Prep Partner Performance'!N126</f>
        <v>0</v>
      </c>
      <c r="S120" s="175">
        <f>'Prep Partner Performance'!O126</f>
        <v>0</v>
      </c>
      <c r="T120" s="175">
        <f>'Prep Partner Performance'!P126</f>
        <v>0</v>
      </c>
      <c r="U120" s="175">
        <f>'Prep Partner Performance'!Q126</f>
        <v>0</v>
      </c>
      <c r="V120" s="175">
        <f>'Prep Partner Performance'!R126</f>
        <v>0</v>
      </c>
      <c r="W120" s="175">
        <f>'Prep Partner Performance'!S126</f>
        <v>0</v>
      </c>
      <c r="X120" s="175">
        <f>'Prep Partner Performance'!T126</f>
        <v>0</v>
      </c>
      <c r="Y120" s="175">
        <f>'Prep Partner Performance'!U126</f>
        <v>0</v>
      </c>
      <c r="Z120" s="175">
        <f>'Prep Partner Performance'!V126</f>
        <v>0</v>
      </c>
      <c r="AA120" s="175">
        <f>'Prep Partner Performance'!W126</f>
        <v>0</v>
      </c>
      <c r="AB120" s="175">
        <f>'Prep Partner Performance'!X126</f>
        <v>0</v>
      </c>
      <c r="AC120" s="175">
        <f>'Prep Partner Performance'!Y126</f>
        <v>0</v>
      </c>
      <c r="AD120" s="175">
        <f>'Prep Partner Performance'!Z126</f>
        <v>0</v>
      </c>
      <c r="AE120" s="175">
        <f>'Prep Partner Performance'!AA126</f>
        <v>0</v>
      </c>
      <c r="AF120" s="175">
        <f>'Prep Partner Performance'!AB126</f>
        <v>0</v>
      </c>
      <c r="AG120" s="175">
        <f>'Prep Partner Performance'!AC126</f>
        <v>0</v>
      </c>
      <c r="AH120" s="175">
        <f>'Prep Partner Performance'!AD126</f>
        <v>0</v>
      </c>
      <c r="AI120" s="175">
        <f>'Prep Partner Performance'!AE126</f>
        <v>0</v>
      </c>
      <c r="AJ120" s="175">
        <f>'Prep Partner Performance'!AF126</f>
        <v>0</v>
      </c>
      <c r="AK120" s="175">
        <f>'Prep Partner Performance'!AG126</f>
        <v>0</v>
      </c>
      <c r="AL120" s="175">
        <f>'Prep Partner Performance'!AH126</f>
        <v>0</v>
      </c>
      <c r="AM120" s="176">
        <f t="shared" si="3"/>
        <v>0</v>
      </c>
      <c r="AN120" s="175" t="str">
        <f>'Prep Partner Performance'!B$3</f>
        <v>PrEP Partner Performance Tool version 2.0.0</v>
      </c>
      <c r="AO120" s="197">
        <f>'Prep Partner Performance'!AJ126</f>
        <v>0</v>
      </c>
    </row>
    <row r="121" spans="1:41" x14ac:dyDescent="0.25">
      <c r="A121" s="176" t="str">
        <f t="shared" si="2"/>
        <v>202205</v>
      </c>
      <c r="B121" s="177">
        <f>'Prep Partner Performance'!AE$2</f>
        <v>2022</v>
      </c>
      <c r="C121" s="178" t="str">
        <f>'Prep Partner Performance'!Z$2</f>
        <v>05</v>
      </c>
      <c r="D121" s="176">
        <f>'Prep Partner Performance'!G$2</f>
        <v>14943</v>
      </c>
      <c r="E121" s="175" t="str">
        <f>'Prep Partner Performance'!C$2</f>
        <v>Kisima Health Centre</v>
      </c>
      <c r="F121" s="197" t="str">
        <f>'Prep Partner Performance'!B$125</f>
        <v>Number Stopped / Discontinued PrEP this month</v>
      </c>
      <c r="G121" s="175" t="str">
        <f>'Prep Partner Performance'!C127</f>
        <v>Men who have Sex With Men</v>
      </c>
      <c r="H121" s="175" t="str">
        <f>'Prep Partner Performance'!D127</f>
        <v>P01-120</v>
      </c>
      <c r="I121" s="175">
        <f>'Prep Partner Performance'!E127</f>
        <v>0</v>
      </c>
      <c r="J121" s="175">
        <f>'Prep Partner Performance'!F127</f>
        <v>0</v>
      </c>
      <c r="K121" s="175">
        <f>'Prep Partner Performance'!G127</f>
        <v>0</v>
      </c>
      <c r="L121" s="175">
        <f>'Prep Partner Performance'!H127</f>
        <v>0</v>
      </c>
      <c r="M121" s="175">
        <f>'Prep Partner Performance'!I127</f>
        <v>0</v>
      </c>
      <c r="N121" s="175">
        <f>'Prep Partner Performance'!J127</f>
        <v>0</v>
      </c>
      <c r="O121" s="175">
        <f>'Prep Partner Performance'!K127</f>
        <v>0</v>
      </c>
      <c r="P121" s="175">
        <f>'Prep Partner Performance'!L127</f>
        <v>0</v>
      </c>
      <c r="Q121" s="175">
        <f>'Prep Partner Performance'!M127</f>
        <v>0</v>
      </c>
      <c r="R121" s="175">
        <f>'Prep Partner Performance'!N127</f>
        <v>0</v>
      </c>
      <c r="S121" s="175">
        <f>'Prep Partner Performance'!O127</f>
        <v>0</v>
      </c>
      <c r="T121" s="175">
        <f>'Prep Partner Performance'!P127</f>
        <v>0</v>
      </c>
      <c r="U121" s="175">
        <f>'Prep Partner Performance'!Q127</f>
        <v>0</v>
      </c>
      <c r="V121" s="175">
        <f>'Prep Partner Performance'!R127</f>
        <v>0</v>
      </c>
      <c r="W121" s="175">
        <f>'Prep Partner Performance'!S127</f>
        <v>0</v>
      </c>
      <c r="X121" s="175">
        <f>'Prep Partner Performance'!T127</f>
        <v>0</v>
      </c>
      <c r="Y121" s="175">
        <f>'Prep Partner Performance'!U127</f>
        <v>0</v>
      </c>
      <c r="Z121" s="175">
        <f>'Prep Partner Performance'!V127</f>
        <v>0</v>
      </c>
      <c r="AA121" s="175">
        <f>'Prep Partner Performance'!W127</f>
        <v>0</v>
      </c>
      <c r="AB121" s="175">
        <f>'Prep Partner Performance'!X127</f>
        <v>0</v>
      </c>
      <c r="AC121" s="175">
        <f>'Prep Partner Performance'!Y127</f>
        <v>0</v>
      </c>
      <c r="AD121" s="175">
        <f>'Prep Partner Performance'!Z127</f>
        <v>0</v>
      </c>
      <c r="AE121" s="175">
        <f>'Prep Partner Performance'!AA127</f>
        <v>0</v>
      </c>
      <c r="AF121" s="175">
        <f>'Prep Partner Performance'!AB127</f>
        <v>0</v>
      </c>
      <c r="AG121" s="175">
        <f>'Prep Partner Performance'!AC127</f>
        <v>0</v>
      </c>
      <c r="AH121" s="175">
        <f>'Prep Partner Performance'!AD127</f>
        <v>0</v>
      </c>
      <c r="AI121" s="175">
        <f>'Prep Partner Performance'!AE127</f>
        <v>0</v>
      </c>
      <c r="AJ121" s="175">
        <f>'Prep Partner Performance'!AF127</f>
        <v>0</v>
      </c>
      <c r="AK121" s="175">
        <f>'Prep Partner Performance'!AG127</f>
        <v>0</v>
      </c>
      <c r="AL121" s="175">
        <f>'Prep Partner Performance'!AH127</f>
        <v>0</v>
      </c>
      <c r="AM121" s="176">
        <f t="shared" si="3"/>
        <v>0</v>
      </c>
      <c r="AN121" s="175" t="str">
        <f>'Prep Partner Performance'!B$3</f>
        <v>PrEP Partner Performance Tool version 2.0.0</v>
      </c>
      <c r="AO121" s="197">
        <f>'Prep Partner Performance'!AJ127</f>
        <v>0</v>
      </c>
    </row>
    <row r="122" spans="1:41" x14ac:dyDescent="0.25">
      <c r="A122" s="176" t="str">
        <f t="shared" si="2"/>
        <v>202205</v>
      </c>
      <c r="B122" s="177">
        <f>'Prep Partner Performance'!AE$2</f>
        <v>2022</v>
      </c>
      <c r="C122" s="178" t="str">
        <f>'Prep Partner Performance'!Z$2</f>
        <v>05</v>
      </c>
      <c r="D122" s="176">
        <f>'Prep Partner Performance'!G$2</f>
        <v>14943</v>
      </c>
      <c r="E122" s="175" t="str">
        <f>'Prep Partner Performance'!C$2</f>
        <v>Kisima Health Centre</v>
      </c>
      <c r="F122" s="197" t="str">
        <f>'Prep Partner Performance'!B$125</f>
        <v>Number Stopped / Discontinued PrEP this month</v>
      </c>
      <c r="G122" s="175" t="str">
        <f>'Prep Partner Performance'!C128</f>
        <v>Men at high risk</v>
      </c>
      <c r="H122" s="175" t="str">
        <f>'Prep Partner Performance'!D128</f>
        <v>P01-121</v>
      </c>
      <c r="I122" s="175">
        <f>'Prep Partner Performance'!E128</f>
        <v>0</v>
      </c>
      <c r="J122" s="175">
        <f>'Prep Partner Performance'!F128</f>
        <v>0</v>
      </c>
      <c r="K122" s="175">
        <f>'Prep Partner Performance'!G128</f>
        <v>0</v>
      </c>
      <c r="L122" s="175">
        <f>'Prep Partner Performance'!H128</f>
        <v>0</v>
      </c>
      <c r="M122" s="175">
        <f>'Prep Partner Performance'!I128</f>
        <v>0</v>
      </c>
      <c r="N122" s="175">
        <f>'Prep Partner Performance'!J128</f>
        <v>0</v>
      </c>
      <c r="O122" s="175">
        <f>'Prep Partner Performance'!K128</f>
        <v>0</v>
      </c>
      <c r="P122" s="175">
        <f>'Prep Partner Performance'!L128</f>
        <v>0</v>
      </c>
      <c r="Q122" s="175">
        <f>'Prep Partner Performance'!M128</f>
        <v>0</v>
      </c>
      <c r="R122" s="175">
        <f>'Prep Partner Performance'!N128</f>
        <v>0</v>
      </c>
      <c r="S122" s="175">
        <f>'Prep Partner Performance'!O128</f>
        <v>0</v>
      </c>
      <c r="T122" s="175">
        <f>'Prep Partner Performance'!P128</f>
        <v>0</v>
      </c>
      <c r="U122" s="175">
        <f>'Prep Partner Performance'!Q128</f>
        <v>0</v>
      </c>
      <c r="V122" s="175">
        <f>'Prep Partner Performance'!R128</f>
        <v>0</v>
      </c>
      <c r="W122" s="175">
        <f>'Prep Partner Performance'!S128</f>
        <v>0</v>
      </c>
      <c r="X122" s="175">
        <f>'Prep Partner Performance'!T128</f>
        <v>0</v>
      </c>
      <c r="Y122" s="175">
        <f>'Prep Partner Performance'!U128</f>
        <v>0</v>
      </c>
      <c r="Z122" s="175">
        <f>'Prep Partner Performance'!V128</f>
        <v>0</v>
      </c>
      <c r="AA122" s="175">
        <f>'Prep Partner Performance'!W128</f>
        <v>0</v>
      </c>
      <c r="AB122" s="175">
        <f>'Prep Partner Performance'!X128</f>
        <v>0</v>
      </c>
      <c r="AC122" s="175">
        <f>'Prep Partner Performance'!Y128</f>
        <v>0</v>
      </c>
      <c r="AD122" s="175">
        <f>'Prep Partner Performance'!Z128</f>
        <v>0</v>
      </c>
      <c r="AE122" s="175">
        <f>'Prep Partner Performance'!AA128</f>
        <v>0</v>
      </c>
      <c r="AF122" s="175">
        <f>'Prep Partner Performance'!AB128</f>
        <v>0</v>
      </c>
      <c r="AG122" s="175">
        <f>'Prep Partner Performance'!AC128</f>
        <v>0</v>
      </c>
      <c r="AH122" s="175">
        <f>'Prep Partner Performance'!AD128</f>
        <v>0</v>
      </c>
      <c r="AI122" s="175">
        <f>'Prep Partner Performance'!AE128</f>
        <v>0</v>
      </c>
      <c r="AJ122" s="175">
        <f>'Prep Partner Performance'!AF128</f>
        <v>0</v>
      </c>
      <c r="AK122" s="175">
        <f>'Prep Partner Performance'!AG128</f>
        <v>0</v>
      </c>
      <c r="AL122" s="175">
        <f>'Prep Partner Performance'!AH128</f>
        <v>0</v>
      </c>
      <c r="AM122" s="176">
        <f t="shared" si="3"/>
        <v>0</v>
      </c>
      <c r="AN122" s="175" t="str">
        <f>'Prep Partner Performance'!B$3</f>
        <v>PrEP Partner Performance Tool version 2.0.0</v>
      </c>
      <c r="AO122" s="197">
        <f>'Prep Partner Performance'!AJ128</f>
        <v>0</v>
      </c>
    </row>
    <row r="123" spans="1:41" x14ac:dyDescent="0.25">
      <c r="A123" s="176" t="str">
        <f t="shared" si="2"/>
        <v>202205</v>
      </c>
      <c r="B123" s="177">
        <f>'Prep Partner Performance'!AE$2</f>
        <v>2022</v>
      </c>
      <c r="C123" s="178" t="str">
        <f>'Prep Partner Performance'!Z$2</f>
        <v>05</v>
      </c>
      <c r="D123" s="176">
        <f>'Prep Partner Performance'!G$2</f>
        <v>14943</v>
      </c>
      <c r="E123" s="175" t="str">
        <f>'Prep Partner Performance'!C$2</f>
        <v>Kisima Health Centre</v>
      </c>
      <c r="F123" s="197" t="str">
        <f>'Prep Partner Performance'!B$125</f>
        <v>Number Stopped / Discontinued PrEP this month</v>
      </c>
      <c r="G123" s="175" t="str">
        <f>'Prep Partner Performance'!C129</f>
        <v>Female Sex Workers</v>
      </c>
      <c r="H123" s="175" t="str">
        <f>'Prep Partner Performance'!D129</f>
        <v>P01-122</v>
      </c>
      <c r="I123" s="175">
        <f>'Prep Partner Performance'!E129</f>
        <v>0</v>
      </c>
      <c r="J123" s="175">
        <f>'Prep Partner Performance'!F129</f>
        <v>0</v>
      </c>
      <c r="K123" s="175">
        <f>'Prep Partner Performance'!G129</f>
        <v>0</v>
      </c>
      <c r="L123" s="175">
        <f>'Prep Partner Performance'!H129</f>
        <v>0</v>
      </c>
      <c r="M123" s="175">
        <f>'Prep Partner Performance'!I129</f>
        <v>0</v>
      </c>
      <c r="N123" s="175">
        <f>'Prep Partner Performance'!J129</f>
        <v>0</v>
      </c>
      <c r="O123" s="175">
        <f>'Prep Partner Performance'!K129</f>
        <v>0</v>
      </c>
      <c r="P123" s="175">
        <f>'Prep Partner Performance'!L129</f>
        <v>0</v>
      </c>
      <c r="Q123" s="175">
        <f>'Prep Partner Performance'!M129</f>
        <v>0</v>
      </c>
      <c r="R123" s="175">
        <f>'Prep Partner Performance'!N129</f>
        <v>0</v>
      </c>
      <c r="S123" s="175">
        <f>'Prep Partner Performance'!O129</f>
        <v>0</v>
      </c>
      <c r="T123" s="175">
        <f>'Prep Partner Performance'!P129</f>
        <v>0</v>
      </c>
      <c r="U123" s="175">
        <f>'Prep Partner Performance'!Q129</f>
        <v>0</v>
      </c>
      <c r="V123" s="175">
        <f>'Prep Partner Performance'!R129</f>
        <v>0</v>
      </c>
      <c r="W123" s="175">
        <f>'Prep Partner Performance'!S129</f>
        <v>0</v>
      </c>
      <c r="X123" s="175">
        <f>'Prep Partner Performance'!T129</f>
        <v>0</v>
      </c>
      <c r="Y123" s="175">
        <f>'Prep Partner Performance'!U129</f>
        <v>0</v>
      </c>
      <c r="Z123" s="175">
        <f>'Prep Partner Performance'!V129</f>
        <v>0</v>
      </c>
      <c r="AA123" s="175">
        <f>'Prep Partner Performance'!W129</f>
        <v>0</v>
      </c>
      <c r="AB123" s="175">
        <f>'Prep Partner Performance'!X129</f>
        <v>0</v>
      </c>
      <c r="AC123" s="175">
        <f>'Prep Partner Performance'!Y129</f>
        <v>0</v>
      </c>
      <c r="AD123" s="175">
        <f>'Prep Partner Performance'!Z129</f>
        <v>0</v>
      </c>
      <c r="AE123" s="175">
        <f>'Prep Partner Performance'!AA129</f>
        <v>0</v>
      </c>
      <c r="AF123" s="175">
        <f>'Prep Partner Performance'!AB129</f>
        <v>0</v>
      </c>
      <c r="AG123" s="175">
        <f>'Prep Partner Performance'!AC129</f>
        <v>0</v>
      </c>
      <c r="AH123" s="175">
        <f>'Prep Partner Performance'!AD129</f>
        <v>0</v>
      </c>
      <c r="AI123" s="175">
        <f>'Prep Partner Performance'!AE129</f>
        <v>0</v>
      </c>
      <c r="AJ123" s="175">
        <f>'Prep Partner Performance'!AF129</f>
        <v>0</v>
      </c>
      <c r="AK123" s="175">
        <f>'Prep Partner Performance'!AG129</f>
        <v>0</v>
      </c>
      <c r="AL123" s="175">
        <f>'Prep Partner Performance'!AH129</f>
        <v>0</v>
      </c>
      <c r="AM123" s="176">
        <f t="shared" si="3"/>
        <v>0</v>
      </c>
      <c r="AN123" s="175" t="str">
        <f>'Prep Partner Performance'!B$3</f>
        <v>PrEP Partner Performance Tool version 2.0.0</v>
      </c>
      <c r="AO123" s="197">
        <f>'Prep Partner Performance'!AJ129</f>
        <v>0</v>
      </c>
    </row>
    <row r="124" spans="1:41" x14ac:dyDescent="0.25">
      <c r="A124" s="176" t="str">
        <f t="shared" si="2"/>
        <v>202205</v>
      </c>
      <c r="B124" s="177">
        <f>'Prep Partner Performance'!AE$2</f>
        <v>2022</v>
      </c>
      <c r="C124" s="178" t="str">
        <f>'Prep Partner Performance'!Z$2</f>
        <v>05</v>
      </c>
      <c r="D124" s="176">
        <f>'Prep Partner Performance'!G$2</f>
        <v>14943</v>
      </c>
      <c r="E124" s="175" t="str">
        <f>'Prep Partner Performance'!C$2</f>
        <v>Kisima Health Centre</v>
      </c>
      <c r="F124" s="197" t="str">
        <f>'Prep Partner Performance'!B$125</f>
        <v>Number Stopped / Discontinued PrEP this month</v>
      </c>
      <c r="G124" s="175" t="str">
        <f>'Prep Partner Performance'!C130</f>
        <v>People who Inject Drugs</v>
      </c>
      <c r="H124" s="175" t="str">
        <f>'Prep Partner Performance'!D130</f>
        <v>P01-123</v>
      </c>
      <c r="I124" s="175">
        <f>'Prep Partner Performance'!E130</f>
        <v>0</v>
      </c>
      <c r="J124" s="175">
        <f>'Prep Partner Performance'!F130</f>
        <v>0</v>
      </c>
      <c r="K124" s="175">
        <f>'Prep Partner Performance'!G130</f>
        <v>0</v>
      </c>
      <c r="L124" s="175">
        <f>'Prep Partner Performance'!H130</f>
        <v>0</v>
      </c>
      <c r="M124" s="175">
        <f>'Prep Partner Performance'!I130</f>
        <v>0</v>
      </c>
      <c r="N124" s="175">
        <f>'Prep Partner Performance'!J130</f>
        <v>0</v>
      </c>
      <c r="O124" s="175">
        <f>'Prep Partner Performance'!K130</f>
        <v>0</v>
      </c>
      <c r="P124" s="175">
        <f>'Prep Partner Performance'!L130</f>
        <v>0</v>
      </c>
      <c r="Q124" s="175">
        <f>'Prep Partner Performance'!M130</f>
        <v>0</v>
      </c>
      <c r="R124" s="175">
        <f>'Prep Partner Performance'!N130</f>
        <v>0</v>
      </c>
      <c r="S124" s="175">
        <f>'Prep Partner Performance'!O130</f>
        <v>0</v>
      </c>
      <c r="T124" s="175">
        <f>'Prep Partner Performance'!P130</f>
        <v>0</v>
      </c>
      <c r="U124" s="175">
        <f>'Prep Partner Performance'!Q130</f>
        <v>0</v>
      </c>
      <c r="V124" s="175">
        <f>'Prep Partner Performance'!R130</f>
        <v>0</v>
      </c>
      <c r="W124" s="175">
        <f>'Prep Partner Performance'!S130</f>
        <v>0</v>
      </c>
      <c r="X124" s="175">
        <f>'Prep Partner Performance'!T130</f>
        <v>0</v>
      </c>
      <c r="Y124" s="175">
        <f>'Prep Partner Performance'!U130</f>
        <v>0</v>
      </c>
      <c r="Z124" s="175">
        <f>'Prep Partner Performance'!V130</f>
        <v>0</v>
      </c>
      <c r="AA124" s="175">
        <f>'Prep Partner Performance'!W130</f>
        <v>0</v>
      </c>
      <c r="AB124" s="175">
        <f>'Prep Partner Performance'!X130</f>
        <v>0</v>
      </c>
      <c r="AC124" s="175">
        <f>'Prep Partner Performance'!Y130</f>
        <v>0</v>
      </c>
      <c r="AD124" s="175">
        <f>'Prep Partner Performance'!Z130</f>
        <v>0</v>
      </c>
      <c r="AE124" s="175">
        <f>'Prep Partner Performance'!AA130</f>
        <v>0</v>
      </c>
      <c r="AF124" s="175">
        <f>'Prep Partner Performance'!AB130</f>
        <v>0</v>
      </c>
      <c r="AG124" s="175">
        <f>'Prep Partner Performance'!AC130</f>
        <v>0</v>
      </c>
      <c r="AH124" s="175">
        <f>'Prep Partner Performance'!AD130</f>
        <v>0</v>
      </c>
      <c r="AI124" s="175">
        <f>'Prep Partner Performance'!AE130</f>
        <v>0</v>
      </c>
      <c r="AJ124" s="175">
        <f>'Prep Partner Performance'!AF130</f>
        <v>0</v>
      </c>
      <c r="AK124" s="175">
        <f>'Prep Partner Performance'!AG130</f>
        <v>0</v>
      </c>
      <c r="AL124" s="175">
        <f>'Prep Partner Performance'!AH130</f>
        <v>0</v>
      </c>
      <c r="AM124" s="176">
        <f t="shared" si="3"/>
        <v>0</v>
      </c>
      <c r="AN124" s="175" t="str">
        <f>'Prep Partner Performance'!B$3</f>
        <v>PrEP Partner Performance Tool version 2.0.0</v>
      </c>
      <c r="AO124" s="197">
        <f>'Prep Partner Performance'!AJ130</f>
        <v>0</v>
      </c>
    </row>
    <row r="125" spans="1:41" x14ac:dyDescent="0.25">
      <c r="A125" s="176" t="str">
        <f t="shared" si="2"/>
        <v>202205</v>
      </c>
      <c r="B125" s="177">
        <f>'Prep Partner Performance'!AE$2</f>
        <v>2022</v>
      </c>
      <c r="C125" s="178" t="str">
        <f>'Prep Partner Performance'!Z$2</f>
        <v>05</v>
      </c>
      <c r="D125" s="176">
        <f>'Prep Partner Performance'!G$2</f>
        <v>14943</v>
      </c>
      <c r="E125" s="175" t="str">
        <f>'Prep Partner Performance'!C$2</f>
        <v>Kisima Health Centre</v>
      </c>
      <c r="F125" s="197" t="str">
        <f>'Prep Partner Performance'!B$125</f>
        <v>Number Stopped / Discontinued PrEP this month</v>
      </c>
      <c r="G125" s="175" t="str">
        <f>'Prep Partner Performance'!C131</f>
        <v>Other Women</v>
      </c>
      <c r="H125" s="175" t="str">
        <f>'Prep Partner Performance'!D131</f>
        <v>P01-124</v>
      </c>
      <c r="I125" s="175">
        <f>'Prep Partner Performance'!E131</f>
        <v>0</v>
      </c>
      <c r="J125" s="175">
        <f>'Prep Partner Performance'!F131</f>
        <v>0</v>
      </c>
      <c r="K125" s="175">
        <f>'Prep Partner Performance'!G131</f>
        <v>0</v>
      </c>
      <c r="L125" s="175">
        <f>'Prep Partner Performance'!H131</f>
        <v>0</v>
      </c>
      <c r="M125" s="175">
        <f>'Prep Partner Performance'!I131</f>
        <v>0</v>
      </c>
      <c r="N125" s="175">
        <f>'Prep Partner Performance'!J131</f>
        <v>0</v>
      </c>
      <c r="O125" s="175">
        <f>'Prep Partner Performance'!K131</f>
        <v>0</v>
      </c>
      <c r="P125" s="175">
        <f>'Prep Partner Performance'!L131</f>
        <v>0</v>
      </c>
      <c r="Q125" s="175">
        <f>'Prep Partner Performance'!M131</f>
        <v>0</v>
      </c>
      <c r="R125" s="175">
        <f>'Prep Partner Performance'!N131</f>
        <v>0</v>
      </c>
      <c r="S125" s="175">
        <f>'Prep Partner Performance'!O131</f>
        <v>0</v>
      </c>
      <c r="T125" s="175">
        <f>'Prep Partner Performance'!P131</f>
        <v>0</v>
      </c>
      <c r="U125" s="175">
        <f>'Prep Partner Performance'!Q131</f>
        <v>0</v>
      </c>
      <c r="V125" s="175">
        <f>'Prep Partner Performance'!R131</f>
        <v>0</v>
      </c>
      <c r="W125" s="175">
        <f>'Prep Partner Performance'!S131</f>
        <v>0</v>
      </c>
      <c r="X125" s="175">
        <f>'Prep Partner Performance'!T131</f>
        <v>0</v>
      </c>
      <c r="Y125" s="175">
        <f>'Prep Partner Performance'!U131</f>
        <v>0</v>
      </c>
      <c r="Z125" s="175">
        <f>'Prep Partner Performance'!V131</f>
        <v>0</v>
      </c>
      <c r="AA125" s="175">
        <f>'Prep Partner Performance'!W131</f>
        <v>0</v>
      </c>
      <c r="AB125" s="175">
        <f>'Prep Partner Performance'!X131</f>
        <v>0</v>
      </c>
      <c r="AC125" s="175">
        <f>'Prep Partner Performance'!Y131</f>
        <v>0</v>
      </c>
      <c r="AD125" s="175">
        <f>'Prep Partner Performance'!Z131</f>
        <v>0</v>
      </c>
      <c r="AE125" s="175">
        <f>'Prep Partner Performance'!AA131</f>
        <v>0</v>
      </c>
      <c r="AF125" s="175">
        <f>'Prep Partner Performance'!AB131</f>
        <v>0</v>
      </c>
      <c r="AG125" s="175">
        <f>'Prep Partner Performance'!AC131</f>
        <v>0</v>
      </c>
      <c r="AH125" s="175">
        <f>'Prep Partner Performance'!AD131</f>
        <v>0</v>
      </c>
      <c r="AI125" s="175">
        <f>'Prep Partner Performance'!AE131</f>
        <v>0</v>
      </c>
      <c r="AJ125" s="175">
        <f>'Prep Partner Performance'!AF131</f>
        <v>0</v>
      </c>
      <c r="AK125" s="175">
        <f>'Prep Partner Performance'!AG131</f>
        <v>0</v>
      </c>
      <c r="AL125" s="175">
        <f>'Prep Partner Performance'!AH131</f>
        <v>0</v>
      </c>
      <c r="AM125" s="176">
        <f t="shared" si="3"/>
        <v>0</v>
      </c>
      <c r="AN125" s="175" t="str">
        <f>'Prep Partner Performance'!B$3</f>
        <v>PrEP Partner Performance Tool version 2.0.0</v>
      </c>
      <c r="AO125" s="197">
        <f>'Prep Partner Performance'!AJ131</f>
        <v>0</v>
      </c>
    </row>
    <row r="126" spans="1:41" x14ac:dyDescent="0.25">
      <c r="A126" s="176" t="str">
        <f t="shared" si="2"/>
        <v>202205</v>
      </c>
      <c r="B126" s="177">
        <f>'Prep Partner Performance'!AE$2</f>
        <v>2022</v>
      </c>
      <c r="C126" s="178" t="str">
        <f>'Prep Partner Performance'!Z$2</f>
        <v>05</v>
      </c>
      <c r="D126" s="176">
        <f>'Prep Partner Performance'!G$2</f>
        <v>14943</v>
      </c>
      <c r="E126" s="175" t="str">
        <f>'Prep Partner Performance'!C$2</f>
        <v>Kisima Health Centre</v>
      </c>
      <c r="F126" s="197" t="str">
        <f>'Prep Partner Performance'!B$125</f>
        <v>Number Stopped / Discontinued PrEP this month</v>
      </c>
      <c r="G126" s="175" t="str">
        <f>'Prep Partner Performance'!C132</f>
        <v>Serodiscordant Couple</v>
      </c>
      <c r="H126" s="175" t="str">
        <f>'Prep Partner Performance'!D132</f>
        <v>P01-125</v>
      </c>
      <c r="I126" s="175">
        <f>'Prep Partner Performance'!E132</f>
        <v>0</v>
      </c>
      <c r="J126" s="175">
        <f>'Prep Partner Performance'!F132</f>
        <v>0</v>
      </c>
      <c r="K126" s="175">
        <f>'Prep Partner Performance'!G132</f>
        <v>0</v>
      </c>
      <c r="L126" s="175">
        <f>'Prep Partner Performance'!H132</f>
        <v>0</v>
      </c>
      <c r="M126" s="175">
        <f>'Prep Partner Performance'!I132</f>
        <v>0</v>
      </c>
      <c r="N126" s="175">
        <f>'Prep Partner Performance'!J132</f>
        <v>0</v>
      </c>
      <c r="O126" s="175">
        <f>'Prep Partner Performance'!K132</f>
        <v>0</v>
      </c>
      <c r="P126" s="175">
        <f>'Prep Partner Performance'!L132</f>
        <v>0</v>
      </c>
      <c r="Q126" s="175">
        <f>'Prep Partner Performance'!M132</f>
        <v>0</v>
      </c>
      <c r="R126" s="175">
        <f>'Prep Partner Performance'!N132</f>
        <v>0</v>
      </c>
      <c r="S126" s="175">
        <f>'Prep Partner Performance'!O132</f>
        <v>0</v>
      </c>
      <c r="T126" s="175">
        <f>'Prep Partner Performance'!P132</f>
        <v>0</v>
      </c>
      <c r="U126" s="175">
        <f>'Prep Partner Performance'!Q132</f>
        <v>0</v>
      </c>
      <c r="V126" s="175">
        <f>'Prep Partner Performance'!R132</f>
        <v>0</v>
      </c>
      <c r="W126" s="175">
        <f>'Prep Partner Performance'!S132</f>
        <v>0</v>
      </c>
      <c r="X126" s="175">
        <f>'Prep Partner Performance'!T132</f>
        <v>0</v>
      </c>
      <c r="Y126" s="175">
        <f>'Prep Partner Performance'!U132</f>
        <v>0</v>
      </c>
      <c r="Z126" s="175">
        <f>'Prep Partner Performance'!V132</f>
        <v>0</v>
      </c>
      <c r="AA126" s="175">
        <f>'Prep Partner Performance'!W132</f>
        <v>0</v>
      </c>
      <c r="AB126" s="175">
        <f>'Prep Partner Performance'!X132</f>
        <v>0</v>
      </c>
      <c r="AC126" s="175">
        <f>'Prep Partner Performance'!Y132</f>
        <v>0</v>
      </c>
      <c r="AD126" s="175">
        <f>'Prep Partner Performance'!Z132</f>
        <v>0</v>
      </c>
      <c r="AE126" s="175">
        <f>'Prep Partner Performance'!AA132</f>
        <v>0</v>
      </c>
      <c r="AF126" s="175">
        <f>'Prep Partner Performance'!AB132</f>
        <v>0</v>
      </c>
      <c r="AG126" s="175">
        <f>'Prep Partner Performance'!AC132</f>
        <v>0</v>
      </c>
      <c r="AH126" s="175">
        <f>'Prep Partner Performance'!AD132</f>
        <v>0</v>
      </c>
      <c r="AI126" s="175">
        <f>'Prep Partner Performance'!AE132</f>
        <v>0</v>
      </c>
      <c r="AJ126" s="175">
        <f>'Prep Partner Performance'!AF132</f>
        <v>0</v>
      </c>
      <c r="AK126" s="175">
        <f>'Prep Partner Performance'!AG132</f>
        <v>0</v>
      </c>
      <c r="AL126" s="175">
        <f>'Prep Partner Performance'!AH132</f>
        <v>0</v>
      </c>
      <c r="AM126" s="176">
        <f t="shared" si="3"/>
        <v>0</v>
      </c>
      <c r="AN126" s="175" t="str">
        <f>'Prep Partner Performance'!B$3</f>
        <v>PrEP Partner Performance Tool version 2.0.0</v>
      </c>
      <c r="AO126" s="197">
        <f>'Prep Partner Performance'!AJ132</f>
        <v>0</v>
      </c>
    </row>
    <row r="127" spans="1:41" s="194" customFormat="1" x14ac:dyDescent="0.25">
      <c r="A127" s="190" t="str">
        <f t="shared" si="2"/>
        <v>202205</v>
      </c>
      <c r="B127" s="191">
        <f>'Prep Partner Performance'!AE$2</f>
        <v>2022</v>
      </c>
      <c r="C127" s="192" t="str">
        <f>'Prep Partner Performance'!Z$2</f>
        <v>05</v>
      </c>
      <c r="D127" s="190">
        <f>'Prep Partner Performance'!G$2</f>
        <v>14943</v>
      </c>
      <c r="E127" s="193" t="str">
        <f>'Prep Partner Performance'!C$2</f>
        <v>Kisima Health Centre</v>
      </c>
      <c r="F127" s="198" t="str">
        <f>'Prep Partner Performance'!B$125</f>
        <v>Number Stopped / Discontinued PrEP this month</v>
      </c>
      <c r="G127" s="193" t="str">
        <f>'Prep Partner Performance'!C133</f>
        <v>Pregnant and Breast Feeding Women</v>
      </c>
      <c r="H127" s="193" t="str">
        <f>'Prep Partner Performance'!D133</f>
        <v>P01-126</v>
      </c>
      <c r="I127" s="193">
        <f>'Prep Partner Performance'!E133</f>
        <v>0</v>
      </c>
      <c r="J127" s="193">
        <f>'Prep Partner Performance'!F133</f>
        <v>0</v>
      </c>
      <c r="K127" s="193">
        <f>'Prep Partner Performance'!G133</f>
        <v>0</v>
      </c>
      <c r="L127" s="193">
        <f>'Prep Partner Performance'!H133</f>
        <v>0</v>
      </c>
      <c r="M127" s="193">
        <f>'Prep Partner Performance'!I133</f>
        <v>0</v>
      </c>
      <c r="N127" s="193">
        <f>'Prep Partner Performance'!J133</f>
        <v>0</v>
      </c>
      <c r="O127" s="193">
        <f>'Prep Partner Performance'!K133</f>
        <v>0</v>
      </c>
      <c r="P127" s="193">
        <f>'Prep Partner Performance'!L133</f>
        <v>0</v>
      </c>
      <c r="Q127" s="193">
        <f>'Prep Partner Performance'!M133</f>
        <v>0</v>
      </c>
      <c r="R127" s="193">
        <f>'Prep Partner Performance'!N133</f>
        <v>0</v>
      </c>
      <c r="S127" s="193">
        <f>'Prep Partner Performance'!O133</f>
        <v>0</v>
      </c>
      <c r="T127" s="193">
        <f>'Prep Partner Performance'!P133</f>
        <v>0</v>
      </c>
      <c r="U127" s="193">
        <f>'Prep Partner Performance'!Q133</f>
        <v>0</v>
      </c>
      <c r="V127" s="193">
        <f>'Prep Partner Performance'!R133</f>
        <v>0</v>
      </c>
      <c r="W127" s="193">
        <f>'Prep Partner Performance'!S133</f>
        <v>0</v>
      </c>
      <c r="X127" s="193">
        <f>'Prep Partner Performance'!T133</f>
        <v>0</v>
      </c>
      <c r="Y127" s="193">
        <f>'Prep Partner Performance'!U133</f>
        <v>0</v>
      </c>
      <c r="Z127" s="193">
        <f>'Prep Partner Performance'!V133</f>
        <v>0</v>
      </c>
      <c r="AA127" s="193">
        <f>'Prep Partner Performance'!W133</f>
        <v>0</v>
      </c>
      <c r="AB127" s="193">
        <f>'Prep Partner Performance'!X133</f>
        <v>0</v>
      </c>
      <c r="AC127" s="193">
        <f>'Prep Partner Performance'!Y133</f>
        <v>0</v>
      </c>
      <c r="AD127" s="193">
        <f>'Prep Partner Performance'!Z133</f>
        <v>0</v>
      </c>
      <c r="AE127" s="193">
        <f>'Prep Partner Performance'!AA133</f>
        <v>0</v>
      </c>
      <c r="AF127" s="193">
        <f>'Prep Partner Performance'!AB133</f>
        <v>0</v>
      </c>
      <c r="AG127" s="193">
        <f>'Prep Partner Performance'!AC133</f>
        <v>0</v>
      </c>
      <c r="AH127" s="193">
        <f>'Prep Partner Performance'!AD133</f>
        <v>0</v>
      </c>
      <c r="AI127" s="193">
        <f>'Prep Partner Performance'!AE133</f>
        <v>0</v>
      </c>
      <c r="AJ127" s="193">
        <f>'Prep Partner Performance'!AF133</f>
        <v>0</v>
      </c>
      <c r="AK127" s="193">
        <f>'Prep Partner Performance'!AG133</f>
        <v>0</v>
      </c>
      <c r="AL127" s="193">
        <f>'Prep Partner Performance'!AH133</f>
        <v>0</v>
      </c>
      <c r="AM127" s="190">
        <f t="shared" si="3"/>
        <v>0</v>
      </c>
      <c r="AN127" s="193" t="str">
        <f>'Prep Partner Performance'!B$3</f>
        <v>PrEP Partner Performance Tool version 2.0.0</v>
      </c>
      <c r="AO127" s="198">
        <f>'Prep Partner Performance'!AJ133</f>
        <v>0</v>
      </c>
    </row>
    <row r="128" spans="1:41" s="195" customFormat="1" x14ac:dyDescent="0.25">
      <c r="A128" s="179" t="str">
        <f t="shared" si="2"/>
        <v>202205</v>
      </c>
      <c r="B128" s="180">
        <f>'Prep Partner Performance'!AE$2</f>
        <v>2022</v>
      </c>
      <c r="C128" s="181" t="str">
        <f>'Prep Partner Performance'!Z$2</f>
        <v>05</v>
      </c>
      <c r="D128" s="179">
        <f>'Prep Partner Performance'!G$2</f>
        <v>14943</v>
      </c>
      <c r="E128" s="182" t="str">
        <f>'Prep Partner Performance'!C$2</f>
        <v>Kisima Health Centre</v>
      </c>
      <c r="F128" s="199" t="str">
        <f>'Prep Partner Performance'!B135</f>
        <v>Sero- Serodiscordant Couples trying to conceive</v>
      </c>
      <c r="G128" s="182" t="str">
        <f>'Prep Partner Performance'!C135</f>
        <v>Serodiscordant Couple</v>
      </c>
      <c r="H128" s="182" t="str">
        <f>'Prep Partner Performance'!D135</f>
        <v>P01-127</v>
      </c>
      <c r="I128" s="182">
        <f>'Prep Partner Performance'!E135</f>
        <v>0</v>
      </c>
      <c r="J128" s="182">
        <f>'Prep Partner Performance'!F135</f>
        <v>0</v>
      </c>
      <c r="K128" s="182">
        <f>'Prep Partner Performance'!G135</f>
        <v>0</v>
      </c>
      <c r="L128" s="182">
        <f>'Prep Partner Performance'!H135</f>
        <v>0</v>
      </c>
      <c r="M128" s="182">
        <f>'Prep Partner Performance'!I135</f>
        <v>0</v>
      </c>
      <c r="N128" s="182">
        <f>'Prep Partner Performance'!J135</f>
        <v>0</v>
      </c>
      <c r="O128" s="182">
        <f>'Prep Partner Performance'!K135</f>
        <v>0</v>
      </c>
      <c r="P128" s="182">
        <f>'Prep Partner Performance'!L135</f>
        <v>0</v>
      </c>
      <c r="Q128" s="182">
        <f>'Prep Partner Performance'!M135</f>
        <v>0</v>
      </c>
      <c r="R128" s="182">
        <f>'Prep Partner Performance'!N135</f>
        <v>0</v>
      </c>
      <c r="S128" s="182">
        <f>'Prep Partner Performance'!O135</f>
        <v>0</v>
      </c>
      <c r="T128" s="182">
        <f>'Prep Partner Performance'!P135</f>
        <v>0</v>
      </c>
      <c r="U128" s="182">
        <f>'Prep Partner Performance'!Q135</f>
        <v>0</v>
      </c>
      <c r="V128" s="182">
        <f>'Prep Partner Performance'!R135</f>
        <v>0</v>
      </c>
      <c r="W128" s="182">
        <f>'Prep Partner Performance'!S135</f>
        <v>0</v>
      </c>
      <c r="X128" s="182">
        <f>'Prep Partner Performance'!T135</f>
        <v>0</v>
      </c>
      <c r="Y128" s="182">
        <f>'Prep Partner Performance'!U135</f>
        <v>0</v>
      </c>
      <c r="Z128" s="182">
        <f>'Prep Partner Performance'!V135</f>
        <v>0</v>
      </c>
      <c r="AA128" s="182">
        <f>'Prep Partner Performance'!W135</f>
        <v>0</v>
      </c>
      <c r="AB128" s="182">
        <f>'Prep Partner Performance'!X135</f>
        <v>0</v>
      </c>
      <c r="AC128" s="182">
        <f>'Prep Partner Performance'!Y135</f>
        <v>0</v>
      </c>
      <c r="AD128" s="182">
        <f>'Prep Partner Performance'!Z135</f>
        <v>0</v>
      </c>
      <c r="AE128" s="182">
        <f>'Prep Partner Performance'!AA135</f>
        <v>0</v>
      </c>
      <c r="AF128" s="182">
        <f>'Prep Partner Performance'!AB135</f>
        <v>0</v>
      </c>
      <c r="AG128" s="182">
        <f>'Prep Partner Performance'!AC135</f>
        <v>0</v>
      </c>
      <c r="AH128" s="182">
        <f>'Prep Partner Performance'!AD135</f>
        <v>0</v>
      </c>
      <c r="AI128" s="182">
        <f>'Prep Partner Performance'!AE135</f>
        <v>0</v>
      </c>
      <c r="AJ128" s="182">
        <f>'Prep Partner Performance'!AF135</f>
        <v>0</v>
      </c>
      <c r="AK128" s="182">
        <f>'Prep Partner Performance'!AG135</f>
        <v>0</v>
      </c>
      <c r="AL128" s="182">
        <f>'Prep Partner Performance'!AH135</f>
        <v>0</v>
      </c>
      <c r="AM128" s="179">
        <f t="shared" si="3"/>
        <v>0</v>
      </c>
      <c r="AN128" s="182" t="str">
        <f>'Prep Partner Performance'!B$3</f>
        <v>PrEP Partner Performance Tool version 2.0.0</v>
      </c>
      <c r="AO128" s="199">
        <f>'Prep Partner Performance'!AJ135</f>
        <v>0</v>
      </c>
    </row>
    <row r="129" spans="1:41" x14ac:dyDescent="0.25">
      <c r="A129" s="176" t="str">
        <f t="shared" si="2"/>
        <v>202205</v>
      </c>
      <c r="B129" s="177">
        <f>'Prep Partner Performance'!AE$2</f>
        <v>2022</v>
      </c>
      <c r="C129" s="178" t="str">
        <f>'Prep Partner Performance'!Z$2</f>
        <v>05</v>
      </c>
      <c r="D129" s="176">
        <f>'Prep Partner Performance'!G$2</f>
        <v>14943</v>
      </c>
      <c r="E129" s="175" t="str">
        <f>'Prep Partner Performance'!C$2</f>
        <v>Kisima Health Centre</v>
      </c>
      <c r="F129" s="197" t="str">
        <f>'Prep Partner Performance'!B136</f>
        <v>Partner+ve(not on art, art_last 6mnt, Poor Viral suppression)</v>
      </c>
      <c r="G129" s="175" t="str">
        <f>'Prep Partner Performance'!C136</f>
        <v>Serodiscordant Couple</v>
      </c>
      <c r="H129" s="175" t="str">
        <f>'Prep Partner Performance'!D136</f>
        <v>P01-128</v>
      </c>
      <c r="I129" s="183">
        <f>'Prep Partner Performance'!E136</f>
        <v>0</v>
      </c>
      <c r="J129" s="183">
        <f>'Prep Partner Performance'!F136</f>
        <v>0</v>
      </c>
      <c r="K129" s="183">
        <f>'Prep Partner Performance'!G136</f>
        <v>0</v>
      </c>
      <c r="L129" s="183">
        <f>'Prep Partner Performance'!H136</f>
        <v>0</v>
      </c>
      <c r="M129" s="183">
        <f>'Prep Partner Performance'!I136</f>
        <v>0</v>
      </c>
      <c r="N129" s="183">
        <f>'Prep Partner Performance'!J136</f>
        <v>0</v>
      </c>
      <c r="O129" s="183">
        <f>'Prep Partner Performance'!K136</f>
        <v>0</v>
      </c>
      <c r="P129" s="183">
        <f>'Prep Partner Performance'!L136</f>
        <v>0</v>
      </c>
      <c r="Q129" s="183">
        <f>'Prep Partner Performance'!M136</f>
        <v>0</v>
      </c>
      <c r="R129" s="183">
        <f>'Prep Partner Performance'!N136</f>
        <v>0</v>
      </c>
      <c r="S129" s="183">
        <f>'Prep Partner Performance'!O136</f>
        <v>0</v>
      </c>
      <c r="T129" s="183">
        <f>'Prep Partner Performance'!P136</f>
        <v>0</v>
      </c>
      <c r="U129" s="183">
        <f>'Prep Partner Performance'!Q136</f>
        <v>0</v>
      </c>
      <c r="V129" s="183">
        <f>'Prep Partner Performance'!R136</f>
        <v>0</v>
      </c>
      <c r="W129" s="183">
        <f>'Prep Partner Performance'!S136</f>
        <v>0</v>
      </c>
      <c r="X129" s="183">
        <f>'Prep Partner Performance'!T136</f>
        <v>0</v>
      </c>
      <c r="Y129" s="183">
        <f>'Prep Partner Performance'!U136</f>
        <v>0</v>
      </c>
      <c r="Z129" s="183">
        <f>'Prep Partner Performance'!V136</f>
        <v>0</v>
      </c>
      <c r="AA129" s="183">
        <f>'Prep Partner Performance'!W136</f>
        <v>0</v>
      </c>
      <c r="AB129" s="183">
        <f>'Prep Partner Performance'!X136</f>
        <v>0</v>
      </c>
      <c r="AC129" s="183">
        <f>'Prep Partner Performance'!Y136</f>
        <v>0</v>
      </c>
      <c r="AD129" s="183">
        <f>'Prep Partner Performance'!Z136</f>
        <v>0</v>
      </c>
      <c r="AE129" s="183">
        <f>'Prep Partner Performance'!AA136</f>
        <v>0</v>
      </c>
      <c r="AF129" s="183">
        <f>'Prep Partner Performance'!AB136</f>
        <v>0</v>
      </c>
      <c r="AG129" s="183">
        <f>'Prep Partner Performance'!AC136</f>
        <v>0</v>
      </c>
      <c r="AH129" s="183">
        <f>'Prep Partner Performance'!AD136</f>
        <v>0</v>
      </c>
      <c r="AI129" s="183">
        <f>'Prep Partner Performance'!AE136</f>
        <v>0</v>
      </c>
      <c r="AJ129" s="183">
        <f>'Prep Partner Performance'!AF136</f>
        <v>0</v>
      </c>
      <c r="AK129" s="183">
        <f>'Prep Partner Performance'!AG136</f>
        <v>0</v>
      </c>
      <c r="AL129" s="183">
        <f>'Prep Partner Performance'!AH136</f>
        <v>0</v>
      </c>
      <c r="AM129" s="176">
        <f t="shared" si="3"/>
        <v>0</v>
      </c>
      <c r="AN129" s="175" t="str">
        <f>'Prep Partner Performance'!B$3</f>
        <v>PrEP Partner Performance Tool version 2.0.0</v>
      </c>
      <c r="AO129" s="197">
        <f>'Prep Partner Performance'!AJ136</f>
        <v>0</v>
      </c>
    </row>
    <row r="130" spans="1:41" x14ac:dyDescent="0.25">
      <c r="A130" s="176" t="str">
        <f t="shared" si="2"/>
        <v>202205</v>
      </c>
      <c r="B130" s="177">
        <f>'Prep Partner Performance'!AE$2</f>
        <v>2022</v>
      </c>
      <c r="C130" s="178" t="str">
        <f>'Prep Partner Performance'!Z$2</f>
        <v>05</v>
      </c>
      <c r="D130" s="176">
        <f>'Prep Partner Performance'!G$2</f>
        <v>14943</v>
      </c>
      <c r="E130" s="175" t="str">
        <f>'Prep Partner Performance'!C$2</f>
        <v>Kisima Health Centre</v>
      </c>
      <c r="F130" s="197" t="str">
        <f>'Prep Partner Performance'!B$136</f>
        <v>Partner+ve(not on art, art_last 6mnt, Poor Viral suppression)</v>
      </c>
      <c r="G130" s="175" t="str">
        <f>'Prep Partner Performance'!C137</f>
        <v>Pregnant and Breast Feeding Women</v>
      </c>
      <c r="H130" s="175" t="str">
        <f>'Prep Partner Performance'!D137</f>
        <v>P01-129</v>
      </c>
      <c r="I130" s="183">
        <f>'Prep Partner Performance'!E137</f>
        <v>0</v>
      </c>
      <c r="J130" s="183">
        <f>'Prep Partner Performance'!F137</f>
        <v>0</v>
      </c>
      <c r="K130" s="183">
        <f>'Prep Partner Performance'!G137</f>
        <v>0</v>
      </c>
      <c r="L130" s="183">
        <f>'Prep Partner Performance'!H137</f>
        <v>0</v>
      </c>
      <c r="M130" s="183">
        <f>'Prep Partner Performance'!I137</f>
        <v>0</v>
      </c>
      <c r="N130" s="183">
        <f>'Prep Partner Performance'!J137</f>
        <v>0</v>
      </c>
      <c r="O130" s="183">
        <f>'Prep Partner Performance'!K137</f>
        <v>0</v>
      </c>
      <c r="P130" s="183">
        <f>'Prep Partner Performance'!L137</f>
        <v>0</v>
      </c>
      <c r="Q130" s="183">
        <f>'Prep Partner Performance'!M137</f>
        <v>0</v>
      </c>
      <c r="R130" s="183">
        <f>'Prep Partner Performance'!N137</f>
        <v>0</v>
      </c>
      <c r="S130" s="183">
        <f>'Prep Partner Performance'!O137</f>
        <v>0</v>
      </c>
      <c r="T130" s="183">
        <f>'Prep Partner Performance'!P137</f>
        <v>0</v>
      </c>
      <c r="U130" s="183">
        <f>'Prep Partner Performance'!Q137</f>
        <v>0</v>
      </c>
      <c r="V130" s="183">
        <f>'Prep Partner Performance'!R137</f>
        <v>0</v>
      </c>
      <c r="W130" s="183">
        <f>'Prep Partner Performance'!S137</f>
        <v>0</v>
      </c>
      <c r="X130" s="183">
        <f>'Prep Partner Performance'!T137</f>
        <v>0</v>
      </c>
      <c r="Y130" s="183">
        <f>'Prep Partner Performance'!U137</f>
        <v>0</v>
      </c>
      <c r="Z130" s="183">
        <f>'Prep Partner Performance'!V137</f>
        <v>0</v>
      </c>
      <c r="AA130" s="183">
        <f>'Prep Partner Performance'!W137</f>
        <v>0</v>
      </c>
      <c r="AB130" s="183">
        <f>'Prep Partner Performance'!X137</f>
        <v>0</v>
      </c>
      <c r="AC130" s="183">
        <f>'Prep Partner Performance'!Y137</f>
        <v>0</v>
      </c>
      <c r="AD130" s="183">
        <f>'Prep Partner Performance'!Z137</f>
        <v>0</v>
      </c>
      <c r="AE130" s="183">
        <f>'Prep Partner Performance'!AA137</f>
        <v>0</v>
      </c>
      <c r="AF130" s="183">
        <f>'Prep Partner Performance'!AB137</f>
        <v>0</v>
      </c>
      <c r="AG130" s="183">
        <f>'Prep Partner Performance'!AC137</f>
        <v>0</v>
      </c>
      <c r="AH130" s="183">
        <f>'Prep Partner Performance'!AD137</f>
        <v>0</v>
      </c>
      <c r="AI130" s="183">
        <f>'Prep Partner Performance'!AE137</f>
        <v>0</v>
      </c>
      <c r="AJ130" s="183">
        <f>'Prep Partner Performance'!AF137</f>
        <v>0</v>
      </c>
      <c r="AK130" s="183">
        <f>'Prep Partner Performance'!AG137</f>
        <v>0</v>
      </c>
      <c r="AL130" s="183">
        <f>'Prep Partner Performance'!AH137</f>
        <v>0</v>
      </c>
      <c r="AM130" s="176">
        <f t="shared" si="3"/>
        <v>0</v>
      </c>
      <c r="AN130" s="175" t="str">
        <f>'Prep Partner Performance'!B$3</f>
        <v>PrEP Partner Performance Tool version 2.0.0</v>
      </c>
      <c r="AO130" s="197">
        <f>'Prep Partner Performance'!AJ137</f>
        <v>0</v>
      </c>
    </row>
    <row r="131" spans="1:41" x14ac:dyDescent="0.25">
      <c r="A131" s="176" t="str">
        <f t="shared" ref="A131:A194" si="4">B131&amp;C131</f>
        <v>202205</v>
      </c>
      <c r="B131" s="177">
        <f>'Prep Partner Performance'!AE$2</f>
        <v>2022</v>
      </c>
      <c r="C131" s="178" t="str">
        <f>'Prep Partner Performance'!Z$2</f>
        <v>05</v>
      </c>
      <c r="D131" s="176">
        <f>'Prep Partner Performance'!G$2</f>
        <v>14943</v>
      </c>
      <c r="E131" s="175" t="str">
        <f>'Prep Partner Performance'!C$2</f>
        <v>Kisima Health Centre</v>
      </c>
      <c r="F131" s="197" t="str">
        <f>'Prep Partner Performance'!B138</f>
        <v>Sex partner(s) high risk;  HIV status is unknown, partner  multiple sex partners</v>
      </c>
      <c r="G131" s="175" t="str">
        <f>'Prep Partner Performance'!C138</f>
        <v>Transgender</v>
      </c>
      <c r="H131" s="175" t="str">
        <f>'Prep Partner Performance'!D138</f>
        <v>P01-130</v>
      </c>
      <c r="I131" s="183">
        <f>'Prep Partner Performance'!E138</f>
        <v>0</v>
      </c>
      <c r="J131" s="183">
        <f>'Prep Partner Performance'!F138</f>
        <v>0</v>
      </c>
      <c r="K131" s="183">
        <f>'Prep Partner Performance'!G138</f>
        <v>0</v>
      </c>
      <c r="L131" s="183">
        <f>'Prep Partner Performance'!H138</f>
        <v>0</v>
      </c>
      <c r="M131" s="183">
        <f>'Prep Partner Performance'!I138</f>
        <v>0</v>
      </c>
      <c r="N131" s="183">
        <f>'Prep Partner Performance'!J138</f>
        <v>0</v>
      </c>
      <c r="O131" s="183">
        <f>'Prep Partner Performance'!K138</f>
        <v>0</v>
      </c>
      <c r="P131" s="183">
        <f>'Prep Partner Performance'!L138</f>
        <v>0</v>
      </c>
      <c r="Q131" s="183">
        <f>'Prep Partner Performance'!M138</f>
        <v>0</v>
      </c>
      <c r="R131" s="183">
        <f>'Prep Partner Performance'!N138</f>
        <v>0</v>
      </c>
      <c r="S131" s="183">
        <f>'Prep Partner Performance'!O138</f>
        <v>0</v>
      </c>
      <c r="T131" s="183">
        <f>'Prep Partner Performance'!P138</f>
        <v>0</v>
      </c>
      <c r="U131" s="183">
        <f>'Prep Partner Performance'!Q138</f>
        <v>0</v>
      </c>
      <c r="V131" s="183">
        <f>'Prep Partner Performance'!R138</f>
        <v>0</v>
      </c>
      <c r="W131" s="183">
        <f>'Prep Partner Performance'!S138</f>
        <v>0</v>
      </c>
      <c r="X131" s="183">
        <f>'Prep Partner Performance'!T138</f>
        <v>0</v>
      </c>
      <c r="Y131" s="183">
        <f>'Prep Partner Performance'!U138</f>
        <v>0</v>
      </c>
      <c r="Z131" s="183">
        <f>'Prep Partner Performance'!V138</f>
        <v>0</v>
      </c>
      <c r="AA131" s="183">
        <f>'Prep Partner Performance'!W138</f>
        <v>0</v>
      </c>
      <c r="AB131" s="183">
        <f>'Prep Partner Performance'!X138</f>
        <v>0</v>
      </c>
      <c r="AC131" s="183">
        <f>'Prep Partner Performance'!Y138</f>
        <v>0</v>
      </c>
      <c r="AD131" s="183">
        <f>'Prep Partner Performance'!Z138</f>
        <v>0</v>
      </c>
      <c r="AE131" s="183">
        <f>'Prep Partner Performance'!AA138</f>
        <v>0</v>
      </c>
      <c r="AF131" s="183">
        <f>'Prep Partner Performance'!AB138</f>
        <v>0</v>
      </c>
      <c r="AG131" s="183">
        <f>'Prep Partner Performance'!AC138</f>
        <v>0</v>
      </c>
      <c r="AH131" s="183">
        <f>'Prep Partner Performance'!AD138</f>
        <v>0</v>
      </c>
      <c r="AI131" s="183">
        <f>'Prep Partner Performance'!AE138</f>
        <v>0</v>
      </c>
      <c r="AJ131" s="183">
        <f>'Prep Partner Performance'!AF138</f>
        <v>0</v>
      </c>
      <c r="AK131" s="183">
        <f>'Prep Partner Performance'!AG138</f>
        <v>0</v>
      </c>
      <c r="AL131" s="183">
        <f>'Prep Partner Performance'!AH138</f>
        <v>0</v>
      </c>
      <c r="AM131" s="176">
        <f t="shared" ref="AM131:AM194" si="5">SUM(I131:AL131)</f>
        <v>0</v>
      </c>
      <c r="AN131" s="175" t="str">
        <f>'Prep Partner Performance'!B$3</f>
        <v>PrEP Partner Performance Tool version 2.0.0</v>
      </c>
      <c r="AO131" s="197">
        <f>'Prep Partner Performance'!AJ138</f>
        <v>0</v>
      </c>
    </row>
    <row r="132" spans="1:41" x14ac:dyDescent="0.25">
      <c r="A132" s="176" t="str">
        <f t="shared" si="4"/>
        <v>202205</v>
      </c>
      <c r="B132" s="177">
        <f>'Prep Partner Performance'!AE$2</f>
        <v>2022</v>
      </c>
      <c r="C132" s="178" t="str">
        <f>'Prep Partner Performance'!Z$2</f>
        <v>05</v>
      </c>
      <c r="D132" s="176">
        <f>'Prep Partner Performance'!G$2</f>
        <v>14943</v>
      </c>
      <c r="E132" s="175" t="str">
        <f>'Prep Partner Performance'!C$2</f>
        <v>Kisima Health Centre</v>
      </c>
      <c r="F132" s="197" t="str">
        <f>'Prep Partner Performance'!B$138</f>
        <v>Sex partner(s) high risk;  HIV status is unknown, partner  multiple sex partners</v>
      </c>
      <c r="G132" s="175" t="str">
        <f>'Prep Partner Performance'!C139</f>
        <v>Adolescent Girls and Young Women</v>
      </c>
      <c r="H132" s="175" t="str">
        <f>'Prep Partner Performance'!D139</f>
        <v>P01-131</v>
      </c>
      <c r="I132" s="183">
        <f>'Prep Partner Performance'!E139</f>
        <v>0</v>
      </c>
      <c r="J132" s="183">
        <f>'Prep Partner Performance'!F139</f>
        <v>0</v>
      </c>
      <c r="K132" s="183">
        <f>'Prep Partner Performance'!G139</f>
        <v>0</v>
      </c>
      <c r="L132" s="183">
        <f>'Prep Partner Performance'!H139</f>
        <v>0</v>
      </c>
      <c r="M132" s="183">
        <f>'Prep Partner Performance'!I139</f>
        <v>0</v>
      </c>
      <c r="N132" s="183">
        <f>'Prep Partner Performance'!J139</f>
        <v>0</v>
      </c>
      <c r="O132" s="183">
        <f>'Prep Partner Performance'!K139</f>
        <v>0</v>
      </c>
      <c r="P132" s="183">
        <f>'Prep Partner Performance'!L139</f>
        <v>0</v>
      </c>
      <c r="Q132" s="183">
        <f>'Prep Partner Performance'!M139</f>
        <v>0</v>
      </c>
      <c r="R132" s="183">
        <f>'Prep Partner Performance'!N139</f>
        <v>0</v>
      </c>
      <c r="S132" s="183">
        <f>'Prep Partner Performance'!O139</f>
        <v>0</v>
      </c>
      <c r="T132" s="183">
        <f>'Prep Partner Performance'!P139</f>
        <v>0</v>
      </c>
      <c r="U132" s="183">
        <f>'Prep Partner Performance'!Q139</f>
        <v>0</v>
      </c>
      <c r="V132" s="183">
        <f>'Prep Partner Performance'!R139</f>
        <v>0</v>
      </c>
      <c r="W132" s="183">
        <f>'Prep Partner Performance'!S139</f>
        <v>0</v>
      </c>
      <c r="X132" s="183">
        <f>'Prep Partner Performance'!T139</f>
        <v>0</v>
      </c>
      <c r="Y132" s="183">
        <f>'Prep Partner Performance'!U139</f>
        <v>0</v>
      </c>
      <c r="Z132" s="183">
        <f>'Prep Partner Performance'!V139</f>
        <v>0</v>
      </c>
      <c r="AA132" s="183">
        <f>'Prep Partner Performance'!W139</f>
        <v>0</v>
      </c>
      <c r="AB132" s="183">
        <f>'Prep Partner Performance'!X139</f>
        <v>0</v>
      </c>
      <c r="AC132" s="183">
        <f>'Prep Partner Performance'!Y139</f>
        <v>0</v>
      </c>
      <c r="AD132" s="183">
        <f>'Prep Partner Performance'!Z139</f>
        <v>0</v>
      </c>
      <c r="AE132" s="183">
        <f>'Prep Partner Performance'!AA139</f>
        <v>0</v>
      </c>
      <c r="AF132" s="183">
        <f>'Prep Partner Performance'!AB139</f>
        <v>0</v>
      </c>
      <c r="AG132" s="183">
        <f>'Prep Partner Performance'!AC139</f>
        <v>0</v>
      </c>
      <c r="AH132" s="183">
        <f>'Prep Partner Performance'!AD139</f>
        <v>0</v>
      </c>
      <c r="AI132" s="183">
        <f>'Prep Partner Performance'!AE139</f>
        <v>0</v>
      </c>
      <c r="AJ132" s="183">
        <f>'Prep Partner Performance'!AF139</f>
        <v>0</v>
      </c>
      <c r="AK132" s="183">
        <f>'Prep Partner Performance'!AG139</f>
        <v>0</v>
      </c>
      <c r="AL132" s="183">
        <f>'Prep Partner Performance'!AH139</f>
        <v>0</v>
      </c>
      <c r="AM132" s="176">
        <f t="shared" si="5"/>
        <v>0</v>
      </c>
      <c r="AN132" s="175" t="str">
        <f>'Prep Partner Performance'!B$3</f>
        <v>PrEP Partner Performance Tool version 2.0.0</v>
      </c>
      <c r="AO132" s="197">
        <f>'Prep Partner Performance'!AJ139</f>
        <v>0</v>
      </c>
    </row>
    <row r="133" spans="1:41" x14ac:dyDescent="0.25">
      <c r="A133" s="176" t="str">
        <f t="shared" si="4"/>
        <v>202205</v>
      </c>
      <c r="B133" s="177">
        <f>'Prep Partner Performance'!AE$2</f>
        <v>2022</v>
      </c>
      <c r="C133" s="178" t="str">
        <f>'Prep Partner Performance'!Z$2</f>
        <v>05</v>
      </c>
      <c r="D133" s="176">
        <f>'Prep Partner Performance'!G$2</f>
        <v>14943</v>
      </c>
      <c r="E133" s="175" t="str">
        <f>'Prep Partner Performance'!C$2</f>
        <v>Kisima Health Centre</v>
      </c>
      <c r="F133" s="197" t="str">
        <f>'Prep Partner Performance'!B$138</f>
        <v>Sex partner(s) high risk;  HIV status is unknown, partner  multiple sex partners</v>
      </c>
      <c r="G133" s="175" t="str">
        <f>'Prep Partner Performance'!C140</f>
        <v>Men who have Sex With Men</v>
      </c>
      <c r="H133" s="175" t="str">
        <f>'Prep Partner Performance'!D140</f>
        <v>P01-132</v>
      </c>
      <c r="I133" s="183">
        <f>'Prep Partner Performance'!E140</f>
        <v>0</v>
      </c>
      <c r="J133" s="183">
        <f>'Prep Partner Performance'!F140</f>
        <v>0</v>
      </c>
      <c r="K133" s="183">
        <f>'Prep Partner Performance'!G140</f>
        <v>0</v>
      </c>
      <c r="L133" s="183">
        <f>'Prep Partner Performance'!H140</f>
        <v>0</v>
      </c>
      <c r="M133" s="183">
        <f>'Prep Partner Performance'!I140</f>
        <v>0</v>
      </c>
      <c r="N133" s="183">
        <f>'Prep Partner Performance'!J140</f>
        <v>0</v>
      </c>
      <c r="O133" s="183">
        <f>'Prep Partner Performance'!K140</f>
        <v>0</v>
      </c>
      <c r="P133" s="183">
        <f>'Prep Partner Performance'!L140</f>
        <v>0</v>
      </c>
      <c r="Q133" s="183">
        <f>'Prep Partner Performance'!M140</f>
        <v>0</v>
      </c>
      <c r="R133" s="183">
        <f>'Prep Partner Performance'!N140</f>
        <v>0</v>
      </c>
      <c r="S133" s="183">
        <f>'Prep Partner Performance'!O140</f>
        <v>0</v>
      </c>
      <c r="T133" s="183">
        <f>'Prep Partner Performance'!P140</f>
        <v>0</v>
      </c>
      <c r="U133" s="183">
        <f>'Prep Partner Performance'!Q140</f>
        <v>0</v>
      </c>
      <c r="V133" s="183">
        <f>'Prep Partner Performance'!R140</f>
        <v>0</v>
      </c>
      <c r="W133" s="183">
        <f>'Prep Partner Performance'!S140</f>
        <v>0</v>
      </c>
      <c r="X133" s="183">
        <f>'Prep Partner Performance'!T140</f>
        <v>0</v>
      </c>
      <c r="Y133" s="183">
        <f>'Prep Partner Performance'!U140</f>
        <v>0</v>
      </c>
      <c r="Z133" s="183">
        <f>'Prep Partner Performance'!V140</f>
        <v>0</v>
      </c>
      <c r="AA133" s="183">
        <f>'Prep Partner Performance'!W140</f>
        <v>0</v>
      </c>
      <c r="AB133" s="183">
        <f>'Prep Partner Performance'!X140</f>
        <v>0</v>
      </c>
      <c r="AC133" s="183">
        <f>'Prep Partner Performance'!Y140</f>
        <v>0</v>
      </c>
      <c r="AD133" s="183">
        <f>'Prep Partner Performance'!Z140</f>
        <v>0</v>
      </c>
      <c r="AE133" s="183">
        <f>'Prep Partner Performance'!AA140</f>
        <v>0</v>
      </c>
      <c r="AF133" s="183">
        <f>'Prep Partner Performance'!AB140</f>
        <v>0</v>
      </c>
      <c r="AG133" s="183">
        <f>'Prep Partner Performance'!AC140</f>
        <v>0</v>
      </c>
      <c r="AH133" s="183">
        <f>'Prep Partner Performance'!AD140</f>
        <v>0</v>
      </c>
      <c r="AI133" s="183">
        <f>'Prep Partner Performance'!AE140</f>
        <v>0</v>
      </c>
      <c r="AJ133" s="183">
        <f>'Prep Partner Performance'!AF140</f>
        <v>0</v>
      </c>
      <c r="AK133" s="183">
        <f>'Prep Partner Performance'!AG140</f>
        <v>0</v>
      </c>
      <c r="AL133" s="183">
        <f>'Prep Partner Performance'!AH140</f>
        <v>0</v>
      </c>
      <c r="AM133" s="176">
        <f t="shared" si="5"/>
        <v>0</v>
      </c>
      <c r="AN133" s="175" t="str">
        <f>'Prep Partner Performance'!B$3</f>
        <v>PrEP Partner Performance Tool version 2.0.0</v>
      </c>
      <c r="AO133" s="197">
        <f>'Prep Partner Performance'!AJ140</f>
        <v>0</v>
      </c>
    </row>
    <row r="134" spans="1:41" x14ac:dyDescent="0.25">
      <c r="A134" s="176" t="str">
        <f t="shared" si="4"/>
        <v>202205</v>
      </c>
      <c r="B134" s="177">
        <f>'Prep Partner Performance'!AE$2</f>
        <v>2022</v>
      </c>
      <c r="C134" s="178" t="str">
        <f>'Prep Partner Performance'!Z$2</f>
        <v>05</v>
      </c>
      <c r="D134" s="176">
        <f>'Prep Partner Performance'!G$2</f>
        <v>14943</v>
      </c>
      <c r="E134" s="175" t="str">
        <f>'Prep Partner Performance'!C$2</f>
        <v>Kisima Health Centre</v>
      </c>
      <c r="F134" s="197" t="str">
        <f>'Prep Partner Performance'!B$138</f>
        <v>Sex partner(s) high risk;  HIV status is unknown, partner  multiple sex partners</v>
      </c>
      <c r="G134" s="175" t="str">
        <f>'Prep Partner Performance'!C141</f>
        <v>Men at high risk</v>
      </c>
      <c r="H134" s="175" t="str">
        <f>'Prep Partner Performance'!D141</f>
        <v>P01-133</v>
      </c>
      <c r="I134" s="183">
        <f>'Prep Partner Performance'!E141</f>
        <v>0</v>
      </c>
      <c r="J134" s="183">
        <f>'Prep Partner Performance'!F141</f>
        <v>0</v>
      </c>
      <c r="K134" s="183">
        <f>'Prep Partner Performance'!G141</f>
        <v>0</v>
      </c>
      <c r="L134" s="183">
        <f>'Prep Partner Performance'!H141</f>
        <v>0</v>
      </c>
      <c r="M134" s="183">
        <f>'Prep Partner Performance'!I141</f>
        <v>0</v>
      </c>
      <c r="N134" s="183">
        <f>'Prep Partner Performance'!J141</f>
        <v>0</v>
      </c>
      <c r="O134" s="183">
        <f>'Prep Partner Performance'!K141</f>
        <v>0</v>
      </c>
      <c r="P134" s="183">
        <f>'Prep Partner Performance'!L141</f>
        <v>0</v>
      </c>
      <c r="Q134" s="183">
        <f>'Prep Partner Performance'!M141</f>
        <v>0</v>
      </c>
      <c r="R134" s="183">
        <f>'Prep Partner Performance'!N141</f>
        <v>0</v>
      </c>
      <c r="S134" s="183">
        <f>'Prep Partner Performance'!O141</f>
        <v>0</v>
      </c>
      <c r="T134" s="183">
        <f>'Prep Partner Performance'!P141</f>
        <v>0</v>
      </c>
      <c r="U134" s="183">
        <f>'Prep Partner Performance'!Q141</f>
        <v>0</v>
      </c>
      <c r="V134" s="183">
        <f>'Prep Partner Performance'!R141</f>
        <v>0</v>
      </c>
      <c r="W134" s="183">
        <f>'Prep Partner Performance'!S141</f>
        <v>0</v>
      </c>
      <c r="X134" s="183">
        <f>'Prep Partner Performance'!T141</f>
        <v>0</v>
      </c>
      <c r="Y134" s="183">
        <f>'Prep Partner Performance'!U141</f>
        <v>0</v>
      </c>
      <c r="Z134" s="183">
        <f>'Prep Partner Performance'!V141</f>
        <v>0</v>
      </c>
      <c r="AA134" s="183">
        <f>'Prep Partner Performance'!W141</f>
        <v>0</v>
      </c>
      <c r="AB134" s="183">
        <f>'Prep Partner Performance'!X141</f>
        <v>0</v>
      </c>
      <c r="AC134" s="183">
        <f>'Prep Partner Performance'!Y141</f>
        <v>0</v>
      </c>
      <c r="AD134" s="183">
        <f>'Prep Partner Performance'!Z141</f>
        <v>0</v>
      </c>
      <c r="AE134" s="183">
        <f>'Prep Partner Performance'!AA141</f>
        <v>0</v>
      </c>
      <c r="AF134" s="183">
        <f>'Prep Partner Performance'!AB141</f>
        <v>0</v>
      </c>
      <c r="AG134" s="183">
        <f>'Prep Partner Performance'!AC141</f>
        <v>0</v>
      </c>
      <c r="AH134" s="183">
        <f>'Prep Partner Performance'!AD141</f>
        <v>0</v>
      </c>
      <c r="AI134" s="183">
        <f>'Prep Partner Performance'!AE141</f>
        <v>0</v>
      </c>
      <c r="AJ134" s="183">
        <f>'Prep Partner Performance'!AF141</f>
        <v>0</v>
      </c>
      <c r="AK134" s="183">
        <f>'Prep Partner Performance'!AG141</f>
        <v>0</v>
      </c>
      <c r="AL134" s="183">
        <f>'Prep Partner Performance'!AH141</f>
        <v>0</v>
      </c>
      <c r="AM134" s="176">
        <f t="shared" si="5"/>
        <v>0</v>
      </c>
      <c r="AN134" s="175" t="str">
        <f>'Prep Partner Performance'!B$3</f>
        <v>PrEP Partner Performance Tool version 2.0.0</v>
      </c>
      <c r="AO134" s="197">
        <f>'Prep Partner Performance'!AJ141</f>
        <v>0</v>
      </c>
    </row>
    <row r="135" spans="1:41" x14ac:dyDescent="0.25">
      <c r="A135" s="176" t="str">
        <f t="shared" si="4"/>
        <v>202205</v>
      </c>
      <c r="B135" s="177">
        <f>'Prep Partner Performance'!AE$2</f>
        <v>2022</v>
      </c>
      <c r="C135" s="178" t="str">
        <f>'Prep Partner Performance'!Z$2</f>
        <v>05</v>
      </c>
      <c r="D135" s="176">
        <f>'Prep Partner Performance'!G$2</f>
        <v>14943</v>
      </c>
      <c r="E135" s="175" t="str">
        <f>'Prep Partner Performance'!C$2</f>
        <v>Kisima Health Centre</v>
      </c>
      <c r="F135" s="197" t="str">
        <f>'Prep Partner Performance'!B$138</f>
        <v>Sex partner(s) high risk;  HIV status is unknown, partner  multiple sex partners</v>
      </c>
      <c r="G135" s="175" t="str">
        <f>'Prep Partner Performance'!C142</f>
        <v>Female Sex Workers</v>
      </c>
      <c r="H135" s="175" t="str">
        <f>'Prep Partner Performance'!D142</f>
        <v>P01-134</v>
      </c>
      <c r="I135" s="183">
        <f>'Prep Partner Performance'!E142</f>
        <v>0</v>
      </c>
      <c r="J135" s="183">
        <f>'Prep Partner Performance'!F142</f>
        <v>0</v>
      </c>
      <c r="K135" s="183">
        <f>'Prep Partner Performance'!G142</f>
        <v>0</v>
      </c>
      <c r="L135" s="183">
        <f>'Prep Partner Performance'!H142</f>
        <v>0</v>
      </c>
      <c r="M135" s="183">
        <f>'Prep Partner Performance'!I142</f>
        <v>0</v>
      </c>
      <c r="N135" s="183">
        <f>'Prep Partner Performance'!J142</f>
        <v>0</v>
      </c>
      <c r="O135" s="183">
        <f>'Prep Partner Performance'!K142</f>
        <v>0</v>
      </c>
      <c r="P135" s="183">
        <f>'Prep Partner Performance'!L142</f>
        <v>0</v>
      </c>
      <c r="Q135" s="183">
        <f>'Prep Partner Performance'!M142</f>
        <v>0</v>
      </c>
      <c r="R135" s="183">
        <f>'Prep Partner Performance'!N142</f>
        <v>0</v>
      </c>
      <c r="S135" s="183">
        <f>'Prep Partner Performance'!O142</f>
        <v>0</v>
      </c>
      <c r="T135" s="183">
        <f>'Prep Partner Performance'!P142</f>
        <v>0</v>
      </c>
      <c r="U135" s="183">
        <f>'Prep Partner Performance'!Q142</f>
        <v>0</v>
      </c>
      <c r="V135" s="183">
        <f>'Prep Partner Performance'!R142</f>
        <v>0</v>
      </c>
      <c r="W135" s="183">
        <f>'Prep Partner Performance'!S142</f>
        <v>0</v>
      </c>
      <c r="X135" s="183">
        <f>'Prep Partner Performance'!T142</f>
        <v>0</v>
      </c>
      <c r="Y135" s="183">
        <f>'Prep Partner Performance'!U142</f>
        <v>0</v>
      </c>
      <c r="Z135" s="183">
        <f>'Prep Partner Performance'!V142</f>
        <v>0</v>
      </c>
      <c r="AA135" s="183">
        <f>'Prep Partner Performance'!W142</f>
        <v>0</v>
      </c>
      <c r="AB135" s="183">
        <f>'Prep Partner Performance'!X142</f>
        <v>0</v>
      </c>
      <c r="AC135" s="183">
        <f>'Prep Partner Performance'!Y142</f>
        <v>0</v>
      </c>
      <c r="AD135" s="183">
        <f>'Prep Partner Performance'!Z142</f>
        <v>0</v>
      </c>
      <c r="AE135" s="183">
        <f>'Prep Partner Performance'!AA142</f>
        <v>0</v>
      </c>
      <c r="AF135" s="183">
        <f>'Prep Partner Performance'!AB142</f>
        <v>0</v>
      </c>
      <c r="AG135" s="183">
        <f>'Prep Partner Performance'!AC142</f>
        <v>0</v>
      </c>
      <c r="AH135" s="183">
        <f>'Prep Partner Performance'!AD142</f>
        <v>0</v>
      </c>
      <c r="AI135" s="183">
        <f>'Prep Partner Performance'!AE142</f>
        <v>0</v>
      </c>
      <c r="AJ135" s="183">
        <f>'Prep Partner Performance'!AF142</f>
        <v>0</v>
      </c>
      <c r="AK135" s="183">
        <f>'Prep Partner Performance'!AG142</f>
        <v>0</v>
      </c>
      <c r="AL135" s="183">
        <f>'Prep Partner Performance'!AH142</f>
        <v>0</v>
      </c>
      <c r="AM135" s="176">
        <f t="shared" si="5"/>
        <v>0</v>
      </c>
      <c r="AN135" s="175" t="str">
        <f>'Prep Partner Performance'!B$3</f>
        <v>PrEP Partner Performance Tool version 2.0.0</v>
      </c>
      <c r="AO135" s="197">
        <f>'Prep Partner Performance'!AJ142</f>
        <v>0</v>
      </c>
    </row>
    <row r="136" spans="1:41" x14ac:dyDescent="0.25">
      <c r="A136" s="176" t="str">
        <f t="shared" si="4"/>
        <v>202205</v>
      </c>
      <c r="B136" s="177">
        <f>'Prep Partner Performance'!AE$2</f>
        <v>2022</v>
      </c>
      <c r="C136" s="178" t="str">
        <f>'Prep Partner Performance'!Z$2</f>
        <v>05</v>
      </c>
      <c r="D136" s="176">
        <f>'Prep Partner Performance'!G$2</f>
        <v>14943</v>
      </c>
      <c r="E136" s="175" t="str">
        <f>'Prep Partner Performance'!C$2</f>
        <v>Kisima Health Centre</v>
      </c>
      <c r="F136" s="197" t="str">
        <f>'Prep Partner Performance'!B$138</f>
        <v>Sex partner(s) high risk;  HIV status is unknown, partner  multiple sex partners</v>
      </c>
      <c r="G136" s="175" t="str">
        <f>'Prep Partner Performance'!C143</f>
        <v>People who Inject Drugs</v>
      </c>
      <c r="H136" s="175" t="str">
        <f>'Prep Partner Performance'!D143</f>
        <v>P01-135</v>
      </c>
      <c r="I136" s="183">
        <f>'Prep Partner Performance'!E143</f>
        <v>0</v>
      </c>
      <c r="J136" s="183">
        <f>'Prep Partner Performance'!F143</f>
        <v>0</v>
      </c>
      <c r="K136" s="183">
        <f>'Prep Partner Performance'!G143</f>
        <v>0</v>
      </c>
      <c r="L136" s="183">
        <f>'Prep Partner Performance'!H143</f>
        <v>0</v>
      </c>
      <c r="M136" s="183">
        <f>'Prep Partner Performance'!I143</f>
        <v>0</v>
      </c>
      <c r="N136" s="183">
        <f>'Prep Partner Performance'!J143</f>
        <v>0</v>
      </c>
      <c r="O136" s="183">
        <f>'Prep Partner Performance'!K143</f>
        <v>0</v>
      </c>
      <c r="P136" s="183">
        <f>'Prep Partner Performance'!L143</f>
        <v>0</v>
      </c>
      <c r="Q136" s="183">
        <f>'Prep Partner Performance'!M143</f>
        <v>0</v>
      </c>
      <c r="R136" s="183">
        <f>'Prep Partner Performance'!N143</f>
        <v>0</v>
      </c>
      <c r="S136" s="183">
        <f>'Prep Partner Performance'!O143</f>
        <v>0</v>
      </c>
      <c r="T136" s="183">
        <f>'Prep Partner Performance'!P143</f>
        <v>0</v>
      </c>
      <c r="U136" s="183">
        <f>'Prep Partner Performance'!Q143</f>
        <v>0</v>
      </c>
      <c r="V136" s="183">
        <f>'Prep Partner Performance'!R143</f>
        <v>0</v>
      </c>
      <c r="W136" s="183">
        <f>'Prep Partner Performance'!S143</f>
        <v>0</v>
      </c>
      <c r="X136" s="183">
        <f>'Prep Partner Performance'!T143</f>
        <v>0</v>
      </c>
      <c r="Y136" s="183">
        <f>'Prep Partner Performance'!U143</f>
        <v>0</v>
      </c>
      <c r="Z136" s="183">
        <f>'Prep Partner Performance'!V143</f>
        <v>0</v>
      </c>
      <c r="AA136" s="183">
        <f>'Prep Partner Performance'!W143</f>
        <v>0</v>
      </c>
      <c r="AB136" s="183">
        <f>'Prep Partner Performance'!X143</f>
        <v>0</v>
      </c>
      <c r="AC136" s="183">
        <f>'Prep Partner Performance'!Y143</f>
        <v>0</v>
      </c>
      <c r="AD136" s="183">
        <f>'Prep Partner Performance'!Z143</f>
        <v>0</v>
      </c>
      <c r="AE136" s="183">
        <f>'Prep Partner Performance'!AA143</f>
        <v>0</v>
      </c>
      <c r="AF136" s="183">
        <f>'Prep Partner Performance'!AB143</f>
        <v>0</v>
      </c>
      <c r="AG136" s="183">
        <f>'Prep Partner Performance'!AC143</f>
        <v>0</v>
      </c>
      <c r="AH136" s="183">
        <f>'Prep Partner Performance'!AD143</f>
        <v>0</v>
      </c>
      <c r="AI136" s="183">
        <f>'Prep Partner Performance'!AE143</f>
        <v>0</v>
      </c>
      <c r="AJ136" s="183">
        <f>'Prep Partner Performance'!AF143</f>
        <v>0</v>
      </c>
      <c r="AK136" s="183">
        <f>'Prep Partner Performance'!AG143</f>
        <v>0</v>
      </c>
      <c r="AL136" s="183">
        <f>'Prep Partner Performance'!AH143</f>
        <v>0</v>
      </c>
      <c r="AM136" s="176">
        <f t="shared" si="5"/>
        <v>0</v>
      </c>
      <c r="AN136" s="175" t="str">
        <f>'Prep Partner Performance'!B$3</f>
        <v>PrEP Partner Performance Tool version 2.0.0</v>
      </c>
      <c r="AO136" s="197">
        <f>'Prep Partner Performance'!AJ143</f>
        <v>0</v>
      </c>
    </row>
    <row r="137" spans="1:41" x14ac:dyDescent="0.25">
      <c r="A137" s="176" t="str">
        <f t="shared" si="4"/>
        <v>202205</v>
      </c>
      <c r="B137" s="177">
        <f>'Prep Partner Performance'!AE$2</f>
        <v>2022</v>
      </c>
      <c r="C137" s="178" t="str">
        <f>'Prep Partner Performance'!Z$2</f>
        <v>05</v>
      </c>
      <c r="D137" s="176">
        <f>'Prep Partner Performance'!G$2</f>
        <v>14943</v>
      </c>
      <c r="E137" s="175" t="str">
        <f>'Prep Partner Performance'!C$2</f>
        <v>Kisima Health Centre</v>
      </c>
      <c r="F137" s="197" t="str">
        <f>'Prep Partner Performance'!B$138</f>
        <v>Sex partner(s) high risk;  HIV status is unknown, partner  multiple sex partners</v>
      </c>
      <c r="G137" s="175" t="str">
        <f>'Prep Partner Performance'!C144</f>
        <v>Other Women</v>
      </c>
      <c r="H137" s="175" t="str">
        <f>'Prep Partner Performance'!D144</f>
        <v>P01-136</v>
      </c>
      <c r="I137" s="183">
        <f>'Prep Partner Performance'!E144</f>
        <v>0</v>
      </c>
      <c r="J137" s="183">
        <f>'Prep Partner Performance'!F144</f>
        <v>0</v>
      </c>
      <c r="K137" s="183">
        <f>'Prep Partner Performance'!G144</f>
        <v>0</v>
      </c>
      <c r="L137" s="183">
        <f>'Prep Partner Performance'!H144</f>
        <v>0</v>
      </c>
      <c r="M137" s="183">
        <f>'Prep Partner Performance'!I144</f>
        <v>0</v>
      </c>
      <c r="N137" s="183">
        <f>'Prep Partner Performance'!J144</f>
        <v>0</v>
      </c>
      <c r="O137" s="183">
        <f>'Prep Partner Performance'!K144</f>
        <v>0</v>
      </c>
      <c r="P137" s="183">
        <f>'Prep Partner Performance'!L144</f>
        <v>0</v>
      </c>
      <c r="Q137" s="183">
        <f>'Prep Partner Performance'!M144</f>
        <v>0</v>
      </c>
      <c r="R137" s="183">
        <f>'Prep Partner Performance'!N144</f>
        <v>0</v>
      </c>
      <c r="S137" s="183">
        <f>'Prep Partner Performance'!O144</f>
        <v>0</v>
      </c>
      <c r="T137" s="183">
        <f>'Prep Partner Performance'!P144</f>
        <v>0</v>
      </c>
      <c r="U137" s="183">
        <f>'Prep Partner Performance'!Q144</f>
        <v>0</v>
      </c>
      <c r="V137" s="183">
        <f>'Prep Partner Performance'!R144</f>
        <v>0</v>
      </c>
      <c r="W137" s="183">
        <f>'Prep Partner Performance'!S144</f>
        <v>0</v>
      </c>
      <c r="X137" s="183">
        <f>'Prep Partner Performance'!T144</f>
        <v>0</v>
      </c>
      <c r="Y137" s="183">
        <f>'Prep Partner Performance'!U144</f>
        <v>0</v>
      </c>
      <c r="Z137" s="183">
        <f>'Prep Partner Performance'!V144</f>
        <v>0</v>
      </c>
      <c r="AA137" s="183">
        <f>'Prep Partner Performance'!W144</f>
        <v>0</v>
      </c>
      <c r="AB137" s="183">
        <f>'Prep Partner Performance'!X144</f>
        <v>0</v>
      </c>
      <c r="AC137" s="183">
        <f>'Prep Partner Performance'!Y144</f>
        <v>0</v>
      </c>
      <c r="AD137" s="183">
        <f>'Prep Partner Performance'!Z144</f>
        <v>0</v>
      </c>
      <c r="AE137" s="183">
        <f>'Prep Partner Performance'!AA144</f>
        <v>0</v>
      </c>
      <c r="AF137" s="183">
        <f>'Prep Partner Performance'!AB144</f>
        <v>0</v>
      </c>
      <c r="AG137" s="183">
        <f>'Prep Partner Performance'!AC144</f>
        <v>0</v>
      </c>
      <c r="AH137" s="183">
        <f>'Prep Partner Performance'!AD144</f>
        <v>0</v>
      </c>
      <c r="AI137" s="183">
        <f>'Prep Partner Performance'!AE144</f>
        <v>0</v>
      </c>
      <c r="AJ137" s="183">
        <f>'Prep Partner Performance'!AF144</f>
        <v>0</v>
      </c>
      <c r="AK137" s="183">
        <f>'Prep Partner Performance'!AG144</f>
        <v>0</v>
      </c>
      <c r="AL137" s="183">
        <f>'Prep Partner Performance'!AH144</f>
        <v>0</v>
      </c>
      <c r="AM137" s="176">
        <f t="shared" si="5"/>
        <v>0</v>
      </c>
      <c r="AN137" s="175" t="str">
        <f>'Prep Partner Performance'!B$3</f>
        <v>PrEP Partner Performance Tool version 2.0.0</v>
      </c>
      <c r="AO137" s="197">
        <f>'Prep Partner Performance'!AJ144</f>
        <v>0</v>
      </c>
    </row>
    <row r="138" spans="1:41" x14ac:dyDescent="0.25">
      <c r="A138" s="176" t="str">
        <f t="shared" si="4"/>
        <v>202205</v>
      </c>
      <c r="B138" s="177">
        <f>'Prep Partner Performance'!AE$2</f>
        <v>2022</v>
      </c>
      <c r="C138" s="178" t="str">
        <f>'Prep Partner Performance'!Z$2</f>
        <v>05</v>
      </c>
      <c r="D138" s="176">
        <f>'Prep Partner Performance'!G$2</f>
        <v>14943</v>
      </c>
      <c r="E138" s="175" t="str">
        <f>'Prep Partner Performance'!C$2</f>
        <v>Kisima Health Centre</v>
      </c>
      <c r="F138" s="197" t="str">
        <f>'Prep Partner Performance'!B$138</f>
        <v>Sex partner(s) high risk;  HIV status is unknown, partner  multiple sex partners</v>
      </c>
      <c r="G138" s="175" t="str">
        <f>'Prep Partner Performance'!C145</f>
        <v>Serodiscordant Couple</v>
      </c>
      <c r="H138" s="175" t="str">
        <f>'Prep Partner Performance'!D145</f>
        <v>P01-137</v>
      </c>
      <c r="I138" s="183">
        <f>'Prep Partner Performance'!E145</f>
        <v>0</v>
      </c>
      <c r="J138" s="183">
        <f>'Prep Partner Performance'!F145</f>
        <v>0</v>
      </c>
      <c r="K138" s="183">
        <f>'Prep Partner Performance'!G145</f>
        <v>0</v>
      </c>
      <c r="L138" s="183">
        <f>'Prep Partner Performance'!H145</f>
        <v>0</v>
      </c>
      <c r="M138" s="183">
        <f>'Prep Partner Performance'!I145</f>
        <v>0</v>
      </c>
      <c r="N138" s="183">
        <f>'Prep Partner Performance'!J145</f>
        <v>0</v>
      </c>
      <c r="O138" s="183">
        <f>'Prep Partner Performance'!K145</f>
        <v>0</v>
      </c>
      <c r="P138" s="183">
        <f>'Prep Partner Performance'!L145</f>
        <v>0</v>
      </c>
      <c r="Q138" s="183">
        <f>'Prep Partner Performance'!M145</f>
        <v>0</v>
      </c>
      <c r="R138" s="183">
        <f>'Prep Partner Performance'!N145</f>
        <v>0</v>
      </c>
      <c r="S138" s="183">
        <f>'Prep Partner Performance'!O145</f>
        <v>0</v>
      </c>
      <c r="T138" s="183">
        <f>'Prep Partner Performance'!P145</f>
        <v>0</v>
      </c>
      <c r="U138" s="183">
        <f>'Prep Partner Performance'!Q145</f>
        <v>0</v>
      </c>
      <c r="V138" s="183">
        <f>'Prep Partner Performance'!R145</f>
        <v>0</v>
      </c>
      <c r="W138" s="183">
        <f>'Prep Partner Performance'!S145</f>
        <v>0</v>
      </c>
      <c r="X138" s="183">
        <f>'Prep Partner Performance'!T145</f>
        <v>0</v>
      </c>
      <c r="Y138" s="183">
        <f>'Prep Partner Performance'!U145</f>
        <v>0</v>
      </c>
      <c r="Z138" s="183">
        <f>'Prep Partner Performance'!V145</f>
        <v>0</v>
      </c>
      <c r="AA138" s="183">
        <f>'Prep Partner Performance'!W145</f>
        <v>0</v>
      </c>
      <c r="AB138" s="183">
        <f>'Prep Partner Performance'!X145</f>
        <v>0</v>
      </c>
      <c r="AC138" s="183">
        <f>'Prep Partner Performance'!Y145</f>
        <v>0</v>
      </c>
      <c r="AD138" s="183">
        <f>'Prep Partner Performance'!Z145</f>
        <v>0</v>
      </c>
      <c r="AE138" s="183">
        <f>'Prep Partner Performance'!AA145</f>
        <v>0</v>
      </c>
      <c r="AF138" s="183">
        <f>'Prep Partner Performance'!AB145</f>
        <v>0</v>
      </c>
      <c r="AG138" s="183">
        <f>'Prep Partner Performance'!AC145</f>
        <v>0</v>
      </c>
      <c r="AH138" s="183">
        <f>'Prep Partner Performance'!AD145</f>
        <v>0</v>
      </c>
      <c r="AI138" s="183">
        <f>'Prep Partner Performance'!AE145</f>
        <v>0</v>
      </c>
      <c r="AJ138" s="183">
        <f>'Prep Partner Performance'!AF145</f>
        <v>0</v>
      </c>
      <c r="AK138" s="183">
        <f>'Prep Partner Performance'!AG145</f>
        <v>0</v>
      </c>
      <c r="AL138" s="183">
        <f>'Prep Partner Performance'!AH145</f>
        <v>0</v>
      </c>
      <c r="AM138" s="176">
        <f t="shared" si="5"/>
        <v>0</v>
      </c>
      <c r="AN138" s="175" t="str">
        <f>'Prep Partner Performance'!B$3</f>
        <v>PrEP Partner Performance Tool version 2.0.0</v>
      </c>
      <c r="AO138" s="197">
        <f>'Prep Partner Performance'!AJ145</f>
        <v>0</v>
      </c>
    </row>
    <row r="139" spans="1:41" x14ac:dyDescent="0.25">
      <c r="A139" s="176" t="str">
        <f t="shared" si="4"/>
        <v>202205</v>
      </c>
      <c r="B139" s="177">
        <f>'Prep Partner Performance'!AE$2</f>
        <v>2022</v>
      </c>
      <c r="C139" s="178" t="str">
        <f>'Prep Partner Performance'!Z$2</f>
        <v>05</v>
      </c>
      <c r="D139" s="176">
        <f>'Prep Partner Performance'!G$2</f>
        <v>14943</v>
      </c>
      <c r="E139" s="175" t="str">
        <f>'Prep Partner Performance'!C$2</f>
        <v>Kisima Health Centre</v>
      </c>
      <c r="F139" s="197" t="str">
        <f>'Prep Partner Performance'!B$138</f>
        <v>Sex partner(s) high risk;  HIV status is unknown, partner  multiple sex partners</v>
      </c>
      <c r="G139" s="175" t="str">
        <f>'Prep Partner Performance'!C146</f>
        <v>Serodiscordant Couple (MNCH)</v>
      </c>
      <c r="H139" s="175" t="str">
        <f>'Prep Partner Performance'!D146</f>
        <v>P01-138</v>
      </c>
      <c r="I139" s="183">
        <f>'Prep Partner Performance'!E146</f>
        <v>0</v>
      </c>
      <c r="J139" s="183">
        <f>'Prep Partner Performance'!F146</f>
        <v>0</v>
      </c>
      <c r="K139" s="183">
        <f>'Prep Partner Performance'!G146</f>
        <v>0</v>
      </c>
      <c r="L139" s="183">
        <f>'Prep Partner Performance'!H146</f>
        <v>0</v>
      </c>
      <c r="M139" s="183">
        <f>'Prep Partner Performance'!I146</f>
        <v>0</v>
      </c>
      <c r="N139" s="183">
        <f>'Prep Partner Performance'!J146</f>
        <v>0</v>
      </c>
      <c r="O139" s="183">
        <f>'Prep Partner Performance'!K146</f>
        <v>0</v>
      </c>
      <c r="P139" s="183">
        <f>'Prep Partner Performance'!L146</f>
        <v>0</v>
      </c>
      <c r="Q139" s="183">
        <f>'Prep Partner Performance'!M146</f>
        <v>0</v>
      </c>
      <c r="R139" s="183">
        <f>'Prep Partner Performance'!N146</f>
        <v>0</v>
      </c>
      <c r="S139" s="183">
        <f>'Prep Partner Performance'!O146</f>
        <v>0</v>
      </c>
      <c r="T139" s="183">
        <f>'Prep Partner Performance'!P146</f>
        <v>0</v>
      </c>
      <c r="U139" s="183">
        <f>'Prep Partner Performance'!Q146</f>
        <v>0</v>
      </c>
      <c r="V139" s="183">
        <f>'Prep Partner Performance'!R146</f>
        <v>0</v>
      </c>
      <c r="W139" s="183">
        <f>'Prep Partner Performance'!S146</f>
        <v>0</v>
      </c>
      <c r="X139" s="183">
        <f>'Prep Partner Performance'!T146</f>
        <v>0</v>
      </c>
      <c r="Y139" s="183">
        <f>'Prep Partner Performance'!U146</f>
        <v>0</v>
      </c>
      <c r="Z139" s="183">
        <f>'Prep Partner Performance'!V146</f>
        <v>0</v>
      </c>
      <c r="AA139" s="183">
        <f>'Prep Partner Performance'!W146</f>
        <v>0</v>
      </c>
      <c r="AB139" s="183">
        <f>'Prep Partner Performance'!X146</f>
        <v>0</v>
      </c>
      <c r="AC139" s="183">
        <f>'Prep Partner Performance'!Y146</f>
        <v>0</v>
      </c>
      <c r="AD139" s="183">
        <f>'Prep Partner Performance'!Z146</f>
        <v>0</v>
      </c>
      <c r="AE139" s="183">
        <f>'Prep Partner Performance'!AA146</f>
        <v>0</v>
      </c>
      <c r="AF139" s="183">
        <f>'Prep Partner Performance'!AB146</f>
        <v>0</v>
      </c>
      <c r="AG139" s="183">
        <f>'Prep Partner Performance'!AC146</f>
        <v>0</v>
      </c>
      <c r="AH139" s="183">
        <f>'Prep Partner Performance'!AD146</f>
        <v>0</v>
      </c>
      <c r="AI139" s="183">
        <f>'Prep Partner Performance'!AE146</f>
        <v>0</v>
      </c>
      <c r="AJ139" s="183">
        <f>'Prep Partner Performance'!AF146</f>
        <v>0</v>
      </c>
      <c r="AK139" s="183">
        <f>'Prep Partner Performance'!AG146</f>
        <v>0</v>
      </c>
      <c r="AL139" s="183">
        <f>'Prep Partner Performance'!AH146</f>
        <v>0</v>
      </c>
      <c r="AM139" s="176">
        <f t="shared" si="5"/>
        <v>0</v>
      </c>
      <c r="AN139" s="175" t="str">
        <f>'Prep Partner Performance'!B$3</f>
        <v>PrEP Partner Performance Tool version 2.0.0</v>
      </c>
      <c r="AO139" s="197">
        <f>'Prep Partner Performance'!AJ146</f>
        <v>0</v>
      </c>
    </row>
    <row r="140" spans="1:41" x14ac:dyDescent="0.25">
      <c r="A140" s="176" t="str">
        <f t="shared" si="4"/>
        <v>202205</v>
      </c>
      <c r="B140" s="177">
        <f>'Prep Partner Performance'!AE$2</f>
        <v>2022</v>
      </c>
      <c r="C140" s="178" t="str">
        <f>'Prep Partner Performance'!Z$2</f>
        <v>05</v>
      </c>
      <c r="D140" s="176">
        <f>'Prep Partner Performance'!G$2</f>
        <v>14943</v>
      </c>
      <c r="E140" s="175" t="str">
        <f>'Prep Partner Performance'!C$2</f>
        <v>Kisima Health Centre</v>
      </c>
      <c r="F140" s="197" t="str">
        <f>'Prep Partner Performance'!B$138</f>
        <v>Sex partner(s) high risk;  HIV status is unknown, partner  multiple sex partners</v>
      </c>
      <c r="G140" s="175" t="str">
        <f>'Prep Partner Performance'!C147</f>
        <v>Pregnant and Breast Feeding Women</v>
      </c>
      <c r="H140" s="175" t="str">
        <f>'Prep Partner Performance'!D147</f>
        <v>P01-139</v>
      </c>
      <c r="I140" s="183">
        <f>'Prep Partner Performance'!E147</f>
        <v>0</v>
      </c>
      <c r="J140" s="183">
        <f>'Prep Partner Performance'!F147</f>
        <v>0</v>
      </c>
      <c r="K140" s="183">
        <f>'Prep Partner Performance'!G147</f>
        <v>0</v>
      </c>
      <c r="L140" s="183">
        <f>'Prep Partner Performance'!H147</f>
        <v>0</v>
      </c>
      <c r="M140" s="183">
        <f>'Prep Partner Performance'!I147</f>
        <v>0</v>
      </c>
      <c r="N140" s="183">
        <f>'Prep Partner Performance'!J147</f>
        <v>0</v>
      </c>
      <c r="O140" s="183">
        <f>'Prep Partner Performance'!K147</f>
        <v>0</v>
      </c>
      <c r="P140" s="183">
        <f>'Prep Partner Performance'!L147</f>
        <v>0</v>
      </c>
      <c r="Q140" s="183">
        <f>'Prep Partner Performance'!M147</f>
        <v>0</v>
      </c>
      <c r="R140" s="183">
        <f>'Prep Partner Performance'!N147</f>
        <v>0</v>
      </c>
      <c r="S140" s="183">
        <f>'Prep Partner Performance'!O147</f>
        <v>0</v>
      </c>
      <c r="T140" s="183">
        <f>'Prep Partner Performance'!P147</f>
        <v>0</v>
      </c>
      <c r="U140" s="183">
        <f>'Prep Partner Performance'!Q147</f>
        <v>0</v>
      </c>
      <c r="V140" s="183">
        <f>'Prep Partner Performance'!R147</f>
        <v>0</v>
      </c>
      <c r="W140" s="183">
        <f>'Prep Partner Performance'!S147</f>
        <v>0</v>
      </c>
      <c r="X140" s="183">
        <f>'Prep Partner Performance'!T147</f>
        <v>0</v>
      </c>
      <c r="Y140" s="183">
        <f>'Prep Partner Performance'!U147</f>
        <v>0</v>
      </c>
      <c r="Z140" s="183">
        <f>'Prep Partner Performance'!V147</f>
        <v>0</v>
      </c>
      <c r="AA140" s="183">
        <f>'Prep Partner Performance'!W147</f>
        <v>0</v>
      </c>
      <c r="AB140" s="183">
        <f>'Prep Partner Performance'!X147</f>
        <v>0</v>
      </c>
      <c r="AC140" s="183">
        <f>'Prep Partner Performance'!Y147</f>
        <v>0</v>
      </c>
      <c r="AD140" s="183">
        <f>'Prep Partner Performance'!Z147</f>
        <v>0</v>
      </c>
      <c r="AE140" s="183">
        <f>'Prep Partner Performance'!AA147</f>
        <v>0</v>
      </c>
      <c r="AF140" s="183">
        <f>'Prep Partner Performance'!AB147</f>
        <v>0</v>
      </c>
      <c r="AG140" s="183">
        <f>'Prep Partner Performance'!AC147</f>
        <v>0</v>
      </c>
      <c r="AH140" s="183">
        <f>'Prep Partner Performance'!AD147</f>
        <v>0</v>
      </c>
      <c r="AI140" s="183">
        <f>'Prep Partner Performance'!AE147</f>
        <v>0</v>
      </c>
      <c r="AJ140" s="183">
        <f>'Prep Partner Performance'!AF147</f>
        <v>0</v>
      </c>
      <c r="AK140" s="183">
        <f>'Prep Partner Performance'!AG147</f>
        <v>0</v>
      </c>
      <c r="AL140" s="183">
        <f>'Prep Partner Performance'!AH147</f>
        <v>0</v>
      </c>
      <c r="AM140" s="176">
        <f t="shared" si="5"/>
        <v>0</v>
      </c>
      <c r="AN140" s="175" t="str">
        <f>'Prep Partner Performance'!B$3</f>
        <v>PrEP Partner Performance Tool version 2.0.0</v>
      </c>
      <c r="AO140" s="197">
        <f>'Prep Partner Performance'!AJ147</f>
        <v>0</v>
      </c>
    </row>
    <row r="141" spans="1:41" x14ac:dyDescent="0.25">
      <c r="A141" s="176" t="str">
        <f t="shared" si="4"/>
        <v>202205</v>
      </c>
      <c r="B141" s="177">
        <f>'Prep Partner Performance'!AE$2</f>
        <v>2022</v>
      </c>
      <c r="C141" s="178" t="str">
        <f>'Prep Partner Performance'!Z$2</f>
        <v>05</v>
      </c>
      <c r="D141" s="176">
        <f>'Prep Partner Performance'!G$2</f>
        <v>14943</v>
      </c>
      <c r="E141" s="175" t="str">
        <f>'Prep Partner Performance'!C$2</f>
        <v>Kisima Health Centre</v>
      </c>
      <c r="F141" s="197" t="str">
        <f>'Prep Partner Performance'!B148</f>
        <v>Client has sex with more than one partner</v>
      </c>
      <c r="G141" s="175" t="str">
        <f>'Prep Partner Performance'!C148</f>
        <v>Transgender</v>
      </c>
      <c r="H141" s="175" t="str">
        <f>'Prep Partner Performance'!D148</f>
        <v>P01-140</v>
      </c>
      <c r="I141" s="183">
        <f>'Prep Partner Performance'!E148</f>
        <v>0</v>
      </c>
      <c r="J141" s="183">
        <f>'Prep Partner Performance'!F148</f>
        <v>0</v>
      </c>
      <c r="K141" s="183">
        <f>'Prep Partner Performance'!G148</f>
        <v>0</v>
      </c>
      <c r="L141" s="183">
        <f>'Prep Partner Performance'!H148</f>
        <v>0</v>
      </c>
      <c r="M141" s="183">
        <f>'Prep Partner Performance'!I148</f>
        <v>0</v>
      </c>
      <c r="N141" s="183">
        <f>'Prep Partner Performance'!J148</f>
        <v>0</v>
      </c>
      <c r="O141" s="183">
        <f>'Prep Partner Performance'!K148</f>
        <v>0</v>
      </c>
      <c r="P141" s="183">
        <f>'Prep Partner Performance'!L148</f>
        <v>0</v>
      </c>
      <c r="Q141" s="183">
        <f>'Prep Partner Performance'!M148</f>
        <v>0</v>
      </c>
      <c r="R141" s="183">
        <f>'Prep Partner Performance'!N148</f>
        <v>0</v>
      </c>
      <c r="S141" s="183">
        <f>'Prep Partner Performance'!O148</f>
        <v>0</v>
      </c>
      <c r="T141" s="183">
        <f>'Prep Partner Performance'!P148</f>
        <v>0</v>
      </c>
      <c r="U141" s="183">
        <f>'Prep Partner Performance'!Q148</f>
        <v>0</v>
      </c>
      <c r="V141" s="183">
        <f>'Prep Partner Performance'!R148</f>
        <v>0</v>
      </c>
      <c r="W141" s="183">
        <f>'Prep Partner Performance'!S148</f>
        <v>0</v>
      </c>
      <c r="X141" s="183">
        <f>'Prep Partner Performance'!T148</f>
        <v>0</v>
      </c>
      <c r="Y141" s="183">
        <f>'Prep Partner Performance'!U148</f>
        <v>0</v>
      </c>
      <c r="Z141" s="183">
        <f>'Prep Partner Performance'!V148</f>
        <v>0</v>
      </c>
      <c r="AA141" s="183">
        <f>'Prep Partner Performance'!W148</f>
        <v>0</v>
      </c>
      <c r="AB141" s="183">
        <f>'Prep Partner Performance'!X148</f>
        <v>0</v>
      </c>
      <c r="AC141" s="183">
        <f>'Prep Partner Performance'!Y148</f>
        <v>0</v>
      </c>
      <c r="AD141" s="183">
        <f>'Prep Partner Performance'!Z148</f>
        <v>0</v>
      </c>
      <c r="AE141" s="183">
        <f>'Prep Partner Performance'!AA148</f>
        <v>0</v>
      </c>
      <c r="AF141" s="183">
        <f>'Prep Partner Performance'!AB148</f>
        <v>0</v>
      </c>
      <c r="AG141" s="183">
        <f>'Prep Partner Performance'!AC148</f>
        <v>0</v>
      </c>
      <c r="AH141" s="183">
        <f>'Prep Partner Performance'!AD148</f>
        <v>0</v>
      </c>
      <c r="AI141" s="183">
        <f>'Prep Partner Performance'!AE148</f>
        <v>0</v>
      </c>
      <c r="AJ141" s="183">
        <f>'Prep Partner Performance'!AF148</f>
        <v>0</v>
      </c>
      <c r="AK141" s="183">
        <f>'Prep Partner Performance'!AG148</f>
        <v>0</v>
      </c>
      <c r="AL141" s="183">
        <f>'Prep Partner Performance'!AH148</f>
        <v>0</v>
      </c>
      <c r="AM141" s="176">
        <f t="shared" si="5"/>
        <v>0</v>
      </c>
      <c r="AN141" s="175" t="str">
        <f>'Prep Partner Performance'!B$3</f>
        <v>PrEP Partner Performance Tool version 2.0.0</v>
      </c>
      <c r="AO141" s="197">
        <f>'Prep Partner Performance'!AJ148</f>
        <v>0</v>
      </c>
    </row>
    <row r="142" spans="1:41" x14ac:dyDescent="0.25">
      <c r="A142" s="176" t="str">
        <f t="shared" si="4"/>
        <v>202205</v>
      </c>
      <c r="B142" s="177">
        <f>'Prep Partner Performance'!AE$2</f>
        <v>2022</v>
      </c>
      <c r="C142" s="178" t="str">
        <f>'Prep Partner Performance'!Z$2</f>
        <v>05</v>
      </c>
      <c r="D142" s="176">
        <f>'Prep Partner Performance'!G$2</f>
        <v>14943</v>
      </c>
      <c r="E142" s="175" t="str">
        <f>'Prep Partner Performance'!C$2</f>
        <v>Kisima Health Centre</v>
      </c>
      <c r="F142" s="197" t="str">
        <f>'Prep Partner Performance'!B$148</f>
        <v>Client has sex with more than one partner</v>
      </c>
      <c r="G142" s="175" t="str">
        <f>'Prep Partner Performance'!C149</f>
        <v>Adolescent Girls and Young Women</v>
      </c>
      <c r="H142" s="175" t="str">
        <f>'Prep Partner Performance'!D149</f>
        <v>P01-141</v>
      </c>
      <c r="I142" s="183">
        <f>'Prep Partner Performance'!E149</f>
        <v>0</v>
      </c>
      <c r="J142" s="183">
        <f>'Prep Partner Performance'!F149</f>
        <v>0</v>
      </c>
      <c r="K142" s="183">
        <f>'Prep Partner Performance'!G149</f>
        <v>0</v>
      </c>
      <c r="L142" s="183">
        <f>'Prep Partner Performance'!H149</f>
        <v>0</v>
      </c>
      <c r="M142" s="183">
        <f>'Prep Partner Performance'!I149</f>
        <v>0</v>
      </c>
      <c r="N142" s="183">
        <f>'Prep Partner Performance'!J149</f>
        <v>0</v>
      </c>
      <c r="O142" s="183">
        <f>'Prep Partner Performance'!K149</f>
        <v>0</v>
      </c>
      <c r="P142" s="183">
        <f>'Prep Partner Performance'!L149</f>
        <v>0</v>
      </c>
      <c r="Q142" s="183">
        <f>'Prep Partner Performance'!M149</f>
        <v>0</v>
      </c>
      <c r="R142" s="183">
        <f>'Prep Partner Performance'!N149</f>
        <v>0</v>
      </c>
      <c r="S142" s="183">
        <f>'Prep Partner Performance'!O149</f>
        <v>0</v>
      </c>
      <c r="T142" s="183">
        <f>'Prep Partner Performance'!P149</f>
        <v>0</v>
      </c>
      <c r="U142" s="183">
        <f>'Prep Partner Performance'!Q149</f>
        <v>0</v>
      </c>
      <c r="V142" s="183">
        <f>'Prep Partner Performance'!R149</f>
        <v>0</v>
      </c>
      <c r="W142" s="183">
        <f>'Prep Partner Performance'!S149</f>
        <v>0</v>
      </c>
      <c r="X142" s="183">
        <f>'Prep Partner Performance'!T149</f>
        <v>0</v>
      </c>
      <c r="Y142" s="183">
        <f>'Prep Partner Performance'!U149</f>
        <v>0</v>
      </c>
      <c r="Z142" s="183">
        <f>'Prep Partner Performance'!V149</f>
        <v>0</v>
      </c>
      <c r="AA142" s="183">
        <f>'Prep Partner Performance'!W149</f>
        <v>0</v>
      </c>
      <c r="AB142" s="183">
        <f>'Prep Partner Performance'!X149</f>
        <v>0</v>
      </c>
      <c r="AC142" s="183">
        <f>'Prep Partner Performance'!Y149</f>
        <v>0</v>
      </c>
      <c r="AD142" s="183">
        <f>'Prep Partner Performance'!Z149</f>
        <v>0</v>
      </c>
      <c r="AE142" s="183">
        <f>'Prep Partner Performance'!AA149</f>
        <v>0</v>
      </c>
      <c r="AF142" s="183">
        <f>'Prep Partner Performance'!AB149</f>
        <v>0</v>
      </c>
      <c r="AG142" s="183">
        <f>'Prep Partner Performance'!AC149</f>
        <v>0</v>
      </c>
      <c r="AH142" s="183">
        <f>'Prep Partner Performance'!AD149</f>
        <v>0</v>
      </c>
      <c r="AI142" s="183">
        <f>'Prep Partner Performance'!AE149</f>
        <v>0</v>
      </c>
      <c r="AJ142" s="183">
        <f>'Prep Partner Performance'!AF149</f>
        <v>0</v>
      </c>
      <c r="AK142" s="183">
        <f>'Prep Partner Performance'!AG149</f>
        <v>0</v>
      </c>
      <c r="AL142" s="183">
        <f>'Prep Partner Performance'!AH149</f>
        <v>0</v>
      </c>
      <c r="AM142" s="176">
        <f t="shared" si="5"/>
        <v>0</v>
      </c>
      <c r="AN142" s="175" t="str">
        <f>'Prep Partner Performance'!B$3</f>
        <v>PrEP Partner Performance Tool version 2.0.0</v>
      </c>
      <c r="AO142" s="197">
        <f>'Prep Partner Performance'!AJ149</f>
        <v>0</v>
      </c>
    </row>
    <row r="143" spans="1:41" x14ac:dyDescent="0.25">
      <c r="A143" s="176" t="str">
        <f t="shared" si="4"/>
        <v>202205</v>
      </c>
      <c r="B143" s="177">
        <f>'Prep Partner Performance'!AE$2</f>
        <v>2022</v>
      </c>
      <c r="C143" s="178" t="str">
        <f>'Prep Partner Performance'!Z$2</f>
        <v>05</v>
      </c>
      <c r="D143" s="176">
        <f>'Prep Partner Performance'!G$2</f>
        <v>14943</v>
      </c>
      <c r="E143" s="175" t="str">
        <f>'Prep Partner Performance'!C$2</f>
        <v>Kisima Health Centre</v>
      </c>
      <c r="F143" s="197" t="str">
        <f>'Prep Partner Performance'!B$148</f>
        <v>Client has sex with more than one partner</v>
      </c>
      <c r="G143" s="175" t="str">
        <f>'Prep Partner Performance'!C150</f>
        <v>Men who have Sex With Men</v>
      </c>
      <c r="H143" s="175" t="str">
        <f>'Prep Partner Performance'!D150</f>
        <v>P01-142</v>
      </c>
      <c r="I143" s="183">
        <f>'Prep Partner Performance'!E150</f>
        <v>0</v>
      </c>
      <c r="J143" s="183">
        <f>'Prep Partner Performance'!F150</f>
        <v>0</v>
      </c>
      <c r="K143" s="183">
        <f>'Prep Partner Performance'!G150</f>
        <v>0</v>
      </c>
      <c r="L143" s="183">
        <f>'Prep Partner Performance'!H150</f>
        <v>0</v>
      </c>
      <c r="M143" s="183">
        <f>'Prep Partner Performance'!I150</f>
        <v>0</v>
      </c>
      <c r="N143" s="183">
        <f>'Prep Partner Performance'!J150</f>
        <v>0</v>
      </c>
      <c r="O143" s="183">
        <f>'Prep Partner Performance'!K150</f>
        <v>0</v>
      </c>
      <c r="P143" s="183">
        <f>'Prep Partner Performance'!L150</f>
        <v>0</v>
      </c>
      <c r="Q143" s="183">
        <f>'Prep Partner Performance'!M150</f>
        <v>0</v>
      </c>
      <c r="R143" s="183">
        <f>'Prep Partner Performance'!N150</f>
        <v>0</v>
      </c>
      <c r="S143" s="183">
        <f>'Prep Partner Performance'!O150</f>
        <v>0</v>
      </c>
      <c r="T143" s="183">
        <f>'Prep Partner Performance'!P150</f>
        <v>0</v>
      </c>
      <c r="U143" s="183">
        <f>'Prep Partner Performance'!Q150</f>
        <v>0</v>
      </c>
      <c r="V143" s="183">
        <f>'Prep Partner Performance'!R150</f>
        <v>0</v>
      </c>
      <c r="W143" s="183">
        <f>'Prep Partner Performance'!S150</f>
        <v>0</v>
      </c>
      <c r="X143" s="183">
        <f>'Prep Partner Performance'!T150</f>
        <v>0</v>
      </c>
      <c r="Y143" s="183">
        <f>'Prep Partner Performance'!U150</f>
        <v>0</v>
      </c>
      <c r="Z143" s="183">
        <f>'Prep Partner Performance'!V150</f>
        <v>0</v>
      </c>
      <c r="AA143" s="183">
        <f>'Prep Partner Performance'!W150</f>
        <v>0</v>
      </c>
      <c r="AB143" s="183">
        <f>'Prep Partner Performance'!X150</f>
        <v>0</v>
      </c>
      <c r="AC143" s="183">
        <f>'Prep Partner Performance'!Y150</f>
        <v>0</v>
      </c>
      <c r="AD143" s="183">
        <f>'Prep Partner Performance'!Z150</f>
        <v>0</v>
      </c>
      <c r="AE143" s="183">
        <f>'Prep Partner Performance'!AA150</f>
        <v>0</v>
      </c>
      <c r="AF143" s="183">
        <f>'Prep Partner Performance'!AB150</f>
        <v>0</v>
      </c>
      <c r="AG143" s="183">
        <f>'Prep Partner Performance'!AC150</f>
        <v>0</v>
      </c>
      <c r="AH143" s="183">
        <f>'Prep Partner Performance'!AD150</f>
        <v>0</v>
      </c>
      <c r="AI143" s="183">
        <f>'Prep Partner Performance'!AE150</f>
        <v>0</v>
      </c>
      <c r="AJ143" s="183">
        <f>'Prep Partner Performance'!AF150</f>
        <v>0</v>
      </c>
      <c r="AK143" s="183">
        <f>'Prep Partner Performance'!AG150</f>
        <v>0</v>
      </c>
      <c r="AL143" s="183">
        <f>'Prep Partner Performance'!AH150</f>
        <v>0</v>
      </c>
      <c r="AM143" s="176">
        <f t="shared" si="5"/>
        <v>0</v>
      </c>
      <c r="AN143" s="175" t="str">
        <f>'Prep Partner Performance'!B$3</f>
        <v>PrEP Partner Performance Tool version 2.0.0</v>
      </c>
      <c r="AO143" s="197">
        <f>'Prep Partner Performance'!AJ150</f>
        <v>0</v>
      </c>
    </row>
    <row r="144" spans="1:41" x14ac:dyDescent="0.25">
      <c r="A144" s="176" t="str">
        <f t="shared" si="4"/>
        <v>202205</v>
      </c>
      <c r="B144" s="177">
        <f>'Prep Partner Performance'!AE$2</f>
        <v>2022</v>
      </c>
      <c r="C144" s="178" t="str">
        <f>'Prep Partner Performance'!Z$2</f>
        <v>05</v>
      </c>
      <c r="D144" s="176">
        <f>'Prep Partner Performance'!G$2</f>
        <v>14943</v>
      </c>
      <c r="E144" s="175" t="str">
        <f>'Prep Partner Performance'!C$2</f>
        <v>Kisima Health Centre</v>
      </c>
      <c r="F144" s="197" t="str">
        <f>'Prep Partner Performance'!B$148</f>
        <v>Client has sex with more than one partner</v>
      </c>
      <c r="G144" s="175" t="str">
        <f>'Prep Partner Performance'!C151</f>
        <v>Men at high risk</v>
      </c>
      <c r="H144" s="175" t="str">
        <f>'Prep Partner Performance'!D151</f>
        <v>P01-143</v>
      </c>
      <c r="I144" s="183">
        <f>'Prep Partner Performance'!E151</f>
        <v>0</v>
      </c>
      <c r="J144" s="183">
        <f>'Prep Partner Performance'!F151</f>
        <v>0</v>
      </c>
      <c r="K144" s="183">
        <f>'Prep Partner Performance'!G151</f>
        <v>0</v>
      </c>
      <c r="L144" s="183">
        <f>'Prep Partner Performance'!H151</f>
        <v>0</v>
      </c>
      <c r="M144" s="183">
        <f>'Prep Partner Performance'!I151</f>
        <v>0</v>
      </c>
      <c r="N144" s="183">
        <f>'Prep Partner Performance'!J151</f>
        <v>0</v>
      </c>
      <c r="O144" s="183">
        <f>'Prep Partner Performance'!K151</f>
        <v>0</v>
      </c>
      <c r="P144" s="183">
        <f>'Prep Partner Performance'!L151</f>
        <v>0</v>
      </c>
      <c r="Q144" s="183">
        <f>'Prep Partner Performance'!M151</f>
        <v>0</v>
      </c>
      <c r="R144" s="183">
        <f>'Prep Partner Performance'!N151</f>
        <v>0</v>
      </c>
      <c r="S144" s="183">
        <f>'Prep Partner Performance'!O151</f>
        <v>0</v>
      </c>
      <c r="T144" s="183">
        <f>'Prep Partner Performance'!P151</f>
        <v>0</v>
      </c>
      <c r="U144" s="183">
        <f>'Prep Partner Performance'!Q151</f>
        <v>0</v>
      </c>
      <c r="V144" s="183">
        <f>'Prep Partner Performance'!R151</f>
        <v>0</v>
      </c>
      <c r="W144" s="183">
        <f>'Prep Partner Performance'!S151</f>
        <v>0</v>
      </c>
      <c r="X144" s="183">
        <f>'Prep Partner Performance'!T151</f>
        <v>0</v>
      </c>
      <c r="Y144" s="183">
        <f>'Prep Partner Performance'!U151</f>
        <v>0</v>
      </c>
      <c r="Z144" s="183">
        <f>'Prep Partner Performance'!V151</f>
        <v>0</v>
      </c>
      <c r="AA144" s="183">
        <f>'Prep Partner Performance'!W151</f>
        <v>0</v>
      </c>
      <c r="AB144" s="183">
        <f>'Prep Partner Performance'!X151</f>
        <v>0</v>
      </c>
      <c r="AC144" s="183">
        <f>'Prep Partner Performance'!Y151</f>
        <v>0</v>
      </c>
      <c r="AD144" s="183">
        <f>'Prep Partner Performance'!Z151</f>
        <v>0</v>
      </c>
      <c r="AE144" s="183">
        <f>'Prep Partner Performance'!AA151</f>
        <v>0</v>
      </c>
      <c r="AF144" s="183">
        <f>'Prep Partner Performance'!AB151</f>
        <v>0</v>
      </c>
      <c r="AG144" s="183">
        <f>'Prep Partner Performance'!AC151</f>
        <v>0</v>
      </c>
      <c r="AH144" s="183">
        <f>'Prep Partner Performance'!AD151</f>
        <v>0</v>
      </c>
      <c r="AI144" s="183">
        <f>'Prep Partner Performance'!AE151</f>
        <v>0</v>
      </c>
      <c r="AJ144" s="183">
        <f>'Prep Partner Performance'!AF151</f>
        <v>0</v>
      </c>
      <c r="AK144" s="183">
        <f>'Prep Partner Performance'!AG151</f>
        <v>0</v>
      </c>
      <c r="AL144" s="183">
        <f>'Prep Partner Performance'!AH151</f>
        <v>0</v>
      </c>
      <c r="AM144" s="176">
        <f t="shared" si="5"/>
        <v>0</v>
      </c>
      <c r="AN144" s="175" t="str">
        <f>'Prep Partner Performance'!B$3</f>
        <v>PrEP Partner Performance Tool version 2.0.0</v>
      </c>
      <c r="AO144" s="197">
        <f>'Prep Partner Performance'!AJ151</f>
        <v>0</v>
      </c>
    </row>
    <row r="145" spans="1:41" x14ac:dyDescent="0.25">
      <c r="A145" s="176" t="str">
        <f t="shared" si="4"/>
        <v>202205</v>
      </c>
      <c r="B145" s="177">
        <f>'Prep Partner Performance'!AE$2</f>
        <v>2022</v>
      </c>
      <c r="C145" s="178" t="str">
        <f>'Prep Partner Performance'!Z$2</f>
        <v>05</v>
      </c>
      <c r="D145" s="176">
        <f>'Prep Partner Performance'!G$2</f>
        <v>14943</v>
      </c>
      <c r="E145" s="175" t="str">
        <f>'Prep Partner Performance'!C$2</f>
        <v>Kisima Health Centre</v>
      </c>
      <c r="F145" s="197" t="str">
        <f>'Prep Partner Performance'!B$148</f>
        <v>Client has sex with more than one partner</v>
      </c>
      <c r="G145" s="175" t="str">
        <f>'Prep Partner Performance'!C152</f>
        <v>Female Sex Workers</v>
      </c>
      <c r="H145" s="175" t="str">
        <f>'Prep Partner Performance'!D152</f>
        <v>P01-144</v>
      </c>
      <c r="I145" s="183">
        <f>'Prep Partner Performance'!E152</f>
        <v>0</v>
      </c>
      <c r="J145" s="183">
        <f>'Prep Partner Performance'!F152</f>
        <v>0</v>
      </c>
      <c r="K145" s="183">
        <f>'Prep Partner Performance'!G152</f>
        <v>0</v>
      </c>
      <c r="L145" s="183">
        <f>'Prep Partner Performance'!H152</f>
        <v>0</v>
      </c>
      <c r="M145" s="183">
        <f>'Prep Partner Performance'!I152</f>
        <v>0</v>
      </c>
      <c r="N145" s="183">
        <f>'Prep Partner Performance'!J152</f>
        <v>0</v>
      </c>
      <c r="O145" s="183">
        <f>'Prep Partner Performance'!K152</f>
        <v>0</v>
      </c>
      <c r="P145" s="183">
        <f>'Prep Partner Performance'!L152</f>
        <v>0</v>
      </c>
      <c r="Q145" s="183">
        <f>'Prep Partner Performance'!M152</f>
        <v>0</v>
      </c>
      <c r="R145" s="183">
        <f>'Prep Partner Performance'!N152</f>
        <v>0</v>
      </c>
      <c r="S145" s="183">
        <f>'Prep Partner Performance'!O152</f>
        <v>0</v>
      </c>
      <c r="T145" s="183">
        <f>'Prep Partner Performance'!P152</f>
        <v>0</v>
      </c>
      <c r="U145" s="183">
        <f>'Prep Partner Performance'!Q152</f>
        <v>0</v>
      </c>
      <c r="V145" s="183">
        <f>'Prep Partner Performance'!R152</f>
        <v>0</v>
      </c>
      <c r="W145" s="183">
        <f>'Prep Partner Performance'!S152</f>
        <v>0</v>
      </c>
      <c r="X145" s="183">
        <f>'Prep Partner Performance'!T152</f>
        <v>0</v>
      </c>
      <c r="Y145" s="183">
        <f>'Prep Partner Performance'!U152</f>
        <v>0</v>
      </c>
      <c r="Z145" s="183">
        <f>'Prep Partner Performance'!V152</f>
        <v>0</v>
      </c>
      <c r="AA145" s="183">
        <f>'Prep Partner Performance'!W152</f>
        <v>0</v>
      </c>
      <c r="AB145" s="183">
        <f>'Prep Partner Performance'!X152</f>
        <v>0</v>
      </c>
      <c r="AC145" s="183">
        <f>'Prep Partner Performance'!Y152</f>
        <v>0</v>
      </c>
      <c r="AD145" s="183">
        <f>'Prep Partner Performance'!Z152</f>
        <v>0</v>
      </c>
      <c r="AE145" s="183">
        <f>'Prep Partner Performance'!AA152</f>
        <v>0</v>
      </c>
      <c r="AF145" s="183">
        <f>'Prep Partner Performance'!AB152</f>
        <v>0</v>
      </c>
      <c r="AG145" s="183">
        <f>'Prep Partner Performance'!AC152</f>
        <v>0</v>
      </c>
      <c r="AH145" s="183">
        <f>'Prep Partner Performance'!AD152</f>
        <v>0</v>
      </c>
      <c r="AI145" s="183">
        <f>'Prep Partner Performance'!AE152</f>
        <v>0</v>
      </c>
      <c r="AJ145" s="183">
        <f>'Prep Partner Performance'!AF152</f>
        <v>0</v>
      </c>
      <c r="AK145" s="183">
        <f>'Prep Partner Performance'!AG152</f>
        <v>0</v>
      </c>
      <c r="AL145" s="183">
        <f>'Prep Partner Performance'!AH152</f>
        <v>0</v>
      </c>
      <c r="AM145" s="176">
        <f t="shared" si="5"/>
        <v>0</v>
      </c>
      <c r="AN145" s="175" t="str">
        <f>'Prep Partner Performance'!B$3</f>
        <v>PrEP Partner Performance Tool version 2.0.0</v>
      </c>
      <c r="AO145" s="197">
        <f>'Prep Partner Performance'!AJ152</f>
        <v>0</v>
      </c>
    </row>
    <row r="146" spans="1:41" x14ac:dyDescent="0.25">
      <c r="A146" s="176" t="str">
        <f t="shared" si="4"/>
        <v>202205</v>
      </c>
      <c r="B146" s="177">
        <f>'Prep Partner Performance'!AE$2</f>
        <v>2022</v>
      </c>
      <c r="C146" s="178" t="str">
        <f>'Prep Partner Performance'!Z$2</f>
        <v>05</v>
      </c>
      <c r="D146" s="176">
        <f>'Prep Partner Performance'!G$2</f>
        <v>14943</v>
      </c>
      <c r="E146" s="175" t="str">
        <f>'Prep Partner Performance'!C$2</f>
        <v>Kisima Health Centre</v>
      </c>
      <c r="F146" s="197" t="str">
        <f>'Prep Partner Performance'!B$148</f>
        <v>Client has sex with more than one partner</v>
      </c>
      <c r="G146" s="175" t="str">
        <f>'Prep Partner Performance'!C153</f>
        <v>People who Inject Drugs</v>
      </c>
      <c r="H146" s="175" t="str">
        <f>'Prep Partner Performance'!D153</f>
        <v>P01-145</v>
      </c>
      <c r="I146" s="183">
        <f>'Prep Partner Performance'!E153</f>
        <v>0</v>
      </c>
      <c r="J146" s="183">
        <f>'Prep Partner Performance'!F153</f>
        <v>0</v>
      </c>
      <c r="K146" s="183">
        <f>'Prep Partner Performance'!G153</f>
        <v>0</v>
      </c>
      <c r="L146" s="183">
        <f>'Prep Partner Performance'!H153</f>
        <v>0</v>
      </c>
      <c r="M146" s="183">
        <f>'Prep Partner Performance'!I153</f>
        <v>0</v>
      </c>
      <c r="N146" s="183">
        <f>'Prep Partner Performance'!J153</f>
        <v>0</v>
      </c>
      <c r="O146" s="183">
        <f>'Prep Partner Performance'!K153</f>
        <v>0</v>
      </c>
      <c r="P146" s="183">
        <f>'Prep Partner Performance'!L153</f>
        <v>0</v>
      </c>
      <c r="Q146" s="183">
        <f>'Prep Partner Performance'!M153</f>
        <v>0</v>
      </c>
      <c r="R146" s="183">
        <f>'Prep Partner Performance'!N153</f>
        <v>0</v>
      </c>
      <c r="S146" s="183">
        <f>'Prep Partner Performance'!O153</f>
        <v>0</v>
      </c>
      <c r="T146" s="183">
        <f>'Prep Partner Performance'!P153</f>
        <v>0</v>
      </c>
      <c r="U146" s="183">
        <f>'Prep Partner Performance'!Q153</f>
        <v>0</v>
      </c>
      <c r="V146" s="183">
        <f>'Prep Partner Performance'!R153</f>
        <v>0</v>
      </c>
      <c r="W146" s="183">
        <f>'Prep Partner Performance'!S153</f>
        <v>0</v>
      </c>
      <c r="X146" s="183">
        <f>'Prep Partner Performance'!T153</f>
        <v>0</v>
      </c>
      <c r="Y146" s="183">
        <f>'Prep Partner Performance'!U153</f>
        <v>0</v>
      </c>
      <c r="Z146" s="183">
        <f>'Prep Partner Performance'!V153</f>
        <v>0</v>
      </c>
      <c r="AA146" s="183">
        <f>'Prep Partner Performance'!W153</f>
        <v>0</v>
      </c>
      <c r="AB146" s="183">
        <f>'Prep Partner Performance'!X153</f>
        <v>0</v>
      </c>
      <c r="AC146" s="183">
        <f>'Prep Partner Performance'!Y153</f>
        <v>0</v>
      </c>
      <c r="AD146" s="183">
        <f>'Prep Partner Performance'!Z153</f>
        <v>0</v>
      </c>
      <c r="AE146" s="183">
        <f>'Prep Partner Performance'!AA153</f>
        <v>0</v>
      </c>
      <c r="AF146" s="183">
        <f>'Prep Partner Performance'!AB153</f>
        <v>0</v>
      </c>
      <c r="AG146" s="183">
        <f>'Prep Partner Performance'!AC153</f>
        <v>0</v>
      </c>
      <c r="AH146" s="183">
        <f>'Prep Partner Performance'!AD153</f>
        <v>0</v>
      </c>
      <c r="AI146" s="183">
        <f>'Prep Partner Performance'!AE153</f>
        <v>0</v>
      </c>
      <c r="AJ146" s="183">
        <f>'Prep Partner Performance'!AF153</f>
        <v>0</v>
      </c>
      <c r="AK146" s="183">
        <f>'Prep Partner Performance'!AG153</f>
        <v>0</v>
      </c>
      <c r="AL146" s="183">
        <f>'Prep Partner Performance'!AH153</f>
        <v>0</v>
      </c>
      <c r="AM146" s="176">
        <f t="shared" si="5"/>
        <v>0</v>
      </c>
      <c r="AN146" s="175" t="str">
        <f>'Prep Partner Performance'!B$3</f>
        <v>PrEP Partner Performance Tool version 2.0.0</v>
      </c>
      <c r="AO146" s="197">
        <f>'Prep Partner Performance'!AJ153</f>
        <v>0</v>
      </c>
    </row>
    <row r="147" spans="1:41" x14ac:dyDescent="0.25">
      <c r="A147" s="176" t="str">
        <f t="shared" si="4"/>
        <v>202205</v>
      </c>
      <c r="B147" s="177">
        <f>'Prep Partner Performance'!AE$2</f>
        <v>2022</v>
      </c>
      <c r="C147" s="178" t="str">
        <f>'Prep Partner Performance'!Z$2</f>
        <v>05</v>
      </c>
      <c r="D147" s="176">
        <f>'Prep Partner Performance'!G$2</f>
        <v>14943</v>
      </c>
      <c r="E147" s="175" t="str">
        <f>'Prep Partner Performance'!C$2</f>
        <v>Kisima Health Centre</v>
      </c>
      <c r="F147" s="197" t="str">
        <f>'Prep Partner Performance'!B$148</f>
        <v>Client has sex with more than one partner</v>
      </c>
      <c r="G147" s="175" t="str">
        <f>'Prep Partner Performance'!C154</f>
        <v>Other Women</v>
      </c>
      <c r="H147" s="175" t="str">
        <f>'Prep Partner Performance'!D154</f>
        <v>P01-146</v>
      </c>
      <c r="I147" s="183">
        <f>'Prep Partner Performance'!E154</f>
        <v>0</v>
      </c>
      <c r="J147" s="183">
        <f>'Prep Partner Performance'!F154</f>
        <v>0</v>
      </c>
      <c r="K147" s="183">
        <f>'Prep Partner Performance'!G154</f>
        <v>0</v>
      </c>
      <c r="L147" s="183">
        <f>'Prep Partner Performance'!H154</f>
        <v>0</v>
      </c>
      <c r="M147" s="183">
        <f>'Prep Partner Performance'!I154</f>
        <v>0</v>
      </c>
      <c r="N147" s="183">
        <f>'Prep Partner Performance'!J154</f>
        <v>0</v>
      </c>
      <c r="O147" s="183">
        <f>'Prep Partner Performance'!K154</f>
        <v>0</v>
      </c>
      <c r="P147" s="183">
        <f>'Prep Partner Performance'!L154</f>
        <v>0</v>
      </c>
      <c r="Q147" s="183">
        <f>'Prep Partner Performance'!M154</f>
        <v>0</v>
      </c>
      <c r="R147" s="183">
        <f>'Prep Partner Performance'!N154</f>
        <v>0</v>
      </c>
      <c r="S147" s="183">
        <f>'Prep Partner Performance'!O154</f>
        <v>0</v>
      </c>
      <c r="T147" s="183">
        <f>'Prep Partner Performance'!P154</f>
        <v>0</v>
      </c>
      <c r="U147" s="183">
        <f>'Prep Partner Performance'!Q154</f>
        <v>0</v>
      </c>
      <c r="V147" s="183">
        <f>'Prep Partner Performance'!R154</f>
        <v>0</v>
      </c>
      <c r="W147" s="183">
        <f>'Prep Partner Performance'!S154</f>
        <v>0</v>
      </c>
      <c r="X147" s="183">
        <f>'Prep Partner Performance'!T154</f>
        <v>0</v>
      </c>
      <c r="Y147" s="183">
        <f>'Prep Partner Performance'!U154</f>
        <v>0</v>
      </c>
      <c r="Z147" s="183">
        <f>'Prep Partner Performance'!V154</f>
        <v>0</v>
      </c>
      <c r="AA147" s="183">
        <f>'Prep Partner Performance'!W154</f>
        <v>0</v>
      </c>
      <c r="AB147" s="183">
        <f>'Prep Partner Performance'!X154</f>
        <v>0</v>
      </c>
      <c r="AC147" s="183">
        <f>'Prep Partner Performance'!Y154</f>
        <v>0</v>
      </c>
      <c r="AD147" s="183">
        <f>'Prep Partner Performance'!Z154</f>
        <v>0</v>
      </c>
      <c r="AE147" s="183">
        <f>'Prep Partner Performance'!AA154</f>
        <v>0</v>
      </c>
      <c r="AF147" s="183">
        <f>'Prep Partner Performance'!AB154</f>
        <v>0</v>
      </c>
      <c r="AG147" s="183">
        <f>'Prep Partner Performance'!AC154</f>
        <v>0</v>
      </c>
      <c r="AH147" s="183">
        <f>'Prep Partner Performance'!AD154</f>
        <v>0</v>
      </c>
      <c r="AI147" s="183">
        <f>'Prep Partner Performance'!AE154</f>
        <v>0</v>
      </c>
      <c r="AJ147" s="183">
        <f>'Prep Partner Performance'!AF154</f>
        <v>0</v>
      </c>
      <c r="AK147" s="183">
        <f>'Prep Partner Performance'!AG154</f>
        <v>0</v>
      </c>
      <c r="AL147" s="183">
        <f>'Prep Partner Performance'!AH154</f>
        <v>0</v>
      </c>
      <c r="AM147" s="176">
        <f t="shared" si="5"/>
        <v>0</v>
      </c>
      <c r="AN147" s="175" t="str">
        <f>'Prep Partner Performance'!B$3</f>
        <v>PrEP Partner Performance Tool version 2.0.0</v>
      </c>
      <c r="AO147" s="197">
        <f>'Prep Partner Performance'!AJ154</f>
        <v>0</v>
      </c>
    </row>
    <row r="148" spans="1:41" x14ac:dyDescent="0.25">
      <c r="A148" s="176" t="str">
        <f t="shared" si="4"/>
        <v>202205</v>
      </c>
      <c r="B148" s="177">
        <f>'Prep Partner Performance'!AE$2</f>
        <v>2022</v>
      </c>
      <c r="C148" s="178" t="str">
        <f>'Prep Partner Performance'!Z$2</f>
        <v>05</v>
      </c>
      <c r="D148" s="176">
        <f>'Prep Partner Performance'!G$2</f>
        <v>14943</v>
      </c>
      <c r="E148" s="175" t="str">
        <f>'Prep Partner Performance'!C$2</f>
        <v>Kisima Health Centre</v>
      </c>
      <c r="F148" s="197" t="str">
        <f>'Prep Partner Performance'!B$148</f>
        <v>Client has sex with more than one partner</v>
      </c>
      <c r="G148" s="175" t="str">
        <f>'Prep Partner Performance'!C155</f>
        <v>Serodiscordant Couple</v>
      </c>
      <c r="H148" s="175" t="str">
        <f>'Prep Partner Performance'!D155</f>
        <v>P01-147</v>
      </c>
      <c r="I148" s="183">
        <f>'Prep Partner Performance'!E155</f>
        <v>0</v>
      </c>
      <c r="J148" s="183">
        <f>'Prep Partner Performance'!F155</f>
        <v>0</v>
      </c>
      <c r="K148" s="183">
        <f>'Prep Partner Performance'!G155</f>
        <v>0</v>
      </c>
      <c r="L148" s="183">
        <f>'Prep Partner Performance'!H155</f>
        <v>0</v>
      </c>
      <c r="M148" s="183">
        <f>'Prep Partner Performance'!I155</f>
        <v>0</v>
      </c>
      <c r="N148" s="183">
        <f>'Prep Partner Performance'!J155</f>
        <v>0</v>
      </c>
      <c r="O148" s="183">
        <f>'Prep Partner Performance'!K155</f>
        <v>0</v>
      </c>
      <c r="P148" s="183">
        <f>'Prep Partner Performance'!L155</f>
        <v>0</v>
      </c>
      <c r="Q148" s="183">
        <f>'Prep Partner Performance'!M155</f>
        <v>0</v>
      </c>
      <c r="R148" s="183">
        <f>'Prep Partner Performance'!N155</f>
        <v>0</v>
      </c>
      <c r="S148" s="183">
        <f>'Prep Partner Performance'!O155</f>
        <v>0</v>
      </c>
      <c r="T148" s="183">
        <f>'Prep Partner Performance'!P155</f>
        <v>0</v>
      </c>
      <c r="U148" s="183">
        <f>'Prep Partner Performance'!Q155</f>
        <v>0</v>
      </c>
      <c r="V148" s="183">
        <f>'Prep Partner Performance'!R155</f>
        <v>0</v>
      </c>
      <c r="W148" s="183">
        <f>'Prep Partner Performance'!S155</f>
        <v>0</v>
      </c>
      <c r="X148" s="183">
        <f>'Prep Partner Performance'!T155</f>
        <v>0</v>
      </c>
      <c r="Y148" s="183">
        <f>'Prep Partner Performance'!U155</f>
        <v>0</v>
      </c>
      <c r="Z148" s="183">
        <f>'Prep Partner Performance'!V155</f>
        <v>0</v>
      </c>
      <c r="AA148" s="183">
        <f>'Prep Partner Performance'!W155</f>
        <v>0</v>
      </c>
      <c r="AB148" s="183">
        <f>'Prep Partner Performance'!X155</f>
        <v>0</v>
      </c>
      <c r="AC148" s="183">
        <f>'Prep Partner Performance'!Y155</f>
        <v>0</v>
      </c>
      <c r="AD148" s="183">
        <f>'Prep Partner Performance'!Z155</f>
        <v>0</v>
      </c>
      <c r="AE148" s="183">
        <f>'Prep Partner Performance'!AA155</f>
        <v>0</v>
      </c>
      <c r="AF148" s="183">
        <f>'Prep Partner Performance'!AB155</f>
        <v>0</v>
      </c>
      <c r="AG148" s="183">
        <f>'Prep Partner Performance'!AC155</f>
        <v>0</v>
      </c>
      <c r="AH148" s="183">
        <f>'Prep Partner Performance'!AD155</f>
        <v>0</v>
      </c>
      <c r="AI148" s="183">
        <f>'Prep Partner Performance'!AE155</f>
        <v>0</v>
      </c>
      <c r="AJ148" s="183">
        <f>'Prep Partner Performance'!AF155</f>
        <v>0</v>
      </c>
      <c r="AK148" s="183">
        <f>'Prep Partner Performance'!AG155</f>
        <v>0</v>
      </c>
      <c r="AL148" s="183">
        <f>'Prep Partner Performance'!AH155</f>
        <v>0</v>
      </c>
      <c r="AM148" s="176">
        <f t="shared" si="5"/>
        <v>0</v>
      </c>
      <c r="AN148" s="175" t="str">
        <f>'Prep Partner Performance'!B$3</f>
        <v>PrEP Partner Performance Tool version 2.0.0</v>
      </c>
      <c r="AO148" s="197">
        <f>'Prep Partner Performance'!AJ155</f>
        <v>0</v>
      </c>
    </row>
    <row r="149" spans="1:41" x14ac:dyDescent="0.25">
      <c r="A149" s="176" t="str">
        <f t="shared" si="4"/>
        <v>202205</v>
      </c>
      <c r="B149" s="177">
        <f>'Prep Partner Performance'!AE$2</f>
        <v>2022</v>
      </c>
      <c r="C149" s="178" t="str">
        <f>'Prep Partner Performance'!Z$2</f>
        <v>05</v>
      </c>
      <c r="D149" s="176">
        <f>'Prep Partner Performance'!G$2</f>
        <v>14943</v>
      </c>
      <c r="E149" s="175" t="str">
        <f>'Prep Partner Performance'!C$2</f>
        <v>Kisima Health Centre</v>
      </c>
      <c r="F149" s="197" t="str">
        <f>'Prep Partner Performance'!B$148</f>
        <v>Client has sex with more than one partner</v>
      </c>
      <c r="G149" s="175" t="str">
        <f>'Prep Partner Performance'!C156</f>
        <v>Pregnant and Breast Feeding Women</v>
      </c>
      <c r="H149" s="175" t="str">
        <f>'Prep Partner Performance'!D156</f>
        <v>P01-148</v>
      </c>
      <c r="I149" s="183">
        <f>'Prep Partner Performance'!E156</f>
        <v>0</v>
      </c>
      <c r="J149" s="183">
        <f>'Prep Partner Performance'!F156</f>
        <v>0</v>
      </c>
      <c r="K149" s="183">
        <f>'Prep Partner Performance'!G156</f>
        <v>0</v>
      </c>
      <c r="L149" s="183">
        <f>'Prep Partner Performance'!H156</f>
        <v>0</v>
      </c>
      <c r="M149" s="183">
        <f>'Prep Partner Performance'!I156</f>
        <v>0</v>
      </c>
      <c r="N149" s="183">
        <f>'Prep Partner Performance'!J156</f>
        <v>0</v>
      </c>
      <c r="O149" s="183">
        <f>'Prep Partner Performance'!K156</f>
        <v>0</v>
      </c>
      <c r="P149" s="183">
        <f>'Prep Partner Performance'!L156</f>
        <v>0</v>
      </c>
      <c r="Q149" s="183">
        <f>'Prep Partner Performance'!M156</f>
        <v>0</v>
      </c>
      <c r="R149" s="183">
        <f>'Prep Partner Performance'!N156</f>
        <v>0</v>
      </c>
      <c r="S149" s="183">
        <f>'Prep Partner Performance'!O156</f>
        <v>0</v>
      </c>
      <c r="T149" s="183">
        <f>'Prep Partner Performance'!P156</f>
        <v>0</v>
      </c>
      <c r="U149" s="183">
        <f>'Prep Partner Performance'!Q156</f>
        <v>0</v>
      </c>
      <c r="V149" s="183">
        <f>'Prep Partner Performance'!R156</f>
        <v>0</v>
      </c>
      <c r="W149" s="183">
        <f>'Prep Partner Performance'!S156</f>
        <v>0</v>
      </c>
      <c r="X149" s="183">
        <f>'Prep Partner Performance'!T156</f>
        <v>0</v>
      </c>
      <c r="Y149" s="183">
        <f>'Prep Partner Performance'!U156</f>
        <v>0</v>
      </c>
      <c r="Z149" s="183">
        <f>'Prep Partner Performance'!V156</f>
        <v>0</v>
      </c>
      <c r="AA149" s="183">
        <f>'Prep Partner Performance'!W156</f>
        <v>0</v>
      </c>
      <c r="AB149" s="183">
        <f>'Prep Partner Performance'!X156</f>
        <v>0</v>
      </c>
      <c r="AC149" s="183">
        <f>'Prep Partner Performance'!Y156</f>
        <v>0</v>
      </c>
      <c r="AD149" s="183">
        <f>'Prep Partner Performance'!Z156</f>
        <v>0</v>
      </c>
      <c r="AE149" s="183">
        <f>'Prep Partner Performance'!AA156</f>
        <v>0</v>
      </c>
      <c r="AF149" s="183">
        <f>'Prep Partner Performance'!AB156</f>
        <v>0</v>
      </c>
      <c r="AG149" s="183">
        <f>'Prep Partner Performance'!AC156</f>
        <v>0</v>
      </c>
      <c r="AH149" s="183">
        <f>'Prep Partner Performance'!AD156</f>
        <v>0</v>
      </c>
      <c r="AI149" s="183">
        <f>'Prep Partner Performance'!AE156</f>
        <v>0</v>
      </c>
      <c r="AJ149" s="183">
        <f>'Prep Partner Performance'!AF156</f>
        <v>0</v>
      </c>
      <c r="AK149" s="183">
        <f>'Prep Partner Performance'!AG156</f>
        <v>0</v>
      </c>
      <c r="AL149" s="183">
        <f>'Prep Partner Performance'!AH156</f>
        <v>0</v>
      </c>
      <c r="AM149" s="176">
        <f t="shared" si="5"/>
        <v>0</v>
      </c>
      <c r="AN149" s="175" t="str">
        <f>'Prep Partner Performance'!B$3</f>
        <v>PrEP Partner Performance Tool version 2.0.0</v>
      </c>
      <c r="AO149" s="197">
        <f>'Prep Partner Performance'!AJ156</f>
        <v>0</v>
      </c>
    </row>
    <row r="150" spans="1:41" x14ac:dyDescent="0.25">
      <c r="A150" s="176" t="str">
        <f t="shared" si="4"/>
        <v>202205</v>
      </c>
      <c r="B150" s="177">
        <f>'Prep Partner Performance'!AE$2</f>
        <v>2022</v>
      </c>
      <c r="C150" s="178" t="str">
        <f>'Prep Partner Performance'!Z$2</f>
        <v>05</v>
      </c>
      <c r="D150" s="176">
        <f>'Prep Partner Performance'!G$2</f>
        <v>14943</v>
      </c>
      <c r="E150" s="175" t="str">
        <f>'Prep Partner Performance'!C$2</f>
        <v>Kisima Health Centre</v>
      </c>
      <c r="F150" s="197" t="str">
        <f>'Prep Partner Performance'!B157</f>
        <v>On going IPV/ GBV</v>
      </c>
      <c r="G150" s="175" t="str">
        <f>'Prep Partner Performance'!C157</f>
        <v>Transgender</v>
      </c>
      <c r="H150" s="175" t="str">
        <f>'Prep Partner Performance'!D157</f>
        <v>P01-149</v>
      </c>
      <c r="I150" s="183">
        <f>'Prep Partner Performance'!E157</f>
        <v>0</v>
      </c>
      <c r="J150" s="183">
        <f>'Prep Partner Performance'!F157</f>
        <v>0</v>
      </c>
      <c r="K150" s="183">
        <f>'Prep Partner Performance'!G157</f>
        <v>0</v>
      </c>
      <c r="L150" s="183">
        <f>'Prep Partner Performance'!H157</f>
        <v>0</v>
      </c>
      <c r="M150" s="183">
        <f>'Prep Partner Performance'!I157</f>
        <v>0</v>
      </c>
      <c r="N150" s="183">
        <f>'Prep Partner Performance'!J157</f>
        <v>0</v>
      </c>
      <c r="O150" s="183">
        <f>'Prep Partner Performance'!K157</f>
        <v>0</v>
      </c>
      <c r="P150" s="183">
        <f>'Prep Partner Performance'!L157</f>
        <v>0</v>
      </c>
      <c r="Q150" s="183">
        <f>'Prep Partner Performance'!M157</f>
        <v>0</v>
      </c>
      <c r="R150" s="183">
        <f>'Prep Partner Performance'!N157</f>
        <v>0</v>
      </c>
      <c r="S150" s="183">
        <f>'Prep Partner Performance'!O157</f>
        <v>0</v>
      </c>
      <c r="T150" s="183">
        <f>'Prep Partner Performance'!P157</f>
        <v>0</v>
      </c>
      <c r="U150" s="183">
        <f>'Prep Partner Performance'!Q157</f>
        <v>0</v>
      </c>
      <c r="V150" s="183">
        <f>'Prep Partner Performance'!R157</f>
        <v>0</v>
      </c>
      <c r="W150" s="183">
        <f>'Prep Partner Performance'!S157</f>
        <v>0</v>
      </c>
      <c r="X150" s="183">
        <f>'Prep Partner Performance'!T157</f>
        <v>0</v>
      </c>
      <c r="Y150" s="183">
        <f>'Prep Partner Performance'!U157</f>
        <v>0</v>
      </c>
      <c r="Z150" s="183">
        <f>'Prep Partner Performance'!V157</f>
        <v>0</v>
      </c>
      <c r="AA150" s="183">
        <f>'Prep Partner Performance'!W157</f>
        <v>0</v>
      </c>
      <c r="AB150" s="183">
        <f>'Prep Partner Performance'!X157</f>
        <v>0</v>
      </c>
      <c r="AC150" s="183">
        <f>'Prep Partner Performance'!Y157</f>
        <v>0</v>
      </c>
      <c r="AD150" s="183">
        <f>'Prep Partner Performance'!Z157</f>
        <v>0</v>
      </c>
      <c r="AE150" s="183">
        <f>'Prep Partner Performance'!AA157</f>
        <v>0</v>
      </c>
      <c r="AF150" s="183">
        <f>'Prep Partner Performance'!AB157</f>
        <v>0</v>
      </c>
      <c r="AG150" s="183">
        <f>'Prep Partner Performance'!AC157</f>
        <v>0</v>
      </c>
      <c r="AH150" s="183">
        <f>'Prep Partner Performance'!AD157</f>
        <v>0</v>
      </c>
      <c r="AI150" s="183">
        <f>'Prep Partner Performance'!AE157</f>
        <v>0</v>
      </c>
      <c r="AJ150" s="183">
        <f>'Prep Partner Performance'!AF157</f>
        <v>0</v>
      </c>
      <c r="AK150" s="183">
        <f>'Prep Partner Performance'!AG157</f>
        <v>0</v>
      </c>
      <c r="AL150" s="183">
        <f>'Prep Partner Performance'!AH157</f>
        <v>0</v>
      </c>
      <c r="AM150" s="176">
        <f t="shared" si="5"/>
        <v>0</v>
      </c>
      <c r="AN150" s="175" t="str">
        <f>'Prep Partner Performance'!B$3</f>
        <v>PrEP Partner Performance Tool version 2.0.0</v>
      </c>
      <c r="AO150" s="197">
        <f>'Prep Partner Performance'!AJ157</f>
        <v>0</v>
      </c>
    </row>
    <row r="151" spans="1:41" x14ac:dyDescent="0.25">
      <c r="A151" s="176" t="str">
        <f t="shared" si="4"/>
        <v>202205</v>
      </c>
      <c r="B151" s="177">
        <f>'Prep Partner Performance'!AE$2</f>
        <v>2022</v>
      </c>
      <c r="C151" s="178" t="str">
        <f>'Prep Partner Performance'!Z$2</f>
        <v>05</v>
      </c>
      <c r="D151" s="176">
        <f>'Prep Partner Performance'!G$2</f>
        <v>14943</v>
      </c>
      <c r="E151" s="175" t="str">
        <f>'Prep Partner Performance'!C$2</f>
        <v>Kisima Health Centre</v>
      </c>
      <c r="F151" s="197" t="str">
        <f>'Prep Partner Performance'!B$157</f>
        <v>On going IPV/ GBV</v>
      </c>
      <c r="G151" s="175" t="str">
        <f>'Prep Partner Performance'!C158</f>
        <v>Adolescent Girls and Young Women</v>
      </c>
      <c r="H151" s="175" t="str">
        <f>'Prep Partner Performance'!D158</f>
        <v>P01-150</v>
      </c>
      <c r="I151" s="183">
        <f>'Prep Partner Performance'!E158</f>
        <v>0</v>
      </c>
      <c r="J151" s="183">
        <f>'Prep Partner Performance'!F158</f>
        <v>0</v>
      </c>
      <c r="K151" s="183">
        <f>'Prep Partner Performance'!G158</f>
        <v>0</v>
      </c>
      <c r="L151" s="183">
        <f>'Prep Partner Performance'!H158</f>
        <v>0</v>
      </c>
      <c r="M151" s="183">
        <f>'Prep Partner Performance'!I158</f>
        <v>0</v>
      </c>
      <c r="N151" s="183">
        <f>'Prep Partner Performance'!J158</f>
        <v>0</v>
      </c>
      <c r="O151" s="183">
        <f>'Prep Partner Performance'!K158</f>
        <v>0</v>
      </c>
      <c r="P151" s="183">
        <f>'Prep Partner Performance'!L158</f>
        <v>0</v>
      </c>
      <c r="Q151" s="183">
        <f>'Prep Partner Performance'!M158</f>
        <v>0</v>
      </c>
      <c r="R151" s="183">
        <f>'Prep Partner Performance'!N158</f>
        <v>0</v>
      </c>
      <c r="S151" s="183">
        <f>'Prep Partner Performance'!O158</f>
        <v>0</v>
      </c>
      <c r="T151" s="183">
        <f>'Prep Partner Performance'!P158</f>
        <v>0</v>
      </c>
      <c r="U151" s="183">
        <f>'Prep Partner Performance'!Q158</f>
        <v>0</v>
      </c>
      <c r="V151" s="183">
        <f>'Prep Partner Performance'!R158</f>
        <v>0</v>
      </c>
      <c r="W151" s="183">
        <f>'Prep Partner Performance'!S158</f>
        <v>0</v>
      </c>
      <c r="X151" s="183">
        <f>'Prep Partner Performance'!T158</f>
        <v>0</v>
      </c>
      <c r="Y151" s="183">
        <f>'Prep Partner Performance'!U158</f>
        <v>0</v>
      </c>
      <c r="Z151" s="183">
        <f>'Prep Partner Performance'!V158</f>
        <v>0</v>
      </c>
      <c r="AA151" s="183">
        <f>'Prep Partner Performance'!W158</f>
        <v>0</v>
      </c>
      <c r="AB151" s="183">
        <f>'Prep Partner Performance'!X158</f>
        <v>0</v>
      </c>
      <c r="AC151" s="183">
        <f>'Prep Partner Performance'!Y158</f>
        <v>0</v>
      </c>
      <c r="AD151" s="183">
        <f>'Prep Partner Performance'!Z158</f>
        <v>0</v>
      </c>
      <c r="AE151" s="183">
        <f>'Prep Partner Performance'!AA158</f>
        <v>0</v>
      </c>
      <c r="AF151" s="183">
        <f>'Prep Partner Performance'!AB158</f>
        <v>0</v>
      </c>
      <c r="AG151" s="183">
        <f>'Prep Partner Performance'!AC158</f>
        <v>0</v>
      </c>
      <c r="AH151" s="183">
        <f>'Prep Partner Performance'!AD158</f>
        <v>0</v>
      </c>
      <c r="AI151" s="183">
        <f>'Prep Partner Performance'!AE158</f>
        <v>0</v>
      </c>
      <c r="AJ151" s="183">
        <f>'Prep Partner Performance'!AF158</f>
        <v>0</v>
      </c>
      <c r="AK151" s="183">
        <f>'Prep Partner Performance'!AG158</f>
        <v>0</v>
      </c>
      <c r="AL151" s="183">
        <f>'Prep Partner Performance'!AH158</f>
        <v>0</v>
      </c>
      <c r="AM151" s="176">
        <f t="shared" si="5"/>
        <v>0</v>
      </c>
      <c r="AN151" s="175" t="str">
        <f>'Prep Partner Performance'!B$3</f>
        <v>PrEP Partner Performance Tool version 2.0.0</v>
      </c>
      <c r="AO151" s="197">
        <f>'Prep Partner Performance'!AJ158</f>
        <v>0</v>
      </c>
    </row>
    <row r="152" spans="1:41" x14ac:dyDescent="0.25">
      <c r="A152" s="176" t="str">
        <f t="shared" si="4"/>
        <v>202205</v>
      </c>
      <c r="B152" s="177">
        <f>'Prep Partner Performance'!AE$2</f>
        <v>2022</v>
      </c>
      <c r="C152" s="178" t="str">
        <f>'Prep Partner Performance'!Z$2</f>
        <v>05</v>
      </c>
      <c r="D152" s="176">
        <f>'Prep Partner Performance'!G$2</f>
        <v>14943</v>
      </c>
      <c r="E152" s="175" t="str">
        <f>'Prep Partner Performance'!C$2</f>
        <v>Kisima Health Centre</v>
      </c>
      <c r="F152" s="197" t="str">
        <f>'Prep Partner Performance'!B$157</f>
        <v>On going IPV/ GBV</v>
      </c>
      <c r="G152" s="175" t="str">
        <f>'Prep Partner Performance'!C159</f>
        <v>Men who have Sex With Men</v>
      </c>
      <c r="H152" s="175" t="str">
        <f>'Prep Partner Performance'!D159</f>
        <v>P01-151</v>
      </c>
      <c r="I152" s="183">
        <f>'Prep Partner Performance'!E159</f>
        <v>0</v>
      </c>
      <c r="J152" s="183">
        <f>'Prep Partner Performance'!F159</f>
        <v>0</v>
      </c>
      <c r="K152" s="183">
        <f>'Prep Partner Performance'!G159</f>
        <v>0</v>
      </c>
      <c r="L152" s="183">
        <f>'Prep Partner Performance'!H159</f>
        <v>0</v>
      </c>
      <c r="M152" s="183">
        <f>'Prep Partner Performance'!I159</f>
        <v>0</v>
      </c>
      <c r="N152" s="183">
        <f>'Prep Partner Performance'!J159</f>
        <v>0</v>
      </c>
      <c r="O152" s="183">
        <f>'Prep Partner Performance'!K159</f>
        <v>0</v>
      </c>
      <c r="P152" s="183">
        <f>'Prep Partner Performance'!L159</f>
        <v>0</v>
      </c>
      <c r="Q152" s="183">
        <f>'Prep Partner Performance'!M159</f>
        <v>0</v>
      </c>
      <c r="R152" s="183">
        <f>'Prep Partner Performance'!N159</f>
        <v>0</v>
      </c>
      <c r="S152" s="183">
        <f>'Prep Partner Performance'!O159</f>
        <v>0</v>
      </c>
      <c r="T152" s="183">
        <f>'Prep Partner Performance'!P159</f>
        <v>0</v>
      </c>
      <c r="U152" s="183">
        <f>'Prep Partner Performance'!Q159</f>
        <v>0</v>
      </c>
      <c r="V152" s="183">
        <f>'Prep Partner Performance'!R159</f>
        <v>0</v>
      </c>
      <c r="W152" s="183">
        <f>'Prep Partner Performance'!S159</f>
        <v>0</v>
      </c>
      <c r="X152" s="183">
        <f>'Prep Partner Performance'!T159</f>
        <v>0</v>
      </c>
      <c r="Y152" s="183">
        <f>'Prep Partner Performance'!U159</f>
        <v>0</v>
      </c>
      <c r="Z152" s="183">
        <f>'Prep Partner Performance'!V159</f>
        <v>0</v>
      </c>
      <c r="AA152" s="183">
        <f>'Prep Partner Performance'!W159</f>
        <v>0</v>
      </c>
      <c r="AB152" s="183">
        <f>'Prep Partner Performance'!X159</f>
        <v>0</v>
      </c>
      <c r="AC152" s="183">
        <f>'Prep Partner Performance'!Y159</f>
        <v>0</v>
      </c>
      <c r="AD152" s="183">
        <f>'Prep Partner Performance'!Z159</f>
        <v>0</v>
      </c>
      <c r="AE152" s="183">
        <f>'Prep Partner Performance'!AA159</f>
        <v>0</v>
      </c>
      <c r="AF152" s="183">
        <f>'Prep Partner Performance'!AB159</f>
        <v>0</v>
      </c>
      <c r="AG152" s="183">
        <f>'Prep Partner Performance'!AC159</f>
        <v>0</v>
      </c>
      <c r="AH152" s="183">
        <f>'Prep Partner Performance'!AD159</f>
        <v>0</v>
      </c>
      <c r="AI152" s="183">
        <f>'Prep Partner Performance'!AE159</f>
        <v>0</v>
      </c>
      <c r="AJ152" s="183">
        <f>'Prep Partner Performance'!AF159</f>
        <v>0</v>
      </c>
      <c r="AK152" s="183">
        <f>'Prep Partner Performance'!AG159</f>
        <v>0</v>
      </c>
      <c r="AL152" s="183">
        <f>'Prep Partner Performance'!AH159</f>
        <v>0</v>
      </c>
      <c r="AM152" s="176">
        <f t="shared" si="5"/>
        <v>0</v>
      </c>
      <c r="AN152" s="175" t="str">
        <f>'Prep Partner Performance'!B$3</f>
        <v>PrEP Partner Performance Tool version 2.0.0</v>
      </c>
      <c r="AO152" s="197">
        <f>'Prep Partner Performance'!AJ159</f>
        <v>0</v>
      </c>
    </row>
    <row r="153" spans="1:41" x14ac:dyDescent="0.25">
      <c r="A153" s="176" t="str">
        <f t="shared" si="4"/>
        <v>202205</v>
      </c>
      <c r="B153" s="177">
        <f>'Prep Partner Performance'!AE$2</f>
        <v>2022</v>
      </c>
      <c r="C153" s="178" t="str">
        <f>'Prep Partner Performance'!Z$2</f>
        <v>05</v>
      </c>
      <c r="D153" s="176">
        <f>'Prep Partner Performance'!G$2</f>
        <v>14943</v>
      </c>
      <c r="E153" s="175" t="str">
        <f>'Prep Partner Performance'!C$2</f>
        <v>Kisima Health Centre</v>
      </c>
      <c r="F153" s="197" t="str">
        <f>'Prep Partner Performance'!B$157</f>
        <v>On going IPV/ GBV</v>
      </c>
      <c r="G153" s="175" t="str">
        <f>'Prep Partner Performance'!C160</f>
        <v>Men at high risk</v>
      </c>
      <c r="H153" s="175" t="str">
        <f>'Prep Partner Performance'!D160</f>
        <v>P01-152</v>
      </c>
      <c r="I153" s="183">
        <f>'Prep Partner Performance'!E160</f>
        <v>0</v>
      </c>
      <c r="J153" s="183">
        <f>'Prep Partner Performance'!F160</f>
        <v>0</v>
      </c>
      <c r="K153" s="183">
        <f>'Prep Partner Performance'!G160</f>
        <v>0</v>
      </c>
      <c r="L153" s="183">
        <f>'Prep Partner Performance'!H160</f>
        <v>0</v>
      </c>
      <c r="M153" s="183">
        <f>'Prep Partner Performance'!I160</f>
        <v>0</v>
      </c>
      <c r="N153" s="183">
        <f>'Prep Partner Performance'!J160</f>
        <v>0</v>
      </c>
      <c r="O153" s="183">
        <f>'Prep Partner Performance'!K160</f>
        <v>0</v>
      </c>
      <c r="P153" s="183">
        <f>'Prep Partner Performance'!L160</f>
        <v>0</v>
      </c>
      <c r="Q153" s="183">
        <f>'Prep Partner Performance'!M160</f>
        <v>0</v>
      </c>
      <c r="R153" s="183">
        <f>'Prep Partner Performance'!N160</f>
        <v>0</v>
      </c>
      <c r="S153" s="183">
        <f>'Prep Partner Performance'!O160</f>
        <v>0</v>
      </c>
      <c r="T153" s="183">
        <f>'Prep Partner Performance'!P160</f>
        <v>0</v>
      </c>
      <c r="U153" s="183">
        <f>'Prep Partner Performance'!Q160</f>
        <v>0</v>
      </c>
      <c r="V153" s="183">
        <f>'Prep Partner Performance'!R160</f>
        <v>0</v>
      </c>
      <c r="W153" s="183">
        <f>'Prep Partner Performance'!S160</f>
        <v>0</v>
      </c>
      <c r="X153" s="183">
        <f>'Prep Partner Performance'!T160</f>
        <v>0</v>
      </c>
      <c r="Y153" s="183">
        <f>'Prep Partner Performance'!U160</f>
        <v>0</v>
      </c>
      <c r="Z153" s="183">
        <f>'Prep Partner Performance'!V160</f>
        <v>0</v>
      </c>
      <c r="AA153" s="183">
        <f>'Prep Partner Performance'!W160</f>
        <v>0</v>
      </c>
      <c r="AB153" s="183">
        <f>'Prep Partner Performance'!X160</f>
        <v>0</v>
      </c>
      <c r="AC153" s="183">
        <f>'Prep Partner Performance'!Y160</f>
        <v>0</v>
      </c>
      <c r="AD153" s="183">
        <f>'Prep Partner Performance'!Z160</f>
        <v>0</v>
      </c>
      <c r="AE153" s="183">
        <f>'Prep Partner Performance'!AA160</f>
        <v>0</v>
      </c>
      <c r="AF153" s="183">
        <f>'Prep Partner Performance'!AB160</f>
        <v>0</v>
      </c>
      <c r="AG153" s="183">
        <f>'Prep Partner Performance'!AC160</f>
        <v>0</v>
      </c>
      <c r="AH153" s="183">
        <f>'Prep Partner Performance'!AD160</f>
        <v>0</v>
      </c>
      <c r="AI153" s="183">
        <f>'Prep Partner Performance'!AE160</f>
        <v>0</v>
      </c>
      <c r="AJ153" s="183">
        <f>'Prep Partner Performance'!AF160</f>
        <v>0</v>
      </c>
      <c r="AK153" s="183">
        <f>'Prep Partner Performance'!AG160</f>
        <v>0</v>
      </c>
      <c r="AL153" s="183">
        <f>'Prep Partner Performance'!AH160</f>
        <v>0</v>
      </c>
      <c r="AM153" s="176">
        <f t="shared" si="5"/>
        <v>0</v>
      </c>
      <c r="AN153" s="175" t="str">
        <f>'Prep Partner Performance'!B$3</f>
        <v>PrEP Partner Performance Tool version 2.0.0</v>
      </c>
      <c r="AO153" s="197">
        <f>'Prep Partner Performance'!AJ160</f>
        <v>0</v>
      </c>
    </row>
    <row r="154" spans="1:41" x14ac:dyDescent="0.25">
      <c r="A154" s="176" t="str">
        <f t="shared" si="4"/>
        <v>202205</v>
      </c>
      <c r="B154" s="177">
        <f>'Prep Partner Performance'!AE$2</f>
        <v>2022</v>
      </c>
      <c r="C154" s="178" t="str">
        <f>'Prep Partner Performance'!Z$2</f>
        <v>05</v>
      </c>
      <c r="D154" s="176">
        <f>'Prep Partner Performance'!G$2</f>
        <v>14943</v>
      </c>
      <c r="E154" s="175" t="str">
        <f>'Prep Partner Performance'!C$2</f>
        <v>Kisima Health Centre</v>
      </c>
      <c r="F154" s="197" t="str">
        <f>'Prep Partner Performance'!B$157</f>
        <v>On going IPV/ GBV</v>
      </c>
      <c r="G154" s="175" t="str">
        <f>'Prep Partner Performance'!C161</f>
        <v>Female Sex Workers</v>
      </c>
      <c r="H154" s="175" t="str">
        <f>'Prep Partner Performance'!D161</f>
        <v>P01-153</v>
      </c>
      <c r="I154" s="183">
        <f>'Prep Partner Performance'!E161</f>
        <v>0</v>
      </c>
      <c r="J154" s="183">
        <f>'Prep Partner Performance'!F161</f>
        <v>0</v>
      </c>
      <c r="K154" s="183">
        <f>'Prep Partner Performance'!G161</f>
        <v>0</v>
      </c>
      <c r="L154" s="183">
        <f>'Prep Partner Performance'!H161</f>
        <v>0</v>
      </c>
      <c r="M154" s="183">
        <f>'Prep Partner Performance'!I161</f>
        <v>0</v>
      </c>
      <c r="N154" s="183">
        <f>'Prep Partner Performance'!J161</f>
        <v>0</v>
      </c>
      <c r="O154" s="183">
        <f>'Prep Partner Performance'!K161</f>
        <v>0</v>
      </c>
      <c r="P154" s="183">
        <f>'Prep Partner Performance'!L161</f>
        <v>0</v>
      </c>
      <c r="Q154" s="183">
        <f>'Prep Partner Performance'!M161</f>
        <v>0</v>
      </c>
      <c r="R154" s="183">
        <f>'Prep Partner Performance'!N161</f>
        <v>0</v>
      </c>
      <c r="S154" s="183">
        <f>'Prep Partner Performance'!O161</f>
        <v>0</v>
      </c>
      <c r="T154" s="183">
        <f>'Prep Partner Performance'!P161</f>
        <v>0</v>
      </c>
      <c r="U154" s="183">
        <f>'Prep Partner Performance'!Q161</f>
        <v>0</v>
      </c>
      <c r="V154" s="183">
        <f>'Prep Partner Performance'!R161</f>
        <v>0</v>
      </c>
      <c r="W154" s="183">
        <f>'Prep Partner Performance'!S161</f>
        <v>0</v>
      </c>
      <c r="X154" s="183">
        <f>'Prep Partner Performance'!T161</f>
        <v>0</v>
      </c>
      <c r="Y154" s="183">
        <f>'Prep Partner Performance'!U161</f>
        <v>0</v>
      </c>
      <c r="Z154" s="183">
        <f>'Prep Partner Performance'!V161</f>
        <v>0</v>
      </c>
      <c r="AA154" s="183">
        <f>'Prep Partner Performance'!W161</f>
        <v>0</v>
      </c>
      <c r="AB154" s="183">
        <f>'Prep Partner Performance'!X161</f>
        <v>0</v>
      </c>
      <c r="AC154" s="183">
        <f>'Prep Partner Performance'!Y161</f>
        <v>0</v>
      </c>
      <c r="AD154" s="183">
        <f>'Prep Partner Performance'!Z161</f>
        <v>0</v>
      </c>
      <c r="AE154" s="183">
        <f>'Prep Partner Performance'!AA161</f>
        <v>0</v>
      </c>
      <c r="AF154" s="183">
        <f>'Prep Partner Performance'!AB161</f>
        <v>0</v>
      </c>
      <c r="AG154" s="183">
        <f>'Prep Partner Performance'!AC161</f>
        <v>0</v>
      </c>
      <c r="AH154" s="183">
        <f>'Prep Partner Performance'!AD161</f>
        <v>0</v>
      </c>
      <c r="AI154" s="183">
        <f>'Prep Partner Performance'!AE161</f>
        <v>0</v>
      </c>
      <c r="AJ154" s="183">
        <f>'Prep Partner Performance'!AF161</f>
        <v>0</v>
      </c>
      <c r="AK154" s="183">
        <f>'Prep Partner Performance'!AG161</f>
        <v>0</v>
      </c>
      <c r="AL154" s="183">
        <f>'Prep Partner Performance'!AH161</f>
        <v>0</v>
      </c>
      <c r="AM154" s="176">
        <f t="shared" si="5"/>
        <v>0</v>
      </c>
      <c r="AN154" s="175" t="str">
        <f>'Prep Partner Performance'!B$3</f>
        <v>PrEP Partner Performance Tool version 2.0.0</v>
      </c>
      <c r="AO154" s="197">
        <f>'Prep Partner Performance'!AJ161</f>
        <v>0</v>
      </c>
    </row>
    <row r="155" spans="1:41" x14ac:dyDescent="0.25">
      <c r="A155" s="176" t="str">
        <f t="shared" si="4"/>
        <v>202205</v>
      </c>
      <c r="B155" s="177">
        <f>'Prep Partner Performance'!AE$2</f>
        <v>2022</v>
      </c>
      <c r="C155" s="178" t="str">
        <f>'Prep Partner Performance'!Z$2</f>
        <v>05</v>
      </c>
      <c r="D155" s="176">
        <f>'Prep Partner Performance'!G$2</f>
        <v>14943</v>
      </c>
      <c r="E155" s="175" t="str">
        <f>'Prep Partner Performance'!C$2</f>
        <v>Kisima Health Centre</v>
      </c>
      <c r="F155" s="197" t="str">
        <f>'Prep Partner Performance'!B$157</f>
        <v>On going IPV/ GBV</v>
      </c>
      <c r="G155" s="175" t="str">
        <f>'Prep Partner Performance'!C162</f>
        <v>People who Inject Drugs</v>
      </c>
      <c r="H155" s="175" t="str">
        <f>'Prep Partner Performance'!D162</f>
        <v>P01-154</v>
      </c>
      <c r="I155" s="183">
        <f>'Prep Partner Performance'!E162</f>
        <v>0</v>
      </c>
      <c r="J155" s="183">
        <f>'Prep Partner Performance'!F162</f>
        <v>0</v>
      </c>
      <c r="K155" s="183">
        <f>'Prep Partner Performance'!G162</f>
        <v>0</v>
      </c>
      <c r="L155" s="183">
        <f>'Prep Partner Performance'!H162</f>
        <v>0</v>
      </c>
      <c r="M155" s="183">
        <f>'Prep Partner Performance'!I162</f>
        <v>0</v>
      </c>
      <c r="N155" s="183">
        <f>'Prep Partner Performance'!J162</f>
        <v>0</v>
      </c>
      <c r="O155" s="183">
        <f>'Prep Partner Performance'!K162</f>
        <v>0</v>
      </c>
      <c r="P155" s="183">
        <f>'Prep Partner Performance'!L162</f>
        <v>0</v>
      </c>
      <c r="Q155" s="183">
        <f>'Prep Partner Performance'!M162</f>
        <v>0</v>
      </c>
      <c r="R155" s="183">
        <f>'Prep Partner Performance'!N162</f>
        <v>0</v>
      </c>
      <c r="S155" s="183">
        <f>'Prep Partner Performance'!O162</f>
        <v>0</v>
      </c>
      <c r="T155" s="183">
        <f>'Prep Partner Performance'!P162</f>
        <v>0</v>
      </c>
      <c r="U155" s="183">
        <f>'Prep Partner Performance'!Q162</f>
        <v>0</v>
      </c>
      <c r="V155" s="183">
        <f>'Prep Partner Performance'!R162</f>
        <v>0</v>
      </c>
      <c r="W155" s="183">
        <f>'Prep Partner Performance'!S162</f>
        <v>0</v>
      </c>
      <c r="X155" s="183">
        <f>'Prep Partner Performance'!T162</f>
        <v>0</v>
      </c>
      <c r="Y155" s="183">
        <f>'Prep Partner Performance'!U162</f>
        <v>0</v>
      </c>
      <c r="Z155" s="183">
        <f>'Prep Partner Performance'!V162</f>
        <v>0</v>
      </c>
      <c r="AA155" s="183">
        <f>'Prep Partner Performance'!W162</f>
        <v>0</v>
      </c>
      <c r="AB155" s="183">
        <f>'Prep Partner Performance'!X162</f>
        <v>0</v>
      </c>
      <c r="AC155" s="183">
        <f>'Prep Partner Performance'!Y162</f>
        <v>0</v>
      </c>
      <c r="AD155" s="183">
        <f>'Prep Partner Performance'!Z162</f>
        <v>0</v>
      </c>
      <c r="AE155" s="183">
        <f>'Prep Partner Performance'!AA162</f>
        <v>0</v>
      </c>
      <c r="AF155" s="183">
        <f>'Prep Partner Performance'!AB162</f>
        <v>0</v>
      </c>
      <c r="AG155" s="183">
        <f>'Prep Partner Performance'!AC162</f>
        <v>0</v>
      </c>
      <c r="AH155" s="183">
        <f>'Prep Partner Performance'!AD162</f>
        <v>0</v>
      </c>
      <c r="AI155" s="183">
        <f>'Prep Partner Performance'!AE162</f>
        <v>0</v>
      </c>
      <c r="AJ155" s="183">
        <f>'Prep Partner Performance'!AF162</f>
        <v>0</v>
      </c>
      <c r="AK155" s="183">
        <f>'Prep Partner Performance'!AG162</f>
        <v>0</v>
      </c>
      <c r="AL155" s="183">
        <f>'Prep Partner Performance'!AH162</f>
        <v>0</v>
      </c>
      <c r="AM155" s="176">
        <f t="shared" si="5"/>
        <v>0</v>
      </c>
      <c r="AN155" s="175" t="str">
        <f>'Prep Partner Performance'!B$3</f>
        <v>PrEP Partner Performance Tool version 2.0.0</v>
      </c>
      <c r="AO155" s="197">
        <f>'Prep Partner Performance'!AJ162</f>
        <v>0</v>
      </c>
    </row>
    <row r="156" spans="1:41" x14ac:dyDescent="0.25">
      <c r="A156" s="176" t="str">
        <f t="shared" si="4"/>
        <v>202205</v>
      </c>
      <c r="B156" s="177">
        <f>'Prep Partner Performance'!AE$2</f>
        <v>2022</v>
      </c>
      <c r="C156" s="178" t="str">
        <f>'Prep Partner Performance'!Z$2</f>
        <v>05</v>
      </c>
      <c r="D156" s="176">
        <f>'Prep Partner Performance'!G$2</f>
        <v>14943</v>
      </c>
      <c r="E156" s="175" t="str">
        <f>'Prep Partner Performance'!C$2</f>
        <v>Kisima Health Centre</v>
      </c>
      <c r="F156" s="197" t="str">
        <f>'Prep Partner Performance'!B$157</f>
        <v>On going IPV/ GBV</v>
      </c>
      <c r="G156" s="175" t="str">
        <f>'Prep Partner Performance'!C163</f>
        <v>Other Women</v>
      </c>
      <c r="H156" s="175" t="str">
        <f>'Prep Partner Performance'!D163</f>
        <v>P01-155</v>
      </c>
      <c r="I156" s="183">
        <f>'Prep Partner Performance'!E163</f>
        <v>0</v>
      </c>
      <c r="J156" s="183">
        <f>'Prep Partner Performance'!F163</f>
        <v>0</v>
      </c>
      <c r="K156" s="183">
        <f>'Prep Partner Performance'!G163</f>
        <v>0</v>
      </c>
      <c r="L156" s="183">
        <f>'Prep Partner Performance'!H163</f>
        <v>0</v>
      </c>
      <c r="M156" s="183">
        <f>'Prep Partner Performance'!I163</f>
        <v>0</v>
      </c>
      <c r="N156" s="183">
        <f>'Prep Partner Performance'!J163</f>
        <v>0</v>
      </c>
      <c r="O156" s="183">
        <f>'Prep Partner Performance'!K163</f>
        <v>0</v>
      </c>
      <c r="P156" s="183">
        <f>'Prep Partner Performance'!L163</f>
        <v>0</v>
      </c>
      <c r="Q156" s="183">
        <f>'Prep Partner Performance'!M163</f>
        <v>0</v>
      </c>
      <c r="R156" s="183">
        <f>'Prep Partner Performance'!N163</f>
        <v>0</v>
      </c>
      <c r="S156" s="183">
        <f>'Prep Partner Performance'!O163</f>
        <v>0</v>
      </c>
      <c r="T156" s="183">
        <f>'Prep Partner Performance'!P163</f>
        <v>0</v>
      </c>
      <c r="U156" s="183">
        <f>'Prep Partner Performance'!Q163</f>
        <v>0</v>
      </c>
      <c r="V156" s="183">
        <f>'Prep Partner Performance'!R163</f>
        <v>0</v>
      </c>
      <c r="W156" s="183">
        <f>'Prep Partner Performance'!S163</f>
        <v>0</v>
      </c>
      <c r="X156" s="183">
        <f>'Prep Partner Performance'!T163</f>
        <v>0</v>
      </c>
      <c r="Y156" s="183">
        <f>'Prep Partner Performance'!U163</f>
        <v>0</v>
      </c>
      <c r="Z156" s="183">
        <f>'Prep Partner Performance'!V163</f>
        <v>0</v>
      </c>
      <c r="AA156" s="183">
        <f>'Prep Partner Performance'!W163</f>
        <v>0</v>
      </c>
      <c r="AB156" s="183">
        <f>'Prep Partner Performance'!X163</f>
        <v>0</v>
      </c>
      <c r="AC156" s="183">
        <f>'Prep Partner Performance'!Y163</f>
        <v>0</v>
      </c>
      <c r="AD156" s="183">
        <f>'Prep Partner Performance'!Z163</f>
        <v>0</v>
      </c>
      <c r="AE156" s="183">
        <f>'Prep Partner Performance'!AA163</f>
        <v>0</v>
      </c>
      <c r="AF156" s="183">
        <f>'Prep Partner Performance'!AB163</f>
        <v>0</v>
      </c>
      <c r="AG156" s="183">
        <f>'Prep Partner Performance'!AC163</f>
        <v>0</v>
      </c>
      <c r="AH156" s="183">
        <f>'Prep Partner Performance'!AD163</f>
        <v>0</v>
      </c>
      <c r="AI156" s="183">
        <f>'Prep Partner Performance'!AE163</f>
        <v>0</v>
      </c>
      <c r="AJ156" s="183">
        <f>'Prep Partner Performance'!AF163</f>
        <v>0</v>
      </c>
      <c r="AK156" s="183">
        <f>'Prep Partner Performance'!AG163</f>
        <v>0</v>
      </c>
      <c r="AL156" s="183">
        <f>'Prep Partner Performance'!AH163</f>
        <v>0</v>
      </c>
      <c r="AM156" s="176">
        <f t="shared" si="5"/>
        <v>0</v>
      </c>
      <c r="AN156" s="175" t="str">
        <f>'Prep Partner Performance'!B$3</f>
        <v>PrEP Partner Performance Tool version 2.0.0</v>
      </c>
      <c r="AO156" s="197">
        <f>'Prep Partner Performance'!AJ163</f>
        <v>0</v>
      </c>
    </row>
    <row r="157" spans="1:41" x14ac:dyDescent="0.25">
      <c r="A157" s="176" t="str">
        <f t="shared" si="4"/>
        <v>202205</v>
      </c>
      <c r="B157" s="177">
        <f>'Prep Partner Performance'!AE$2</f>
        <v>2022</v>
      </c>
      <c r="C157" s="178" t="str">
        <f>'Prep Partner Performance'!Z$2</f>
        <v>05</v>
      </c>
      <c r="D157" s="176">
        <f>'Prep Partner Performance'!G$2</f>
        <v>14943</v>
      </c>
      <c r="E157" s="175" t="str">
        <f>'Prep Partner Performance'!C$2</f>
        <v>Kisima Health Centre</v>
      </c>
      <c r="F157" s="197" t="str">
        <f>'Prep Partner Performance'!B$157</f>
        <v>On going IPV/ GBV</v>
      </c>
      <c r="G157" s="175" t="str">
        <f>'Prep Partner Performance'!C164</f>
        <v>Serodiscordant Couple</v>
      </c>
      <c r="H157" s="175" t="str">
        <f>'Prep Partner Performance'!D164</f>
        <v>P01-156</v>
      </c>
      <c r="I157" s="183">
        <f>'Prep Partner Performance'!E164</f>
        <v>0</v>
      </c>
      <c r="J157" s="183">
        <f>'Prep Partner Performance'!F164</f>
        <v>0</v>
      </c>
      <c r="K157" s="183">
        <f>'Prep Partner Performance'!G164</f>
        <v>0</v>
      </c>
      <c r="L157" s="183">
        <f>'Prep Partner Performance'!H164</f>
        <v>0</v>
      </c>
      <c r="M157" s="183">
        <f>'Prep Partner Performance'!I164</f>
        <v>0</v>
      </c>
      <c r="N157" s="183">
        <f>'Prep Partner Performance'!J164</f>
        <v>0</v>
      </c>
      <c r="O157" s="183">
        <f>'Prep Partner Performance'!K164</f>
        <v>0</v>
      </c>
      <c r="P157" s="183">
        <f>'Prep Partner Performance'!L164</f>
        <v>0</v>
      </c>
      <c r="Q157" s="183">
        <f>'Prep Partner Performance'!M164</f>
        <v>0</v>
      </c>
      <c r="R157" s="183">
        <f>'Prep Partner Performance'!N164</f>
        <v>0</v>
      </c>
      <c r="S157" s="183">
        <f>'Prep Partner Performance'!O164</f>
        <v>0</v>
      </c>
      <c r="T157" s="183">
        <f>'Prep Partner Performance'!P164</f>
        <v>0</v>
      </c>
      <c r="U157" s="183">
        <f>'Prep Partner Performance'!Q164</f>
        <v>0</v>
      </c>
      <c r="V157" s="183">
        <f>'Prep Partner Performance'!R164</f>
        <v>0</v>
      </c>
      <c r="W157" s="183">
        <f>'Prep Partner Performance'!S164</f>
        <v>0</v>
      </c>
      <c r="X157" s="183">
        <f>'Prep Partner Performance'!T164</f>
        <v>0</v>
      </c>
      <c r="Y157" s="183">
        <f>'Prep Partner Performance'!U164</f>
        <v>0</v>
      </c>
      <c r="Z157" s="183">
        <f>'Prep Partner Performance'!V164</f>
        <v>0</v>
      </c>
      <c r="AA157" s="183">
        <f>'Prep Partner Performance'!W164</f>
        <v>0</v>
      </c>
      <c r="AB157" s="183">
        <f>'Prep Partner Performance'!X164</f>
        <v>0</v>
      </c>
      <c r="AC157" s="183">
        <f>'Prep Partner Performance'!Y164</f>
        <v>0</v>
      </c>
      <c r="AD157" s="183">
        <f>'Prep Partner Performance'!Z164</f>
        <v>0</v>
      </c>
      <c r="AE157" s="183">
        <f>'Prep Partner Performance'!AA164</f>
        <v>0</v>
      </c>
      <c r="AF157" s="183">
        <f>'Prep Partner Performance'!AB164</f>
        <v>0</v>
      </c>
      <c r="AG157" s="183">
        <f>'Prep Partner Performance'!AC164</f>
        <v>0</v>
      </c>
      <c r="AH157" s="183">
        <f>'Prep Partner Performance'!AD164</f>
        <v>0</v>
      </c>
      <c r="AI157" s="183">
        <f>'Prep Partner Performance'!AE164</f>
        <v>0</v>
      </c>
      <c r="AJ157" s="183">
        <f>'Prep Partner Performance'!AF164</f>
        <v>0</v>
      </c>
      <c r="AK157" s="183">
        <f>'Prep Partner Performance'!AG164</f>
        <v>0</v>
      </c>
      <c r="AL157" s="183">
        <f>'Prep Partner Performance'!AH164</f>
        <v>0</v>
      </c>
      <c r="AM157" s="176">
        <f t="shared" si="5"/>
        <v>0</v>
      </c>
      <c r="AN157" s="175" t="str">
        <f>'Prep Partner Performance'!B$3</f>
        <v>PrEP Partner Performance Tool version 2.0.0</v>
      </c>
      <c r="AO157" s="197">
        <f>'Prep Partner Performance'!AJ164</f>
        <v>0</v>
      </c>
    </row>
    <row r="158" spans="1:41" x14ac:dyDescent="0.25">
      <c r="A158" s="176" t="str">
        <f t="shared" si="4"/>
        <v>202205</v>
      </c>
      <c r="B158" s="177">
        <f>'Prep Partner Performance'!AE$2</f>
        <v>2022</v>
      </c>
      <c r="C158" s="178" t="str">
        <f>'Prep Partner Performance'!Z$2</f>
        <v>05</v>
      </c>
      <c r="D158" s="176">
        <f>'Prep Partner Performance'!G$2</f>
        <v>14943</v>
      </c>
      <c r="E158" s="175" t="str">
        <f>'Prep Partner Performance'!C$2</f>
        <v>Kisima Health Centre</v>
      </c>
      <c r="F158" s="197" t="str">
        <f>'Prep Partner Performance'!B$157</f>
        <v>On going IPV/ GBV</v>
      </c>
      <c r="G158" s="175" t="str">
        <f>'Prep Partner Performance'!C165</f>
        <v>Pregnant and Breast Feeding Women</v>
      </c>
      <c r="H158" s="175" t="str">
        <f>'Prep Partner Performance'!D165</f>
        <v>P01-157</v>
      </c>
      <c r="I158" s="183">
        <f>'Prep Partner Performance'!E165</f>
        <v>0</v>
      </c>
      <c r="J158" s="183">
        <f>'Prep Partner Performance'!F165</f>
        <v>0</v>
      </c>
      <c r="K158" s="183">
        <f>'Prep Partner Performance'!G165</f>
        <v>0</v>
      </c>
      <c r="L158" s="183">
        <f>'Prep Partner Performance'!H165</f>
        <v>0</v>
      </c>
      <c r="M158" s="183">
        <f>'Prep Partner Performance'!I165</f>
        <v>0</v>
      </c>
      <c r="N158" s="183">
        <f>'Prep Partner Performance'!J165</f>
        <v>0</v>
      </c>
      <c r="O158" s="183">
        <f>'Prep Partner Performance'!K165</f>
        <v>0</v>
      </c>
      <c r="P158" s="183">
        <f>'Prep Partner Performance'!L165</f>
        <v>0</v>
      </c>
      <c r="Q158" s="183">
        <f>'Prep Partner Performance'!M165</f>
        <v>0</v>
      </c>
      <c r="R158" s="183">
        <f>'Prep Partner Performance'!N165</f>
        <v>0</v>
      </c>
      <c r="S158" s="183">
        <f>'Prep Partner Performance'!O165</f>
        <v>0</v>
      </c>
      <c r="T158" s="183">
        <f>'Prep Partner Performance'!P165</f>
        <v>0</v>
      </c>
      <c r="U158" s="183">
        <f>'Prep Partner Performance'!Q165</f>
        <v>0</v>
      </c>
      <c r="V158" s="183">
        <f>'Prep Partner Performance'!R165</f>
        <v>0</v>
      </c>
      <c r="W158" s="183">
        <f>'Prep Partner Performance'!S165</f>
        <v>0</v>
      </c>
      <c r="X158" s="183">
        <f>'Prep Partner Performance'!T165</f>
        <v>0</v>
      </c>
      <c r="Y158" s="183">
        <f>'Prep Partner Performance'!U165</f>
        <v>0</v>
      </c>
      <c r="Z158" s="183">
        <f>'Prep Partner Performance'!V165</f>
        <v>0</v>
      </c>
      <c r="AA158" s="183">
        <f>'Prep Partner Performance'!W165</f>
        <v>0</v>
      </c>
      <c r="AB158" s="183">
        <f>'Prep Partner Performance'!X165</f>
        <v>0</v>
      </c>
      <c r="AC158" s="183">
        <f>'Prep Partner Performance'!Y165</f>
        <v>0</v>
      </c>
      <c r="AD158" s="183">
        <f>'Prep Partner Performance'!Z165</f>
        <v>0</v>
      </c>
      <c r="AE158" s="183">
        <f>'Prep Partner Performance'!AA165</f>
        <v>0</v>
      </c>
      <c r="AF158" s="183">
        <f>'Prep Partner Performance'!AB165</f>
        <v>0</v>
      </c>
      <c r="AG158" s="183">
        <f>'Prep Partner Performance'!AC165</f>
        <v>0</v>
      </c>
      <c r="AH158" s="183">
        <f>'Prep Partner Performance'!AD165</f>
        <v>0</v>
      </c>
      <c r="AI158" s="183">
        <f>'Prep Partner Performance'!AE165</f>
        <v>0</v>
      </c>
      <c r="AJ158" s="183">
        <f>'Prep Partner Performance'!AF165</f>
        <v>0</v>
      </c>
      <c r="AK158" s="183">
        <f>'Prep Partner Performance'!AG165</f>
        <v>0</v>
      </c>
      <c r="AL158" s="183">
        <f>'Prep Partner Performance'!AH165</f>
        <v>0</v>
      </c>
      <c r="AM158" s="176">
        <f t="shared" si="5"/>
        <v>0</v>
      </c>
      <c r="AN158" s="175" t="str">
        <f>'Prep Partner Performance'!B$3</f>
        <v>PrEP Partner Performance Tool version 2.0.0</v>
      </c>
      <c r="AO158" s="197">
        <f>'Prep Partner Performance'!AJ165</f>
        <v>0</v>
      </c>
    </row>
    <row r="159" spans="1:41" x14ac:dyDescent="0.25">
      <c r="A159" s="176" t="str">
        <f t="shared" si="4"/>
        <v>202205</v>
      </c>
      <c r="B159" s="177">
        <f>'Prep Partner Performance'!AE$2</f>
        <v>2022</v>
      </c>
      <c r="C159" s="178" t="str">
        <f>'Prep Partner Performance'!Z$2</f>
        <v>05</v>
      </c>
      <c r="D159" s="176">
        <f>'Prep Partner Performance'!G$2</f>
        <v>14943</v>
      </c>
      <c r="E159" s="175" t="str">
        <f>'Prep Partner Performance'!C$2</f>
        <v>Kisima Health Centre</v>
      </c>
      <c r="F159" s="197" t="str">
        <f>'Prep Partner Performance'!B166</f>
        <v>Engaging in transactional sex</v>
      </c>
      <c r="G159" s="175" t="str">
        <f>'Prep Partner Performance'!C166</f>
        <v>Transgender</v>
      </c>
      <c r="H159" s="175" t="str">
        <f>'Prep Partner Performance'!D166</f>
        <v>P01-158</v>
      </c>
      <c r="I159" s="183">
        <f>'Prep Partner Performance'!E166</f>
        <v>0</v>
      </c>
      <c r="J159" s="183">
        <f>'Prep Partner Performance'!F166</f>
        <v>0</v>
      </c>
      <c r="K159" s="183">
        <f>'Prep Partner Performance'!G166</f>
        <v>0</v>
      </c>
      <c r="L159" s="183">
        <f>'Prep Partner Performance'!H166</f>
        <v>0</v>
      </c>
      <c r="M159" s="183">
        <f>'Prep Partner Performance'!I166</f>
        <v>0</v>
      </c>
      <c r="N159" s="183">
        <f>'Prep Partner Performance'!J166</f>
        <v>0</v>
      </c>
      <c r="O159" s="183">
        <f>'Prep Partner Performance'!K166</f>
        <v>0</v>
      </c>
      <c r="P159" s="183">
        <f>'Prep Partner Performance'!L166</f>
        <v>0</v>
      </c>
      <c r="Q159" s="183">
        <f>'Prep Partner Performance'!M166</f>
        <v>0</v>
      </c>
      <c r="R159" s="183">
        <f>'Prep Partner Performance'!N166</f>
        <v>0</v>
      </c>
      <c r="S159" s="183">
        <f>'Prep Partner Performance'!O166</f>
        <v>0</v>
      </c>
      <c r="T159" s="183">
        <f>'Prep Partner Performance'!P166</f>
        <v>0</v>
      </c>
      <c r="U159" s="183">
        <f>'Prep Partner Performance'!Q166</f>
        <v>0</v>
      </c>
      <c r="V159" s="183">
        <f>'Prep Partner Performance'!R166</f>
        <v>0</v>
      </c>
      <c r="W159" s="183">
        <f>'Prep Partner Performance'!S166</f>
        <v>0</v>
      </c>
      <c r="X159" s="183">
        <f>'Prep Partner Performance'!T166</f>
        <v>0</v>
      </c>
      <c r="Y159" s="183">
        <f>'Prep Partner Performance'!U166</f>
        <v>0</v>
      </c>
      <c r="Z159" s="183">
        <f>'Prep Partner Performance'!V166</f>
        <v>0</v>
      </c>
      <c r="AA159" s="183">
        <f>'Prep Partner Performance'!W166</f>
        <v>0</v>
      </c>
      <c r="AB159" s="183">
        <f>'Prep Partner Performance'!X166</f>
        <v>0</v>
      </c>
      <c r="AC159" s="183">
        <f>'Prep Partner Performance'!Y166</f>
        <v>0</v>
      </c>
      <c r="AD159" s="183">
        <f>'Prep Partner Performance'!Z166</f>
        <v>0</v>
      </c>
      <c r="AE159" s="183">
        <f>'Prep Partner Performance'!AA166</f>
        <v>0</v>
      </c>
      <c r="AF159" s="183">
        <f>'Prep Partner Performance'!AB166</f>
        <v>0</v>
      </c>
      <c r="AG159" s="183">
        <f>'Prep Partner Performance'!AC166</f>
        <v>0</v>
      </c>
      <c r="AH159" s="183">
        <f>'Prep Partner Performance'!AD166</f>
        <v>0</v>
      </c>
      <c r="AI159" s="183">
        <f>'Prep Partner Performance'!AE166</f>
        <v>0</v>
      </c>
      <c r="AJ159" s="183">
        <f>'Prep Partner Performance'!AF166</f>
        <v>0</v>
      </c>
      <c r="AK159" s="183">
        <f>'Prep Partner Performance'!AG166</f>
        <v>0</v>
      </c>
      <c r="AL159" s="183">
        <f>'Prep Partner Performance'!AH166</f>
        <v>0</v>
      </c>
      <c r="AM159" s="176">
        <f t="shared" si="5"/>
        <v>0</v>
      </c>
      <c r="AN159" s="175" t="str">
        <f>'Prep Partner Performance'!B$3</f>
        <v>PrEP Partner Performance Tool version 2.0.0</v>
      </c>
      <c r="AO159" s="197">
        <f>'Prep Partner Performance'!AJ166</f>
        <v>0</v>
      </c>
    </row>
    <row r="160" spans="1:41" x14ac:dyDescent="0.25">
      <c r="A160" s="176" t="str">
        <f t="shared" si="4"/>
        <v>202205</v>
      </c>
      <c r="B160" s="177">
        <f>'Prep Partner Performance'!AE$2</f>
        <v>2022</v>
      </c>
      <c r="C160" s="178" t="str">
        <f>'Prep Partner Performance'!Z$2</f>
        <v>05</v>
      </c>
      <c r="D160" s="176">
        <f>'Prep Partner Performance'!G$2</f>
        <v>14943</v>
      </c>
      <c r="E160" s="175" t="str">
        <f>'Prep Partner Performance'!C$2</f>
        <v>Kisima Health Centre</v>
      </c>
      <c r="F160" s="197" t="str">
        <f>'Prep Partner Performance'!B$166</f>
        <v>Engaging in transactional sex</v>
      </c>
      <c r="G160" s="175" t="str">
        <f>'Prep Partner Performance'!C167</f>
        <v>Adolescent Girls and Young Women</v>
      </c>
      <c r="H160" s="175" t="str">
        <f>'Prep Partner Performance'!D167</f>
        <v>P01-159</v>
      </c>
      <c r="I160" s="183">
        <f>'Prep Partner Performance'!E167</f>
        <v>0</v>
      </c>
      <c r="J160" s="183">
        <f>'Prep Partner Performance'!F167</f>
        <v>0</v>
      </c>
      <c r="K160" s="183">
        <f>'Prep Partner Performance'!G167</f>
        <v>0</v>
      </c>
      <c r="L160" s="183">
        <f>'Prep Partner Performance'!H167</f>
        <v>0</v>
      </c>
      <c r="M160" s="183">
        <f>'Prep Partner Performance'!I167</f>
        <v>0</v>
      </c>
      <c r="N160" s="183">
        <f>'Prep Partner Performance'!J167</f>
        <v>0</v>
      </c>
      <c r="O160" s="183">
        <f>'Prep Partner Performance'!K167</f>
        <v>0</v>
      </c>
      <c r="P160" s="183">
        <f>'Prep Partner Performance'!L167</f>
        <v>0</v>
      </c>
      <c r="Q160" s="183">
        <f>'Prep Partner Performance'!M167</f>
        <v>0</v>
      </c>
      <c r="R160" s="183">
        <f>'Prep Partner Performance'!N167</f>
        <v>0</v>
      </c>
      <c r="S160" s="183">
        <f>'Prep Partner Performance'!O167</f>
        <v>0</v>
      </c>
      <c r="T160" s="183">
        <f>'Prep Partner Performance'!P167</f>
        <v>0</v>
      </c>
      <c r="U160" s="183">
        <f>'Prep Partner Performance'!Q167</f>
        <v>0</v>
      </c>
      <c r="V160" s="183">
        <f>'Prep Partner Performance'!R167</f>
        <v>0</v>
      </c>
      <c r="W160" s="183">
        <f>'Prep Partner Performance'!S167</f>
        <v>0</v>
      </c>
      <c r="X160" s="183">
        <f>'Prep Partner Performance'!T167</f>
        <v>0</v>
      </c>
      <c r="Y160" s="183">
        <f>'Prep Partner Performance'!U167</f>
        <v>0</v>
      </c>
      <c r="Z160" s="183">
        <f>'Prep Partner Performance'!V167</f>
        <v>0</v>
      </c>
      <c r="AA160" s="183">
        <f>'Prep Partner Performance'!W167</f>
        <v>0</v>
      </c>
      <c r="AB160" s="183">
        <f>'Prep Partner Performance'!X167</f>
        <v>0</v>
      </c>
      <c r="AC160" s="183">
        <f>'Prep Partner Performance'!Y167</f>
        <v>0</v>
      </c>
      <c r="AD160" s="183">
        <f>'Prep Partner Performance'!Z167</f>
        <v>0</v>
      </c>
      <c r="AE160" s="183">
        <f>'Prep Partner Performance'!AA167</f>
        <v>0</v>
      </c>
      <c r="AF160" s="183">
        <f>'Prep Partner Performance'!AB167</f>
        <v>0</v>
      </c>
      <c r="AG160" s="183">
        <f>'Prep Partner Performance'!AC167</f>
        <v>0</v>
      </c>
      <c r="AH160" s="183">
        <f>'Prep Partner Performance'!AD167</f>
        <v>0</v>
      </c>
      <c r="AI160" s="183">
        <f>'Prep Partner Performance'!AE167</f>
        <v>0</v>
      </c>
      <c r="AJ160" s="183">
        <f>'Prep Partner Performance'!AF167</f>
        <v>0</v>
      </c>
      <c r="AK160" s="183">
        <f>'Prep Partner Performance'!AG167</f>
        <v>0</v>
      </c>
      <c r="AL160" s="183">
        <f>'Prep Partner Performance'!AH167</f>
        <v>0</v>
      </c>
      <c r="AM160" s="176">
        <f t="shared" si="5"/>
        <v>0</v>
      </c>
      <c r="AN160" s="175" t="str">
        <f>'Prep Partner Performance'!B$3</f>
        <v>PrEP Partner Performance Tool version 2.0.0</v>
      </c>
      <c r="AO160" s="197">
        <f>'Prep Partner Performance'!AJ167</f>
        <v>0</v>
      </c>
    </row>
    <row r="161" spans="1:41" x14ac:dyDescent="0.25">
      <c r="A161" s="176" t="str">
        <f t="shared" si="4"/>
        <v>202205</v>
      </c>
      <c r="B161" s="177">
        <f>'Prep Partner Performance'!AE$2</f>
        <v>2022</v>
      </c>
      <c r="C161" s="178" t="str">
        <f>'Prep Partner Performance'!Z$2</f>
        <v>05</v>
      </c>
      <c r="D161" s="176">
        <f>'Prep Partner Performance'!G$2</f>
        <v>14943</v>
      </c>
      <c r="E161" s="175" t="str">
        <f>'Prep Partner Performance'!C$2</f>
        <v>Kisima Health Centre</v>
      </c>
      <c r="F161" s="197" t="str">
        <f>'Prep Partner Performance'!B$166</f>
        <v>Engaging in transactional sex</v>
      </c>
      <c r="G161" s="175" t="str">
        <f>'Prep Partner Performance'!C168</f>
        <v>Men who have Sex With Men</v>
      </c>
      <c r="H161" s="175" t="str">
        <f>'Prep Partner Performance'!D168</f>
        <v>P01-160</v>
      </c>
      <c r="I161" s="183">
        <f>'Prep Partner Performance'!E168</f>
        <v>0</v>
      </c>
      <c r="J161" s="183">
        <f>'Prep Partner Performance'!F168</f>
        <v>0</v>
      </c>
      <c r="K161" s="183">
        <f>'Prep Partner Performance'!G168</f>
        <v>0</v>
      </c>
      <c r="L161" s="183">
        <f>'Prep Partner Performance'!H168</f>
        <v>0</v>
      </c>
      <c r="M161" s="183">
        <f>'Prep Partner Performance'!I168</f>
        <v>0</v>
      </c>
      <c r="N161" s="183">
        <f>'Prep Partner Performance'!J168</f>
        <v>0</v>
      </c>
      <c r="O161" s="183">
        <f>'Prep Partner Performance'!K168</f>
        <v>0</v>
      </c>
      <c r="P161" s="183">
        <f>'Prep Partner Performance'!L168</f>
        <v>0</v>
      </c>
      <c r="Q161" s="183">
        <f>'Prep Partner Performance'!M168</f>
        <v>0</v>
      </c>
      <c r="R161" s="183">
        <f>'Prep Partner Performance'!N168</f>
        <v>0</v>
      </c>
      <c r="S161" s="183">
        <f>'Prep Partner Performance'!O168</f>
        <v>0</v>
      </c>
      <c r="T161" s="183">
        <f>'Prep Partner Performance'!P168</f>
        <v>0</v>
      </c>
      <c r="U161" s="183">
        <f>'Prep Partner Performance'!Q168</f>
        <v>0</v>
      </c>
      <c r="V161" s="183">
        <f>'Prep Partner Performance'!R168</f>
        <v>0</v>
      </c>
      <c r="W161" s="183">
        <f>'Prep Partner Performance'!S168</f>
        <v>0</v>
      </c>
      <c r="X161" s="183">
        <f>'Prep Partner Performance'!T168</f>
        <v>0</v>
      </c>
      <c r="Y161" s="183">
        <f>'Prep Partner Performance'!U168</f>
        <v>0</v>
      </c>
      <c r="Z161" s="183">
        <f>'Prep Partner Performance'!V168</f>
        <v>0</v>
      </c>
      <c r="AA161" s="183">
        <f>'Prep Partner Performance'!W168</f>
        <v>0</v>
      </c>
      <c r="AB161" s="183">
        <f>'Prep Partner Performance'!X168</f>
        <v>0</v>
      </c>
      <c r="AC161" s="183">
        <f>'Prep Partner Performance'!Y168</f>
        <v>0</v>
      </c>
      <c r="AD161" s="183">
        <f>'Prep Partner Performance'!Z168</f>
        <v>0</v>
      </c>
      <c r="AE161" s="183">
        <f>'Prep Partner Performance'!AA168</f>
        <v>0</v>
      </c>
      <c r="AF161" s="183">
        <f>'Prep Partner Performance'!AB168</f>
        <v>0</v>
      </c>
      <c r="AG161" s="183">
        <f>'Prep Partner Performance'!AC168</f>
        <v>0</v>
      </c>
      <c r="AH161" s="183">
        <f>'Prep Partner Performance'!AD168</f>
        <v>0</v>
      </c>
      <c r="AI161" s="183">
        <f>'Prep Partner Performance'!AE168</f>
        <v>0</v>
      </c>
      <c r="AJ161" s="183">
        <f>'Prep Partner Performance'!AF168</f>
        <v>0</v>
      </c>
      <c r="AK161" s="183">
        <f>'Prep Partner Performance'!AG168</f>
        <v>0</v>
      </c>
      <c r="AL161" s="183">
        <f>'Prep Partner Performance'!AH168</f>
        <v>0</v>
      </c>
      <c r="AM161" s="176">
        <f t="shared" si="5"/>
        <v>0</v>
      </c>
      <c r="AN161" s="175" t="str">
        <f>'Prep Partner Performance'!B$3</f>
        <v>PrEP Partner Performance Tool version 2.0.0</v>
      </c>
      <c r="AO161" s="197">
        <f>'Prep Partner Performance'!AJ168</f>
        <v>0</v>
      </c>
    </row>
    <row r="162" spans="1:41" x14ac:dyDescent="0.25">
      <c r="A162" s="176" t="str">
        <f t="shared" si="4"/>
        <v>202205</v>
      </c>
      <c r="B162" s="177">
        <f>'Prep Partner Performance'!AE$2</f>
        <v>2022</v>
      </c>
      <c r="C162" s="178" t="str">
        <f>'Prep Partner Performance'!Z$2</f>
        <v>05</v>
      </c>
      <c r="D162" s="176">
        <f>'Prep Partner Performance'!G$2</f>
        <v>14943</v>
      </c>
      <c r="E162" s="175" t="str">
        <f>'Prep Partner Performance'!C$2</f>
        <v>Kisima Health Centre</v>
      </c>
      <c r="F162" s="197" t="str">
        <f>'Prep Partner Performance'!B$166</f>
        <v>Engaging in transactional sex</v>
      </c>
      <c r="G162" s="175" t="str">
        <f>'Prep Partner Performance'!C169</f>
        <v>Men at high risk</v>
      </c>
      <c r="H162" s="175" t="str">
        <f>'Prep Partner Performance'!D169</f>
        <v>P01-161</v>
      </c>
      <c r="I162" s="183">
        <f>'Prep Partner Performance'!E169</f>
        <v>0</v>
      </c>
      <c r="J162" s="183">
        <f>'Prep Partner Performance'!F169</f>
        <v>0</v>
      </c>
      <c r="K162" s="183">
        <f>'Prep Partner Performance'!G169</f>
        <v>0</v>
      </c>
      <c r="L162" s="183">
        <f>'Prep Partner Performance'!H169</f>
        <v>0</v>
      </c>
      <c r="M162" s="183">
        <f>'Prep Partner Performance'!I169</f>
        <v>0</v>
      </c>
      <c r="N162" s="183">
        <f>'Prep Partner Performance'!J169</f>
        <v>0</v>
      </c>
      <c r="O162" s="183">
        <f>'Prep Partner Performance'!K169</f>
        <v>0</v>
      </c>
      <c r="P162" s="183">
        <f>'Prep Partner Performance'!L169</f>
        <v>0</v>
      </c>
      <c r="Q162" s="183">
        <f>'Prep Partner Performance'!M169</f>
        <v>0</v>
      </c>
      <c r="R162" s="183">
        <f>'Prep Partner Performance'!N169</f>
        <v>0</v>
      </c>
      <c r="S162" s="183">
        <f>'Prep Partner Performance'!O169</f>
        <v>0</v>
      </c>
      <c r="T162" s="183">
        <f>'Prep Partner Performance'!P169</f>
        <v>0</v>
      </c>
      <c r="U162" s="183">
        <f>'Prep Partner Performance'!Q169</f>
        <v>0</v>
      </c>
      <c r="V162" s="183">
        <f>'Prep Partner Performance'!R169</f>
        <v>0</v>
      </c>
      <c r="W162" s="183">
        <f>'Prep Partner Performance'!S169</f>
        <v>0</v>
      </c>
      <c r="X162" s="183">
        <f>'Prep Partner Performance'!T169</f>
        <v>0</v>
      </c>
      <c r="Y162" s="183">
        <f>'Prep Partner Performance'!U169</f>
        <v>0</v>
      </c>
      <c r="Z162" s="183">
        <f>'Prep Partner Performance'!V169</f>
        <v>0</v>
      </c>
      <c r="AA162" s="183">
        <f>'Prep Partner Performance'!W169</f>
        <v>0</v>
      </c>
      <c r="AB162" s="183">
        <f>'Prep Partner Performance'!X169</f>
        <v>0</v>
      </c>
      <c r="AC162" s="183">
        <f>'Prep Partner Performance'!Y169</f>
        <v>0</v>
      </c>
      <c r="AD162" s="183">
        <f>'Prep Partner Performance'!Z169</f>
        <v>0</v>
      </c>
      <c r="AE162" s="183">
        <f>'Prep Partner Performance'!AA169</f>
        <v>0</v>
      </c>
      <c r="AF162" s="183">
        <f>'Prep Partner Performance'!AB169</f>
        <v>0</v>
      </c>
      <c r="AG162" s="183">
        <f>'Prep Partner Performance'!AC169</f>
        <v>0</v>
      </c>
      <c r="AH162" s="183">
        <f>'Prep Partner Performance'!AD169</f>
        <v>0</v>
      </c>
      <c r="AI162" s="183">
        <f>'Prep Partner Performance'!AE169</f>
        <v>0</v>
      </c>
      <c r="AJ162" s="183">
        <f>'Prep Partner Performance'!AF169</f>
        <v>0</v>
      </c>
      <c r="AK162" s="183">
        <f>'Prep Partner Performance'!AG169</f>
        <v>0</v>
      </c>
      <c r="AL162" s="183">
        <f>'Prep Partner Performance'!AH169</f>
        <v>0</v>
      </c>
      <c r="AM162" s="176">
        <f t="shared" si="5"/>
        <v>0</v>
      </c>
      <c r="AN162" s="175" t="str">
        <f>'Prep Partner Performance'!B$3</f>
        <v>PrEP Partner Performance Tool version 2.0.0</v>
      </c>
      <c r="AO162" s="197">
        <f>'Prep Partner Performance'!AJ169</f>
        <v>0</v>
      </c>
    </row>
    <row r="163" spans="1:41" x14ac:dyDescent="0.25">
      <c r="A163" s="176" t="str">
        <f t="shared" si="4"/>
        <v>202205</v>
      </c>
      <c r="B163" s="177">
        <f>'Prep Partner Performance'!AE$2</f>
        <v>2022</v>
      </c>
      <c r="C163" s="178" t="str">
        <f>'Prep Partner Performance'!Z$2</f>
        <v>05</v>
      </c>
      <c r="D163" s="176">
        <f>'Prep Partner Performance'!G$2</f>
        <v>14943</v>
      </c>
      <c r="E163" s="175" t="str">
        <f>'Prep Partner Performance'!C$2</f>
        <v>Kisima Health Centre</v>
      </c>
      <c r="F163" s="197" t="str">
        <f>'Prep Partner Performance'!B$166</f>
        <v>Engaging in transactional sex</v>
      </c>
      <c r="G163" s="175" t="str">
        <f>'Prep Partner Performance'!C170</f>
        <v>Female Sex Workers</v>
      </c>
      <c r="H163" s="175" t="str">
        <f>'Prep Partner Performance'!D170</f>
        <v>P01-162</v>
      </c>
      <c r="I163" s="183">
        <f>'Prep Partner Performance'!E170</f>
        <v>0</v>
      </c>
      <c r="J163" s="183">
        <f>'Prep Partner Performance'!F170</f>
        <v>0</v>
      </c>
      <c r="K163" s="183">
        <f>'Prep Partner Performance'!G170</f>
        <v>0</v>
      </c>
      <c r="L163" s="183">
        <f>'Prep Partner Performance'!H170</f>
        <v>0</v>
      </c>
      <c r="M163" s="183">
        <f>'Prep Partner Performance'!I170</f>
        <v>0</v>
      </c>
      <c r="N163" s="183">
        <f>'Prep Partner Performance'!J170</f>
        <v>0</v>
      </c>
      <c r="O163" s="183">
        <f>'Prep Partner Performance'!K170</f>
        <v>0</v>
      </c>
      <c r="P163" s="183">
        <f>'Prep Partner Performance'!L170</f>
        <v>0</v>
      </c>
      <c r="Q163" s="183">
        <f>'Prep Partner Performance'!M170</f>
        <v>0</v>
      </c>
      <c r="R163" s="183">
        <f>'Prep Partner Performance'!N170</f>
        <v>0</v>
      </c>
      <c r="S163" s="183">
        <f>'Prep Partner Performance'!O170</f>
        <v>0</v>
      </c>
      <c r="T163" s="183">
        <f>'Prep Partner Performance'!P170</f>
        <v>0</v>
      </c>
      <c r="U163" s="183">
        <f>'Prep Partner Performance'!Q170</f>
        <v>0</v>
      </c>
      <c r="V163" s="183">
        <f>'Prep Partner Performance'!R170</f>
        <v>0</v>
      </c>
      <c r="W163" s="183">
        <f>'Prep Partner Performance'!S170</f>
        <v>0</v>
      </c>
      <c r="X163" s="183">
        <f>'Prep Partner Performance'!T170</f>
        <v>0</v>
      </c>
      <c r="Y163" s="183">
        <f>'Prep Partner Performance'!U170</f>
        <v>0</v>
      </c>
      <c r="Z163" s="183">
        <f>'Prep Partner Performance'!V170</f>
        <v>0</v>
      </c>
      <c r="AA163" s="183">
        <f>'Prep Partner Performance'!W170</f>
        <v>0</v>
      </c>
      <c r="AB163" s="183">
        <f>'Prep Partner Performance'!X170</f>
        <v>0</v>
      </c>
      <c r="AC163" s="183">
        <f>'Prep Partner Performance'!Y170</f>
        <v>0</v>
      </c>
      <c r="AD163" s="183">
        <f>'Prep Partner Performance'!Z170</f>
        <v>0</v>
      </c>
      <c r="AE163" s="183">
        <f>'Prep Partner Performance'!AA170</f>
        <v>0</v>
      </c>
      <c r="AF163" s="183">
        <f>'Prep Partner Performance'!AB170</f>
        <v>0</v>
      </c>
      <c r="AG163" s="183">
        <f>'Prep Partner Performance'!AC170</f>
        <v>0</v>
      </c>
      <c r="AH163" s="183">
        <f>'Prep Partner Performance'!AD170</f>
        <v>0</v>
      </c>
      <c r="AI163" s="183">
        <f>'Prep Partner Performance'!AE170</f>
        <v>0</v>
      </c>
      <c r="AJ163" s="183">
        <f>'Prep Partner Performance'!AF170</f>
        <v>0</v>
      </c>
      <c r="AK163" s="183">
        <f>'Prep Partner Performance'!AG170</f>
        <v>0</v>
      </c>
      <c r="AL163" s="183">
        <f>'Prep Partner Performance'!AH170</f>
        <v>0</v>
      </c>
      <c r="AM163" s="176">
        <f t="shared" si="5"/>
        <v>0</v>
      </c>
      <c r="AN163" s="175" t="str">
        <f>'Prep Partner Performance'!B$3</f>
        <v>PrEP Partner Performance Tool version 2.0.0</v>
      </c>
      <c r="AO163" s="197">
        <f>'Prep Partner Performance'!AJ170</f>
        <v>0</v>
      </c>
    </row>
    <row r="164" spans="1:41" x14ac:dyDescent="0.25">
      <c r="A164" s="176" t="str">
        <f t="shared" si="4"/>
        <v>202205</v>
      </c>
      <c r="B164" s="177">
        <f>'Prep Partner Performance'!AE$2</f>
        <v>2022</v>
      </c>
      <c r="C164" s="178" t="str">
        <f>'Prep Partner Performance'!Z$2</f>
        <v>05</v>
      </c>
      <c r="D164" s="176">
        <f>'Prep Partner Performance'!G$2</f>
        <v>14943</v>
      </c>
      <c r="E164" s="175" t="str">
        <f>'Prep Partner Performance'!C$2</f>
        <v>Kisima Health Centre</v>
      </c>
      <c r="F164" s="197" t="str">
        <f>'Prep Partner Performance'!B$166</f>
        <v>Engaging in transactional sex</v>
      </c>
      <c r="G164" s="175" t="str">
        <f>'Prep Partner Performance'!C171</f>
        <v>People who Inject Drugs</v>
      </c>
      <c r="H164" s="175" t="str">
        <f>'Prep Partner Performance'!D171</f>
        <v>P01-163</v>
      </c>
      <c r="I164" s="183">
        <f>'Prep Partner Performance'!E171</f>
        <v>0</v>
      </c>
      <c r="J164" s="183">
        <f>'Prep Partner Performance'!F171</f>
        <v>0</v>
      </c>
      <c r="K164" s="183">
        <f>'Prep Partner Performance'!G171</f>
        <v>0</v>
      </c>
      <c r="L164" s="183">
        <f>'Prep Partner Performance'!H171</f>
        <v>0</v>
      </c>
      <c r="M164" s="183">
        <f>'Prep Partner Performance'!I171</f>
        <v>0</v>
      </c>
      <c r="N164" s="183">
        <f>'Prep Partner Performance'!J171</f>
        <v>0</v>
      </c>
      <c r="O164" s="183">
        <f>'Prep Partner Performance'!K171</f>
        <v>0</v>
      </c>
      <c r="P164" s="183">
        <f>'Prep Partner Performance'!L171</f>
        <v>0</v>
      </c>
      <c r="Q164" s="183">
        <f>'Prep Partner Performance'!M171</f>
        <v>0</v>
      </c>
      <c r="R164" s="183">
        <f>'Prep Partner Performance'!N171</f>
        <v>0</v>
      </c>
      <c r="S164" s="183">
        <f>'Prep Partner Performance'!O171</f>
        <v>0</v>
      </c>
      <c r="T164" s="183">
        <f>'Prep Partner Performance'!P171</f>
        <v>0</v>
      </c>
      <c r="U164" s="183">
        <f>'Prep Partner Performance'!Q171</f>
        <v>0</v>
      </c>
      <c r="V164" s="183">
        <f>'Prep Partner Performance'!R171</f>
        <v>0</v>
      </c>
      <c r="W164" s="183">
        <f>'Prep Partner Performance'!S171</f>
        <v>0</v>
      </c>
      <c r="X164" s="183">
        <f>'Prep Partner Performance'!T171</f>
        <v>0</v>
      </c>
      <c r="Y164" s="183">
        <f>'Prep Partner Performance'!U171</f>
        <v>0</v>
      </c>
      <c r="Z164" s="183">
        <f>'Prep Partner Performance'!V171</f>
        <v>0</v>
      </c>
      <c r="AA164" s="183">
        <f>'Prep Partner Performance'!W171</f>
        <v>0</v>
      </c>
      <c r="AB164" s="183">
        <f>'Prep Partner Performance'!X171</f>
        <v>0</v>
      </c>
      <c r="AC164" s="183">
        <f>'Prep Partner Performance'!Y171</f>
        <v>0</v>
      </c>
      <c r="AD164" s="183">
        <f>'Prep Partner Performance'!Z171</f>
        <v>0</v>
      </c>
      <c r="AE164" s="183">
        <f>'Prep Partner Performance'!AA171</f>
        <v>0</v>
      </c>
      <c r="AF164" s="183">
        <f>'Prep Partner Performance'!AB171</f>
        <v>0</v>
      </c>
      <c r="AG164" s="183">
        <f>'Prep Partner Performance'!AC171</f>
        <v>0</v>
      </c>
      <c r="AH164" s="183">
        <f>'Prep Partner Performance'!AD171</f>
        <v>0</v>
      </c>
      <c r="AI164" s="183">
        <f>'Prep Partner Performance'!AE171</f>
        <v>0</v>
      </c>
      <c r="AJ164" s="183">
        <f>'Prep Partner Performance'!AF171</f>
        <v>0</v>
      </c>
      <c r="AK164" s="183">
        <f>'Prep Partner Performance'!AG171</f>
        <v>0</v>
      </c>
      <c r="AL164" s="183">
        <f>'Prep Partner Performance'!AH171</f>
        <v>0</v>
      </c>
      <c r="AM164" s="176">
        <f t="shared" si="5"/>
        <v>0</v>
      </c>
      <c r="AN164" s="175" t="str">
        <f>'Prep Partner Performance'!B$3</f>
        <v>PrEP Partner Performance Tool version 2.0.0</v>
      </c>
      <c r="AO164" s="197">
        <f>'Prep Partner Performance'!AJ171</f>
        <v>0</v>
      </c>
    </row>
    <row r="165" spans="1:41" x14ac:dyDescent="0.25">
      <c r="A165" s="176" t="str">
        <f t="shared" si="4"/>
        <v>202205</v>
      </c>
      <c r="B165" s="177">
        <f>'Prep Partner Performance'!AE$2</f>
        <v>2022</v>
      </c>
      <c r="C165" s="178" t="str">
        <f>'Prep Partner Performance'!Z$2</f>
        <v>05</v>
      </c>
      <c r="D165" s="176">
        <f>'Prep Partner Performance'!G$2</f>
        <v>14943</v>
      </c>
      <c r="E165" s="175" t="str">
        <f>'Prep Partner Performance'!C$2</f>
        <v>Kisima Health Centre</v>
      </c>
      <c r="F165" s="197" t="str">
        <f>'Prep Partner Performance'!B$166</f>
        <v>Engaging in transactional sex</v>
      </c>
      <c r="G165" s="175" t="str">
        <f>'Prep Partner Performance'!C172</f>
        <v>Other Women</v>
      </c>
      <c r="H165" s="175" t="str">
        <f>'Prep Partner Performance'!D172</f>
        <v>P01-164</v>
      </c>
      <c r="I165" s="183">
        <f>'Prep Partner Performance'!E172</f>
        <v>0</v>
      </c>
      <c r="J165" s="183">
        <f>'Prep Partner Performance'!F172</f>
        <v>0</v>
      </c>
      <c r="K165" s="183">
        <f>'Prep Partner Performance'!G172</f>
        <v>0</v>
      </c>
      <c r="L165" s="183">
        <f>'Prep Partner Performance'!H172</f>
        <v>0</v>
      </c>
      <c r="M165" s="183">
        <f>'Prep Partner Performance'!I172</f>
        <v>0</v>
      </c>
      <c r="N165" s="183">
        <f>'Prep Partner Performance'!J172</f>
        <v>0</v>
      </c>
      <c r="O165" s="183">
        <f>'Prep Partner Performance'!K172</f>
        <v>0</v>
      </c>
      <c r="P165" s="183">
        <f>'Prep Partner Performance'!L172</f>
        <v>0</v>
      </c>
      <c r="Q165" s="183">
        <f>'Prep Partner Performance'!M172</f>
        <v>0</v>
      </c>
      <c r="R165" s="183">
        <f>'Prep Partner Performance'!N172</f>
        <v>0</v>
      </c>
      <c r="S165" s="183">
        <f>'Prep Partner Performance'!O172</f>
        <v>0</v>
      </c>
      <c r="T165" s="183">
        <f>'Prep Partner Performance'!P172</f>
        <v>0</v>
      </c>
      <c r="U165" s="183">
        <f>'Prep Partner Performance'!Q172</f>
        <v>0</v>
      </c>
      <c r="V165" s="183">
        <f>'Prep Partner Performance'!R172</f>
        <v>0</v>
      </c>
      <c r="W165" s="183">
        <f>'Prep Partner Performance'!S172</f>
        <v>0</v>
      </c>
      <c r="X165" s="183">
        <f>'Prep Partner Performance'!T172</f>
        <v>0</v>
      </c>
      <c r="Y165" s="183">
        <f>'Prep Partner Performance'!U172</f>
        <v>0</v>
      </c>
      <c r="Z165" s="183">
        <f>'Prep Partner Performance'!V172</f>
        <v>0</v>
      </c>
      <c r="AA165" s="183">
        <f>'Prep Partner Performance'!W172</f>
        <v>0</v>
      </c>
      <c r="AB165" s="183">
        <f>'Prep Partner Performance'!X172</f>
        <v>0</v>
      </c>
      <c r="AC165" s="183">
        <f>'Prep Partner Performance'!Y172</f>
        <v>0</v>
      </c>
      <c r="AD165" s="183">
        <f>'Prep Partner Performance'!Z172</f>
        <v>0</v>
      </c>
      <c r="AE165" s="183">
        <f>'Prep Partner Performance'!AA172</f>
        <v>0</v>
      </c>
      <c r="AF165" s="183">
        <f>'Prep Partner Performance'!AB172</f>
        <v>0</v>
      </c>
      <c r="AG165" s="183">
        <f>'Prep Partner Performance'!AC172</f>
        <v>0</v>
      </c>
      <c r="AH165" s="183">
        <f>'Prep Partner Performance'!AD172</f>
        <v>0</v>
      </c>
      <c r="AI165" s="183">
        <f>'Prep Partner Performance'!AE172</f>
        <v>0</v>
      </c>
      <c r="AJ165" s="183">
        <f>'Prep Partner Performance'!AF172</f>
        <v>0</v>
      </c>
      <c r="AK165" s="183">
        <f>'Prep Partner Performance'!AG172</f>
        <v>0</v>
      </c>
      <c r="AL165" s="183">
        <f>'Prep Partner Performance'!AH172</f>
        <v>0</v>
      </c>
      <c r="AM165" s="176">
        <f t="shared" si="5"/>
        <v>0</v>
      </c>
      <c r="AN165" s="175" t="str">
        <f>'Prep Partner Performance'!B$3</f>
        <v>PrEP Partner Performance Tool version 2.0.0</v>
      </c>
      <c r="AO165" s="197">
        <f>'Prep Partner Performance'!AJ172</f>
        <v>0</v>
      </c>
    </row>
    <row r="166" spans="1:41" x14ac:dyDescent="0.25">
      <c r="A166" s="176" t="str">
        <f t="shared" si="4"/>
        <v>202205</v>
      </c>
      <c r="B166" s="177">
        <f>'Prep Partner Performance'!AE$2</f>
        <v>2022</v>
      </c>
      <c r="C166" s="178" t="str">
        <f>'Prep Partner Performance'!Z$2</f>
        <v>05</v>
      </c>
      <c r="D166" s="176">
        <f>'Prep Partner Performance'!G$2</f>
        <v>14943</v>
      </c>
      <c r="E166" s="175" t="str">
        <f>'Prep Partner Performance'!C$2</f>
        <v>Kisima Health Centre</v>
      </c>
      <c r="F166" s="197" t="str">
        <f>'Prep Partner Performance'!B$166</f>
        <v>Engaging in transactional sex</v>
      </c>
      <c r="G166" s="175" t="str">
        <f>'Prep Partner Performance'!C173</f>
        <v>Serodiscordant Couple</v>
      </c>
      <c r="H166" s="175" t="str">
        <f>'Prep Partner Performance'!D173</f>
        <v>P01-165</v>
      </c>
      <c r="I166" s="183">
        <f>'Prep Partner Performance'!E173</f>
        <v>0</v>
      </c>
      <c r="J166" s="183">
        <f>'Prep Partner Performance'!F173</f>
        <v>0</v>
      </c>
      <c r="K166" s="183">
        <f>'Prep Partner Performance'!G173</f>
        <v>0</v>
      </c>
      <c r="L166" s="183">
        <f>'Prep Partner Performance'!H173</f>
        <v>0</v>
      </c>
      <c r="M166" s="183">
        <f>'Prep Partner Performance'!I173</f>
        <v>0</v>
      </c>
      <c r="N166" s="183">
        <f>'Prep Partner Performance'!J173</f>
        <v>0</v>
      </c>
      <c r="O166" s="183">
        <f>'Prep Partner Performance'!K173</f>
        <v>0</v>
      </c>
      <c r="P166" s="183">
        <f>'Prep Partner Performance'!L173</f>
        <v>0</v>
      </c>
      <c r="Q166" s="183">
        <f>'Prep Partner Performance'!M173</f>
        <v>0</v>
      </c>
      <c r="R166" s="183">
        <f>'Prep Partner Performance'!N173</f>
        <v>0</v>
      </c>
      <c r="S166" s="183">
        <f>'Prep Partner Performance'!O173</f>
        <v>0</v>
      </c>
      <c r="T166" s="183">
        <f>'Prep Partner Performance'!P173</f>
        <v>0</v>
      </c>
      <c r="U166" s="183">
        <f>'Prep Partner Performance'!Q173</f>
        <v>0</v>
      </c>
      <c r="V166" s="183">
        <f>'Prep Partner Performance'!R173</f>
        <v>0</v>
      </c>
      <c r="W166" s="183">
        <f>'Prep Partner Performance'!S173</f>
        <v>0</v>
      </c>
      <c r="X166" s="183">
        <f>'Prep Partner Performance'!T173</f>
        <v>0</v>
      </c>
      <c r="Y166" s="183">
        <f>'Prep Partner Performance'!U173</f>
        <v>0</v>
      </c>
      <c r="Z166" s="183">
        <f>'Prep Partner Performance'!V173</f>
        <v>0</v>
      </c>
      <c r="AA166" s="183">
        <f>'Prep Partner Performance'!W173</f>
        <v>0</v>
      </c>
      <c r="AB166" s="183">
        <f>'Prep Partner Performance'!X173</f>
        <v>0</v>
      </c>
      <c r="AC166" s="183">
        <f>'Prep Partner Performance'!Y173</f>
        <v>0</v>
      </c>
      <c r="AD166" s="183">
        <f>'Prep Partner Performance'!Z173</f>
        <v>0</v>
      </c>
      <c r="AE166" s="183">
        <f>'Prep Partner Performance'!AA173</f>
        <v>0</v>
      </c>
      <c r="AF166" s="183">
        <f>'Prep Partner Performance'!AB173</f>
        <v>0</v>
      </c>
      <c r="AG166" s="183">
        <f>'Prep Partner Performance'!AC173</f>
        <v>0</v>
      </c>
      <c r="AH166" s="183">
        <f>'Prep Partner Performance'!AD173</f>
        <v>0</v>
      </c>
      <c r="AI166" s="183">
        <f>'Prep Partner Performance'!AE173</f>
        <v>0</v>
      </c>
      <c r="AJ166" s="183">
        <f>'Prep Partner Performance'!AF173</f>
        <v>0</v>
      </c>
      <c r="AK166" s="183">
        <f>'Prep Partner Performance'!AG173</f>
        <v>0</v>
      </c>
      <c r="AL166" s="183">
        <f>'Prep Partner Performance'!AH173</f>
        <v>0</v>
      </c>
      <c r="AM166" s="176">
        <f t="shared" si="5"/>
        <v>0</v>
      </c>
      <c r="AN166" s="175" t="str">
        <f>'Prep Partner Performance'!B$3</f>
        <v>PrEP Partner Performance Tool version 2.0.0</v>
      </c>
      <c r="AO166" s="197">
        <f>'Prep Partner Performance'!AJ173</f>
        <v>0</v>
      </c>
    </row>
    <row r="167" spans="1:41" x14ac:dyDescent="0.25">
      <c r="A167" s="176" t="str">
        <f t="shared" si="4"/>
        <v>202205</v>
      </c>
      <c r="B167" s="177">
        <f>'Prep Partner Performance'!AE$2</f>
        <v>2022</v>
      </c>
      <c r="C167" s="178" t="str">
        <f>'Prep Partner Performance'!Z$2</f>
        <v>05</v>
      </c>
      <c r="D167" s="176">
        <f>'Prep Partner Performance'!G$2</f>
        <v>14943</v>
      </c>
      <c r="E167" s="175" t="str">
        <f>'Prep Partner Performance'!C$2</f>
        <v>Kisima Health Centre</v>
      </c>
      <c r="F167" s="197" t="str">
        <f>'Prep Partner Performance'!B$166</f>
        <v>Engaging in transactional sex</v>
      </c>
      <c r="G167" s="175" t="str">
        <f>'Prep Partner Performance'!C174</f>
        <v>Pregnant and Breast Feeding Women</v>
      </c>
      <c r="H167" s="175" t="str">
        <f>'Prep Partner Performance'!D174</f>
        <v>P01-166</v>
      </c>
      <c r="I167" s="183">
        <f>'Prep Partner Performance'!E174</f>
        <v>0</v>
      </c>
      <c r="J167" s="183">
        <f>'Prep Partner Performance'!F174</f>
        <v>0</v>
      </c>
      <c r="K167" s="183">
        <f>'Prep Partner Performance'!G174</f>
        <v>0</v>
      </c>
      <c r="L167" s="183">
        <f>'Prep Partner Performance'!H174</f>
        <v>0</v>
      </c>
      <c r="M167" s="183">
        <f>'Prep Partner Performance'!I174</f>
        <v>0</v>
      </c>
      <c r="N167" s="183">
        <f>'Prep Partner Performance'!J174</f>
        <v>0</v>
      </c>
      <c r="O167" s="183">
        <f>'Prep Partner Performance'!K174</f>
        <v>0</v>
      </c>
      <c r="P167" s="183">
        <f>'Prep Partner Performance'!L174</f>
        <v>0</v>
      </c>
      <c r="Q167" s="183">
        <f>'Prep Partner Performance'!M174</f>
        <v>0</v>
      </c>
      <c r="R167" s="183">
        <f>'Prep Partner Performance'!N174</f>
        <v>0</v>
      </c>
      <c r="S167" s="183">
        <f>'Prep Partner Performance'!O174</f>
        <v>0</v>
      </c>
      <c r="T167" s="183">
        <f>'Prep Partner Performance'!P174</f>
        <v>0</v>
      </c>
      <c r="U167" s="183">
        <f>'Prep Partner Performance'!Q174</f>
        <v>0</v>
      </c>
      <c r="V167" s="183">
        <f>'Prep Partner Performance'!R174</f>
        <v>0</v>
      </c>
      <c r="W167" s="183">
        <f>'Prep Partner Performance'!S174</f>
        <v>0</v>
      </c>
      <c r="X167" s="183">
        <f>'Prep Partner Performance'!T174</f>
        <v>0</v>
      </c>
      <c r="Y167" s="183">
        <f>'Prep Partner Performance'!U174</f>
        <v>0</v>
      </c>
      <c r="Z167" s="183">
        <f>'Prep Partner Performance'!V174</f>
        <v>0</v>
      </c>
      <c r="AA167" s="183">
        <f>'Prep Partner Performance'!W174</f>
        <v>0</v>
      </c>
      <c r="AB167" s="183">
        <f>'Prep Partner Performance'!X174</f>
        <v>0</v>
      </c>
      <c r="AC167" s="183">
        <f>'Prep Partner Performance'!Y174</f>
        <v>0</v>
      </c>
      <c r="AD167" s="183">
        <f>'Prep Partner Performance'!Z174</f>
        <v>0</v>
      </c>
      <c r="AE167" s="183">
        <f>'Prep Partner Performance'!AA174</f>
        <v>0</v>
      </c>
      <c r="AF167" s="183">
        <f>'Prep Partner Performance'!AB174</f>
        <v>0</v>
      </c>
      <c r="AG167" s="183">
        <f>'Prep Partner Performance'!AC174</f>
        <v>0</v>
      </c>
      <c r="AH167" s="183">
        <f>'Prep Partner Performance'!AD174</f>
        <v>0</v>
      </c>
      <c r="AI167" s="183">
        <f>'Prep Partner Performance'!AE174</f>
        <v>0</v>
      </c>
      <c r="AJ167" s="183">
        <f>'Prep Partner Performance'!AF174</f>
        <v>0</v>
      </c>
      <c r="AK167" s="183">
        <f>'Prep Partner Performance'!AG174</f>
        <v>0</v>
      </c>
      <c r="AL167" s="183">
        <f>'Prep Partner Performance'!AH174</f>
        <v>0</v>
      </c>
      <c r="AM167" s="176">
        <f t="shared" si="5"/>
        <v>0</v>
      </c>
      <c r="AN167" s="175" t="str">
        <f>'Prep Partner Performance'!B$3</f>
        <v>PrEP Partner Performance Tool version 2.0.0</v>
      </c>
      <c r="AO167" s="197">
        <f>'Prep Partner Performance'!AJ174</f>
        <v>0</v>
      </c>
    </row>
    <row r="168" spans="1:41" x14ac:dyDescent="0.25">
      <c r="A168" s="176" t="str">
        <f t="shared" si="4"/>
        <v>202205</v>
      </c>
      <c r="B168" s="177">
        <f>'Prep Partner Performance'!AE$2</f>
        <v>2022</v>
      </c>
      <c r="C168" s="178" t="str">
        <f>'Prep Partner Performance'!Z$2</f>
        <v>05</v>
      </c>
      <c r="D168" s="176">
        <f>'Prep Partner Performance'!G$2</f>
        <v>14943</v>
      </c>
      <c r="E168" s="175" t="str">
        <f>'Prep Partner Performance'!C$2</f>
        <v>Kisima Health Centre</v>
      </c>
      <c r="F168" s="197" t="str">
        <f>'Prep Partner Performance'!B175</f>
        <v>Recent STI _last 6 mnths</v>
      </c>
      <c r="G168" s="175" t="str">
        <f>'Prep Partner Performance'!C175</f>
        <v>Transgender</v>
      </c>
      <c r="H168" s="175" t="str">
        <f>'Prep Partner Performance'!D175</f>
        <v>P01-167</v>
      </c>
      <c r="I168" s="183">
        <f>'Prep Partner Performance'!E175</f>
        <v>0</v>
      </c>
      <c r="J168" s="183">
        <f>'Prep Partner Performance'!F175</f>
        <v>0</v>
      </c>
      <c r="K168" s="183">
        <f>'Prep Partner Performance'!G175</f>
        <v>0</v>
      </c>
      <c r="L168" s="183">
        <f>'Prep Partner Performance'!H175</f>
        <v>0</v>
      </c>
      <c r="M168" s="183">
        <f>'Prep Partner Performance'!I175</f>
        <v>0</v>
      </c>
      <c r="N168" s="183">
        <f>'Prep Partner Performance'!J175</f>
        <v>0</v>
      </c>
      <c r="O168" s="183">
        <f>'Prep Partner Performance'!K175</f>
        <v>0</v>
      </c>
      <c r="P168" s="183">
        <f>'Prep Partner Performance'!L175</f>
        <v>0</v>
      </c>
      <c r="Q168" s="183">
        <f>'Prep Partner Performance'!M175</f>
        <v>0</v>
      </c>
      <c r="R168" s="183">
        <f>'Prep Partner Performance'!N175</f>
        <v>0</v>
      </c>
      <c r="S168" s="183">
        <f>'Prep Partner Performance'!O175</f>
        <v>0</v>
      </c>
      <c r="T168" s="183">
        <f>'Prep Partner Performance'!P175</f>
        <v>0</v>
      </c>
      <c r="U168" s="183">
        <f>'Prep Partner Performance'!Q175</f>
        <v>0</v>
      </c>
      <c r="V168" s="183">
        <f>'Prep Partner Performance'!R175</f>
        <v>0</v>
      </c>
      <c r="W168" s="183">
        <f>'Prep Partner Performance'!S175</f>
        <v>0</v>
      </c>
      <c r="X168" s="183">
        <f>'Prep Partner Performance'!T175</f>
        <v>0</v>
      </c>
      <c r="Y168" s="183">
        <f>'Prep Partner Performance'!U175</f>
        <v>0</v>
      </c>
      <c r="Z168" s="183">
        <f>'Prep Partner Performance'!V175</f>
        <v>0</v>
      </c>
      <c r="AA168" s="183">
        <f>'Prep Partner Performance'!W175</f>
        <v>0</v>
      </c>
      <c r="AB168" s="183">
        <f>'Prep Partner Performance'!X175</f>
        <v>0</v>
      </c>
      <c r="AC168" s="183">
        <f>'Prep Partner Performance'!Y175</f>
        <v>0</v>
      </c>
      <c r="AD168" s="183">
        <f>'Prep Partner Performance'!Z175</f>
        <v>0</v>
      </c>
      <c r="AE168" s="183">
        <f>'Prep Partner Performance'!AA175</f>
        <v>0</v>
      </c>
      <c r="AF168" s="183">
        <f>'Prep Partner Performance'!AB175</f>
        <v>0</v>
      </c>
      <c r="AG168" s="183">
        <f>'Prep Partner Performance'!AC175</f>
        <v>0</v>
      </c>
      <c r="AH168" s="183">
        <f>'Prep Partner Performance'!AD175</f>
        <v>0</v>
      </c>
      <c r="AI168" s="183">
        <f>'Prep Partner Performance'!AE175</f>
        <v>0</v>
      </c>
      <c r="AJ168" s="183">
        <f>'Prep Partner Performance'!AF175</f>
        <v>0</v>
      </c>
      <c r="AK168" s="183">
        <f>'Prep Partner Performance'!AG175</f>
        <v>0</v>
      </c>
      <c r="AL168" s="183">
        <f>'Prep Partner Performance'!AH175</f>
        <v>0</v>
      </c>
      <c r="AM168" s="176">
        <f t="shared" si="5"/>
        <v>0</v>
      </c>
      <c r="AN168" s="175" t="str">
        <f>'Prep Partner Performance'!B$3</f>
        <v>PrEP Partner Performance Tool version 2.0.0</v>
      </c>
      <c r="AO168" s="197">
        <f>'Prep Partner Performance'!AJ175</f>
        <v>0</v>
      </c>
    </row>
    <row r="169" spans="1:41" x14ac:dyDescent="0.25">
      <c r="A169" s="176" t="str">
        <f t="shared" si="4"/>
        <v>202205</v>
      </c>
      <c r="B169" s="177">
        <f>'Prep Partner Performance'!AE$2</f>
        <v>2022</v>
      </c>
      <c r="C169" s="178" t="str">
        <f>'Prep Partner Performance'!Z$2</f>
        <v>05</v>
      </c>
      <c r="D169" s="176">
        <f>'Prep Partner Performance'!G$2</f>
        <v>14943</v>
      </c>
      <c r="E169" s="175" t="str">
        <f>'Prep Partner Performance'!C$2</f>
        <v>Kisima Health Centre</v>
      </c>
      <c r="F169" s="197" t="str">
        <f>'Prep Partner Performance'!B$175</f>
        <v>Recent STI _last 6 mnths</v>
      </c>
      <c r="G169" s="175" t="str">
        <f>'Prep Partner Performance'!C176</f>
        <v>Adolescent Girls and Young Women</v>
      </c>
      <c r="H169" s="175" t="str">
        <f>'Prep Partner Performance'!D176</f>
        <v>P01-168</v>
      </c>
      <c r="I169" s="183">
        <f>'Prep Partner Performance'!E176</f>
        <v>0</v>
      </c>
      <c r="J169" s="183">
        <f>'Prep Partner Performance'!F176</f>
        <v>0</v>
      </c>
      <c r="K169" s="183">
        <f>'Prep Partner Performance'!G176</f>
        <v>0</v>
      </c>
      <c r="L169" s="183">
        <f>'Prep Partner Performance'!H176</f>
        <v>0</v>
      </c>
      <c r="M169" s="183">
        <f>'Prep Partner Performance'!I176</f>
        <v>0</v>
      </c>
      <c r="N169" s="183">
        <f>'Prep Partner Performance'!J176</f>
        <v>0</v>
      </c>
      <c r="O169" s="183">
        <f>'Prep Partner Performance'!K176</f>
        <v>0</v>
      </c>
      <c r="P169" s="183">
        <f>'Prep Partner Performance'!L176</f>
        <v>0</v>
      </c>
      <c r="Q169" s="183">
        <f>'Prep Partner Performance'!M176</f>
        <v>0</v>
      </c>
      <c r="R169" s="183">
        <f>'Prep Partner Performance'!N176</f>
        <v>0</v>
      </c>
      <c r="S169" s="183">
        <f>'Prep Partner Performance'!O176</f>
        <v>0</v>
      </c>
      <c r="T169" s="183">
        <f>'Prep Partner Performance'!P176</f>
        <v>0</v>
      </c>
      <c r="U169" s="183">
        <f>'Prep Partner Performance'!Q176</f>
        <v>0</v>
      </c>
      <c r="V169" s="183">
        <f>'Prep Partner Performance'!R176</f>
        <v>0</v>
      </c>
      <c r="W169" s="183">
        <f>'Prep Partner Performance'!S176</f>
        <v>0</v>
      </c>
      <c r="X169" s="183">
        <f>'Prep Partner Performance'!T176</f>
        <v>0</v>
      </c>
      <c r="Y169" s="183">
        <f>'Prep Partner Performance'!U176</f>
        <v>0</v>
      </c>
      <c r="Z169" s="183">
        <f>'Prep Partner Performance'!V176</f>
        <v>0</v>
      </c>
      <c r="AA169" s="183">
        <f>'Prep Partner Performance'!W176</f>
        <v>0</v>
      </c>
      <c r="AB169" s="183">
        <f>'Prep Partner Performance'!X176</f>
        <v>0</v>
      </c>
      <c r="AC169" s="183">
        <f>'Prep Partner Performance'!Y176</f>
        <v>0</v>
      </c>
      <c r="AD169" s="183">
        <f>'Prep Partner Performance'!Z176</f>
        <v>0</v>
      </c>
      <c r="AE169" s="183">
        <f>'Prep Partner Performance'!AA176</f>
        <v>0</v>
      </c>
      <c r="AF169" s="183">
        <f>'Prep Partner Performance'!AB176</f>
        <v>0</v>
      </c>
      <c r="AG169" s="183">
        <f>'Prep Partner Performance'!AC176</f>
        <v>0</v>
      </c>
      <c r="AH169" s="183">
        <f>'Prep Partner Performance'!AD176</f>
        <v>0</v>
      </c>
      <c r="AI169" s="183">
        <f>'Prep Partner Performance'!AE176</f>
        <v>0</v>
      </c>
      <c r="AJ169" s="183">
        <f>'Prep Partner Performance'!AF176</f>
        <v>0</v>
      </c>
      <c r="AK169" s="183">
        <f>'Prep Partner Performance'!AG176</f>
        <v>0</v>
      </c>
      <c r="AL169" s="183">
        <f>'Prep Partner Performance'!AH176</f>
        <v>0</v>
      </c>
      <c r="AM169" s="176">
        <f t="shared" si="5"/>
        <v>0</v>
      </c>
      <c r="AN169" s="175" t="str">
        <f>'Prep Partner Performance'!B$3</f>
        <v>PrEP Partner Performance Tool version 2.0.0</v>
      </c>
      <c r="AO169" s="197">
        <f>'Prep Partner Performance'!AJ176</f>
        <v>0</v>
      </c>
    </row>
    <row r="170" spans="1:41" x14ac:dyDescent="0.25">
      <c r="A170" s="176" t="str">
        <f t="shared" si="4"/>
        <v>202205</v>
      </c>
      <c r="B170" s="177">
        <f>'Prep Partner Performance'!AE$2</f>
        <v>2022</v>
      </c>
      <c r="C170" s="178" t="str">
        <f>'Prep Partner Performance'!Z$2</f>
        <v>05</v>
      </c>
      <c r="D170" s="176">
        <f>'Prep Partner Performance'!G$2</f>
        <v>14943</v>
      </c>
      <c r="E170" s="175" t="str">
        <f>'Prep Partner Performance'!C$2</f>
        <v>Kisima Health Centre</v>
      </c>
      <c r="F170" s="197" t="str">
        <f>'Prep Partner Performance'!B$175</f>
        <v>Recent STI _last 6 mnths</v>
      </c>
      <c r="G170" s="175" t="str">
        <f>'Prep Partner Performance'!C177</f>
        <v>Men who have Sex With Men</v>
      </c>
      <c r="H170" s="175" t="str">
        <f>'Prep Partner Performance'!D177</f>
        <v>P01-169</v>
      </c>
      <c r="I170" s="183">
        <f>'Prep Partner Performance'!E177</f>
        <v>0</v>
      </c>
      <c r="J170" s="183">
        <f>'Prep Partner Performance'!F177</f>
        <v>0</v>
      </c>
      <c r="K170" s="183">
        <f>'Prep Partner Performance'!G177</f>
        <v>0</v>
      </c>
      <c r="L170" s="183">
        <f>'Prep Partner Performance'!H177</f>
        <v>0</v>
      </c>
      <c r="M170" s="183">
        <f>'Prep Partner Performance'!I177</f>
        <v>0</v>
      </c>
      <c r="N170" s="183">
        <f>'Prep Partner Performance'!J177</f>
        <v>0</v>
      </c>
      <c r="O170" s="183">
        <f>'Prep Partner Performance'!K177</f>
        <v>0</v>
      </c>
      <c r="P170" s="183">
        <f>'Prep Partner Performance'!L177</f>
        <v>0</v>
      </c>
      <c r="Q170" s="183">
        <f>'Prep Partner Performance'!M177</f>
        <v>0</v>
      </c>
      <c r="R170" s="183">
        <f>'Prep Partner Performance'!N177</f>
        <v>0</v>
      </c>
      <c r="S170" s="183">
        <f>'Prep Partner Performance'!O177</f>
        <v>0</v>
      </c>
      <c r="T170" s="183">
        <f>'Prep Partner Performance'!P177</f>
        <v>0</v>
      </c>
      <c r="U170" s="183">
        <f>'Prep Partner Performance'!Q177</f>
        <v>0</v>
      </c>
      <c r="V170" s="183">
        <f>'Prep Partner Performance'!R177</f>
        <v>0</v>
      </c>
      <c r="W170" s="183">
        <f>'Prep Partner Performance'!S177</f>
        <v>0</v>
      </c>
      <c r="X170" s="183">
        <f>'Prep Partner Performance'!T177</f>
        <v>0</v>
      </c>
      <c r="Y170" s="183">
        <f>'Prep Partner Performance'!U177</f>
        <v>0</v>
      </c>
      <c r="Z170" s="183">
        <f>'Prep Partner Performance'!V177</f>
        <v>0</v>
      </c>
      <c r="AA170" s="183">
        <f>'Prep Partner Performance'!W177</f>
        <v>0</v>
      </c>
      <c r="AB170" s="183">
        <f>'Prep Partner Performance'!X177</f>
        <v>0</v>
      </c>
      <c r="AC170" s="183">
        <f>'Prep Partner Performance'!Y177</f>
        <v>0</v>
      </c>
      <c r="AD170" s="183">
        <f>'Prep Partner Performance'!Z177</f>
        <v>0</v>
      </c>
      <c r="AE170" s="183">
        <f>'Prep Partner Performance'!AA177</f>
        <v>0</v>
      </c>
      <c r="AF170" s="183">
        <f>'Prep Partner Performance'!AB177</f>
        <v>0</v>
      </c>
      <c r="AG170" s="183">
        <f>'Prep Partner Performance'!AC177</f>
        <v>0</v>
      </c>
      <c r="AH170" s="183">
        <f>'Prep Partner Performance'!AD177</f>
        <v>0</v>
      </c>
      <c r="AI170" s="183">
        <f>'Prep Partner Performance'!AE177</f>
        <v>0</v>
      </c>
      <c r="AJ170" s="183">
        <f>'Prep Partner Performance'!AF177</f>
        <v>0</v>
      </c>
      <c r="AK170" s="183">
        <f>'Prep Partner Performance'!AG177</f>
        <v>0</v>
      </c>
      <c r="AL170" s="183">
        <f>'Prep Partner Performance'!AH177</f>
        <v>0</v>
      </c>
      <c r="AM170" s="176">
        <f t="shared" si="5"/>
        <v>0</v>
      </c>
      <c r="AN170" s="175" t="str">
        <f>'Prep Partner Performance'!B$3</f>
        <v>PrEP Partner Performance Tool version 2.0.0</v>
      </c>
      <c r="AO170" s="197">
        <f>'Prep Partner Performance'!AJ177</f>
        <v>0</v>
      </c>
    </row>
    <row r="171" spans="1:41" x14ac:dyDescent="0.25">
      <c r="A171" s="176" t="str">
        <f t="shared" si="4"/>
        <v>202205</v>
      </c>
      <c r="B171" s="177">
        <f>'Prep Partner Performance'!AE$2</f>
        <v>2022</v>
      </c>
      <c r="C171" s="178" t="str">
        <f>'Prep Partner Performance'!Z$2</f>
        <v>05</v>
      </c>
      <c r="D171" s="176">
        <f>'Prep Partner Performance'!G$2</f>
        <v>14943</v>
      </c>
      <c r="E171" s="175" t="str">
        <f>'Prep Partner Performance'!C$2</f>
        <v>Kisima Health Centre</v>
      </c>
      <c r="F171" s="197" t="str">
        <f>'Prep Partner Performance'!B$175</f>
        <v>Recent STI _last 6 mnths</v>
      </c>
      <c r="G171" s="175" t="str">
        <f>'Prep Partner Performance'!C178</f>
        <v>Men at high risk</v>
      </c>
      <c r="H171" s="175" t="str">
        <f>'Prep Partner Performance'!D178</f>
        <v>P01-170</v>
      </c>
      <c r="I171" s="183">
        <f>'Prep Partner Performance'!E178</f>
        <v>0</v>
      </c>
      <c r="J171" s="183">
        <f>'Prep Partner Performance'!F178</f>
        <v>0</v>
      </c>
      <c r="K171" s="183">
        <f>'Prep Partner Performance'!G178</f>
        <v>0</v>
      </c>
      <c r="L171" s="183">
        <f>'Prep Partner Performance'!H178</f>
        <v>0</v>
      </c>
      <c r="M171" s="183">
        <f>'Prep Partner Performance'!I178</f>
        <v>0</v>
      </c>
      <c r="N171" s="183">
        <f>'Prep Partner Performance'!J178</f>
        <v>0</v>
      </c>
      <c r="O171" s="183">
        <f>'Prep Partner Performance'!K178</f>
        <v>0</v>
      </c>
      <c r="P171" s="183">
        <f>'Prep Partner Performance'!L178</f>
        <v>0</v>
      </c>
      <c r="Q171" s="183">
        <f>'Prep Partner Performance'!M178</f>
        <v>0</v>
      </c>
      <c r="R171" s="183">
        <f>'Prep Partner Performance'!N178</f>
        <v>0</v>
      </c>
      <c r="S171" s="183">
        <f>'Prep Partner Performance'!O178</f>
        <v>0</v>
      </c>
      <c r="T171" s="183">
        <f>'Prep Partner Performance'!P178</f>
        <v>0</v>
      </c>
      <c r="U171" s="183">
        <f>'Prep Partner Performance'!Q178</f>
        <v>0</v>
      </c>
      <c r="V171" s="183">
        <f>'Prep Partner Performance'!R178</f>
        <v>0</v>
      </c>
      <c r="W171" s="183">
        <f>'Prep Partner Performance'!S178</f>
        <v>0</v>
      </c>
      <c r="X171" s="183">
        <f>'Prep Partner Performance'!T178</f>
        <v>0</v>
      </c>
      <c r="Y171" s="183">
        <f>'Prep Partner Performance'!U178</f>
        <v>0</v>
      </c>
      <c r="Z171" s="183">
        <f>'Prep Partner Performance'!V178</f>
        <v>0</v>
      </c>
      <c r="AA171" s="183">
        <f>'Prep Partner Performance'!W178</f>
        <v>0</v>
      </c>
      <c r="AB171" s="183">
        <f>'Prep Partner Performance'!X178</f>
        <v>0</v>
      </c>
      <c r="AC171" s="183">
        <f>'Prep Partner Performance'!Y178</f>
        <v>0</v>
      </c>
      <c r="AD171" s="183">
        <f>'Prep Partner Performance'!Z178</f>
        <v>0</v>
      </c>
      <c r="AE171" s="183">
        <f>'Prep Partner Performance'!AA178</f>
        <v>0</v>
      </c>
      <c r="AF171" s="183">
        <f>'Prep Partner Performance'!AB178</f>
        <v>0</v>
      </c>
      <c r="AG171" s="183">
        <f>'Prep Partner Performance'!AC178</f>
        <v>0</v>
      </c>
      <c r="AH171" s="183">
        <f>'Prep Partner Performance'!AD178</f>
        <v>0</v>
      </c>
      <c r="AI171" s="183">
        <f>'Prep Partner Performance'!AE178</f>
        <v>0</v>
      </c>
      <c r="AJ171" s="183">
        <f>'Prep Partner Performance'!AF178</f>
        <v>0</v>
      </c>
      <c r="AK171" s="183">
        <f>'Prep Partner Performance'!AG178</f>
        <v>0</v>
      </c>
      <c r="AL171" s="183">
        <f>'Prep Partner Performance'!AH178</f>
        <v>0</v>
      </c>
      <c r="AM171" s="176">
        <f t="shared" si="5"/>
        <v>0</v>
      </c>
      <c r="AN171" s="175" t="str">
        <f>'Prep Partner Performance'!B$3</f>
        <v>PrEP Partner Performance Tool version 2.0.0</v>
      </c>
      <c r="AO171" s="197">
        <f>'Prep Partner Performance'!AJ178</f>
        <v>0</v>
      </c>
    </row>
    <row r="172" spans="1:41" x14ac:dyDescent="0.25">
      <c r="A172" s="176" t="str">
        <f t="shared" si="4"/>
        <v>202205</v>
      </c>
      <c r="B172" s="177">
        <f>'Prep Partner Performance'!AE$2</f>
        <v>2022</v>
      </c>
      <c r="C172" s="178" t="str">
        <f>'Prep Partner Performance'!Z$2</f>
        <v>05</v>
      </c>
      <c r="D172" s="176">
        <f>'Prep Partner Performance'!G$2</f>
        <v>14943</v>
      </c>
      <c r="E172" s="175" t="str">
        <f>'Prep Partner Performance'!C$2</f>
        <v>Kisima Health Centre</v>
      </c>
      <c r="F172" s="197" t="str">
        <f>'Prep Partner Performance'!B$175</f>
        <v>Recent STI _last 6 mnths</v>
      </c>
      <c r="G172" s="175" t="str">
        <f>'Prep Partner Performance'!C179</f>
        <v>Female Sex Workers</v>
      </c>
      <c r="H172" s="175" t="str">
        <f>'Prep Partner Performance'!D179</f>
        <v>P01-171</v>
      </c>
      <c r="I172" s="183">
        <f>'Prep Partner Performance'!E179</f>
        <v>0</v>
      </c>
      <c r="J172" s="183">
        <f>'Prep Partner Performance'!F179</f>
        <v>0</v>
      </c>
      <c r="K172" s="183">
        <f>'Prep Partner Performance'!G179</f>
        <v>0</v>
      </c>
      <c r="L172" s="183">
        <f>'Prep Partner Performance'!H179</f>
        <v>0</v>
      </c>
      <c r="M172" s="183">
        <f>'Prep Partner Performance'!I179</f>
        <v>0</v>
      </c>
      <c r="N172" s="183">
        <f>'Prep Partner Performance'!J179</f>
        <v>0</v>
      </c>
      <c r="O172" s="183">
        <f>'Prep Partner Performance'!K179</f>
        <v>0</v>
      </c>
      <c r="P172" s="183">
        <f>'Prep Partner Performance'!L179</f>
        <v>0</v>
      </c>
      <c r="Q172" s="183">
        <f>'Prep Partner Performance'!M179</f>
        <v>0</v>
      </c>
      <c r="R172" s="183">
        <f>'Prep Partner Performance'!N179</f>
        <v>0</v>
      </c>
      <c r="S172" s="183">
        <f>'Prep Partner Performance'!O179</f>
        <v>0</v>
      </c>
      <c r="T172" s="183">
        <f>'Prep Partner Performance'!P179</f>
        <v>0</v>
      </c>
      <c r="U172" s="183">
        <f>'Prep Partner Performance'!Q179</f>
        <v>0</v>
      </c>
      <c r="V172" s="183">
        <f>'Prep Partner Performance'!R179</f>
        <v>0</v>
      </c>
      <c r="W172" s="183">
        <f>'Prep Partner Performance'!S179</f>
        <v>0</v>
      </c>
      <c r="X172" s="183">
        <f>'Prep Partner Performance'!T179</f>
        <v>0</v>
      </c>
      <c r="Y172" s="183">
        <f>'Prep Partner Performance'!U179</f>
        <v>0</v>
      </c>
      <c r="Z172" s="183">
        <f>'Prep Partner Performance'!V179</f>
        <v>0</v>
      </c>
      <c r="AA172" s="183">
        <f>'Prep Partner Performance'!W179</f>
        <v>0</v>
      </c>
      <c r="AB172" s="183">
        <f>'Prep Partner Performance'!X179</f>
        <v>0</v>
      </c>
      <c r="AC172" s="183">
        <f>'Prep Partner Performance'!Y179</f>
        <v>0</v>
      </c>
      <c r="AD172" s="183">
        <f>'Prep Partner Performance'!Z179</f>
        <v>0</v>
      </c>
      <c r="AE172" s="183">
        <f>'Prep Partner Performance'!AA179</f>
        <v>0</v>
      </c>
      <c r="AF172" s="183">
        <f>'Prep Partner Performance'!AB179</f>
        <v>0</v>
      </c>
      <c r="AG172" s="183">
        <f>'Prep Partner Performance'!AC179</f>
        <v>0</v>
      </c>
      <c r="AH172" s="183">
        <f>'Prep Partner Performance'!AD179</f>
        <v>0</v>
      </c>
      <c r="AI172" s="183">
        <f>'Prep Partner Performance'!AE179</f>
        <v>0</v>
      </c>
      <c r="AJ172" s="183">
        <f>'Prep Partner Performance'!AF179</f>
        <v>0</v>
      </c>
      <c r="AK172" s="183">
        <f>'Prep Partner Performance'!AG179</f>
        <v>0</v>
      </c>
      <c r="AL172" s="183">
        <f>'Prep Partner Performance'!AH179</f>
        <v>0</v>
      </c>
      <c r="AM172" s="176">
        <f t="shared" si="5"/>
        <v>0</v>
      </c>
      <c r="AN172" s="175" t="str">
        <f>'Prep Partner Performance'!B$3</f>
        <v>PrEP Partner Performance Tool version 2.0.0</v>
      </c>
      <c r="AO172" s="197">
        <f>'Prep Partner Performance'!AJ179</f>
        <v>0</v>
      </c>
    </row>
    <row r="173" spans="1:41" x14ac:dyDescent="0.25">
      <c r="A173" s="176" t="str">
        <f t="shared" si="4"/>
        <v>202205</v>
      </c>
      <c r="B173" s="177">
        <f>'Prep Partner Performance'!AE$2</f>
        <v>2022</v>
      </c>
      <c r="C173" s="178" t="str">
        <f>'Prep Partner Performance'!Z$2</f>
        <v>05</v>
      </c>
      <c r="D173" s="176">
        <f>'Prep Partner Performance'!G$2</f>
        <v>14943</v>
      </c>
      <c r="E173" s="175" t="str">
        <f>'Prep Partner Performance'!C$2</f>
        <v>Kisima Health Centre</v>
      </c>
      <c r="F173" s="197" t="str">
        <f>'Prep Partner Performance'!B$175</f>
        <v>Recent STI _last 6 mnths</v>
      </c>
      <c r="G173" s="175" t="str">
        <f>'Prep Partner Performance'!C180</f>
        <v>People who Inject Drugs</v>
      </c>
      <c r="H173" s="175" t="str">
        <f>'Prep Partner Performance'!D180</f>
        <v>P01-172</v>
      </c>
      <c r="I173" s="183">
        <f>'Prep Partner Performance'!E180</f>
        <v>0</v>
      </c>
      <c r="J173" s="183">
        <f>'Prep Partner Performance'!F180</f>
        <v>0</v>
      </c>
      <c r="K173" s="183">
        <f>'Prep Partner Performance'!G180</f>
        <v>0</v>
      </c>
      <c r="L173" s="183">
        <f>'Prep Partner Performance'!H180</f>
        <v>0</v>
      </c>
      <c r="M173" s="183">
        <f>'Prep Partner Performance'!I180</f>
        <v>0</v>
      </c>
      <c r="N173" s="183">
        <f>'Prep Partner Performance'!J180</f>
        <v>0</v>
      </c>
      <c r="O173" s="183">
        <f>'Prep Partner Performance'!K180</f>
        <v>0</v>
      </c>
      <c r="P173" s="183">
        <f>'Prep Partner Performance'!L180</f>
        <v>0</v>
      </c>
      <c r="Q173" s="183">
        <f>'Prep Partner Performance'!M180</f>
        <v>0</v>
      </c>
      <c r="R173" s="183">
        <f>'Prep Partner Performance'!N180</f>
        <v>0</v>
      </c>
      <c r="S173" s="183">
        <f>'Prep Partner Performance'!O180</f>
        <v>0</v>
      </c>
      <c r="T173" s="183">
        <f>'Prep Partner Performance'!P180</f>
        <v>0</v>
      </c>
      <c r="U173" s="183">
        <f>'Prep Partner Performance'!Q180</f>
        <v>0</v>
      </c>
      <c r="V173" s="183">
        <f>'Prep Partner Performance'!R180</f>
        <v>0</v>
      </c>
      <c r="W173" s="183">
        <f>'Prep Partner Performance'!S180</f>
        <v>0</v>
      </c>
      <c r="X173" s="183">
        <f>'Prep Partner Performance'!T180</f>
        <v>0</v>
      </c>
      <c r="Y173" s="183">
        <f>'Prep Partner Performance'!U180</f>
        <v>0</v>
      </c>
      <c r="Z173" s="183">
        <f>'Prep Partner Performance'!V180</f>
        <v>0</v>
      </c>
      <c r="AA173" s="183">
        <f>'Prep Partner Performance'!W180</f>
        <v>0</v>
      </c>
      <c r="AB173" s="183">
        <f>'Prep Partner Performance'!X180</f>
        <v>0</v>
      </c>
      <c r="AC173" s="183">
        <f>'Prep Partner Performance'!Y180</f>
        <v>0</v>
      </c>
      <c r="AD173" s="183">
        <f>'Prep Partner Performance'!Z180</f>
        <v>0</v>
      </c>
      <c r="AE173" s="183">
        <f>'Prep Partner Performance'!AA180</f>
        <v>0</v>
      </c>
      <c r="AF173" s="183">
        <f>'Prep Partner Performance'!AB180</f>
        <v>0</v>
      </c>
      <c r="AG173" s="183">
        <f>'Prep Partner Performance'!AC180</f>
        <v>0</v>
      </c>
      <c r="AH173" s="183">
        <f>'Prep Partner Performance'!AD180</f>
        <v>0</v>
      </c>
      <c r="AI173" s="183">
        <f>'Prep Partner Performance'!AE180</f>
        <v>0</v>
      </c>
      <c r="AJ173" s="183">
        <f>'Prep Partner Performance'!AF180</f>
        <v>0</v>
      </c>
      <c r="AK173" s="183">
        <f>'Prep Partner Performance'!AG180</f>
        <v>0</v>
      </c>
      <c r="AL173" s="183">
        <f>'Prep Partner Performance'!AH180</f>
        <v>0</v>
      </c>
      <c r="AM173" s="176">
        <f t="shared" si="5"/>
        <v>0</v>
      </c>
      <c r="AN173" s="175" t="str">
        <f>'Prep Partner Performance'!B$3</f>
        <v>PrEP Partner Performance Tool version 2.0.0</v>
      </c>
      <c r="AO173" s="197">
        <f>'Prep Partner Performance'!AJ180</f>
        <v>0</v>
      </c>
    </row>
    <row r="174" spans="1:41" x14ac:dyDescent="0.25">
      <c r="A174" s="176" t="str">
        <f t="shared" si="4"/>
        <v>202205</v>
      </c>
      <c r="B174" s="177">
        <f>'Prep Partner Performance'!AE$2</f>
        <v>2022</v>
      </c>
      <c r="C174" s="178" t="str">
        <f>'Prep Partner Performance'!Z$2</f>
        <v>05</v>
      </c>
      <c r="D174" s="176">
        <f>'Prep Partner Performance'!G$2</f>
        <v>14943</v>
      </c>
      <c r="E174" s="175" t="str">
        <f>'Prep Partner Performance'!C$2</f>
        <v>Kisima Health Centre</v>
      </c>
      <c r="F174" s="197" t="str">
        <f>'Prep Partner Performance'!B$175</f>
        <v>Recent STI _last 6 mnths</v>
      </c>
      <c r="G174" s="175" t="str">
        <f>'Prep Partner Performance'!C181</f>
        <v>Other Women</v>
      </c>
      <c r="H174" s="175" t="str">
        <f>'Prep Partner Performance'!D181</f>
        <v>P01-173</v>
      </c>
      <c r="I174" s="183">
        <f>'Prep Partner Performance'!E181</f>
        <v>0</v>
      </c>
      <c r="J174" s="183">
        <f>'Prep Partner Performance'!F181</f>
        <v>0</v>
      </c>
      <c r="K174" s="183">
        <f>'Prep Partner Performance'!G181</f>
        <v>0</v>
      </c>
      <c r="L174" s="183">
        <f>'Prep Partner Performance'!H181</f>
        <v>0</v>
      </c>
      <c r="M174" s="183">
        <f>'Prep Partner Performance'!I181</f>
        <v>0</v>
      </c>
      <c r="N174" s="183">
        <f>'Prep Partner Performance'!J181</f>
        <v>0</v>
      </c>
      <c r="O174" s="183">
        <f>'Prep Partner Performance'!K181</f>
        <v>0</v>
      </c>
      <c r="P174" s="183">
        <f>'Prep Partner Performance'!L181</f>
        <v>0</v>
      </c>
      <c r="Q174" s="183">
        <f>'Prep Partner Performance'!M181</f>
        <v>0</v>
      </c>
      <c r="R174" s="183">
        <f>'Prep Partner Performance'!N181</f>
        <v>0</v>
      </c>
      <c r="S174" s="183">
        <f>'Prep Partner Performance'!O181</f>
        <v>0</v>
      </c>
      <c r="T174" s="183">
        <f>'Prep Partner Performance'!P181</f>
        <v>0</v>
      </c>
      <c r="U174" s="183">
        <f>'Prep Partner Performance'!Q181</f>
        <v>0</v>
      </c>
      <c r="V174" s="183">
        <f>'Prep Partner Performance'!R181</f>
        <v>0</v>
      </c>
      <c r="W174" s="183">
        <f>'Prep Partner Performance'!S181</f>
        <v>0</v>
      </c>
      <c r="X174" s="183">
        <f>'Prep Partner Performance'!T181</f>
        <v>0</v>
      </c>
      <c r="Y174" s="183">
        <f>'Prep Partner Performance'!U181</f>
        <v>0</v>
      </c>
      <c r="Z174" s="183">
        <f>'Prep Partner Performance'!V181</f>
        <v>0</v>
      </c>
      <c r="AA174" s="183">
        <f>'Prep Partner Performance'!W181</f>
        <v>0</v>
      </c>
      <c r="AB174" s="183">
        <f>'Prep Partner Performance'!X181</f>
        <v>0</v>
      </c>
      <c r="AC174" s="183">
        <f>'Prep Partner Performance'!Y181</f>
        <v>0</v>
      </c>
      <c r="AD174" s="183">
        <f>'Prep Partner Performance'!Z181</f>
        <v>0</v>
      </c>
      <c r="AE174" s="183">
        <f>'Prep Partner Performance'!AA181</f>
        <v>0</v>
      </c>
      <c r="AF174" s="183">
        <f>'Prep Partner Performance'!AB181</f>
        <v>0</v>
      </c>
      <c r="AG174" s="183">
        <f>'Prep Partner Performance'!AC181</f>
        <v>0</v>
      </c>
      <c r="AH174" s="183">
        <f>'Prep Partner Performance'!AD181</f>
        <v>0</v>
      </c>
      <c r="AI174" s="183">
        <f>'Prep Partner Performance'!AE181</f>
        <v>0</v>
      </c>
      <c r="AJ174" s="183">
        <f>'Prep Partner Performance'!AF181</f>
        <v>0</v>
      </c>
      <c r="AK174" s="183">
        <f>'Prep Partner Performance'!AG181</f>
        <v>0</v>
      </c>
      <c r="AL174" s="183">
        <f>'Prep Partner Performance'!AH181</f>
        <v>0</v>
      </c>
      <c r="AM174" s="176">
        <f t="shared" si="5"/>
        <v>0</v>
      </c>
      <c r="AN174" s="175" t="str">
        <f>'Prep Partner Performance'!B$3</f>
        <v>PrEP Partner Performance Tool version 2.0.0</v>
      </c>
      <c r="AO174" s="197">
        <f>'Prep Partner Performance'!AJ181</f>
        <v>0</v>
      </c>
    </row>
    <row r="175" spans="1:41" x14ac:dyDescent="0.25">
      <c r="A175" s="176" t="str">
        <f t="shared" si="4"/>
        <v>202205</v>
      </c>
      <c r="B175" s="177">
        <f>'Prep Partner Performance'!AE$2</f>
        <v>2022</v>
      </c>
      <c r="C175" s="178" t="str">
        <f>'Prep Partner Performance'!Z$2</f>
        <v>05</v>
      </c>
      <c r="D175" s="176">
        <f>'Prep Partner Performance'!G$2</f>
        <v>14943</v>
      </c>
      <c r="E175" s="175" t="str">
        <f>'Prep Partner Performance'!C$2</f>
        <v>Kisima Health Centre</v>
      </c>
      <c r="F175" s="197" t="str">
        <f>'Prep Partner Performance'!B$175</f>
        <v>Recent STI _last 6 mnths</v>
      </c>
      <c r="G175" s="175" t="str">
        <f>'Prep Partner Performance'!C182</f>
        <v>Serodiscordant Couple</v>
      </c>
      <c r="H175" s="175" t="str">
        <f>'Prep Partner Performance'!D182</f>
        <v>P01-174</v>
      </c>
      <c r="I175" s="183">
        <f>'Prep Partner Performance'!E182</f>
        <v>0</v>
      </c>
      <c r="J175" s="183">
        <f>'Prep Partner Performance'!F182</f>
        <v>0</v>
      </c>
      <c r="K175" s="183">
        <f>'Prep Partner Performance'!G182</f>
        <v>0</v>
      </c>
      <c r="L175" s="183">
        <f>'Prep Partner Performance'!H182</f>
        <v>0</v>
      </c>
      <c r="M175" s="183">
        <f>'Prep Partner Performance'!I182</f>
        <v>0</v>
      </c>
      <c r="N175" s="183">
        <f>'Prep Partner Performance'!J182</f>
        <v>0</v>
      </c>
      <c r="O175" s="183">
        <f>'Prep Partner Performance'!K182</f>
        <v>0</v>
      </c>
      <c r="P175" s="183">
        <f>'Prep Partner Performance'!L182</f>
        <v>0</v>
      </c>
      <c r="Q175" s="183">
        <f>'Prep Partner Performance'!M182</f>
        <v>0</v>
      </c>
      <c r="R175" s="183">
        <f>'Prep Partner Performance'!N182</f>
        <v>0</v>
      </c>
      <c r="S175" s="183">
        <f>'Prep Partner Performance'!O182</f>
        <v>0</v>
      </c>
      <c r="T175" s="183">
        <f>'Prep Partner Performance'!P182</f>
        <v>0</v>
      </c>
      <c r="U175" s="183">
        <f>'Prep Partner Performance'!Q182</f>
        <v>0</v>
      </c>
      <c r="V175" s="183">
        <f>'Prep Partner Performance'!R182</f>
        <v>0</v>
      </c>
      <c r="W175" s="183">
        <f>'Prep Partner Performance'!S182</f>
        <v>0</v>
      </c>
      <c r="X175" s="183">
        <f>'Prep Partner Performance'!T182</f>
        <v>0</v>
      </c>
      <c r="Y175" s="183">
        <f>'Prep Partner Performance'!U182</f>
        <v>0</v>
      </c>
      <c r="Z175" s="183">
        <f>'Prep Partner Performance'!V182</f>
        <v>0</v>
      </c>
      <c r="AA175" s="183">
        <f>'Prep Partner Performance'!W182</f>
        <v>0</v>
      </c>
      <c r="AB175" s="183">
        <f>'Prep Partner Performance'!X182</f>
        <v>0</v>
      </c>
      <c r="AC175" s="183">
        <f>'Prep Partner Performance'!Y182</f>
        <v>0</v>
      </c>
      <c r="AD175" s="183">
        <f>'Prep Partner Performance'!Z182</f>
        <v>0</v>
      </c>
      <c r="AE175" s="183">
        <f>'Prep Partner Performance'!AA182</f>
        <v>0</v>
      </c>
      <c r="AF175" s="183">
        <f>'Prep Partner Performance'!AB182</f>
        <v>0</v>
      </c>
      <c r="AG175" s="183">
        <f>'Prep Partner Performance'!AC182</f>
        <v>0</v>
      </c>
      <c r="AH175" s="183">
        <f>'Prep Partner Performance'!AD182</f>
        <v>0</v>
      </c>
      <c r="AI175" s="183">
        <f>'Prep Partner Performance'!AE182</f>
        <v>0</v>
      </c>
      <c r="AJ175" s="183">
        <f>'Prep Partner Performance'!AF182</f>
        <v>0</v>
      </c>
      <c r="AK175" s="183">
        <f>'Prep Partner Performance'!AG182</f>
        <v>0</v>
      </c>
      <c r="AL175" s="183">
        <f>'Prep Partner Performance'!AH182</f>
        <v>0</v>
      </c>
      <c r="AM175" s="176">
        <f t="shared" si="5"/>
        <v>0</v>
      </c>
      <c r="AN175" s="175" t="str">
        <f>'Prep Partner Performance'!B$3</f>
        <v>PrEP Partner Performance Tool version 2.0.0</v>
      </c>
      <c r="AO175" s="197">
        <f>'Prep Partner Performance'!AJ182</f>
        <v>0</v>
      </c>
    </row>
    <row r="176" spans="1:41" x14ac:dyDescent="0.25">
      <c r="A176" s="176" t="str">
        <f t="shared" si="4"/>
        <v>202205</v>
      </c>
      <c r="B176" s="177">
        <f>'Prep Partner Performance'!AE$2</f>
        <v>2022</v>
      </c>
      <c r="C176" s="178" t="str">
        <f>'Prep Partner Performance'!Z$2</f>
        <v>05</v>
      </c>
      <c r="D176" s="176">
        <f>'Prep Partner Performance'!G$2</f>
        <v>14943</v>
      </c>
      <c r="E176" s="175" t="str">
        <f>'Prep Partner Performance'!C$2</f>
        <v>Kisima Health Centre</v>
      </c>
      <c r="F176" s="197" t="str">
        <f>'Prep Partner Performance'!B$175</f>
        <v>Recent STI _last 6 mnths</v>
      </c>
      <c r="G176" s="175" t="str">
        <f>'Prep Partner Performance'!C183</f>
        <v>Pregnant and Breast Feeding Women</v>
      </c>
      <c r="H176" s="175" t="str">
        <f>'Prep Partner Performance'!D183</f>
        <v>P01-175</v>
      </c>
      <c r="I176" s="183">
        <f>'Prep Partner Performance'!E183</f>
        <v>0</v>
      </c>
      <c r="J176" s="183">
        <f>'Prep Partner Performance'!F183</f>
        <v>0</v>
      </c>
      <c r="K176" s="183">
        <f>'Prep Partner Performance'!G183</f>
        <v>0</v>
      </c>
      <c r="L176" s="183">
        <f>'Prep Partner Performance'!H183</f>
        <v>0</v>
      </c>
      <c r="M176" s="183">
        <f>'Prep Partner Performance'!I183</f>
        <v>0</v>
      </c>
      <c r="N176" s="183">
        <f>'Prep Partner Performance'!J183</f>
        <v>0</v>
      </c>
      <c r="O176" s="183">
        <f>'Prep Partner Performance'!K183</f>
        <v>0</v>
      </c>
      <c r="P176" s="183">
        <f>'Prep Partner Performance'!L183</f>
        <v>0</v>
      </c>
      <c r="Q176" s="183">
        <f>'Prep Partner Performance'!M183</f>
        <v>0</v>
      </c>
      <c r="R176" s="183">
        <f>'Prep Partner Performance'!N183</f>
        <v>0</v>
      </c>
      <c r="S176" s="183">
        <f>'Prep Partner Performance'!O183</f>
        <v>0</v>
      </c>
      <c r="T176" s="183">
        <f>'Prep Partner Performance'!P183</f>
        <v>0</v>
      </c>
      <c r="U176" s="183">
        <f>'Prep Partner Performance'!Q183</f>
        <v>0</v>
      </c>
      <c r="V176" s="183">
        <f>'Prep Partner Performance'!R183</f>
        <v>0</v>
      </c>
      <c r="W176" s="183">
        <f>'Prep Partner Performance'!S183</f>
        <v>0</v>
      </c>
      <c r="X176" s="183">
        <f>'Prep Partner Performance'!T183</f>
        <v>0</v>
      </c>
      <c r="Y176" s="183">
        <f>'Prep Partner Performance'!U183</f>
        <v>0</v>
      </c>
      <c r="Z176" s="183">
        <f>'Prep Partner Performance'!V183</f>
        <v>0</v>
      </c>
      <c r="AA176" s="183">
        <f>'Prep Partner Performance'!W183</f>
        <v>0</v>
      </c>
      <c r="AB176" s="183">
        <f>'Prep Partner Performance'!X183</f>
        <v>0</v>
      </c>
      <c r="AC176" s="183">
        <f>'Prep Partner Performance'!Y183</f>
        <v>0</v>
      </c>
      <c r="AD176" s="183">
        <f>'Prep Partner Performance'!Z183</f>
        <v>0</v>
      </c>
      <c r="AE176" s="183">
        <f>'Prep Partner Performance'!AA183</f>
        <v>0</v>
      </c>
      <c r="AF176" s="183">
        <f>'Prep Partner Performance'!AB183</f>
        <v>0</v>
      </c>
      <c r="AG176" s="183">
        <f>'Prep Partner Performance'!AC183</f>
        <v>0</v>
      </c>
      <c r="AH176" s="183">
        <f>'Prep Partner Performance'!AD183</f>
        <v>0</v>
      </c>
      <c r="AI176" s="183">
        <f>'Prep Partner Performance'!AE183</f>
        <v>0</v>
      </c>
      <c r="AJ176" s="183">
        <f>'Prep Partner Performance'!AF183</f>
        <v>0</v>
      </c>
      <c r="AK176" s="183">
        <f>'Prep Partner Performance'!AG183</f>
        <v>0</v>
      </c>
      <c r="AL176" s="183">
        <f>'Prep Partner Performance'!AH183</f>
        <v>0</v>
      </c>
      <c r="AM176" s="176">
        <f t="shared" si="5"/>
        <v>0</v>
      </c>
      <c r="AN176" s="175" t="str">
        <f>'Prep Partner Performance'!B$3</f>
        <v>PrEP Partner Performance Tool version 2.0.0</v>
      </c>
      <c r="AO176" s="197">
        <f>'Prep Partner Performance'!AJ183</f>
        <v>0</v>
      </c>
    </row>
    <row r="177" spans="1:41" x14ac:dyDescent="0.25">
      <c r="A177" s="176" t="str">
        <f t="shared" si="4"/>
        <v>202205</v>
      </c>
      <c r="B177" s="177">
        <f>'Prep Partner Performance'!AE$2</f>
        <v>2022</v>
      </c>
      <c r="C177" s="178" t="str">
        <f>'Prep Partner Performance'!Z$2</f>
        <v>05</v>
      </c>
      <c r="D177" s="176">
        <f>'Prep Partner Performance'!G$2</f>
        <v>14943</v>
      </c>
      <c r="E177" s="175" t="str">
        <f>'Prep Partner Performance'!C$2</f>
        <v>Kisima Health Centre</v>
      </c>
      <c r="F177" s="197" t="str">
        <f>'Prep Partner Performance'!B184</f>
        <v>Recurrent use of PEP</v>
      </c>
      <c r="G177" s="175" t="str">
        <f>'Prep Partner Performance'!C184</f>
        <v>Transgender</v>
      </c>
      <c r="H177" s="175" t="str">
        <f>'Prep Partner Performance'!D184</f>
        <v>P01-176</v>
      </c>
      <c r="I177" s="183">
        <f>'Prep Partner Performance'!E184</f>
        <v>0</v>
      </c>
      <c r="J177" s="183">
        <f>'Prep Partner Performance'!F184</f>
        <v>0</v>
      </c>
      <c r="K177" s="183">
        <f>'Prep Partner Performance'!G184</f>
        <v>0</v>
      </c>
      <c r="L177" s="183">
        <f>'Prep Partner Performance'!H184</f>
        <v>0</v>
      </c>
      <c r="M177" s="183">
        <f>'Prep Partner Performance'!I184</f>
        <v>0</v>
      </c>
      <c r="N177" s="183">
        <f>'Prep Partner Performance'!J184</f>
        <v>0</v>
      </c>
      <c r="O177" s="183">
        <f>'Prep Partner Performance'!K184</f>
        <v>0</v>
      </c>
      <c r="P177" s="183">
        <f>'Prep Partner Performance'!L184</f>
        <v>0</v>
      </c>
      <c r="Q177" s="183">
        <f>'Prep Partner Performance'!M184</f>
        <v>0</v>
      </c>
      <c r="R177" s="183">
        <f>'Prep Partner Performance'!N184</f>
        <v>0</v>
      </c>
      <c r="S177" s="183">
        <f>'Prep Partner Performance'!O184</f>
        <v>0</v>
      </c>
      <c r="T177" s="183">
        <f>'Prep Partner Performance'!P184</f>
        <v>0</v>
      </c>
      <c r="U177" s="183">
        <f>'Prep Partner Performance'!Q184</f>
        <v>0</v>
      </c>
      <c r="V177" s="183">
        <f>'Prep Partner Performance'!R184</f>
        <v>0</v>
      </c>
      <c r="W177" s="183">
        <f>'Prep Partner Performance'!S184</f>
        <v>0</v>
      </c>
      <c r="X177" s="183">
        <f>'Prep Partner Performance'!T184</f>
        <v>0</v>
      </c>
      <c r="Y177" s="183">
        <f>'Prep Partner Performance'!U184</f>
        <v>0</v>
      </c>
      <c r="Z177" s="183">
        <f>'Prep Partner Performance'!V184</f>
        <v>0</v>
      </c>
      <c r="AA177" s="183">
        <f>'Prep Partner Performance'!W184</f>
        <v>0</v>
      </c>
      <c r="AB177" s="183">
        <f>'Prep Partner Performance'!X184</f>
        <v>0</v>
      </c>
      <c r="AC177" s="183">
        <f>'Prep Partner Performance'!Y184</f>
        <v>0</v>
      </c>
      <c r="AD177" s="183">
        <f>'Prep Partner Performance'!Z184</f>
        <v>0</v>
      </c>
      <c r="AE177" s="183">
        <f>'Prep Partner Performance'!AA184</f>
        <v>0</v>
      </c>
      <c r="AF177" s="183">
        <f>'Prep Partner Performance'!AB184</f>
        <v>0</v>
      </c>
      <c r="AG177" s="183">
        <f>'Prep Partner Performance'!AC184</f>
        <v>0</v>
      </c>
      <c r="AH177" s="183">
        <f>'Prep Partner Performance'!AD184</f>
        <v>0</v>
      </c>
      <c r="AI177" s="183">
        <f>'Prep Partner Performance'!AE184</f>
        <v>0</v>
      </c>
      <c r="AJ177" s="183">
        <f>'Prep Partner Performance'!AF184</f>
        <v>0</v>
      </c>
      <c r="AK177" s="183">
        <f>'Prep Partner Performance'!AG184</f>
        <v>0</v>
      </c>
      <c r="AL177" s="183">
        <f>'Prep Partner Performance'!AH184</f>
        <v>0</v>
      </c>
      <c r="AM177" s="176">
        <f t="shared" si="5"/>
        <v>0</v>
      </c>
      <c r="AN177" s="175" t="str">
        <f>'Prep Partner Performance'!B$3</f>
        <v>PrEP Partner Performance Tool version 2.0.0</v>
      </c>
      <c r="AO177" s="197">
        <f>'Prep Partner Performance'!AJ184</f>
        <v>0</v>
      </c>
    </row>
    <row r="178" spans="1:41" x14ac:dyDescent="0.25">
      <c r="A178" s="176" t="str">
        <f t="shared" si="4"/>
        <v>202205</v>
      </c>
      <c r="B178" s="177">
        <f>'Prep Partner Performance'!AE$2</f>
        <v>2022</v>
      </c>
      <c r="C178" s="178" t="str">
        <f>'Prep Partner Performance'!Z$2</f>
        <v>05</v>
      </c>
      <c r="D178" s="176">
        <f>'Prep Partner Performance'!G$2</f>
        <v>14943</v>
      </c>
      <c r="E178" s="175" t="str">
        <f>'Prep Partner Performance'!C$2</f>
        <v>Kisima Health Centre</v>
      </c>
      <c r="F178" s="197" t="str">
        <f>'Prep Partner Performance'!B$184</f>
        <v>Recurrent use of PEP</v>
      </c>
      <c r="G178" s="175" t="str">
        <f>'Prep Partner Performance'!C185</f>
        <v>Adolescent Girls and Young Women</v>
      </c>
      <c r="H178" s="175" t="str">
        <f>'Prep Partner Performance'!D185</f>
        <v>P01-177</v>
      </c>
      <c r="I178" s="183">
        <f>'Prep Partner Performance'!E185</f>
        <v>0</v>
      </c>
      <c r="J178" s="183">
        <f>'Prep Partner Performance'!F185</f>
        <v>0</v>
      </c>
      <c r="K178" s="183">
        <f>'Prep Partner Performance'!G185</f>
        <v>0</v>
      </c>
      <c r="L178" s="183">
        <f>'Prep Partner Performance'!H185</f>
        <v>0</v>
      </c>
      <c r="M178" s="183">
        <f>'Prep Partner Performance'!I185</f>
        <v>0</v>
      </c>
      <c r="N178" s="183">
        <f>'Prep Partner Performance'!J185</f>
        <v>0</v>
      </c>
      <c r="O178" s="183">
        <f>'Prep Partner Performance'!K185</f>
        <v>0</v>
      </c>
      <c r="P178" s="183">
        <f>'Prep Partner Performance'!L185</f>
        <v>0</v>
      </c>
      <c r="Q178" s="183">
        <f>'Prep Partner Performance'!M185</f>
        <v>0</v>
      </c>
      <c r="R178" s="183">
        <f>'Prep Partner Performance'!N185</f>
        <v>0</v>
      </c>
      <c r="S178" s="183">
        <f>'Prep Partner Performance'!O185</f>
        <v>0</v>
      </c>
      <c r="T178" s="183">
        <f>'Prep Partner Performance'!P185</f>
        <v>0</v>
      </c>
      <c r="U178" s="183">
        <f>'Prep Partner Performance'!Q185</f>
        <v>0</v>
      </c>
      <c r="V178" s="183">
        <f>'Prep Partner Performance'!R185</f>
        <v>0</v>
      </c>
      <c r="W178" s="183">
        <f>'Prep Partner Performance'!S185</f>
        <v>0</v>
      </c>
      <c r="X178" s="183">
        <f>'Prep Partner Performance'!T185</f>
        <v>0</v>
      </c>
      <c r="Y178" s="183">
        <f>'Prep Partner Performance'!U185</f>
        <v>0</v>
      </c>
      <c r="Z178" s="183">
        <f>'Prep Partner Performance'!V185</f>
        <v>0</v>
      </c>
      <c r="AA178" s="183">
        <f>'Prep Partner Performance'!W185</f>
        <v>0</v>
      </c>
      <c r="AB178" s="183">
        <f>'Prep Partner Performance'!X185</f>
        <v>0</v>
      </c>
      <c r="AC178" s="183">
        <f>'Prep Partner Performance'!Y185</f>
        <v>0</v>
      </c>
      <c r="AD178" s="183">
        <f>'Prep Partner Performance'!Z185</f>
        <v>0</v>
      </c>
      <c r="AE178" s="183">
        <f>'Prep Partner Performance'!AA185</f>
        <v>0</v>
      </c>
      <c r="AF178" s="183">
        <f>'Prep Partner Performance'!AB185</f>
        <v>0</v>
      </c>
      <c r="AG178" s="183">
        <f>'Prep Partner Performance'!AC185</f>
        <v>0</v>
      </c>
      <c r="AH178" s="183">
        <f>'Prep Partner Performance'!AD185</f>
        <v>0</v>
      </c>
      <c r="AI178" s="183">
        <f>'Prep Partner Performance'!AE185</f>
        <v>0</v>
      </c>
      <c r="AJ178" s="183">
        <f>'Prep Partner Performance'!AF185</f>
        <v>0</v>
      </c>
      <c r="AK178" s="183">
        <f>'Prep Partner Performance'!AG185</f>
        <v>0</v>
      </c>
      <c r="AL178" s="183">
        <f>'Prep Partner Performance'!AH185</f>
        <v>0</v>
      </c>
      <c r="AM178" s="176">
        <f t="shared" si="5"/>
        <v>0</v>
      </c>
      <c r="AN178" s="175" t="str">
        <f>'Prep Partner Performance'!B$3</f>
        <v>PrEP Partner Performance Tool version 2.0.0</v>
      </c>
      <c r="AO178" s="197">
        <f>'Prep Partner Performance'!AJ185</f>
        <v>0</v>
      </c>
    </row>
    <row r="179" spans="1:41" x14ac:dyDescent="0.25">
      <c r="A179" s="176" t="str">
        <f t="shared" si="4"/>
        <v>202205</v>
      </c>
      <c r="B179" s="177">
        <f>'Prep Partner Performance'!AE$2</f>
        <v>2022</v>
      </c>
      <c r="C179" s="178" t="str">
        <f>'Prep Partner Performance'!Z$2</f>
        <v>05</v>
      </c>
      <c r="D179" s="176">
        <f>'Prep Partner Performance'!G$2</f>
        <v>14943</v>
      </c>
      <c r="E179" s="175" t="str">
        <f>'Prep Partner Performance'!C$2</f>
        <v>Kisima Health Centre</v>
      </c>
      <c r="F179" s="197" t="str">
        <f>'Prep Partner Performance'!B$184</f>
        <v>Recurrent use of PEP</v>
      </c>
      <c r="G179" s="175" t="str">
        <f>'Prep Partner Performance'!C186</f>
        <v>Men who have Sex With Men</v>
      </c>
      <c r="H179" s="175" t="str">
        <f>'Prep Partner Performance'!D186</f>
        <v>P01-178</v>
      </c>
      <c r="I179" s="183">
        <f>'Prep Partner Performance'!E186</f>
        <v>0</v>
      </c>
      <c r="J179" s="183">
        <f>'Prep Partner Performance'!F186</f>
        <v>0</v>
      </c>
      <c r="K179" s="183">
        <f>'Prep Partner Performance'!G186</f>
        <v>0</v>
      </c>
      <c r="L179" s="183">
        <f>'Prep Partner Performance'!H186</f>
        <v>0</v>
      </c>
      <c r="M179" s="183">
        <f>'Prep Partner Performance'!I186</f>
        <v>0</v>
      </c>
      <c r="N179" s="183">
        <f>'Prep Partner Performance'!J186</f>
        <v>0</v>
      </c>
      <c r="O179" s="183">
        <f>'Prep Partner Performance'!K186</f>
        <v>0</v>
      </c>
      <c r="P179" s="183">
        <f>'Prep Partner Performance'!L186</f>
        <v>0</v>
      </c>
      <c r="Q179" s="183">
        <f>'Prep Partner Performance'!M186</f>
        <v>0</v>
      </c>
      <c r="R179" s="183">
        <f>'Prep Partner Performance'!N186</f>
        <v>0</v>
      </c>
      <c r="S179" s="183">
        <f>'Prep Partner Performance'!O186</f>
        <v>0</v>
      </c>
      <c r="T179" s="183">
        <f>'Prep Partner Performance'!P186</f>
        <v>0</v>
      </c>
      <c r="U179" s="183">
        <f>'Prep Partner Performance'!Q186</f>
        <v>0</v>
      </c>
      <c r="V179" s="183">
        <f>'Prep Partner Performance'!R186</f>
        <v>0</v>
      </c>
      <c r="W179" s="183">
        <f>'Prep Partner Performance'!S186</f>
        <v>0</v>
      </c>
      <c r="X179" s="183">
        <f>'Prep Partner Performance'!T186</f>
        <v>0</v>
      </c>
      <c r="Y179" s="183">
        <f>'Prep Partner Performance'!U186</f>
        <v>0</v>
      </c>
      <c r="Z179" s="183">
        <f>'Prep Partner Performance'!V186</f>
        <v>0</v>
      </c>
      <c r="AA179" s="183">
        <f>'Prep Partner Performance'!W186</f>
        <v>0</v>
      </c>
      <c r="AB179" s="183">
        <f>'Prep Partner Performance'!X186</f>
        <v>0</v>
      </c>
      <c r="AC179" s="183">
        <f>'Prep Partner Performance'!Y186</f>
        <v>0</v>
      </c>
      <c r="AD179" s="183">
        <f>'Prep Partner Performance'!Z186</f>
        <v>0</v>
      </c>
      <c r="AE179" s="183">
        <f>'Prep Partner Performance'!AA186</f>
        <v>0</v>
      </c>
      <c r="AF179" s="183">
        <f>'Prep Partner Performance'!AB186</f>
        <v>0</v>
      </c>
      <c r="AG179" s="183">
        <f>'Prep Partner Performance'!AC186</f>
        <v>0</v>
      </c>
      <c r="AH179" s="183">
        <f>'Prep Partner Performance'!AD186</f>
        <v>0</v>
      </c>
      <c r="AI179" s="183">
        <f>'Prep Partner Performance'!AE186</f>
        <v>0</v>
      </c>
      <c r="AJ179" s="183">
        <f>'Prep Partner Performance'!AF186</f>
        <v>0</v>
      </c>
      <c r="AK179" s="183">
        <f>'Prep Partner Performance'!AG186</f>
        <v>0</v>
      </c>
      <c r="AL179" s="183">
        <f>'Prep Partner Performance'!AH186</f>
        <v>0</v>
      </c>
      <c r="AM179" s="176">
        <f t="shared" si="5"/>
        <v>0</v>
      </c>
      <c r="AN179" s="175" t="str">
        <f>'Prep Partner Performance'!B$3</f>
        <v>PrEP Partner Performance Tool version 2.0.0</v>
      </c>
      <c r="AO179" s="197">
        <f>'Prep Partner Performance'!AJ186</f>
        <v>0</v>
      </c>
    </row>
    <row r="180" spans="1:41" x14ac:dyDescent="0.25">
      <c r="A180" s="176" t="str">
        <f t="shared" si="4"/>
        <v>202205</v>
      </c>
      <c r="B180" s="177">
        <f>'Prep Partner Performance'!AE$2</f>
        <v>2022</v>
      </c>
      <c r="C180" s="178" t="str">
        <f>'Prep Partner Performance'!Z$2</f>
        <v>05</v>
      </c>
      <c r="D180" s="176">
        <f>'Prep Partner Performance'!G$2</f>
        <v>14943</v>
      </c>
      <c r="E180" s="175" t="str">
        <f>'Prep Partner Performance'!C$2</f>
        <v>Kisima Health Centre</v>
      </c>
      <c r="F180" s="197" t="str">
        <f>'Prep Partner Performance'!B$184</f>
        <v>Recurrent use of PEP</v>
      </c>
      <c r="G180" s="175" t="str">
        <f>'Prep Partner Performance'!C187</f>
        <v>Men at high risk</v>
      </c>
      <c r="H180" s="175" t="str">
        <f>'Prep Partner Performance'!D187</f>
        <v>P01-179</v>
      </c>
      <c r="I180" s="183">
        <f>'Prep Partner Performance'!E187</f>
        <v>0</v>
      </c>
      <c r="J180" s="183">
        <f>'Prep Partner Performance'!F187</f>
        <v>0</v>
      </c>
      <c r="K180" s="183">
        <f>'Prep Partner Performance'!G187</f>
        <v>0</v>
      </c>
      <c r="L180" s="183">
        <f>'Prep Partner Performance'!H187</f>
        <v>0</v>
      </c>
      <c r="M180" s="183">
        <f>'Prep Partner Performance'!I187</f>
        <v>0</v>
      </c>
      <c r="N180" s="183">
        <f>'Prep Partner Performance'!J187</f>
        <v>0</v>
      </c>
      <c r="O180" s="183">
        <f>'Prep Partner Performance'!K187</f>
        <v>0</v>
      </c>
      <c r="P180" s="183">
        <f>'Prep Partner Performance'!L187</f>
        <v>0</v>
      </c>
      <c r="Q180" s="183">
        <f>'Prep Partner Performance'!M187</f>
        <v>0</v>
      </c>
      <c r="R180" s="183">
        <f>'Prep Partner Performance'!N187</f>
        <v>0</v>
      </c>
      <c r="S180" s="183">
        <f>'Prep Partner Performance'!O187</f>
        <v>0</v>
      </c>
      <c r="T180" s="183">
        <f>'Prep Partner Performance'!P187</f>
        <v>0</v>
      </c>
      <c r="U180" s="183">
        <f>'Prep Partner Performance'!Q187</f>
        <v>0</v>
      </c>
      <c r="V180" s="183">
        <f>'Prep Partner Performance'!R187</f>
        <v>0</v>
      </c>
      <c r="W180" s="183">
        <f>'Prep Partner Performance'!S187</f>
        <v>0</v>
      </c>
      <c r="X180" s="183">
        <f>'Prep Partner Performance'!T187</f>
        <v>0</v>
      </c>
      <c r="Y180" s="183">
        <f>'Prep Partner Performance'!U187</f>
        <v>0</v>
      </c>
      <c r="Z180" s="183">
        <f>'Prep Partner Performance'!V187</f>
        <v>0</v>
      </c>
      <c r="AA180" s="183">
        <f>'Prep Partner Performance'!W187</f>
        <v>0</v>
      </c>
      <c r="AB180" s="183">
        <f>'Prep Partner Performance'!X187</f>
        <v>0</v>
      </c>
      <c r="AC180" s="183">
        <f>'Prep Partner Performance'!Y187</f>
        <v>0</v>
      </c>
      <c r="AD180" s="183">
        <f>'Prep Partner Performance'!Z187</f>
        <v>0</v>
      </c>
      <c r="AE180" s="183">
        <f>'Prep Partner Performance'!AA187</f>
        <v>0</v>
      </c>
      <c r="AF180" s="183">
        <f>'Prep Partner Performance'!AB187</f>
        <v>0</v>
      </c>
      <c r="AG180" s="183">
        <f>'Prep Partner Performance'!AC187</f>
        <v>0</v>
      </c>
      <c r="AH180" s="183">
        <f>'Prep Partner Performance'!AD187</f>
        <v>0</v>
      </c>
      <c r="AI180" s="183">
        <f>'Prep Partner Performance'!AE187</f>
        <v>0</v>
      </c>
      <c r="AJ180" s="183">
        <f>'Prep Partner Performance'!AF187</f>
        <v>0</v>
      </c>
      <c r="AK180" s="183">
        <f>'Prep Partner Performance'!AG187</f>
        <v>0</v>
      </c>
      <c r="AL180" s="183">
        <f>'Prep Partner Performance'!AH187</f>
        <v>0</v>
      </c>
      <c r="AM180" s="176">
        <f t="shared" si="5"/>
        <v>0</v>
      </c>
      <c r="AN180" s="175" t="str">
        <f>'Prep Partner Performance'!B$3</f>
        <v>PrEP Partner Performance Tool version 2.0.0</v>
      </c>
      <c r="AO180" s="197">
        <f>'Prep Partner Performance'!AJ187</f>
        <v>0</v>
      </c>
    </row>
    <row r="181" spans="1:41" x14ac:dyDescent="0.25">
      <c r="A181" s="176" t="str">
        <f t="shared" si="4"/>
        <v>202205</v>
      </c>
      <c r="B181" s="177">
        <f>'Prep Partner Performance'!AE$2</f>
        <v>2022</v>
      </c>
      <c r="C181" s="178" t="str">
        <f>'Prep Partner Performance'!Z$2</f>
        <v>05</v>
      </c>
      <c r="D181" s="176">
        <f>'Prep Partner Performance'!G$2</f>
        <v>14943</v>
      </c>
      <c r="E181" s="175" t="str">
        <f>'Prep Partner Performance'!C$2</f>
        <v>Kisima Health Centre</v>
      </c>
      <c r="F181" s="197" t="str">
        <f>'Prep Partner Performance'!B$184</f>
        <v>Recurrent use of PEP</v>
      </c>
      <c r="G181" s="175" t="str">
        <f>'Prep Partner Performance'!C188</f>
        <v>Female Sex Workers</v>
      </c>
      <c r="H181" s="175" t="str">
        <f>'Prep Partner Performance'!D188</f>
        <v>P01-180</v>
      </c>
      <c r="I181" s="183">
        <f>'Prep Partner Performance'!E188</f>
        <v>0</v>
      </c>
      <c r="J181" s="183">
        <f>'Prep Partner Performance'!F188</f>
        <v>0</v>
      </c>
      <c r="K181" s="183">
        <f>'Prep Partner Performance'!G188</f>
        <v>0</v>
      </c>
      <c r="L181" s="183">
        <f>'Prep Partner Performance'!H188</f>
        <v>0</v>
      </c>
      <c r="M181" s="183">
        <f>'Prep Partner Performance'!I188</f>
        <v>0</v>
      </c>
      <c r="N181" s="183">
        <f>'Prep Partner Performance'!J188</f>
        <v>0</v>
      </c>
      <c r="O181" s="183">
        <f>'Prep Partner Performance'!K188</f>
        <v>0</v>
      </c>
      <c r="P181" s="183">
        <f>'Prep Partner Performance'!L188</f>
        <v>0</v>
      </c>
      <c r="Q181" s="183">
        <f>'Prep Partner Performance'!M188</f>
        <v>0</v>
      </c>
      <c r="R181" s="183">
        <f>'Prep Partner Performance'!N188</f>
        <v>0</v>
      </c>
      <c r="S181" s="183">
        <f>'Prep Partner Performance'!O188</f>
        <v>0</v>
      </c>
      <c r="T181" s="183">
        <f>'Prep Partner Performance'!P188</f>
        <v>0</v>
      </c>
      <c r="U181" s="183">
        <f>'Prep Partner Performance'!Q188</f>
        <v>0</v>
      </c>
      <c r="V181" s="183">
        <f>'Prep Partner Performance'!R188</f>
        <v>0</v>
      </c>
      <c r="W181" s="183">
        <f>'Prep Partner Performance'!S188</f>
        <v>0</v>
      </c>
      <c r="X181" s="183">
        <f>'Prep Partner Performance'!T188</f>
        <v>0</v>
      </c>
      <c r="Y181" s="183">
        <f>'Prep Partner Performance'!U188</f>
        <v>0</v>
      </c>
      <c r="Z181" s="183">
        <f>'Prep Partner Performance'!V188</f>
        <v>0</v>
      </c>
      <c r="AA181" s="183">
        <f>'Prep Partner Performance'!W188</f>
        <v>0</v>
      </c>
      <c r="AB181" s="183">
        <f>'Prep Partner Performance'!X188</f>
        <v>0</v>
      </c>
      <c r="AC181" s="183">
        <f>'Prep Partner Performance'!Y188</f>
        <v>0</v>
      </c>
      <c r="AD181" s="183">
        <f>'Prep Partner Performance'!Z188</f>
        <v>0</v>
      </c>
      <c r="AE181" s="183">
        <f>'Prep Partner Performance'!AA188</f>
        <v>0</v>
      </c>
      <c r="AF181" s="183">
        <f>'Prep Partner Performance'!AB188</f>
        <v>0</v>
      </c>
      <c r="AG181" s="183">
        <f>'Prep Partner Performance'!AC188</f>
        <v>0</v>
      </c>
      <c r="AH181" s="183">
        <f>'Prep Partner Performance'!AD188</f>
        <v>0</v>
      </c>
      <c r="AI181" s="183">
        <f>'Prep Partner Performance'!AE188</f>
        <v>0</v>
      </c>
      <c r="AJ181" s="183">
        <f>'Prep Partner Performance'!AF188</f>
        <v>0</v>
      </c>
      <c r="AK181" s="183">
        <f>'Prep Partner Performance'!AG188</f>
        <v>0</v>
      </c>
      <c r="AL181" s="183">
        <f>'Prep Partner Performance'!AH188</f>
        <v>0</v>
      </c>
      <c r="AM181" s="176">
        <f t="shared" si="5"/>
        <v>0</v>
      </c>
      <c r="AN181" s="175" t="str">
        <f>'Prep Partner Performance'!B$3</f>
        <v>PrEP Partner Performance Tool version 2.0.0</v>
      </c>
      <c r="AO181" s="197">
        <f>'Prep Partner Performance'!AJ188</f>
        <v>0</v>
      </c>
    </row>
    <row r="182" spans="1:41" x14ac:dyDescent="0.25">
      <c r="A182" s="176" t="str">
        <f t="shared" si="4"/>
        <v>202205</v>
      </c>
      <c r="B182" s="177">
        <f>'Prep Partner Performance'!AE$2</f>
        <v>2022</v>
      </c>
      <c r="C182" s="178" t="str">
        <f>'Prep Partner Performance'!Z$2</f>
        <v>05</v>
      </c>
      <c r="D182" s="176">
        <f>'Prep Partner Performance'!G$2</f>
        <v>14943</v>
      </c>
      <c r="E182" s="175" t="str">
        <f>'Prep Partner Performance'!C$2</f>
        <v>Kisima Health Centre</v>
      </c>
      <c r="F182" s="197" t="str">
        <f>'Prep Partner Performance'!B$184</f>
        <v>Recurrent use of PEP</v>
      </c>
      <c r="G182" s="175" t="str">
        <f>'Prep Partner Performance'!C189</f>
        <v>People who Inject Drugs</v>
      </c>
      <c r="H182" s="175" t="str">
        <f>'Prep Partner Performance'!D189</f>
        <v>P01-181</v>
      </c>
      <c r="I182" s="183">
        <f>'Prep Partner Performance'!E189</f>
        <v>0</v>
      </c>
      <c r="J182" s="183">
        <f>'Prep Partner Performance'!F189</f>
        <v>0</v>
      </c>
      <c r="K182" s="183">
        <f>'Prep Partner Performance'!G189</f>
        <v>0</v>
      </c>
      <c r="L182" s="183">
        <f>'Prep Partner Performance'!H189</f>
        <v>0</v>
      </c>
      <c r="M182" s="183">
        <f>'Prep Partner Performance'!I189</f>
        <v>0</v>
      </c>
      <c r="N182" s="183">
        <f>'Prep Partner Performance'!J189</f>
        <v>0</v>
      </c>
      <c r="O182" s="183">
        <f>'Prep Partner Performance'!K189</f>
        <v>0</v>
      </c>
      <c r="P182" s="183">
        <f>'Prep Partner Performance'!L189</f>
        <v>0</v>
      </c>
      <c r="Q182" s="183">
        <f>'Prep Partner Performance'!M189</f>
        <v>0</v>
      </c>
      <c r="R182" s="183">
        <f>'Prep Partner Performance'!N189</f>
        <v>0</v>
      </c>
      <c r="S182" s="183">
        <f>'Prep Partner Performance'!O189</f>
        <v>0</v>
      </c>
      <c r="T182" s="183">
        <f>'Prep Partner Performance'!P189</f>
        <v>0</v>
      </c>
      <c r="U182" s="183">
        <f>'Prep Partner Performance'!Q189</f>
        <v>0</v>
      </c>
      <c r="V182" s="183">
        <f>'Prep Partner Performance'!R189</f>
        <v>0</v>
      </c>
      <c r="W182" s="183">
        <f>'Prep Partner Performance'!S189</f>
        <v>0</v>
      </c>
      <c r="X182" s="183">
        <f>'Prep Partner Performance'!T189</f>
        <v>0</v>
      </c>
      <c r="Y182" s="183">
        <f>'Prep Partner Performance'!U189</f>
        <v>0</v>
      </c>
      <c r="Z182" s="183">
        <f>'Prep Partner Performance'!V189</f>
        <v>0</v>
      </c>
      <c r="AA182" s="183">
        <f>'Prep Partner Performance'!W189</f>
        <v>0</v>
      </c>
      <c r="AB182" s="183">
        <f>'Prep Partner Performance'!X189</f>
        <v>0</v>
      </c>
      <c r="AC182" s="183">
        <f>'Prep Partner Performance'!Y189</f>
        <v>0</v>
      </c>
      <c r="AD182" s="183">
        <f>'Prep Partner Performance'!Z189</f>
        <v>0</v>
      </c>
      <c r="AE182" s="183">
        <f>'Prep Partner Performance'!AA189</f>
        <v>0</v>
      </c>
      <c r="AF182" s="183">
        <f>'Prep Partner Performance'!AB189</f>
        <v>0</v>
      </c>
      <c r="AG182" s="183">
        <f>'Prep Partner Performance'!AC189</f>
        <v>0</v>
      </c>
      <c r="AH182" s="183">
        <f>'Prep Partner Performance'!AD189</f>
        <v>0</v>
      </c>
      <c r="AI182" s="183">
        <f>'Prep Partner Performance'!AE189</f>
        <v>0</v>
      </c>
      <c r="AJ182" s="183">
        <f>'Prep Partner Performance'!AF189</f>
        <v>0</v>
      </c>
      <c r="AK182" s="183">
        <f>'Prep Partner Performance'!AG189</f>
        <v>0</v>
      </c>
      <c r="AL182" s="183">
        <f>'Prep Partner Performance'!AH189</f>
        <v>0</v>
      </c>
      <c r="AM182" s="176">
        <f t="shared" si="5"/>
        <v>0</v>
      </c>
      <c r="AN182" s="175" t="str">
        <f>'Prep Partner Performance'!B$3</f>
        <v>PrEP Partner Performance Tool version 2.0.0</v>
      </c>
      <c r="AO182" s="197">
        <f>'Prep Partner Performance'!AJ189</f>
        <v>0</v>
      </c>
    </row>
    <row r="183" spans="1:41" x14ac:dyDescent="0.25">
      <c r="A183" s="176" t="str">
        <f t="shared" si="4"/>
        <v>202205</v>
      </c>
      <c r="B183" s="177">
        <f>'Prep Partner Performance'!AE$2</f>
        <v>2022</v>
      </c>
      <c r="C183" s="178" t="str">
        <f>'Prep Partner Performance'!Z$2</f>
        <v>05</v>
      </c>
      <c r="D183" s="176">
        <f>'Prep Partner Performance'!G$2</f>
        <v>14943</v>
      </c>
      <c r="E183" s="175" t="str">
        <f>'Prep Partner Performance'!C$2</f>
        <v>Kisima Health Centre</v>
      </c>
      <c r="F183" s="197" t="str">
        <f>'Prep Partner Performance'!B$184</f>
        <v>Recurrent use of PEP</v>
      </c>
      <c r="G183" s="175" t="str">
        <f>'Prep Partner Performance'!C190</f>
        <v>Other Women</v>
      </c>
      <c r="H183" s="175" t="str">
        <f>'Prep Partner Performance'!D190</f>
        <v>P01-182</v>
      </c>
      <c r="I183" s="183">
        <f>'Prep Partner Performance'!E190</f>
        <v>0</v>
      </c>
      <c r="J183" s="183">
        <f>'Prep Partner Performance'!F190</f>
        <v>0</v>
      </c>
      <c r="K183" s="183">
        <f>'Prep Partner Performance'!G190</f>
        <v>0</v>
      </c>
      <c r="L183" s="183">
        <f>'Prep Partner Performance'!H190</f>
        <v>0</v>
      </c>
      <c r="M183" s="183">
        <f>'Prep Partner Performance'!I190</f>
        <v>0</v>
      </c>
      <c r="N183" s="183">
        <f>'Prep Partner Performance'!J190</f>
        <v>0</v>
      </c>
      <c r="O183" s="183">
        <f>'Prep Partner Performance'!K190</f>
        <v>0</v>
      </c>
      <c r="P183" s="183">
        <f>'Prep Partner Performance'!L190</f>
        <v>0</v>
      </c>
      <c r="Q183" s="183">
        <f>'Prep Partner Performance'!M190</f>
        <v>0</v>
      </c>
      <c r="R183" s="183">
        <f>'Prep Partner Performance'!N190</f>
        <v>0</v>
      </c>
      <c r="S183" s="183">
        <f>'Prep Partner Performance'!O190</f>
        <v>0</v>
      </c>
      <c r="T183" s="183">
        <f>'Prep Partner Performance'!P190</f>
        <v>0</v>
      </c>
      <c r="U183" s="183">
        <f>'Prep Partner Performance'!Q190</f>
        <v>0</v>
      </c>
      <c r="V183" s="183">
        <f>'Prep Partner Performance'!R190</f>
        <v>0</v>
      </c>
      <c r="W183" s="183">
        <f>'Prep Partner Performance'!S190</f>
        <v>0</v>
      </c>
      <c r="X183" s="183">
        <f>'Prep Partner Performance'!T190</f>
        <v>0</v>
      </c>
      <c r="Y183" s="183">
        <f>'Prep Partner Performance'!U190</f>
        <v>0</v>
      </c>
      <c r="Z183" s="183">
        <f>'Prep Partner Performance'!V190</f>
        <v>0</v>
      </c>
      <c r="AA183" s="183">
        <f>'Prep Partner Performance'!W190</f>
        <v>0</v>
      </c>
      <c r="AB183" s="183">
        <f>'Prep Partner Performance'!X190</f>
        <v>0</v>
      </c>
      <c r="AC183" s="183">
        <f>'Prep Partner Performance'!Y190</f>
        <v>0</v>
      </c>
      <c r="AD183" s="183">
        <f>'Prep Partner Performance'!Z190</f>
        <v>0</v>
      </c>
      <c r="AE183" s="183">
        <f>'Prep Partner Performance'!AA190</f>
        <v>0</v>
      </c>
      <c r="AF183" s="183">
        <f>'Prep Partner Performance'!AB190</f>
        <v>0</v>
      </c>
      <c r="AG183" s="183">
        <f>'Prep Partner Performance'!AC190</f>
        <v>0</v>
      </c>
      <c r="AH183" s="183">
        <f>'Prep Partner Performance'!AD190</f>
        <v>0</v>
      </c>
      <c r="AI183" s="183">
        <f>'Prep Partner Performance'!AE190</f>
        <v>0</v>
      </c>
      <c r="AJ183" s="183">
        <f>'Prep Partner Performance'!AF190</f>
        <v>0</v>
      </c>
      <c r="AK183" s="183">
        <f>'Prep Partner Performance'!AG190</f>
        <v>0</v>
      </c>
      <c r="AL183" s="183">
        <f>'Prep Partner Performance'!AH190</f>
        <v>0</v>
      </c>
      <c r="AM183" s="176">
        <f t="shared" si="5"/>
        <v>0</v>
      </c>
      <c r="AN183" s="175" t="str">
        <f>'Prep Partner Performance'!B$3</f>
        <v>PrEP Partner Performance Tool version 2.0.0</v>
      </c>
      <c r="AO183" s="197">
        <f>'Prep Partner Performance'!AJ190</f>
        <v>0</v>
      </c>
    </row>
    <row r="184" spans="1:41" x14ac:dyDescent="0.25">
      <c r="A184" s="176" t="str">
        <f t="shared" si="4"/>
        <v>202205</v>
      </c>
      <c r="B184" s="177">
        <f>'Prep Partner Performance'!AE$2</f>
        <v>2022</v>
      </c>
      <c r="C184" s="178" t="str">
        <f>'Prep Partner Performance'!Z$2</f>
        <v>05</v>
      </c>
      <c r="D184" s="176">
        <f>'Prep Partner Performance'!G$2</f>
        <v>14943</v>
      </c>
      <c r="E184" s="175" t="str">
        <f>'Prep Partner Performance'!C$2</f>
        <v>Kisima Health Centre</v>
      </c>
      <c r="F184" s="197" t="str">
        <f>'Prep Partner Performance'!B$184</f>
        <v>Recurrent use of PEP</v>
      </c>
      <c r="G184" s="175" t="str">
        <f>'Prep Partner Performance'!C191</f>
        <v>Serodiscordant Couple</v>
      </c>
      <c r="H184" s="175" t="str">
        <f>'Prep Partner Performance'!D191</f>
        <v>P01-183</v>
      </c>
      <c r="I184" s="183">
        <f>'Prep Partner Performance'!E191</f>
        <v>0</v>
      </c>
      <c r="J184" s="183">
        <f>'Prep Partner Performance'!F191</f>
        <v>0</v>
      </c>
      <c r="K184" s="183">
        <f>'Prep Partner Performance'!G191</f>
        <v>0</v>
      </c>
      <c r="L184" s="183">
        <f>'Prep Partner Performance'!H191</f>
        <v>0</v>
      </c>
      <c r="M184" s="183">
        <f>'Prep Partner Performance'!I191</f>
        <v>0</v>
      </c>
      <c r="N184" s="183">
        <f>'Prep Partner Performance'!J191</f>
        <v>0</v>
      </c>
      <c r="O184" s="183">
        <f>'Prep Partner Performance'!K191</f>
        <v>0</v>
      </c>
      <c r="P184" s="183">
        <f>'Prep Partner Performance'!L191</f>
        <v>0</v>
      </c>
      <c r="Q184" s="183">
        <f>'Prep Partner Performance'!M191</f>
        <v>0</v>
      </c>
      <c r="R184" s="183">
        <f>'Prep Partner Performance'!N191</f>
        <v>0</v>
      </c>
      <c r="S184" s="183">
        <f>'Prep Partner Performance'!O191</f>
        <v>0</v>
      </c>
      <c r="T184" s="183">
        <f>'Prep Partner Performance'!P191</f>
        <v>0</v>
      </c>
      <c r="U184" s="183">
        <f>'Prep Partner Performance'!Q191</f>
        <v>0</v>
      </c>
      <c r="V184" s="183">
        <f>'Prep Partner Performance'!R191</f>
        <v>0</v>
      </c>
      <c r="W184" s="183">
        <f>'Prep Partner Performance'!S191</f>
        <v>0</v>
      </c>
      <c r="X184" s="183">
        <f>'Prep Partner Performance'!T191</f>
        <v>0</v>
      </c>
      <c r="Y184" s="183">
        <f>'Prep Partner Performance'!U191</f>
        <v>0</v>
      </c>
      <c r="Z184" s="183">
        <f>'Prep Partner Performance'!V191</f>
        <v>0</v>
      </c>
      <c r="AA184" s="183">
        <f>'Prep Partner Performance'!W191</f>
        <v>0</v>
      </c>
      <c r="AB184" s="183">
        <f>'Prep Partner Performance'!X191</f>
        <v>0</v>
      </c>
      <c r="AC184" s="183">
        <f>'Prep Partner Performance'!Y191</f>
        <v>0</v>
      </c>
      <c r="AD184" s="183">
        <f>'Prep Partner Performance'!Z191</f>
        <v>0</v>
      </c>
      <c r="AE184" s="183">
        <f>'Prep Partner Performance'!AA191</f>
        <v>0</v>
      </c>
      <c r="AF184" s="183">
        <f>'Prep Partner Performance'!AB191</f>
        <v>0</v>
      </c>
      <c r="AG184" s="183">
        <f>'Prep Partner Performance'!AC191</f>
        <v>0</v>
      </c>
      <c r="AH184" s="183">
        <f>'Prep Partner Performance'!AD191</f>
        <v>0</v>
      </c>
      <c r="AI184" s="183">
        <f>'Prep Partner Performance'!AE191</f>
        <v>0</v>
      </c>
      <c r="AJ184" s="183">
        <f>'Prep Partner Performance'!AF191</f>
        <v>0</v>
      </c>
      <c r="AK184" s="183">
        <f>'Prep Partner Performance'!AG191</f>
        <v>0</v>
      </c>
      <c r="AL184" s="183">
        <f>'Prep Partner Performance'!AH191</f>
        <v>0</v>
      </c>
      <c r="AM184" s="176">
        <f t="shared" si="5"/>
        <v>0</v>
      </c>
      <c r="AN184" s="175" t="str">
        <f>'Prep Partner Performance'!B$3</f>
        <v>PrEP Partner Performance Tool version 2.0.0</v>
      </c>
      <c r="AO184" s="197">
        <f>'Prep Partner Performance'!AJ191</f>
        <v>0</v>
      </c>
    </row>
    <row r="185" spans="1:41" x14ac:dyDescent="0.25">
      <c r="A185" s="176" t="str">
        <f t="shared" si="4"/>
        <v>202205</v>
      </c>
      <c r="B185" s="177">
        <f>'Prep Partner Performance'!AE$2</f>
        <v>2022</v>
      </c>
      <c r="C185" s="178" t="str">
        <f>'Prep Partner Performance'!Z$2</f>
        <v>05</v>
      </c>
      <c r="D185" s="176">
        <f>'Prep Partner Performance'!G$2</f>
        <v>14943</v>
      </c>
      <c r="E185" s="175" t="str">
        <f>'Prep Partner Performance'!C$2</f>
        <v>Kisima Health Centre</v>
      </c>
      <c r="F185" s="197" t="str">
        <f>'Prep Partner Performance'!B$184</f>
        <v>Recurrent use of PEP</v>
      </c>
      <c r="G185" s="175" t="str">
        <f>'Prep Partner Performance'!C192</f>
        <v>Pregnant and Breast Feeding Women</v>
      </c>
      <c r="H185" s="175" t="str">
        <f>'Prep Partner Performance'!D192</f>
        <v>P01-184</v>
      </c>
      <c r="I185" s="183">
        <f>'Prep Partner Performance'!E192</f>
        <v>0</v>
      </c>
      <c r="J185" s="183">
        <f>'Prep Partner Performance'!F192</f>
        <v>0</v>
      </c>
      <c r="K185" s="183">
        <f>'Prep Partner Performance'!G192</f>
        <v>0</v>
      </c>
      <c r="L185" s="183">
        <f>'Prep Partner Performance'!H192</f>
        <v>0</v>
      </c>
      <c r="M185" s="183">
        <f>'Prep Partner Performance'!I192</f>
        <v>0</v>
      </c>
      <c r="N185" s="183">
        <f>'Prep Partner Performance'!J192</f>
        <v>0</v>
      </c>
      <c r="O185" s="183">
        <f>'Prep Partner Performance'!K192</f>
        <v>0</v>
      </c>
      <c r="P185" s="183">
        <f>'Prep Partner Performance'!L192</f>
        <v>0</v>
      </c>
      <c r="Q185" s="183">
        <f>'Prep Partner Performance'!M192</f>
        <v>0</v>
      </c>
      <c r="R185" s="183">
        <f>'Prep Partner Performance'!N192</f>
        <v>0</v>
      </c>
      <c r="S185" s="183">
        <f>'Prep Partner Performance'!O192</f>
        <v>0</v>
      </c>
      <c r="T185" s="183">
        <f>'Prep Partner Performance'!P192</f>
        <v>0</v>
      </c>
      <c r="U185" s="183">
        <f>'Prep Partner Performance'!Q192</f>
        <v>0</v>
      </c>
      <c r="V185" s="183">
        <f>'Prep Partner Performance'!R192</f>
        <v>0</v>
      </c>
      <c r="W185" s="183">
        <f>'Prep Partner Performance'!S192</f>
        <v>0</v>
      </c>
      <c r="X185" s="183">
        <f>'Prep Partner Performance'!T192</f>
        <v>0</v>
      </c>
      <c r="Y185" s="183">
        <f>'Prep Partner Performance'!U192</f>
        <v>0</v>
      </c>
      <c r="Z185" s="183">
        <f>'Prep Partner Performance'!V192</f>
        <v>0</v>
      </c>
      <c r="AA185" s="183">
        <f>'Prep Partner Performance'!W192</f>
        <v>0</v>
      </c>
      <c r="AB185" s="183">
        <f>'Prep Partner Performance'!X192</f>
        <v>0</v>
      </c>
      <c r="AC185" s="183">
        <f>'Prep Partner Performance'!Y192</f>
        <v>0</v>
      </c>
      <c r="AD185" s="183">
        <f>'Prep Partner Performance'!Z192</f>
        <v>0</v>
      </c>
      <c r="AE185" s="183">
        <f>'Prep Partner Performance'!AA192</f>
        <v>0</v>
      </c>
      <c r="AF185" s="183">
        <f>'Prep Partner Performance'!AB192</f>
        <v>0</v>
      </c>
      <c r="AG185" s="183">
        <f>'Prep Partner Performance'!AC192</f>
        <v>0</v>
      </c>
      <c r="AH185" s="183">
        <f>'Prep Partner Performance'!AD192</f>
        <v>0</v>
      </c>
      <c r="AI185" s="183">
        <f>'Prep Partner Performance'!AE192</f>
        <v>0</v>
      </c>
      <c r="AJ185" s="183">
        <f>'Prep Partner Performance'!AF192</f>
        <v>0</v>
      </c>
      <c r="AK185" s="183">
        <f>'Prep Partner Performance'!AG192</f>
        <v>0</v>
      </c>
      <c r="AL185" s="183">
        <f>'Prep Partner Performance'!AH192</f>
        <v>0</v>
      </c>
      <c r="AM185" s="176">
        <f t="shared" si="5"/>
        <v>0</v>
      </c>
      <c r="AN185" s="175" t="str">
        <f>'Prep Partner Performance'!B$3</f>
        <v>PrEP Partner Performance Tool version 2.0.0</v>
      </c>
      <c r="AO185" s="197">
        <f>'Prep Partner Performance'!AJ192</f>
        <v>0</v>
      </c>
    </row>
    <row r="186" spans="1:41" x14ac:dyDescent="0.25">
      <c r="A186" s="176" t="str">
        <f t="shared" si="4"/>
        <v>202205</v>
      </c>
      <c r="B186" s="177">
        <f>'Prep Partner Performance'!AE$2</f>
        <v>2022</v>
      </c>
      <c r="C186" s="178" t="str">
        <f>'Prep Partner Performance'!Z$2</f>
        <v>05</v>
      </c>
      <c r="D186" s="176">
        <f>'Prep Partner Performance'!G$2</f>
        <v>14943</v>
      </c>
      <c r="E186" s="175" t="str">
        <f>'Prep Partner Performance'!C$2</f>
        <v>Kisima Health Centre</v>
      </c>
      <c r="F186" s="197" t="str">
        <f>'Prep Partner Performance'!B193</f>
        <v>Injection drug use with shared needles</v>
      </c>
      <c r="G186" s="175" t="str">
        <f>'Prep Partner Performance'!C193</f>
        <v>People who Inject Drugs</v>
      </c>
      <c r="H186" s="175" t="str">
        <f>'Prep Partner Performance'!D193</f>
        <v>P01-185</v>
      </c>
      <c r="I186" s="183">
        <f>'Prep Partner Performance'!E193</f>
        <v>0</v>
      </c>
      <c r="J186" s="183">
        <f>'Prep Partner Performance'!F193</f>
        <v>0</v>
      </c>
      <c r="K186" s="183">
        <f>'Prep Partner Performance'!G193</f>
        <v>0</v>
      </c>
      <c r="L186" s="183">
        <f>'Prep Partner Performance'!H193</f>
        <v>0</v>
      </c>
      <c r="M186" s="183">
        <f>'Prep Partner Performance'!I193</f>
        <v>0</v>
      </c>
      <c r="N186" s="183">
        <f>'Prep Partner Performance'!J193</f>
        <v>0</v>
      </c>
      <c r="O186" s="183">
        <f>'Prep Partner Performance'!K193</f>
        <v>0</v>
      </c>
      <c r="P186" s="183">
        <f>'Prep Partner Performance'!L193</f>
        <v>0</v>
      </c>
      <c r="Q186" s="183">
        <f>'Prep Partner Performance'!M193</f>
        <v>0</v>
      </c>
      <c r="R186" s="183">
        <f>'Prep Partner Performance'!N193</f>
        <v>0</v>
      </c>
      <c r="S186" s="183">
        <f>'Prep Partner Performance'!O193</f>
        <v>0</v>
      </c>
      <c r="T186" s="183">
        <f>'Prep Partner Performance'!P193</f>
        <v>0</v>
      </c>
      <c r="U186" s="183">
        <f>'Prep Partner Performance'!Q193</f>
        <v>0</v>
      </c>
      <c r="V186" s="183">
        <f>'Prep Partner Performance'!R193</f>
        <v>0</v>
      </c>
      <c r="W186" s="183">
        <f>'Prep Partner Performance'!S193</f>
        <v>0</v>
      </c>
      <c r="X186" s="183">
        <f>'Prep Partner Performance'!T193</f>
        <v>0</v>
      </c>
      <c r="Y186" s="183">
        <f>'Prep Partner Performance'!U193</f>
        <v>0</v>
      </c>
      <c r="Z186" s="183">
        <f>'Prep Partner Performance'!V193</f>
        <v>0</v>
      </c>
      <c r="AA186" s="183">
        <f>'Prep Partner Performance'!W193</f>
        <v>0</v>
      </c>
      <c r="AB186" s="183">
        <f>'Prep Partner Performance'!X193</f>
        <v>0</v>
      </c>
      <c r="AC186" s="183">
        <f>'Prep Partner Performance'!Y193</f>
        <v>0</v>
      </c>
      <c r="AD186" s="183">
        <f>'Prep Partner Performance'!Z193</f>
        <v>0</v>
      </c>
      <c r="AE186" s="183">
        <f>'Prep Partner Performance'!AA193</f>
        <v>0</v>
      </c>
      <c r="AF186" s="183">
        <f>'Prep Partner Performance'!AB193</f>
        <v>0</v>
      </c>
      <c r="AG186" s="183">
        <f>'Prep Partner Performance'!AC193</f>
        <v>0</v>
      </c>
      <c r="AH186" s="183">
        <f>'Prep Partner Performance'!AD193</f>
        <v>0</v>
      </c>
      <c r="AI186" s="183">
        <f>'Prep Partner Performance'!AE193</f>
        <v>0</v>
      </c>
      <c r="AJ186" s="183">
        <f>'Prep Partner Performance'!AF193</f>
        <v>0</v>
      </c>
      <c r="AK186" s="183">
        <f>'Prep Partner Performance'!AG193</f>
        <v>0</v>
      </c>
      <c r="AL186" s="183">
        <f>'Prep Partner Performance'!AH193</f>
        <v>0</v>
      </c>
      <c r="AM186" s="176">
        <f t="shared" si="5"/>
        <v>0</v>
      </c>
      <c r="AN186" s="175" t="str">
        <f>'Prep Partner Performance'!B$3</f>
        <v>PrEP Partner Performance Tool version 2.0.0</v>
      </c>
      <c r="AO186" s="197">
        <f>'Prep Partner Performance'!AJ193</f>
        <v>0</v>
      </c>
    </row>
    <row r="187" spans="1:41" x14ac:dyDescent="0.25">
      <c r="A187" s="176" t="str">
        <f t="shared" si="4"/>
        <v>202205</v>
      </c>
      <c r="B187" s="177">
        <f>'Prep Partner Performance'!AE$2</f>
        <v>2022</v>
      </c>
      <c r="C187" s="178" t="str">
        <f>'Prep Partner Performance'!Z$2</f>
        <v>05</v>
      </c>
      <c r="D187" s="176">
        <f>'Prep Partner Performance'!G$2</f>
        <v>14943</v>
      </c>
      <c r="E187" s="175" t="str">
        <f>'Prep Partner Performance'!C$2</f>
        <v>Kisima Health Centre</v>
      </c>
      <c r="F187" s="197" t="str">
        <f>'Prep Partner Performance'!B194</f>
        <v>Inconsistent or no condom use during intercourse</v>
      </c>
      <c r="G187" s="175" t="str">
        <f>'Prep Partner Performance'!C194</f>
        <v>Transgender</v>
      </c>
      <c r="H187" s="175" t="str">
        <f>'Prep Partner Performance'!D194</f>
        <v>P01-186</v>
      </c>
      <c r="I187" s="183">
        <f>'Prep Partner Performance'!E194</f>
        <v>0</v>
      </c>
      <c r="J187" s="183">
        <f>'Prep Partner Performance'!F194</f>
        <v>0</v>
      </c>
      <c r="K187" s="183">
        <f>'Prep Partner Performance'!G194</f>
        <v>0</v>
      </c>
      <c r="L187" s="183">
        <f>'Prep Partner Performance'!H194</f>
        <v>0</v>
      </c>
      <c r="M187" s="183">
        <f>'Prep Partner Performance'!I194</f>
        <v>0</v>
      </c>
      <c r="N187" s="183">
        <f>'Prep Partner Performance'!J194</f>
        <v>0</v>
      </c>
      <c r="O187" s="183">
        <f>'Prep Partner Performance'!K194</f>
        <v>0</v>
      </c>
      <c r="P187" s="183">
        <f>'Prep Partner Performance'!L194</f>
        <v>0</v>
      </c>
      <c r="Q187" s="183">
        <f>'Prep Partner Performance'!M194</f>
        <v>0</v>
      </c>
      <c r="R187" s="183">
        <f>'Prep Partner Performance'!N194</f>
        <v>0</v>
      </c>
      <c r="S187" s="183">
        <f>'Prep Partner Performance'!O194</f>
        <v>0</v>
      </c>
      <c r="T187" s="183">
        <f>'Prep Partner Performance'!P194</f>
        <v>0</v>
      </c>
      <c r="U187" s="183">
        <f>'Prep Partner Performance'!Q194</f>
        <v>0</v>
      </c>
      <c r="V187" s="183">
        <f>'Prep Partner Performance'!R194</f>
        <v>0</v>
      </c>
      <c r="W187" s="183">
        <f>'Prep Partner Performance'!S194</f>
        <v>0</v>
      </c>
      <c r="X187" s="183">
        <f>'Prep Partner Performance'!T194</f>
        <v>0</v>
      </c>
      <c r="Y187" s="183">
        <f>'Prep Partner Performance'!U194</f>
        <v>0</v>
      </c>
      <c r="Z187" s="183">
        <f>'Prep Partner Performance'!V194</f>
        <v>0</v>
      </c>
      <c r="AA187" s="183">
        <f>'Prep Partner Performance'!W194</f>
        <v>0</v>
      </c>
      <c r="AB187" s="183">
        <f>'Prep Partner Performance'!X194</f>
        <v>0</v>
      </c>
      <c r="AC187" s="183">
        <f>'Prep Partner Performance'!Y194</f>
        <v>0</v>
      </c>
      <c r="AD187" s="183">
        <f>'Prep Partner Performance'!Z194</f>
        <v>0</v>
      </c>
      <c r="AE187" s="183">
        <f>'Prep Partner Performance'!AA194</f>
        <v>0</v>
      </c>
      <c r="AF187" s="183">
        <f>'Prep Partner Performance'!AB194</f>
        <v>0</v>
      </c>
      <c r="AG187" s="183">
        <f>'Prep Partner Performance'!AC194</f>
        <v>0</v>
      </c>
      <c r="AH187" s="183">
        <f>'Prep Partner Performance'!AD194</f>
        <v>0</v>
      </c>
      <c r="AI187" s="183">
        <f>'Prep Partner Performance'!AE194</f>
        <v>0</v>
      </c>
      <c r="AJ187" s="183">
        <f>'Prep Partner Performance'!AF194</f>
        <v>0</v>
      </c>
      <c r="AK187" s="183">
        <f>'Prep Partner Performance'!AG194</f>
        <v>0</v>
      </c>
      <c r="AL187" s="183">
        <f>'Prep Partner Performance'!AH194</f>
        <v>0</v>
      </c>
      <c r="AM187" s="176">
        <f t="shared" si="5"/>
        <v>0</v>
      </c>
      <c r="AN187" s="175" t="str">
        <f>'Prep Partner Performance'!B$3</f>
        <v>PrEP Partner Performance Tool version 2.0.0</v>
      </c>
      <c r="AO187" s="197">
        <f>'Prep Partner Performance'!AJ194</f>
        <v>0</v>
      </c>
    </row>
    <row r="188" spans="1:41" x14ac:dyDescent="0.25">
      <c r="A188" s="176" t="str">
        <f t="shared" si="4"/>
        <v>202205</v>
      </c>
      <c r="B188" s="177">
        <f>'Prep Partner Performance'!AE$2</f>
        <v>2022</v>
      </c>
      <c r="C188" s="178" t="str">
        <f>'Prep Partner Performance'!Z$2</f>
        <v>05</v>
      </c>
      <c r="D188" s="176">
        <f>'Prep Partner Performance'!G$2</f>
        <v>14943</v>
      </c>
      <c r="E188" s="175" t="str">
        <f>'Prep Partner Performance'!C$2</f>
        <v>Kisima Health Centre</v>
      </c>
      <c r="F188" s="197" t="str">
        <f>'Prep Partner Performance'!B$194</f>
        <v>Inconsistent or no condom use during intercourse</v>
      </c>
      <c r="G188" s="175" t="str">
        <f>'Prep Partner Performance'!C195</f>
        <v>Adolescent Girls and Young Women</v>
      </c>
      <c r="H188" s="175" t="str">
        <f>'Prep Partner Performance'!D195</f>
        <v>P01-187</v>
      </c>
      <c r="I188" s="183">
        <f>'Prep Partner Performance'!E195</f>
        <v>0</v>
      </c>
      <c r="J188" s="183">
        <f>'Prep Partner Performance'!F195</f>
        <v>0</v>
      </c>
      <c r="K188" s="183">
        <f>'Prep Partner Performance'!G195</f>
        <v>0</v>
      </c>
      <c r="L188" s="183">
        <f>'Prep Partner Performance'!H195</f>
        <v>0</v>
      </c>
      <c r="M188" s="183">
        <f>'Prep Partner Performance'!I195</f>
        <v>0</v>
      </c>
      <c r="N188" s="183">
        <f>'Prep Partner Performance'!J195</f>
        <v>0</v>
      </c>
      <c r="O188" s="183">
        <f>'Prep Partner Performance'!K195</f>
        <v>0</v>
      </c>
      <c r="P188" s="183">
        <f>'Prep Partner Performance'!L195</f>
        <v>0</v>
      </c>
      <c r="Q188" s="183">
        <f>'Prep Partner Performance'!M195</f>
        <v>0</v>
      </c>
      <c r="R188" s="183">
        <f>'Prep Partner Performance'!N195</f>
        <v>0</v>
      </c>
      <c r="S188" s="183">
        <f>'Prep Partner Performance'!O195</f>
        <v>0</v>
      </c>
      <c r="T188" s="183">
        <f>'Prep Partner Performance'!P195</f>
        <v>0</v>
      </c>
      <c r="U188" s="183">
        <f>'Prep Partner Performance'!Q195</f>
        <v>0</v>
      </c>
      <c r="V188" s="183">
        <f>'Prep Partner Performance'!R195</f>
        <v>0</v>
      </c>
      <c r="W188" s="183">
        <f>'Prep Partner Performance'!S195</f>
        <v>0</v>
      </c>
      <c r="X188" s="183">
        <f>'Prep Partner Performance'!T195</f>
        <v>0</v>
      </c>
      <c r="Y188" s="183">
        <f>'Prep Partner Performance'!U195</f>
        <v>0</v>
      </c>
      <c r="Z188" s="183">
        <f>'Prep Partner Performance'!V195</f>
        <v>0</v>
      </c>
      <c r="AA188" s="183">
        <f>'Prep Partner Performance'!W195</f>
        <v>0</v>
      </c>
      <c r="AB188" s="183">
        <f>'Prep Partner Performance'!X195</f>
        <v>0</v>
      </c>
      <c r="AC188" s="183">
        <f>'Prep Partner Performance'!Y195</f>
        <v>0</v>
      </c>
      <c r="AD188" s="183">
        <f>'Prep Partner Performance'!Z195</f>
        <v>0</v>
      </c>
      <c r="AE188" s="183">
        <f>'Prep Partner Performance'!AA195</f>
        <v>0</v>
      </c>
      <c r="AF188" s="183">
        <f>'Prep Partner Performance'!AB195</f>
        <v>0</v>
      </c>
      <c r="AG188" s="183">
        <f>'Prep Partner Performance'!AC195</f>
        <v>0</v>
      </c>
      <c r="AH188" s="183">
        <f>'Prep Partner Performance'!AD195</f>
        <v>0</v>
      </c>
      <c r="AI188" s="183">
        <f>'Prep Partner Performance'!AE195</f>
        <v>0</v>
      </c>
      <c r="AJ188" s="183">
        <f>'Prep Partner Performance'!AF195</f>
        <v>0</v>
      </c>
      <c r="AK188" s="183">
        <f>'Prep Partner Performance'!AG195</f>
        <v>0</v>
      </c>
      <c r="AL188" s="183">
        <f>'Prep Partner Performance'!AH195</f>
        <v>0</v>
      </c>
      <c r="AM188" s="176">
        <f t="shared" si="5"/>
        <v>0</v>
      </c>
      <c r="AN188" s="175" t="str">
        <f>'Prep Partner Performance'!B$3</f>
        <v>PrEP Partner Performance Tool version 2.0.0</v>
      </c>
      <c r="AO188" s="197">
        <f>'Prep Partner Performance'!AJ195</f>
        <v>0</v>
      </c>
    </row>
    <row r="189" spans="1:41" x14ac:dyDescent="0.25">
      <c r="A189" s="176" t="str">
        <f t="shared" si="4"/>
        <v>202205</v>
      </c>
      <c r="B189" s="177">
        <f>'Prep Partner Performance'!AE$2</f>
        <v>2022</v>
      </c>
      <c r="C189" s="178" t="str">
        <f>'Prep Partner Performance'!Z$2</f>
        <v>05</v>
      </c>
      <c r="D189" s="176">
        <f>'Prep Partner Performance'!G$2</f>
        <v>14943</v>
      </c>
      <c r="E189" s="175" t="str">
        <f>'Prep Partner Performance'!C$2</f>
        <v>Kisima Health Centre</v>
      </c>
      <c r="F189" s="197" t="str">
        <f>'Prep Partner Performance'!B$194</f>
        <v>Inconsistent or no condom use during intercourse</v>
      </c>
      <c r="G189" s="175" t="str">
        <f>'Prep Partner Performance'!C196</f>
        <v>Men who have Sex With Men</v>
      </c>
      <c r="H189" s="175" t="str">
        <f>'Prep Partner Performance'!D196</f>
        <v>P01-188</v>
      </c>
      <c r="I189" s="183">
        <f>'Prep Partner Performance'!E196</f>
        <v>0</v>
      </c>
      <c r="J189" s="183">
        <f>'Prep Partner Performance'!F196</f>
        <v>0</v>
      </c>
      <c r="K189" s="183">
        <f>'Prep Partner Performance'!G196</f>
        <v>0</v>
      </c>
      <c r="L189" s="183">
        <f>'Prep Partner Performance'!H196</f>
        <v>0</v>
      </c>
      <c r="M189" s="183">
        <f>'Prep Partner Performance'!I196</f>
        <v>0</v>
      </c>
      <c r="N189" s="183">
        <f>'Prep Partner Performance'!J196</f>
        <v>0</v>
      </c>
      <c r="O189" s="183">
        <f>'Prep Partner Performance'!K196</f>
        <v>0</v>
      </c>
      <c r="P189" s="183">
        <f>'Prep Partner Performance'!L196</f>
        <v>0</v>
      </c>
      <c r="Q189" s="183">
        <f>'Prep Partner Performance'!M196</f>
        <v>0</v>
      </c>
      <c r="R189" s="183">
        <f>'Prep Partner Performance'!N196</f>
        <v>0</v>
      </c>
      <c r="S189" s="183">
        <f>'Prep Partner Performance'!O196</f>
        <v>0</v>
      </c>
      <c r="T189" s="183">
        <f>'Prep Partner Performance'!P196</f>
        <v>0</v>
      </c>
      <c r="U189" s="183">
        <f>'Prep Partner Performance'!Q196</f>
        <v>0</v>
      </c>
      <c r="V189" s="183">
        <f>'Prep Partner Performance'!R196</f>
        <v>0</v>
      </c>
      <c r="W189" s="183">
        <f>'Prep Partner Performance'!S196</f>
        <v>0</v>
      </c>
      <c r="X189" s="183">
        <f>'Prep Partner Performance'!T196</f>
        <v>0</v>
      </c>
      <c r="Y189" s="183">
        <f>'Prep Partner Performance'!U196</f>
        <v>0</v>
      </c>
      <c r="Z189" s="183">
        <f>'Prep Partner Performance'!V196</f>
        <v>0</v>
      </c>
      <c r="AA189" s="183">
        <f>'Prep Partner Performance'!W196</f>
        <v>0</v>
      </c>
      <c r="AB189" s="183">
        <f>'Prep Partner Performance'!X196</f>
        <v>0</v>
      </c>
      <c r="AC189" s="183">
        <f>'Prep Partner Performance'!Y196</f>
        <v>0</v>
      </c>
      <c r="AD189" s="183">
        <f>'Prep Partner Performance'!Z196</f>
        <v>0</v>
      </c>
      <c r="AE189" s="183">
        <f>'Prep Partner Performance'!AA196</f>
        <v>0</v>
      </c>
      <c r="AF189" s="183">
        <f>'Prep Partner Performance'!AB196</f>
        <v>0</v>
      </c>
      <c r="AG189" s="183">
        <f>'Prep Partner Performance'!AC196</f>
        <v>0</v>
      </c>
      <c r="AH189" s="183">
        <f>'Prep Partner Performance'!AD196</f>
        <v>0</v>
      </c>
      <c r="AI189" s="183">
        <f>'Prep Partner Performance'!AE196</f>
        <v>0</v>
      </c>
      <c r="AJ189" s="183">
        <f>'Prep Partner Performance'!AF196</f>
        <v>0</v>
      </c>
      <c r="AK189" s="183">
        <f>'Prep Partner Performance'!AG196</f>
        <v>0</v>
      </c>
      <c r="AL189" s="183">
        <f>'Prep Partner Performance'!AH196</f>
        <v>0</v>
      </c>
      <c r="AM189" s="176">
        <f t="shared" si="5"/>
        <v>0</v>
      </c>
      <c r="AN189" s="175" t="str">
        <f>'Prep Partner Performance'!B$3</f>
        <v>PrEP Partner Performance Tool version 2.0.0</v>
      </c>
      <c r="AO189" s="197">
        <f>'Prep Partner Performance'!AJ196</f>
        <v>0</v>
      </c>
    </row>
    <row r="190" spans="1:41" x14ac:dyDescent="0.25">
      <c r="A190" s="176" t="str">
        <f t="shared" si="4"/>
        <v>202205</v>
      </c>
      <c r="B190" s="177">
        <f>'Prep Partner Performance'!AE$2</f>
        <v>2022</v>
      </c>
      <c r="C190" s="178" t="str">
        <f>'Prep Partner Performance'!Z$2</f>
        <v>05</v>
      </c>
      <c r="D190" s="176">
        <f>'Prep Partner Performance'!G$2</f>
        <v>14943</v>
      </c>
      <c r="E190" s="175" t="str">
        <f>'Prep Partner Performance'!C$2</f>
        <v>Kisima Health Centre</v>
      </c>
      <c r="F190" s="197" t="str">
        <f>'Prep Partner Performance'!B$194</f>
        <v>Inconsistent or no condom use during intercourse</v>
      </c>
      <c r="G190" s="175" t="str">
        <f>'Prep Partner Performance'!C197</f>
        <v>Men at high risk</v>
      </c>
      <c r="H190" s="175" t="str">
        <f>'Prep Partner Performance'!D197</f>
        <v>P01-189</v>
      </c>
      <c r="I190" s="183">
        <f>'Prep Partner Performance'!E197</f>
        <v>0</v>
      </c>
      <c r="J190" s="183">
        <f>'Prep Partner Performance'!F197</f>
        <v>0</v>
      </c>
      <c r="K190" s="183">
        <f>'Prep Partner Performance'!G197</f>
        <v>0</v>
      </c>
      <c r="L190" s="183">
        <f>'Prep Partner Performance'!H197</f>
        <v>0</v>
      </c>
      <c r="M190" s="183">
        <f>'Prep Partner Performance'!I197</f>
        <v>0</v>
      </c>
      <c r="N190" s="183">
        <f>'Prep Partner Performance'!J197</f>
        <v>0</v>
      </c>
      <c r="O190" s="183">
        <f>'Prep Partner Performance'!K197</f>
        <v>0</v>
      </c>
      <c r="P190" s="183">
        <f>'Prep Partner Performance'!L197</f>
        <v>0</v>
      </c>
      <c r="Q190" s="183">
        <f>'Prep Partner Performance'!M197</f>
        <v>0</v>
      </c>
      <c r="R190" s="183">
        <f>'Prep Partner Performance'!N197</f>
        <v>0</v>
      </c>
      <c r="S190" s="183">
        <f>'Prep Partner Performance'!O197</f>
        <v>0</v>
      </c>
      <c r="T190" s="183">
        <f>'Prep Partner Performance'!P197</f>
        <v>0</v>
      </c>
      <c r="U190" s="183">
        <f>'Prep Partner Performance'!Q197</f>
        <v>0</v>
      </c>
      <c r="V190" s="183">
        <f>'Prep Partner Performance'!R197</f>
        <v>0</v>
      </c>
      <c r="W190" s="183">
        <f>'Prep Partner Performance'!S197</f>
        <v>0</v>
      </c>
      <c r="X190" s="183">
        <f>'Prep Partner Performance'!T197</f>
        <v>0</v>
      </c>
      <c r="Y190" s="183">
        <f>'Prep Partner Performance'!U197</f>
        <v>0</v>
      </c>
      <c r="Z190" s="183">
        <f>'Prep Partner Performance'!V197</f>
        <v>0</v>
      </c>
      <c r="AA190" s="183">
        <f>'Prep Partner Performance'!W197</f>
        <v>0</v>
      </c>
      <c r="AB190" s="183">
        <f>'Prep Partner Performance'!X197</f>
        <v>0</v>
      </c>
      <c r="AC190" s="183">
        <f>'Prep Partner Performance'!Y197</f>
        <v>0</v>
      </c>
      <c r="AD190" s="183">
        <f>'Prep Partner Performance'!Z197</f>
        <v>0</v>
      </c>
      <c r="AE190" s="183">
        <f>'Prep Partner Performance'!AA197</f>
        <v>0</v>
      </c>
      <c r="AF190" s="183">
        <f>'Prep Partner Performance'!AB197</f>
        <v>0</v>
      </c>
      <c r="AG190" s="183">
        <f>'Prep Partner Performance'!AC197</f>
        <v>0</v>
      </c>
      <c r="AH190" s="183">
        <f>'Prep Partner Performance'!AD197</f>
        <v>0</v>
      </c>
      <c r="AI190" s="183">
        <f>'Prep Partner Performance'!AE197</f>
        <v>0</v>
      </c>
      <c r="AJ190" s="183">
        <f>'Prep Partner Performance'!AF197</f>
        <v>0</v>
      </c>
      <c r="AK190" s="183">
        <f>'Prep Partner Performance'!AG197</f>
        <v>0</v>
      </c>
      <c r="AL190" s="183">
        <f>'Prep Partner Performance'!AH197</f>
        <v>0</v>
      </c>
      <c r="AM190" s="176">
        <f t="shared" si="5"/>
        <v>0</v>
      </c>
      <c r="AN190" s="175" t="str">
        <f>'Prep Partner Performance'!B$3</f>
        <v>PrEP Partner Performance Tool version 2.0.0</v>
      </c>
      <c r="AO190" s="197">
        <f>'Prep Partner Performance'!AJ197</f>
        <v>0</v>
      </c>
    </row>
    <row r="191" spans="1:41" x14ac:dyDescent="0.25">
      <c r="A191" s="176" t="str">
        <f t="shared" si="4"/>
        <v>202205</v>
      </c>
      <c r="B191" s="177">
        <f>'Prep Partner Performance'!AE$2</f>
        <v>2022</v>
      </c>
      <c r="C191" s="178" t="str">
        <f>'Prep Partner Performance'!Z$2</f>
        <v>05</v>
      </c>
      <c r="D191" s="176">
        <f>'Prep Partner Performance'!G$2</f>
        <v>14943</v>
      </c>
      <c r="E191" s="175" t="str">
        <f>'Prep Partner Performance'!C$2</f>
        <v>Kisima Health Centre</v>
      </c>
      <c r="F191" s="197" t="str">
        <f>'Prep Partner Performance'!B$194</f>
        <v>Inconsistent or no condom use during intercourse</v>
      </c>
      <c r="G191" s="175" t="str">
        <f>'Prep Partner Performance'!C198</f>
        <v>Female Sex Workers</v>
      </c>
      <c r="H191" s="175" t="str">
        <f>'Prep Partner Performance'!D198</f>
        <v>P01-190</v>
      </c>
      <c r="I191" s="183">
        <f>'Prep Partner Performance'!E198</f>
        <v>0</v>
      </c>
      <c r="J191" s="183">
        <f>'Prep Partner Performance'!F198</f>
        <v>0</v>
      </c>
      <c r="K191" s="183">
        <f>'Prep Partner Performance'!G198</f>
        <v>0</v>
      </c>
      <c r="L191" s="183">
        <f>'Prep Partner Performance'!H198</f>
        <v>0</v>
      </c>
      <c r="M191" s="183">
        <f>'Prep Partner Performance'!I198</f>
        <v>0</v>
      </c>
      <c r="N191" s="183">
        <f>'Prep Partner Performance'!J198</f>
        <v>0</v>
      </c>
      <c r="O191" s="183">
        <f>'Prep Partner Performance'!K198</f>
        <v>0</v>
      </c>
      <c r="P191" s="183">
        <f>'Prep Partner Performance'!L198</f>
        <v>0</v>
      </c>
      <c r="Q191" s="183">
        <f>'Prep Partner Performance'!M198</f>
        <v>0</v>
      </c>
      <c r="R191" s="183">
        <f>'Prep Partner Performance'!N198</f>
        <v>0</v>
      </c>
      <c r="S191" s="183">
        <f>'Prep Partner Performance'!O198</f>
        <v>0</v>
      </c>
      <c r="T191" s="183">
        <f>'Prep Partner Performance'!P198</f>
        <v>0</v>
      </c>
      <c r="U191" s="183">
        <f>'Prep Partner Performance'!Q198</f>
        <v>0</v>
      </c>
      <c r="V191" s="183">
        <f>'Prep Partner Performance'!R198</f>
        <v>0</v>
      </c>
      <c r="W191" s="183">
        <f>'Prep Partner Performance'!S198</f>
        <v>0</v>
      </c>
      <c r="X191" s="183">
        <f>'Prep Partner Performance'!T198</f>
        <v>0</v>
      </c>
      <c r="Y191" s="183">
        <f>'Prep Partner Performance'!U198</f>
        <v>0</v>
      </c>
      <c r="Z191" s="183">
        <f>'Prep Partner Performance'!V198</f>
        <v>0</v>
      </c>
      <c r="AA191" s="183">
        <f>'Prep Partner Performance'!W198</f>
        <v>0</v>
      </c>
      <c r="AB191" s="183">
        <f>'Prep Partner Performance'!X198</f>
        <v>0</v>
      </c>
      <c r="AC191" s="183">
        <f>'Prep Partner Performance'!Y198</f>
        <v>0</v>
      </c>
      <c r="AD191" s="183">
        <f>'Prep Partner Performance'!Z198</f>
        <v>0</v>
      </c>
      <c r="AE191" s="183">
        <f>'Prep Partner Performance'!AA198</f>
        <v>0</v>
      </c>
      <c r="AF191" s="183">
        <f>'Prep Partner Performance'!AB198</f>
        <v>0</v>
      </c>
      <c r="AG191" s="183">
        <f>'Prep Partner Performance'!AC198</f>
        <v>0</v>
      </c>
      <c r="AH191" s="183">
        <f>'Prep Partner Performance'!AD198</f>
        <v>0</v>
      </c>
      <c r="AI191" s="183">
        <f>'Prep Partner Performance'!AE198</f>
        <v>0</v>
      </c>
      <c r="AJ191" s="183">
        <f>'Prep Partner Performance'!AF198</f>
        <v>0</v>
      </c>
      <c r="AK191" s="183">
        <f>'Prep Partner Performance'!AG198</f>
        <v>0</v>
      </c>
      <c r="AL191" s="183">
        <f>'Prep Partner Performance'!AH198</f>
        <v>0</v>
      </c>
      <c r="AM191" s="176">
        <f t="shared" si="5"/>
        <v>0</v>
      </c>
      <c r="AN191" s="175" t="str">
        <f>'Prep Partner Performance'!B$3</f>
        <v>PrEP Partner Performance Tool version 2.0.0</v>
      </c>
      <c r="AO191" s="197">
        <f>'Prep Partner Performance'!AJ198</f>
        <v>0</v>
      </c>
    </row>
    <row r="192" spans="1:41" x14ac:dyDescent="0.25">
      <c r="A192" s="176" t="str">
        <f t="shared" si="4"/>
        <v>202205</v>
      </c>
      <c r="B192" s="177">
        <f>'Prep Partner Performance'!AE$2</f>
        <v>2022</v>
      </c>
      <c r="C192" s="178" t="str">
        <f>'Prep Partner Performance'!Z$2</f>
        <v>05</v>
      </c>
      <c r="D192" s="176">
        <f>'Prep Partner Performance'!G$2</f>
        <v>14943</v>
      </c>
      <c r="E192" s="175" t="str">
        <f>'Prep Partner Performance'!C$2</f>
        <v>Kisima Health Centre</v>
      </c>
      <c r="F192" s="197" t="str">
        <f>'Prep Partner Performance'!B$194</f>
        <v>Inconsistent or no condom use during intercourse</v>
      </c>
      <c r="G192" s="175" t="str">
        <f>'Prep Partner Performance'!C199</f>
        <v>People who Inject Drugs</v>
      </c>
      <c r="H192" s="175" t="str">
        <f>'Prep Partner Performance'!D199</f>
        <v>P01-191</v>
      </c>
      <c r="I192" s="183">
        <f>'Prep Partner Performance'!E199</f>
        <v>0</v>
      </c>
      <c r="J192" s="183">
        <f>'Prep Partner Performance'!F199</f>
        <v>0</v>
      </c>
      <c r="K192" s="183">
        <f>'Prep Partner Performance'!G199</f>
        <v>0</v>
      </c>
      <c r="L192" s="183">
        <f>'Prep Partner Performance'!H199</f>
        <v>0</v>
      </c>
      <c r="M192" s="183">
        <f>'Prep Partner Performance'!I199</f>
        <v>0</v>
      </c>
      <c r="N192" s="183">
        <f>'Prep Partner Performance'!J199</f>
        <v>0</v>
      </c>
      <c r="O192" s="183">
        <f>'Prep Partner Performance'!K199</f>
        <v>0</v>
      </c>
      <c r="P192" s="183">
        <f>'Prep Partner Performance'!L199</f>
        <v>0</v>
      </c>
      <c r="Q192" s="183">
        <f>'Prep Partner Performance'!M199</f>
        <v>0</v>
      </c>
      <c r="R192" s="183">
        <f>'Prep Partner Performance'!N199</f>
        <v>0</v>
      </c>
      <c r="S192" s="183">
        <f>'Prep Partner Performance'!O199</f>
        <v>0</v>
      </c>
      <c r="T192" s="183">
        <f>'Prep Partner Performance'!P199</f>
        <v>0</v>
      </c>
      <c r="U192" s="183">
        <f>'Prep Partner Performance'!Q199</f>
        <v>0</v>
      </c>
      <c r="V192" s="183">
        <f>'Prep Partner Performance'!R199</f>
        <v>0</v>
      </c>
      <c r="W192" s="183">
        <f>'Prep Partner Performance'!S199</f>
        <v>0</v>
      </c>
      <c r="X192" s="183">
        <f>'Prep Partner Performance'!T199</f>
        <v>0</v>
      </c>
      <c r="Y192" s="183">
        <f>'Prep Partner Performance'!U199</f>
        <v>0</v>
      </c>
      <c r="Z192" s="183">
        <f>'Prep Partner Performance'!V199</f>
        <v>0</v>
      </c>
      <c r="AA192" s="183">
        <f>'Prep Partner Performance'!W199</f>
        <v>0</v>
      </c>
      <c r="AB192" s="183">
        <f>'Prep Partner Performance'!X199</f>
        <v>0</v>
      </c>
      <c r="AC192" s="183">
        <f>'Prep Partner Performance'!Y199</f>
        <v>0</v>
      </c>
      <c r="AD192" s="183">
        <f>'Prep Partner Performance'!Z199</f>
        <v>0</v>
      </c>
      <c r="AE192" s="183">
        <f>'Prep Partner Performance'!AA199</f>
        <v>0</v>
      </c>
      <c r="AF192" s="183">
        <f>'Prep Partner Performance'!AB199</f>
        <v>0</v>
      </c>
      <c r="AG192" s="183">
        <f>'Prep Partner Performance'!AC199</f>
        <v>0</v>
      </c>
      <c r="AH192" s="183">
        <f>'Prep Partner Performance'!AD199</f>
        <v>0</v>
      </c>
      <c r="AI192" s="183">
        <f>'Prep Partner Performance'!AE199</f>
        <v>0</v>
      </c>
      <c r="AJ192" s="183">
        <f>'Prep Partner Performance'!AF199</f>
        <v>0</v>
      </c>
      <c r="AK192" s="183">
        <f>'Prep Partner Performance'!AG199</f>
        <v>0</v>
      </c>
      <c r="AL192" s="183">
        <f>'Prep Partner Performance'!AH199</f>
        <v>0</v>
      </c>
      <c r="AM192" s="176">
        <f t="shared" si="5"/>
        <v>0</v>
      </c>
      <c r="AN192" s="175" t="str">
        <f>'Prep Partner Performance'!B$3</f>
        <v>PrEP Partner Performance Tool version 2.0.0</v>
      </c>
      <c r="AO192" s="197">
        <f>'Prep Partner Performance'!AJ199</f>
        <v>0</v>
      </c>
    </row>
    <row r="193" spans="1:41" x14ac:dyDescent="0.25">
      <c r="A193" s="176" t="str">
        <f t="shared" si="4"/>
        <v>202205</v>
      </c>
      <c r="B193" s="177">
        <f>'Prep Partner Performance'!AE$2</f>
        <v>2022</v>
      </c>
      <c r="C193" s="178" t="str">
        <f>'Prep Partner Performance'!Z$2</f>
        <v>05</v>
      </c>
      <c r="D193" s="176">
        <f>'Prep Partner Performance'!G$2</f>
        <v>14943</v>
      </c>
      <c r="E193" s="175" t="str">
        <f>'Prep Partner Performance'!C$2</f>
        <v>Kisima Health Centre</v>
      </c>
      <c r="F193" s="197" t="str">
        <f>'Prep Partner Performance'!B$194</f>
        <v>Inconsistent or no condom use during intercourse</v>
      </c>
      <c r="G193" s="175" t="str">
        <f>'Prep Partner Performance'!C200</f>
        <v>Other Women</v>
      </c>
      <c r="H193" s="175" t="str">
        <f>'Prep Partner Performance'!D200</f>
        <v>P01-192</v>
      </c>
      <c r="I193" s="183">
        <f>'Prep Partner Performance'!E200</f>
        <v>0</v>
      </c>
      <c r="J193" s="183">
        <f>'Prep Partner Performance'!F200</f>
        <v>0</v>
      </c>
      <c r="K193" s="183">
        <f>'Prep Partner Performance'!G200</f>
        <v>0</v>
      </c>
      <c r="L193" s="183">
        <f>'Prep Partner Performance'!H200</f>
        <v>0</v>
      </c>
      <c r="M193" s="183">
        <f>'Prep Partner Performance'!I200</f>
        <v>0</v>
      </c>
      <c r="N193" s="183">
        <f>'Prep Partner Performance'!J200</f>
        <v>0</v>
      </c>
      <c r="O193" s="183">
        <f>'Prep Partner Performance'!K200</f>
        <v>0</v>
      </c>
      <c r="P193" s="183">
        <f>'Prep Partner Performance'!L200</f>
        <v>0</v>
      </c>
      <c r="Q193" s="183">
        <f>'Prep Partner Performance'!M200</f>
        <v>0</v>
      </c>
      <c r="R193" s="183">
        <f>'Prep Partner Performance'!N200</f>
        <v>0</v>
      </c>
      <c r="S193" s="183">
        <f>'Prep Partner Performance'!O200</f>
        <v>0</v>
      </c>
      <c r="T193" s="183">
        <f>'Prep Partner Performance'!P200</f>
        <v>0</v>
      </c>
      <c r="U193" s="183">
        <f>'Prep Partner Performance'!Q200</f>
        <v>0</v>
      </c>
      <c r="V193" s="183">
        <f>'Prep Partner Performance'!R200</f>
        <v>0</v>
      </c>
      <c r="W193" s="183">
        <f>'Prep Partner Performance'!S200</f>
        <v>0</v>
      </c>
      <c r="X193" s="183">
        <f>'Prep Partner Performance'!T200</f>
        <v>0</v>
      </c>
      <c r="Y193" s="183">
        <f>'Prep Partner Performance'!U200</f>
        <v>0</v>
      </c>
      <c r="Z193" s="183">
        <f>'Prep Partner Performance'!V200</f>
        <v>0</v>
      </c>
      <c r="AA193" s="183">
        <f>'Prep Partner Performance'!W200</f>
        <v>0</v>
      </c>
      <c r="AB193" s="183">
        <f>'Prep Partner Performance'!X200</f>
        <v>0</v>
      </c>
      <c r="AC193" s="183">
        <f>'Prep Partner Performance'!Y200</f>
        <v>0</v>
      </c>
      <c r="AD193" s="183">
        <f>'Prep Partner Performance'!Z200</f>
        <v>0</v>
      </c>
      <c r="AE193" s="183">
        <f>'Prep Partner Performance'!AA200</f>
        <v>0</v>
      </c>
      <c r="AF193" s="183">
        <f>'Prep Partner Performance'!AB200</f>
        <v>0</v>
      </c>
      <c r="AG193" s="183">
        <f>'Prep Partner Performance'!AC200</f>
        <v>0</v>
      </c>
      <c r="AH193" s="183">
        <f>'Prep Partner Performance'!AD200</f>
        <v>0</v>
      </c>
      <c r="AI193" s="183">
        <f>'Prep Partner Performance'!AE200</f>
        <v>0</v>
      </c>
      <c r="AJ193" s="183">
        <f>'Prep Partner Performance'!AF200</f>
        <v>0</v>
      </c>
      <c r="AK193" s="183">
        <f>'Prep Partner Performance'!AG200</f>
        <v>0</v>
      </c>
      <c r="AL193" s="183">
        <f>'Prep Partner Performance'!AH200</f>
        <v>0</v>
      </c>
      <c r="AM193" s="176">
        <f t="shared" si="5"/>
        <v>0</v>
      </c>
      <c r="AN193" s="175" t="str">
        <f>'Prep Partner Performance'!B$3</f>
        <v>PrEP Partner Performance Tool version 2.0.0</v>
      </c>
      <c r="AO193" s="197">
        <f>'Prep Partner Performance'!AJ200</f>
        <v>0</v>
      </c>
    </row>
    <row r="194" spans="1:41" x14ac:dyDescent="0.25">
      <c r="A194" s="176" t="str">
        <f t="shared" si="4"/>
        <v>202205</v>
      </c>
      <c r="B194" s="177">
        <f>'Prep Partner Performance'!AE$2</f>
        <v>2022</v>
      </c>
      <c r="C194" s="178" t="str">
        <f>'Prep Partner Performance'!Z$2</f>
        <v>05</v>
      </c>
      <c r="D194" s="176">
        <f>'Prep Partner Performance'!G$2</f>
        <v>14943</v>
      </c>
      <c r="E194" s="175" t="str">
        <f>'Prep Partner Performance'!C$2</f>
        <v>Kisima Health Centre</v>
      </c>
      <c r="F194" s="197" t="str">
        <f>'Prep Partner Performance'!B$194</f>
        <v>Inconsistent or no condom use during intercourse</v>
      </c>
      <c r="G194" s="175" t="str">
        <f>'Prep Partner Performance'!C201</f>
        <v>Serodiscordant Couple</v>
      </c>
      <c r="H194" s="175" t="str">
        <f>'Prep Partner Performance'!D201</f>
        <v>P01-193</v>
      </c>
      <c r="I194" s="183">
        <f>'Prep Partner Performance'!E201</f>
        <v>0</v>
      </c>
      <c r="J194" s="183">
        <f>'Prep Partner Performance'!F201</f>
        <v>0</v>
      </c>
      <c r="K194" s="183">
        <f>'Prep Partner Performance'!G201</f>
        <v>0</v>
      </c>
      <c r="L194" s="183">
        <f>'Prep Partner Performance'!H201</f>
        <v>0</v>
      </c>
      <c r="M194" s="183">
        <f>'Prep Partner Performance'!I201</f>
        <v>0</v>
      </c>
      <c r="N194" s="183">
        <f>'Prep Partner Performance'!J201</f>
        <v>0</v>
      </c>
      <c r="O194" s="183">
        <f>'Prep Partner Performance'!K201</f>
        <v>0</v>
      </c>
      <c r="P194" s="183">
        <f>'Prep Partner Performance'!L201</f>
        <v>0</v>
      </c>
      <c r="Q194" s="183">
        <f>'Prep Partner Performance'!M201</f>
        <v>0</v>
      </c>
      <c r="R194" s="183">
        <f>'Prep Partner Performance'!N201</f>
        <v>0</v>
      </c>
      <c r="S194" s="183">
        <f>'Prep Partner Performance'!O201</f>
        <v>0</v>
      </c>
      <c r="T194" s="183">
        <f>'Prep Partner Performance'!P201</f>
        <v>0</v>
      </c>
      <c r="U194" s="183">
        <f>'Prep Partner Performance'!Q201</f>
        <v>0</v>
      </c>
      <c r="V194" s="183">
        <f>'Prep Partner Performance'!R201</f>
        <v>0</v>
      </c>
      <c r="W194" s="183">
        <f>'Prep Partner Performance'!S201</f>
        <v>0</v>
      </c>
      <c r="X194" s="183">
        <f>'Prep Partner Performance'!T201</f>
        <v>0</v>
      </c>
      <c r="Y194" s="183">
        <f>'Prep Partner Performance'!U201</f>
        <v>0</v>
      </c>
      <c r="Z194" s="183">
        <f>'Prep Partner Performance'!V201</f>
        <v>0</v>
      </c>
      <c r="AA194" s="183">
        <f>'Prep Partner Performance'!W201</f>
        <v>0</v>
      </c>
      <c r="AB194" s="183">
        <f>'Prep Partner Performance'!X201</f>
        <v>0</v>
      </c>
      <c r="AC194" s="183">
        <f>'Prep Partner Performance'!Y201</f>
        <v>0</v>
      </c>
      <c r="AD194" s="183">
        <f>'Prep Partner Performance'!Z201</f>
        <v>0</v>
      </c>
      <c r="AE194" s="183">
        <f>'Prep Partner Performance'!AA201</f>
        <v>0</v>
      </c>
      <c r="AF194" s="183">
        <f>'Prep Partner Performance'!AB201</f>
        <v>0</v>
      </c>
      <c r="AG194" s="183">
        <f>'Prep Partner Performance'!AC201</f>
        <v>0</v>
      </c>
      <c r="AH194" s="183">
        <f>'Prep Partner Performance'!AD201</f>
        <v>0</v>
      </c>
      <c r="AI194" s="183">
        <f>'Prep Partner Performance'!AE201</f>
        <v>0</v>
      </c>
      <c r="AJ194" s="183">
        <f>'Prep Partner Performance'!AF201</f>
        <v>0</v>
      </c>
      <c r="AK194" s="183">
        <f>'Prep Partner Performance'!AG201</f>
        <v>0</v>
      </c>
      <c r="AL194" s="183">
        <f>'Prep Partner Performance'!AH201</f>
        <v>0</v>
      </c>
      <c r="AM194" s="176">
        <f t="shared" si="5"/>
        <v>0</v>
      </c>
      <c r="AN194" s="175" t="str">
        <f>'Prep Partner Performance'!B$3</f>
        <v>PrEP Partner Performance Tool version 2.0.0</v>
      </c>
      <c r="AO194" s="197">
        <f>'Prep Partner Performance'!AJ201</f>
        <v>0</v>
      </c>
    </row>
    <row r="195" spans="1:41" x14ac:dyDescent="0.25">
      <c r="A195" s="176" t="str">
        <f t="shared" ref="A195:A258" si="6">B195&amp;C195</f>
        <v>202205</v>
      </c>
      <c r="B195" s="177">
        <f>'Prep Partner Performance'!AE$2</f>
        <v>2022</v>
      </c>
      <c r="C195" s="178" t="str">
        <f>'Prep Partner Performance'!Z$2</f>
        <v>05</v>
      </c>
      <c r="D195" s="176">
        <f>'Prep Partner Performance'!G$2</f>
        <v>14943</v>
      </c>
      <c r="E195" s="175" t="str">
        <f>'Prep Partner Performance'!C$2</f>
        <v>Kisima Health Centre</v>
      </c>
      <c r="F195" s="197" t="str">
        <f>'Prep Partner Performance'!B$194</f>
        <v>Inconsistent or no condom use during intercourse</v>
      </c>
      <c r="G195" s="175" t="str">
        <f>'Prep Partner Performance'!C202</f>
        <v>Pregnant and Breast Feeding Women</v>
      </c>
      <c r="H195" s="175" t="str">
        <f>'Prep Partner Performance'!D202</f>
        <v>P01-194</v>
      </c>
      <c r="I195" s="183">
        <f>'Prep Partner Performance'!E202</f>
        <v>0</v>
      </c>
      <c r="J195" s="183">
        <f>'Prep Partner Performance'!F202</f>
        <v>0</v>
      </c>
      <c r="K195" s="183">
        <f>'Prep Partner Performance'!G202</f>
        <v>0</v>
      </c>
      <c r="L195" s="183">
        <f>'Prep Partner Performance'!H202</f>
        <v>0</v>
      </c>
      <c r="M195" s="183">
        <f>'Prep Partner Performance'!I202</f>
        <v>0</v>
      </c>
      <c r="N195" s="183">
        <f>'Prep Partner Performance'!J202</f>
        <v>0</v>
      </c>
      <c r="O195" s="183">
        <f>'Prep Partner Performance'!K202</f>
        <v>0</v>
      </c>
      <c r="P195" s="183">
        <f>'Prep Partner Performance'!L202</f>
        <v>0</v>
      </c>
      <c r="Q195" s="183">
        <f>'Prep Partner Performance'!M202</f>
        <v>0</v>
      </c>
      <c r="R195" s="183">
        <f>'Prep Partner Performance'!N202</f>
        <v>0</v>
      </c>
      <c r="S195" s="183">
        <f>'Prep Partner Performance'!O202</f>
        <v>0</v>
      </c>
      <c r="T195" s="183">
        <f>'Prep Partner Performance'!P202</f>
        <v>0</v>
      </c>
      <c r="U195" s="183">
        <f>'Prep Partner Performance'!Q202</f>
        <v>0</v>
      </c>
      <c r="V195" s="183">
        <f>'Prep Partner Performance'!R202</f>
        <v>0</v>
      </c>
      <c r="W195" s="183">
        <f>'Prep Partner Performance'!S202</f>
        <v>0</v>
      </c>
      <c r="X195" s="183">
        <f>'Prep Partner Performance'!T202</f>
        <v>0</v>
      </c>
      <c r="Y195" s="183">
        <f>'Prep Partner Performance'!U202</f>
        <v>0</v>
      </c>
      <c r="Z195" s="183">
        <f>'Prep Partner Performance'!V202</f>
        <v>0</v>
      </c>
      <c r="AA195" s="183">
        <f>'Prep Partner Performance'!W202</f>
        <v>0</v>
      </c>
      <c r="AB195" s="183">
        <f>'Prep Partner Performance'!X202</f>
        <v>0</v>
      </c>
      <c r="AC195" s="183">
        <f>'Prep Partner Performance'!Y202</f>
        <v>0</v>
      </c>
      <c r="AD195" s="183">
        <f>'Prep Partner Performance'!Z202</f>
        <v>0</v>
      </c>
      <c r="AE195" s="183">
        <f>'Prep Partner Performance'!AA202</f>
        <v>0</v>
      </c>
      <c r="AF195" s="183">
        <f>'Prep Partner Performance'!AB202</f>
        <v>0</v>
      </c>
      <c r="AG195" s="183">
        <f>'Prep Partner Performance'!AC202</f>
        <v>0</v>
      </c>
      <c r="AH195" s="183">
        <f>'Prep Partner Performance'!AD202</f>
        <v>0</v>
      </c>
      <c r="AI195" s="183">
        <f>'Prep Partner Performance'!AE202</f>
        <v>0</v>
      </c>
      <c r="AJ195" s="183">
        <f>'Prep Partner Performance'!AF202</f>
        <v>0</v>
      </c>
      <c r="AK195" s="183">
        <f>'Prep Partner Performance'!AG202</f>
        <v>0</v>
      </c>
      <c r="AL195" s="183">
        <f>'Prep Partner Performance'!AH202</f>
        <v>0</v>
      </c>
      <c r="AM195" s="176">
        <f t="shared" ref="AM195:AM258" si="7">SUM(I195:AL195)</f>
        <v>0</v>
      </c>
      <c r="AN195" s="175" t="str">
        <f>'Prep Partner Performance'!B$3</f>
        <v>PrEP Partner Performance Tool version 2.0.0</v>
      </c>
      <c r="AO195" s="197">
        <f>'Prep Partner Performance'!AJ202</f>
        <v>0</v>
      </c>
    </row>
    <row r="196" spans="1:41" x14ac:dyDescent="0.25">
      <c r="A196" s="176" t="str">
        <f t="shared" si="6"/>
        <v>202205</v>
      </c>
      <c r="B196" s="177">
        <f>'Prep Partner Performance'!AE$2</f>
        <v>2022</v>
      </c>
      <c r="C196" s="178" t="str">
        <f>'Prep Partner Performance'!Z$2</f>
        <v>05</v>
      </c>
      <c r="D196" s="176">
        <f>'Prep Partner Performance'!G$2</f>
        <v>14943</v>
      </c>
      <c r="E196" s="175" t="str">
        <f>'Prep Partner Performance'!C$2</f>
        <v>Kisima Health Centre</v>
      </c>
      <c r="F196" s="197" t="str">
        <f>'Prep Partner Performance'!B203</f>
        <v>Other Reasons</v>
      </c>
      <c r="G196" s="175" t="str">
        <f>'Prep Partner Performance'!C203</f>
        <v>Transgender</v>
      </c>
      <c r="H196" s="175" t="str">
        <f>'Prep Partner Performance'!D203</f>
        <v>P01-195</v>
      </c>
      <c r="I196" s="183">
        <f>'Prep Partner Performance'!E203</f>
        <v>0</v>
      </c>
      <c r="J196" s="183">
        <f>'Prep Partner Performance'!F203</f>
        <v>0</v>
      </c>
      <c r="K196" s="183">
        <f>'Prep Partner Performance'!G203</f>
        <v>0</v>
      </c>
      <c r="L196" s="183">
        <f>'Prep Partner Performance'!H203</f>
        <v>0</v>
      </c>
      <c r="M196" s="183">
        <f>'Prep Partner Performance'!I203</f>
        <v>0</v>
      </c>
      <c r="N196" s="183">
        <f>'Prep Partner Performance'!J203</f>
        <v>0</v>
      </c>
      <c r="O196" s="183">
        <f>'Prep Partner Performance'!K203</f>
        <v>0</v>
      </c>
      <c r="P196" s="183">
        <f>'Prep Partner Performance'!L203</f>
        <v>0</v>
      </c>
      <c r="Q196" s="183">
        <f>'Prep Partner Performance'!M203</f>
        <v>0</v>
      </c>
      <c r="R196" s="183">
        <f>'Prep Partner Performance'!N203</f>
        <v>0</v>
      </c>
      <c r="S196" s="183">
        <f>'Prep Partner Performance'!O203</f>
        <v>0</v>
      </c>
      <c r="T196" s="183">
        <f>'Prep Partner Performance'!P203</f>
        <v>0</v>
      </c>
      <c r="U196" s="183">
        <f>'Prep Partner Performance'!Q203</f>
        <v>0</v>
      </c>
      <c r="V196" s="183">
        <f>'Prep Partner Performance'!R203</f>
        <v>0</v>
      </c>
      <c r="W196" s="183">
        <f>'Prep Partner Performance'!S203</f>
        <v>0</v>
      </c>
      <c r="X196" s="183">
        <f>'Prep Partner Performance'!T203</f>
        <v>0</v>
      </c>
      <c r="Y196" s="183">
        <f>'Prep Partner Performance'!U203</f>
        <v>0</v>
      </c>
      <c r="Z196" s="183">
        <f>'Prep Partner Performance'!V203</f>
        <v>0</v>
      </c>
      <c r="AA196" s="183">
        <f>'Prep Partner Performance'!W203</f>
        <v>0</v>
      </c>
      <c r="AB196" s="183">
        <f>'Prep Partner Performance'!X203</f>
        <v>0</v>
      </c>
      <c r="AC196" s="183">
        <f>'Prep Partner Performance'!Y203</f>
        <v>0</v>
      </c>
      <c r="AD196" s="183">
        <f>'Prep Partner Performance'!Z203</f>
        <v>0</v>
      </c>
      <c r="AE196" s="183">
        <f>'Prep Partner Performance'!AA203</f>
        <v>0</v>
      </c>
      <c r="AF196" s="183">
        <f>'Prep Partner Performance'!AB203</f>
        <v>0</v>
      </c>
      <c r="AG196" s="183">
        <f>'Prep Partner Performance'!AC203</f>
        <v>0</v>
      </c>
      <c r="AH196" s="183">
        <f>'Prep Partner Performance'!AD203</f>
        <v>0</v>
      </c>
      <c r="AI196" s="183">
        <f>'Prep Partner Performance'!AE203</f>
        <v>0</v>
      </c>
      <c r="AJ196" s="183">
        <f>'Prep Partner Performance'!AF203</f>
        <v>0</v>
      </c>
      <c r="AK196" s="183">
        <f>'Prep Partner Performance'!AG203</f>
        <v>0</v>
      </c>
      <c r="AL196" s="183">
        <f>'Prep Partner Performance'!AH203</f>
        <v>0</v>
      </c>
      <c r="AM196" s="176">
        <f t="shared" si="7"/>
        <v>0</v>
      </c>
      <c r="AN196" s="175" t="str">
        <f>'Prep Partner Performance'!B$3</f>
        <v>PrEP Partner Performance Tool version 2.0.0</v>
      </c>
      <c r="AO196" s="197" t="str">
        <f>'Prep Partner Performance'!AJ203</f>
        <v/>
      </c>
    </row>
    <row r="197" spans="1:41" x14ac:dyDescent="0.25">
      <c r="A197" s="176" t="str">
        <f t="shared" si="6"/>
        <v>202205</v>
      </c>
      <c r="B197" s="177">
        <f>'Prep Partner Performance'!AE$2</f>
        <v>2022</v>
      </c>
      <c r="C197" s="178" t="str">
        <f>'Prep Partner Performance'!Z$2</f>
        <v>05</v>
      </c>
      <c r="D197" s="176">
        <f>'Prep Partner Performance'!G$2</f>
        <v>14943</v>
      </c>
      <c r="E197" s="175" t="str">
        <f>'Prep Partner Performance'!C$2</f>
        <v>Kisima Health Centre</v>
      </c>
      <c r="F197" s="197" t="str">
        <f>'Prep Partner Performance'!B$203</f>
        <v>Other Reasons</v>
      </c>
      <c r="G197" s="175" t="str">
        <f>'Prep Partner Performance'!C204</f>
        <v>Adolescent Girls and Young Women</v>
      </c>
      <c r="H197" s="175" t="str">
        <f>'Prep Partner Performance'!D204</f>
        <v>P01-196</v>
      </c>
      <c r="I197" s="183">
        <f>'Prep Partner Performance'!E204</f>
        <v>0</v>
      </c>
      <c r="J197" s="183">
        <f>'Prep Partner Performance'!F204</f>
        <v>0</v>
      </c>
      <c r="K197" s="183">
        <f>'Prep Partner Performance'!G204</f>
        <v>0</v>
      </c>
      <c r="L197" s="183">
        <f>'Prep Partner Performance'!H204</f>
        <v>0</v>
      </c>
      <c r="M197" s="183">
        <f>'Prep Partner Performance'!I204</f>
        <v>0</v>
      </c>
      <c r="N197" s="183">
        <f>'Prep Partner Performance'!J204</f>
        <v>0</v>
      </c>
      <c r="O197" s="183">
        <f>'Prep Partner Performance'!K204</f>
        <v>0</v>
      </c>
      <c r="P197" s="183">
        <f>'Prep Partner Performance'!L204</f>
        <v>0</v>
      </c>
      <c r="Q197" s="183">
        <f>'Prep Partner Performance'!M204</f>
        <v>0</v>
      </c>
      <c r="R197" s="183">
        <f>'Prep Partner Performance'!N204</f>
        <v>0</v>
      </c>
      <c r="S197" s="183">
        <f>'Prep Partner Performance'!O204</f>
        <v>0</v>
      </c>
      <c r="T197" s="183">
        <f>'Prep Partner Performance'!P204</f>
        <v>0</v>
      </c>
      <c r="U197" s="183">
        <f>'Prep Partner Performance'!Q204</f>
        <v>0</v>
      </c>
      <c r="V197" s="183">
        <f>'Prep Partner Performance'!R204</f>
        <v>0</v>
      </c>
      <c r="W197" s="183">
        <f>'Prep Partner Performance'!S204</f>
        <v>0</v>
      </c>
      <c r="X197" s="183">
        <f>'Prep Partner Performance'!T204</f>
        <v>0</v>
      </c>
      <c r="Y197" s="183">
        <f>'Prep Partner Performance'!U204</f>
        <v>0</v>
      </c>
      <c r="Z197" s="183">
        <f>'Prep Partner Performance'!V204</f>
        <v>0</v>
      </c>
      <c r="AA197" s="183">
        <f>'Prep Partner Performance'!W204</f>
        <v>0</v>
      </c>
      <c r="AB197" s="183">
        <f>'Prep Partner Performance'!X204</f>
        <v>0</v>
      </c>
      <c r="AC197" s="183">
        <f>'Prep Partner Performance'!Y204</f>
        <v>0</v>
      </c>
      <c r="AD197" s="183">
        <f>'Prep Partner Performance'!Z204</f>
        <v>0</v>
      </c>
      <c r="AE197" s="183">
        <f>'Prep Partner Performance'!AA204</f>
        <v>0</v>
      </c>
      <c r="AF197" s="183">
        <f>'Prep Partner Performance'!AB204</f>
        <v>0</v>
      </c>
      <c r="AG197" s="183">
        <f>'Prep Partner Performance'!AC204</f>
        <v>0</v>
      </c>
      <c r="AH197" s="183">
        <f>'Prep Partner Performance'!AD204</f>
        <v>0</v>
      </c>
      <c r="AI197" s="183">
        <f>'Prep Partner Performance'!AE204</f>
        <v>0</v>
      </c>
      <c r="AJ197" s="183">
        <f>'Prep Partner Performance'!AF204</f>
        <v>0</v>
      </c>
      <c r="AK197" s="183">
        <f>'Prep Partner Performance'!AG204</f>
        <v>0</v>
      </c>
      <c r="AL197" s="183">
        <f>'Prep Partner Performance'!AH204</f>
        <v>0</v>
      </c>
      <c r="AM197" s="176">
        <f t="shared" si="7"/>
        <v>0</v>
      </c>
      <c r="AN197" s="175" t="str">
        <f>'Prep Partner Performance'!B$3</f>
        <v>PrEP Partner Performance Tool version 2.0.0</v>
      </c>
      <c r="AO197" s="197" t="str">
        <f>'Prep Partner Performance'!AJ204</f>
        <v/>
      </c>
    </row>
    <row r="198" spans="1:41" x14ac:dyDescent="0.25">
      <c r="A198" s="176" t="str">
        <f t="shared" si="6"/>
        <v>202205</v>
      </c>
      <c r="B198" s="177">
        <f>'Prep Partner Performance'!AE$2</f>
        <v>2022</v>
      </c>
      <c r="C198" s="178" t="str">
        <f>'Prep Partner Performance'!Z$2</f>
        <v>05</v>
      </c>
      <c r="D198" s="176">
        <f>'Prep Partner Performance'!G$2</f>
        <v>14943</v>
      </c>
      <c r="E198" s="175" t="str">
        <f>'Prep Partner Performance'!C$2</f>
        <v>Kisima Health Centre</v>
      </c>
      <c r="F198" s="197" t="str">
        <f>'Prep Partner Performance'!B$203</f>
        <v>Other Reasons</v>
      </c>
      <c r="G198" s="175" t="str">
        <f>'Prep Partner Performance'!C205</f>
        <v>Men who have Sex With Men</v>
      </c>
      <c r="H198" s="175" t="str">
        <f>'Prep Partner Performance'!D205</f>
        <v>P01-197</v>
      </c>
      <c r="I198" s="183">
        <f>'Prep Partner Performance'!E205</f>
        <v>0</v>
      </c>
      <c r="J198" s="183">
        <f>'Prep Partner Performance'!F205</f>
        <v>0</v>
      </c>
      <c r="K198" s="183">
        <f>'Prep Partner Performance'!G205</f>
        <v>0</v>
      </c>
      <c r="L198" s="183">
        <f>'Prep Partner Performance'!H205</f>
        <v>0</v>
      </c>
      <c r="M198" s="183">
        <f>'Prep Partner Performance'!I205</f>
        <v>0</v>
      </c>
      <c r="N198" s="183">
        <f>'Prep Partner Performance'!J205</f>
        <v>0</v>
      </c>
      <c r="O198" s="183">
        <f>'Prep Partner Performance'!K205</f>
        <v>0</v>
      </c>
      <c r="P198" s="183">
        <f>'Prep Partner Performance'!L205</f>
        <v>0</v>
      </c>
      <c r="Q198" s="183">
        <f>'Prep Partner Performance'!M205</f>
        <v>0</v>
      </c>
      <c r="R198" s="183">
        <f>'Prep Partner Performance'!N205</f>
        <v>0</v>
      </c>
      <c r="S198" s="183">
        <f>'Prep Partner Performance'!O205</f>
        <v>0</v>
      </c>
      <c r="T198" s="183">
        <f>'Prep Partner Performance'!P205</f>
        <v>0</v>
      </c>
      <c r="U198" s="183">
        <f>'Prep Partner Performance'!Q205</f>
        <v>0</v>
      </c>
      <c r="V198" s="183">
        <f>'Prep Partner Performance'!R205</f>
        <v>0</v>
      </c>
      <c r="W198" s="183">
        <f>'Prep Partner Performance'!S205</f>
        <v>0</v>
      </c>
      <c r="X198" s="183">
        <f>'Prep Partner Performance'!T205</f>
        <v>0</v>
      </c>
      <c r="Y198" s="183">
        <f>'Prep Partner Performance'!U205</f>
        <v>0</v>
      </c>
      <c r="Z198" s="183">
        <f>'Prep Partner Performance'!V205</f>
        <v>0</v>
      </c>
      <c r="AA198" s="183">
        <f>'Prep Partner Performance'!W205</f>
        <v>0</v>
      </c>
      <c r="AB198" s="183">
        <f>'Prep Partner Performance'!X205</f>
        <v>0</v>
      </c>
      <c r="AC198" s="183">
        <f>'Prep Partner Performance'!Y205</f>
        <v>0</v>
      </c>
      <c r="AD198" s="183">
        <f>'Prep Partner Performance'!Z205</f>
        <v>0</v>
      </c>
      <c r="AE198" s="183">
        <f>'Prep Partner Performance'!AA205</f>
        <v>0</v>
      </c>
      <c r="AF198" s="183">
        <f>'Prep Partner Performance'!AB205</f>
        <v>0</v>
      </c>
      <c r="AG198" s="183">
        <f>'Prep Partner Performance'!AC205</f>
        <v>0</v>
      </c>
      <c r="AH198" s="183">
        <f>'Prep Partner Performance'!AD205</f>
        <v>0</v>
      </c>
      <c r="AI198" s="183">
        <f>'Prep Partner Performance'!AE205</f>
        <v>0</v>
      </c>
      <c r="AJ198" s="183">
        <f>'Prep Partner Performance'!AF205</f>
        <v>0</v>
      </c>
      <c r="AK198" s="183">
        <f>'Prep Partner Performance'!AG205</f>
        <v>0</v>
      </c>
      <c r="AL198" s="183">
        <f>'Prep Partner Performance'!AH205</f>
        <v>0</v>
      </c>
      <c r="AM198" s="176">
        <f t="shared" si="7"/>
        <v>0</v>
      </c>
      <c r="AN198" s="175" t="str">
        <f>'Prep Partner Performance'!B$3</f>
        <v>PrEP Partner Performance Tool version 2.0.0</v>
      </c>
      <c r="AO198" s="197" t="str">
        <f>'Prep Partner Performance'!AJ205</f>
        <v/>
      </c>
    </row>
    <row r="199" spans="1:41" x14ac:dyDescent="0.25">
      <c r="A199" s="176" t="str">
        <f t="shared" si="6"/>
        <v>202205</v>
      </c>
      <c r="B199" s="177">
        <f>'Prep Partner Performance'!AE$2</f>
        <v>2022</v>
      </c>
      <c r="C199" s="178" t="str">
        <f>'Prep Partner Performance'!Z$2</f>
        <v>05</v>
      </c>
      <c r="D199" s="176">
        <f>'Prep Partner Performance'!G$2</f>
        <v>14943</v>
      </c>
      <c r="E199" s="175" t="str">
        <f>'Prep Partner Performance'!C$2</f>
        <v>Kisima Health Centre</v>
      </c>
      <c r="F199" s="197" t="str">
        <f>'Prep Partner Performance'!B$203</f>
        <v>Other Reasons</v>
      </c>
      <c r="G199" s="175" t="str">
        <f>'Prep Partner Performance'!C206</f>
        <v>Men at high risk</v>
      </c>
      <c r="H199" s="175" t="str">
        <f>'Prep Partner Performance'!D206</f>
        <v>P01-198</v>
      </c>
      <c r="I199" s="183">
        <f>'Prep Partner Performance'!E206</f>
        <v>0</v>
      </c>
      <c r="J199" s="183">
        <f>'Prep Partner Performance'!F206</f>
        <v>0</v>
      </c>
      <c r="K199" s="183">
        <f>'Prep Partner Performance'!G206</f>
        <v>0</v>
      </c>
      <c r="L199" s="183">
        <f>'Prep Partner Performance'!H206</f>
        <v>0</v>
      </c>
      <c r="M199" s="183">
        <f>'Prep Partner Performance'!I206</f>
        <v>0</v>
      </c>
      <c r="N199" s="183">
        <f>'Prep Partner Performance'!J206</f>
        <v>0</v>
      </c>
      <c r="O199" s="183">
        <f>'Prep Partner Performance'!K206</f>
        <v>0</v>
      </c>
      <c r="P199" s="183">
        <f>'Prep Partner Performance'!L206</f>
        <v>0</v>
      </c>
      <c r="Q199" s="183">
        <f>'Prep Partner Performance'!M206</f>
        <v>0</v>
      </c>
      <c r="R199" s="183">
        <f>'Prep Partner Performance'!N206</f>
        <v>0</v>
      </c>
      <c r="S199" s="183">
        <f>'Prep Partner Performance'!O206</f>
        <v>0</v>
      </c>
      <c r="T199" s="183">
        <f>'Prep Partner Performance'!P206</f>
        <v>0</v>
      </c>
      <c r="U199" s="183">
        <f>'Prep Partner Performance'!Q206</f>
        <v>0</v>
      </c>
      <c r="V199" s="183">
        <f>'Prep Partner Performance'!R206</f>
        <v>0</v>
      </c>
      <c r="W199" s="183">
        <f>'Prep Partner Performance'!S206</f>
        <v>0</v>
      </c>
      <c r="X199" s="183">
        <f>'Prep Partner Performance'!T206</f>
        <v>0</v>
      </c>
      <c r="Y199" s="183">
        <f>'Prep Partner Performance'!U206</f>
        <v>0</v>
      </c>
      <c r="Z199" s="183">
        <f>'Prep Partner Performance'!V206</f>
        <v>0</v>
      </c>
      <c r="AA199" s="183">
        <f>'Prep Partner Performance'!W206</f>
        <v>0</v>
      </c>
      <c r="AB199" s="183">
        <f>'Prep Partner Performance'!X206</f>
        <v>0</v>
      </c>
      <c r="AC199" s="183">
        <f>'Prep Partner Performance'!Y206</f>
        <v>0</v>
      </c>
      <c r="AD199" s="183">
        <f>'Prep Partner Performance'!Z206</f>
        <v>0</v>
      </c>
      <c r="AE199" s="183">
        <f>'Prep Partner Performance'!AA206</f>
        <v>0</v>
      </c>
      <c r="AF199" s="183">
        <f>'Prep Partner Performance'!AB206</f>
        <v>0</v>
      </c>
      <c r="AG199" s="183">
        <f>'Prep Partner Performance'!AC206</f>
        <v>0</v>
      </c>
      <c r="AH199" s="183">
        <f>'Prep Partner Performance'!AD206</f>
        <v>0</v>
      </c>
      <c r="AI199" s="183">
        <f>'Prep Partner Performance'!AE206</f>
        <v>0</v>
      </c>
      <c r="AJ199" s="183">
        <f>'Prep Partner Performance'!AF206</f>
        <v>0</v>
      </c>
      <c r="AK199" s="183">
        <f>'Prep Partner Performance'!AG206</f>
        <v>0</v>
      </c>
      <c r="AL199" s="183">
        <f>'Prep Partner Performance'!AH206</f>
        <v>0</v>
      </c>
      <c r="AM199" s="176">
        <f t="shared" si="7"/>
        <v>0</v>
      </c>
      <c r="AN199" s="175" t="str">
        <f>'Prep Partner Performance'!B$3</f>
        <v>PrEP Partner Performance Tool version 2.0.0</v>
      </c>
      <c r="AO199" s="197" t="str">
        <f>'Prep Partner Performance'!AJ206</f>
        <v/>
      </c>
    </row>
    <row r="200" spans="1:41" x14ac:dyDescent="0.25">
      <c r="A200" s="176" t="str">
        <f t="shared" si="6"/>
        <v>202205</v>
      </c>
      <c r="B200" s="177">
        <f>'Prep Partner Performance'!AE$2</f>
        <v>2022</v>
      </c>
      <c r="C200" s="178" t="str">
        <f>'Prep Partner Performance'!Z$2</f>
        <v>05</v>
      </c>
      <c r="D200" s="176">
        <f>'Prep Partner Performance'!G$2</f>
        <v>14943</v>
      </c>
      <c r="E200" s="175" t="str">
        <f>'Prep Partner Performance'!C$2</f>
        <v>Kisima Health Centre</v>
      </c>
      <c r="F200" s="197" t="str">
        <f>'Prep Partner Performance'!B$203</f>
        <v>Other Reasons</v>
      </c>
      <c r="G200" s="175" t="str">
        <f>'Prep Partner Performance'!C207</f>
        <v>Female Sex Workers</v>
      </c>
      <c r="H200" s="175" t="str">
        <f>'Prep Partner Performance'!D207</f>
        <v>P01-199</v>
      </c>
      <c r="I200" s="183">
        <f>'Prep Partner Performance'!E207</f>
        <v>0</v>
      </c>
      <c r="J200" s="183">
        <f>'Prep Partner Performance'!F207</f>
        <v>0</v>
      </c>
      <c r="K200" s="183">
        <f>'Prep Partner Performance'!G207</f>
        <v>0</v>
      </c>
      <c r="L200" s="183">
        <f>'Prep Partner Performance'!H207</f>
        <v>0</v>
      </c>
      <c r="M200" s="183">
        <f>'Prep Partner Performance'!I207</f>
        <v>0</v>
      </c>
      <c r="N200" s="183">
        <f>'Prep Partner Performance'!J207</f>
        <v>0</v>
      </c>
      <c r="O200" s="183">
        <f>'Prep Partner Performance'!K207</f>
        <v>0</v>
      </c>
      <c r="P200" s="183">
        <f>'Prep Partner Performance'!L207</f>
        <v>0</v>
      </c>
      <c r="Q200" s="183">
        <f>'Prep Partner Performance'!M207</f>
        <v>0</v>
      </c>
      <c r="R200" s="183">
        <f>'Prep Partner Performance'!N207</f>
        <v>0</v>
      </c>
      <c r="S200" s="183">
        <f>'Prep Partner Performance'!O207</f>
        <v>0</v>
      </c>
      <c r="T200" s="183">
        <f>'Prep Partner Performance'!P207</f>
        <v>0</v>
      </c>
      <c r="U200" s="183">
        <f>'Prep Partner Performance'!Q207</f>
        <v>0</v>
      </c>
      <c r="V200" s="183">
        <f>'Prep Partner Performance'!R207</f>
        <v>0</v>
      </c>
      <c r="W200" s="183">
        <f>'Prep Partner Performance'!S207</f>
        <v>0</v>
      </c>
      <c r="X200" s="183">
        <f>'Prep Partner Performance'!T207</f>
        <v>0</v>
      </c>
      <c r="Y200" s="183">
        <f>'Prep Partner Performance'!U207</f>
        <v>0</v>
      </c>
      <c r="Z200" s="183">
        <f>'Prep Partner Performance'!V207</f>
        <v>0</v>
      </c>
      <c r="AA200" s="183">
        <f>'Prep Partner Performance'!W207</f>
        <v>0</v>
      </c>
      <c r="AB200" s="183">
        <f>'Prep Partner Performance'!X207</f>
        <v>0</v>
      </c>
      <c r="AC200" s="183">
        <f>'Prep Partner Performance'!Y207</f>
        <v>0</v>
      </c>
      <c r="AD200" s="183">
        <f>'Prep Partner Performance'!Z207</f>
        <v>0</v>
      </c>
      <c r="AE200" s="183">
        <f>'Prep Partner Performance'!AA207</f>
        <v>0</v>
      </c>
      <c r="AF200" s="183">
        <f>'Prep Partner Performance'!AB207</f>
        <v>0</v>
      </c>
      <c r="AG200" s="183">
        <f>'Prep Partner Performance'!AC207</f>
        <v>0</v>
      </c>
      <c r="AH200" s="183">
        <f>'Prep Partner Performance'!AD207</f>
        <v>0</v>
      </c>
      <c r="AI200" s="183">
        <f>'Prep Partner Performance'!AE207</f>
        <v>0</v>
      </c>
      <c r="AJ200" s="183">
        <f>'Prep Partner Performance'!AF207</f>
        <v>0</v>
      </c>
      <c r="AK200" s="183">
        <f>'Prep Partner Performance'!AG207</f>
        <v>0</v>
      </c>
      <c r="AL200" s="183">
        <f>'Prep Partner Performance'!AH207</f>
        <v>0</v>
      </c>
      <c r="AM200" s="176">
        <f t="shared" si="7"/>
        <v>0</v>
      </c>
      <c r="AN200" s="175" t="str">
        <f>'Prep Partner Performance'!B$3</f>
        <v>PrEP Partner Performance Tool version 2.0.0</v>
      </c>
      <c r="AO200" s="197" t="str">
        <f>'Prep Partner Performance'!AJ207</f>
        <v/>
      </c>
    </row>
    <row r="201" spans="1:41" x14ac:dyDescent="0.25">
      <c r="A201" s="176" t="str">
        <f t="shared" si="6"/>
        <v>202205</v>
      </c>
      <c r="B201" s="177">
        <f>'Prep Partner Performance'!AE$2</f>
        <v>2022</v>
      </c>
      <c r="C201" s="178" t="str">
        <f>'Prep Partner Performance'!Z$2</f>
        <v>05</v>
      </c>
      <c r="D201" s="176">
        <f>'Prep Partner Performance'!G$2</f>
        <v>14943</v>
      </c>
      <c r="E201" s="175" t="str">
        <f>'Prep Partner Performance'!C$2</f>
        <v>Kisima Health Centre</v>
      </c>
      <c r="F201" s="197" t="str">
        <f>'Prep Partner Performance'!B$203</f>
        <v>Other Reasons</v>
      </c>
      <c r="G201" s="175" t="str">
        <f>'Prep Partner Performance'!C208</f>
        <v>People who Inject Drugs</v>
      </c>
      <c r="H201" s="175" t="str">
        <f>'Prep Partner Performance'!D208</f>
        <v>P01-200</v>
      </c>
      <c r="I201" s="183">
        <f>'Prep Partner Performance'!E208</f>
        <v>0</v>
      </c>
      <c r="J201" s="183">
        <f>'Prep Partner Performance'!F208</f>
        <v>0</v>
      </c>
      <c r="K201" s="183">
        <f>'Prep Partner Performance'!G208</f>
        <v>0</v>
      </c>
      <c r="L201" s="183">
        <f>'Prep Partner Performance'!H208</f>
        <v>0</v>
      </c>
      <c r="M201" s="183">
        <f>'Prep Partner Performance'!I208</f>
        <v>0</v>
      </c>
      <c r="N201" s="183">
        <f>'Prep Partner Performance'!J208</f>
        <v>0</v>
      </c>
      <c r="O201" s="183">
        <f>'Prep Partner Performance'!K208</f>
        <v>0</v>
      </c>
      <c r="P201" s="183">
        <f>'Prep Partner Performance'!L208</f>
        <v>0</v>
      </c>
      <c r="Q201" s="183">
        <f>'Prep Partner Performance'!M208</f>
        <v>0</v>
      </c>
      <c r="R201" s="183">
        <f>'Prep Partner Performance'!N208</f>
        <v>0</v>
      </c>
      <c r="S201" s="183">
        <f>'Prep Partner Performance'!O208</f>
        <v>0</v>
      </c>
      <c r="T201" s="183">
        <f>'Prep Partner Performance'!P208</f>
        <v>0</v>
      </c>
      <c r="U201" s="183">
        <f>'Prep Partner Performance'!Q208</f>
        <v>0</v>
      </c>
      <c r="V201" s="183">
        <f>'Prep Partner Performance'!R208</f>
        <v>0</v>
      </c>
      <c r="W201" s="183">
        <f>'Prep Partner Performance'!S208</f>
        <v>0</v>
      </c>
      <c r="X201" s="183">
        <f>'Prep Partner Performance'!T208</f>
        <v>0</v>
      </c>
      <c r="Y201" s="183">
        <f>'Prep Partner Performance'!U208</f>
        <v>0</v>
      </c>
      <c r="Z201" s="183">
        <f>'Prep Partner Performance'!V208</f>
        <v>0</v>
      </c>
      <c r="AA201" s="183">
        <f>'Prep Partner Performance'!W208</f>
        <v>0</v>
      </c>
      <c r="AB201" s="183">
        <f>'Prep Partner Performance'!X208</f>
        <v>0</v>
      </c>
      <c r="AC201" s="183">
        <f>'Prep Partner Performance'!Y208</f>
        <v>0</v>
      </c>
      <c r="AD201" s="183">
        <f>'Prep Partner Performance'!Z208</f>
        <v>0</v>
      </c>
      <c r="AE201" s="183">
        <f>'Prep Partner Performance'!AA208</f>
        <v>0</v>
      </c>
      <c r="AF201" s="183">
        <f>'Prep Partner Performance'!AB208</f>
        <v>0</v>
      </c>
      <c r="AG201" s="183">
        <f>'Prep Partner Performance'!AC208</f>
        <v>0</v>
      </c>
      <c r="AH201" s="183">
        <f>'Prep Partner Performance'!AD208</f>
        <v>0</v>
      </c>
      <c r="AI201" s="183">
        <f>'Prep Partner Performance'!AE208</f>
        <v>0</v>
      </c>
      <c r="AJ201" s="183">
        <f>'Prep Partner Performance'!AF208</f>
        <v>0</v>
      </c>
      <c r="AK201" s="183">
        <f>'Prep Partner Performance'!AG208</f>
        <v>0</v>
      </c>
      <c r="AL201" s="183">
        <f>'Prep Partner Performance'!AH208</f>
        <v>0</v>
      </c>
      <c r="AM201" s="176">
        <f t="shared" si="7"/>
        <v>0</v>
      </c>
      <c r="AN201" s="175" t="str">
        <f>'Prep Partner Performance'!B$3</f>
        <v>PrEP Partner Performance Tool version 2.0.0</v>
      </c>
      <c r="AO201" s="197" t="str">
        <f>'Prep Partner Performance'!AJ208</f>
        <v/>
      </c>
    </row>
    <row r="202" spans="1:41" x14ac:dyDescent="0.25">
      <c r="A202" s="176" t="str">
        <f t="shared" si="6"/>
        <v>202205</v>
      </c>
      <c r="B202" s="177">
        <f>'Prep Partner Performance'!AE$2</f>
        <v>2022</v>
      </c>
      <c r="C202" s="178" t="str">
        <f>'Prep Partner Performance'!Z$2</f>
        <v>05</v>
      </c>
      <c r="D202" s="176">
        <f>'Prep Partner Performance'!G$2</f>
        <v>14943</v>
      </c>
      <c r="E202" s="175" t="str">
        <f>'Prep Partner Performance'!C$2</f>
        <v>Kisima Health Centre</v>
      </c>
      <c r="F202" s="197" t="str">
        <f>'Prep Partner Performance'!B$203</f>
        <v>Other Reasons</v>
      </c>
      <c r="G202" s="175" t="str">
        <f>'Prep Partner Performance'!C209</f>
        <v>Other Women</v>
      </c>
      <c r="H202" s="175" t="str">
        <f>'Prep Partner Performance'!D209</f>
        <v>P01-201</v>
      </c>
      <c r="I202" s="183">
        <f>'Prep Partner Performance'!E209</f>
        <v>0</v>
      </c>
      <c r="J202" s="183">
        <f>'Prep Partner Performance'!F209</f>
        <v>0</v>
      </c>
      <c r="K202" s="183">
        <f>'Prep Partner Performance'!G209</f>
        <v>0</v>
      </c>
      <c r="L202" s="183">
        <f>'Prep Partner Performance'!H209</f>
        <v>0</v>
      </c>
      <c r="M202" s="183">
        <f>'Prep Partner Performance'!I209</f>
        <v>0</v>
      </c>
      <c r="N202" s="183">
        <f>'Prep Partner Performance'!J209</f>
        <v>0</v>
      </c>
      <c r="O202" s="183">
        <f>'Prep Partner Performance'!K209</f>
        <v>0</v>
      </c>
      <c r="P202" s="183">
        <f>'Prep Partner Performance'!L209</f>
        <v>0</v>
      </c>
      <c r="Q202" s="183">
        <f>'Prep Partner Performance'!M209</f>
        <v>0</v>
      </c>
      <c r="R202" s="183">
        <f>'Prep Partner Performance'!N209</f>
        <v>0</v>
      </c>
      <c r="S202" s="183">
        <f>'Prep Partner Performance'!O209</f>
        <v>0</v>
      </c>
      <c r="T202" s="183">
        <f>'Prep Partner Performance'!P209</f>
        <v>0</v>
      </c>
      <c r="U202" s="183">
        <f>'Prep Partner Performance'!Q209</f>
        <v>0</v>
      </c>
      <c r="V202" s="183">
        <f>'Prep Partner Performance'!R209</f>
        <v>0</v>
      </c>
      <c r="W202" s="183">
        <f>'Prep Partner Performance'!S209</f>
        <v>0</v>
      </c>
      <c r="X202" s="183">
        <f>'Prep Partner Performance'!T209</f>
        <v>0</v>
      </c>
      <c r="Y202" s="183">
        <f>'Prep Partner Performance'!U209</f>
        <v>0</v>
      </c>
      <c r="Z202" s="183">
        <f>'Prep Partner Performance'!V209</f>
        <v>0</v>
      </c>
      <c r="AA202" s="183">
        <f>'Prep Partner Performance'!W209</f>
        <v>0</v>
      </c>
      <c r="AB202" s="183">
        <f>'Prep Partner Performance'!X209</f>
        <v>0</v>
      </c>
      <c r="AC202" s="183">
        <f>'Prep Partner Performance'!Y209</f>
        <v>0</v>
      </c>
      <c r="AD202" s="183">
        <f>'Prep Partner Performance'!Z209</f>
        <v>0</v>
      </c>
      <c r="AE202" s="183">
        <f>'Prep Partner Performance'!AA209</f>
        <v>0</v>
      </c>
      <c r="AF202" s="183">
        <f>'Prep Partner Performance'!AB209</f>
        <v>0</v>
      </c>
      <c r="AG202" s="183">
        <f>'Prep Partner Performance'!AC209</f>
        <v>0</v>
      </c>
      <c r="AH202" s="183">
        <f>'Prep Partner Performance'!AD209</f>
        <v>0</v>
      </c>
      <c r="AI202" s="183">
        <f>'Prep Partner Performance'!AE209</f>
        <v>0</v>
      </c>
      <c r="AJ202" s="183">
        <f>'Prep Partner Performance'!AF209</f>
        <v>0</v>
      </c>
      <c r="AK202" s="183">
        <f>'Prep Partner Performance'!AG209</f>
        <v>0</v>
      </c>
      <c r="AL202" s="183">
        <f>'Prep Partner Performance'!AH209</f>
        <v>0</v>
      </c>
      <c r="AM202" s="176">
        <f t="shared" si="7"/>
        <v>0</v>
      </c>
      <c r="AN202" s="175" t="str">
        <f>'Prep Partner Performance'!B$3</f>
        <v>PrEP Partner Performance Tool version 2.0.0</v>
      </c>
      <c r="AO202" s="197" t="str">
        <f>'Prep Partner Performance'!AJ209</f>
        <v/>
      </c>
    </row>
    <row r="203" spans="1:41" x14ac:dyDescent="0.25">
      <c r="A203" s="176" t="str">
        <f t="shared" si="6"/>
        <v>202205</v>
      </c>
      <c r="B203" s="177">
        <f>'Prep Partner Performance'!AE$2</f>
        <v>2022</v>
      </c>
      <c r="C203" s="178" t="str">
        <f>'Prep Partner Performance'!Z$2</f>
        <v>05</v>
      </c>
      <c r="D203" s="176">
        <f>'Prep Partner Performance'!G$2</f>
        <v>14943</v>
      </c>
      <c r="E203" s="175" t="str">
        <f>'Prep Partner Performance'!C$2</f>
        <v>Kisima Health Centre</v>
      </c>
      <c r="F203" s="197" t="str">
        <f>'Prep Partner Performance'!B$203</f>
        <v>Other Reasons</v>
      </c>
      <c r="G203" s="175" t="str">
        <f>'Prep Partner Performance'!C210</f>
        <v>Serodiscordant Couple</v>
      </c>
      <c r="H203" s="175" t="str">
        <f>'Prep Partner Performance'!D210</f>
        <v>P01-202</v>
      </c>
      <c r="I203" s="183">
        <f>'Prep Partner Performance'!E210</f>
        <v>0</v>
      </c>
      <c r="J203" s="183">
        <f>'Prep Partner Performance'!F210</f>
        <v>0</v>
      </c>
      <c r="K203" s="183">
        <f>'Prep Partner Performance'!G210</f>
        <v>0</v>
      </c>
      <c r="L203" s="183">
        <f>'Prep Partner Performance'!H210</f>
        <v>0</v>
      </c>
      <c r="M203" s="183">
        <f>'Prep Partner Performance'!I210</f>
        <v>0</v>
      </c>
      <c r="N203" s="183">
        <f>'Prep Partner Performance'!J210</f>
        <v>0</v>
      </c>
      <c r="O203" s="183">
        <f>'Prep Partner Performance'!K210</f>
        <v>0</v>
      </c>
      <c r="P203" s="183">
        <f>'Prep Partner Performance'!L210</f>
        <v>0</v>
      </c>
      <c r="Q203" s="183">
        <f>'Prep Partner Performance'!M210</f>
        <v>0</v>
      </c>
      <c r="R203" s="183">
        <f>'Prep Partner Performance'!N210</f>
        <v>0</v>
      </c>
      <c r="S203" s="183">
        <f>'Prep Partner Performance'!O210</f>
        <v>0</v>
      </c>
      <c r="T203" s="183">
        <f>'Prep Partner Performance'!P210</f>
        <v>0</v>
      </c>
      <c r="U203" s="183">
        <f>'Prep Partner Performance'!Q210</f>
        <v>0</v>
      </c>
      <c r="V203" s="183">
        <f>'Prep Partner Performance'!R210</f>
        <v>0</v>
      </c>
      <c r="W203" s="183">
        <f>'Prep Partner Performance'!S210</f>
        <v>0</v>
      </c>
      <c r="X203" s="183">
        <f>'Prep Partner Performance'!T210</f>
        <v>0</v>
      </c>
      <c r="Y203" s="183">
        <f>'Prep Partner Performance'!U210</f>
        <v>0</v>
      </c>
      <c r="Z203" s="183">
        <f>'Prep Partner Performance'!V210</f>
        <v>0</v>
      </c>
      <c r="AA203" s="183">
        <f>'Prep Partner Performance'!W210</f>
        <v>0</v>
      </c>
      <c r="AB203" s="183">
        <f>'Prep Partner Performance'!X210</f>
        <v>0</v>
      </c>
      <c r="AC203" s="183">
        <f>'Prep Partner Performance'!Y210</f>
        <v>0</v>
      </c>
      <c r="AD203" s="183">
        <f>'Prep Partner Performance'!Z210</f>
        <v>0</v>
      </c>
      <c r="AE203" s="183">
        <f>'Prep Partner Performance'!AA210</f>
        <v>0</v>
      </c>
      <c r="AF203" s="183">
        <f>'Prep Partner Performance'!AB210</f>
        <v>0</v>
      </c>
      <c r="AG203" s="183">
        <f>'Prep Partner Performance'!AC210</f>
        <v>0</v>
      </c>
      <c r="AH203" s="183">
        <f>'Prep Partner Performance'!AD210</f>
        <v>0</v>
      </c>
      <c r="AI203" s="183">
        <f>'Prep Partner Performance'!AE210</f>
        <v>0</v>
      </c>
      <c r="AJ203" s="183">
        <f>'Prep Partner Performance'!AF210</f>
        <v>0</v>
      </c>
      <c r="AK203" s="183">
        <f>'Prep Partner Performance'!AG210</f>
        <v>0</v>
      </c>
      <c r="AL203" s="183">
        <f>'Prep Partner Performance'!AH210</f>
        <v>0</v>
      </c>
      <c r="AM203" s="176">
        <f t="shared" si="7"/>
        <v>0</v>
      </c>
      <c r="AN203" s="175" t="str">
        <f>'Prep Partner Performance'!B$3</f>
        <v>PrEP Partner Performance Tool version 2.0.0</v>
      </c>
      <c r="AO203" s="197" t="str">
        <f>'Prep Partner Performance'!AJ210</f>
        <v/>
      </c>
    </row>
    <row r="204" spans="1:41" s="196" customFormat="1" x14ac:dyDescent="0.25">
      <c r="A204" s="186" t="str">
        <f t="shared" si="6"/>
        <v>202205</v>
      </c>
      <c r="B204" s="187">
        <f>'Prep Partner Performance'!AE$2</f>
        <v>2022</v>
      </c>
      <c r="C204" s="188" t="str">
        <f>'Prep Partner Performance'!Z$2</f>
        <v>05</v>
      </c>
      <c r="D204" s="186">
        <f>'Prep Partner Performance'!G$2</f>
        <v>14943</v>
      </c>
      <c r="E204" s="189" t="str">
        <f>'Prep Partner Performance'!C$2</f>
        <v>Kisima Health Centre</v>
      </c>
      <c r="F204" s="200" t="str">
        <f>'Prep Partner Performance'!B$203</f>
        <v>Other Reasons</v>
      </c>
      <c r="G204" s="189" t="str">
        <f>'Prep Partner Performance'!C211</f>
        <v>Pregnant and Breast Feeding Women</v>
      </c>
      <c r="H204" s="189" t="str">
        <f>'Prep Partner Performance'!D211</f>
        <v>P01-203</v>
      </c>
      <c r="I204" s="189">
        <f>'Prep Partner Performance'!E211</f>
        <v>0</v>
      </c>
      <c r="J204" s="189">
        <f>'Prep Partner Performance'!F211</f>
        <v>0</v>
      </c>
      <c r="K204" s="189">
        <f>'Prep Partner Performance'!G211</f>
        <v>0</v>
      </c>
      <c r="L204" s="189">
        <f>'Prep Partner Performance'!H211</f>
        <v>0</v>
      </c>
      <c r="M204" s="189">
        <f>'Prep Partner Performance'!I211</f>
        <v>0</v>
      </c>
      <c r="N204" s="189">
        <f>'Prep Partner Performance'!J211</f>
        <v>0</v>
      </c>
      <c r="O204" s="189">
        <f>'Prep Partner Performance'!K211</f>
        <v>0</v>
      </c>
      <c r="P204" s="189">
        <f>'Prep Partner Performance'!L211</f>
        <v>0</v>
      </c>
      <c r="Q204" s="189">
        <f>'Prep Partner Performance'!M211</f>
        <v>0</v>
      </c>
      <c r="R204" s="189">
        <f>'Prep Partner Performance'!N211</f>
        <v>0</v>
      </c>
      <c r="S204" s="189">
        <f>'Prep Partner Performance'!O211</f>
        <v>0</v>
      </c>
      <c r="T204" s="189">
        <f>'Prep Partner Performance'!P211</f>
        <v>0</v>
      </c>
      <c r="U204" s="189">
        <f>'Prep Partner Performance'!Q211</f>
        <v>0</v>
      </c>
      <c r="V204" s="189">
        <f>'Prep Partner Performance'!R211</f>
        <v>0</v>
      </c>
      <c r="W204" s="189">
        <f>'Prep Partner Performance'!S211</f>
        <v>0</v>
      </c>
      <c r="X204" s="189">
        <f>'Prep Partner Performance'!T211</f>
        <v>0</v>
      </c>
      <c r="Y204" s="189">
        <f>'Prep Partner Performance'!U211</f>
        <v>0</v>
      </c>
      <c r="Z204" s="189">
        <f>'Prep Partner Performance'!V211</f>
        <v>0</v>
      </c>
      <c r="AA204" s="189">
        <f>'Prep Partner Performance'!W211</f>
        <v>0</v>
      </c>
      <c r="AB204" s="189">
        <f>'Prep Partner Performance'!X211</f>
        <v>0</v>
      </c>
      <c r="AC204" s="189">
        <f>'Prep Partner Performance'!Y211</f>
        <v>0</v>
      </c>
      <c r="AD204" s="189">
        <f>'Prep Partner Performance'!Z211</f>
        <v>0</v>
      </c>
      <c r="AE204" s="189">
        <f>'Prep Partner Performance'!AA211</f>
        <v>0</v>
      </c>
      <c r="AF204" s="189">
        <f>'Prep Partner Performance'!AB211</f>
        <v>0</v>
      </c>
      <c r="AG204" s="189">
        <f>'Prep Partner Performance'!AC211</f>
        <v>0</v>
      </c>
      <c r="AH204" s="189">
        <f>'Prep Partner Performance'!AD211</f>
        <v>0</v>
      </c>
      <c r="AI204" s="189">
        <f>'Prep Partner Performance'!AE211</f>
        <v>0</v>
      </c>
      <c r="AJ204" s="189">
        <f>'Prep Partner Performance'!AF211</f>
        <v>0</v>
      </c>
      <c r="AK204" s="189">
        <f>'Prep Partner Performance'!AG211</f>
        <v>0</v>
      </c>
      <c r="AL204" s="189">
        <f>'Prep Partner Performance'!AH211</f>
        <v>0</v>
      </c>
      <c r="AM204" s="189">
        <f t="shared" si="7"/>
        <v>0</v>
      </c>
      <c r="AN204" s="189" t="str">
        <f>'Prep Partner Performance'!B$3</f>
        <v>PrEP Partner Performance Tool version 2.0.0</v>
      </c>
      <c r="AO204" s="197" t="str">
        <f>'Prep Partner Performance'!AJ211</f>
        <v/>
      </c>
    </row>
    <row r="205" spans="1:41" s="195" customFormat="1" x14ac:dyDescent="0.25">
      <c r="A205" s="179" t="str">
        <f t="shared" si="6"/>
        <v>202205</v>
      </c>
      <c r="B205" s="180">
        <f>'Prep Partner Performance'!AE$2</f>
        <v>2022</v>
      </c>
      <c r="C205" s="181" t="str">
        <f>'Prep Partner Performance'!Z$2</f>
        <v>05</v>
      </c>
      <c r="D205" s="179">
        <f>'Prep Partner Performance'!G$2</f>
        <v>14943</v>
      </c>
      <c r="E205" s="182" t="str">
        <f>'Prep Partner Performance'!C$2</f>
        <v>Kisima Health Centre</v>
      </c>
      <c r="F205" s="199" t="str">
        <f>'Prep Partner Performance'!B213</f>
        <v>HIV test is Positive</v>
      </c>
      <c r="G205" s="182" t="str">
        <f>'Prep Partner Performance'!C213</f>
        <v>Transgender</v>
      </c>
      <c r="H205" s="182" t="str">
        <f>'Prep Partner Performance'!D213</f>
        <v>P01-204</v>
      </c>
      <c r="I205" s="182">
        <f>'Prep Partner Performance'!E213</f>
        <v>0</v>
      </c>
      <c r="J205" s="182">
        <f>'Prep Partner Performance'!F213</f>
        <v>0</v>
      </c>
      <c r="K205" s="182">
        <f>'Prep Partner Performance'!G213</f>
        <v>0</v>
      </c>
      <c r="L205" s="182">
        <f>'Prep Partner Performance'!H213</f>
        <v>0</v>
      </c>
      <c r="M205" s="182">
        <f>'Prep Partner Performance'!I213</f>
        <v>0</v>
      </c>
      <c r="N205" s="182">
        <f>'Prep Partner Performance'!J213</f>
        <v>0</v>
      </c>
      <c r="O205" s="182">
        <f>'Prep Partner Performance'!K213</f>
        <v>0</v>
      </c>
      <c r="P205" s="182">
        <f>'Prep Partner Performance'!L213</f>
        <v>0</v>
      </c>
      <c r="Q205" s="182">
        <f>'Prep Partner Performance'!M213</f>
        <v>0</v>
      </c>
      <c r="R205" s="182">
        <f>'Prep Partner Performance'!N213</f>
        <v>0</v>
      </c>
      <c r="S205" s="182">
        <f>'Prep Partner Performance'!O213</f>
        <v>0</v>
      </c>
      <c r="T205" s="182">
        <f>'Prep Partner Performance'!P213</f>
        <v>0</v>
      </c>
      <c r="U205" s="182">
        <f>'Prep Partner Performance'!Q213</f>
        <v>0</v>
      </c>
      <c r="V205" s="182">
        <f>'Prep Partner Performance'!R213</f>
        <v>0</v>
      </c>
      <c r="W205" s="182">
        <f>'Prep Partner Performance'!S213</f>
        <v>0</v>
      </c>
      <c r="X205" s="182">
        <f>'Prep Partner Performance'!T213</f>
        <v>0</v>
      </c>
      <c r="Y205" s="182">
        <f>'Prep Partner Performance'!U213</f>
        <v>0</v>
      </c>
      <c r="Z205" s="182">
        <f>'Prep Partner Performance'!V213</f>
        <v>0</v>
      </c>
      <c r="AA205" s="182">
        <f>'Prep Partner Performance'!W213</f>
        <v>0</v>
      </c>
      <c r="AB205" s="182">
        <f>'Prep Partner Performance'!X213</f>
        <v>0</v>
      </c>
      <c r="AC205" s="182">
        <f>'Prep Partner Performance'!Y213</f>
        <v>0</v>
      </c>
      <c r="AD205" s="182">
        <f>'Prep Partner Performance'!Z213</f>
        <v>0</v>
      </c>
      <c r="AE205" s="182">
        <f>'Prep Partner Performance'!AA213</f>
        <v>0</v>
      </c>
      <c r="AF205" s="182">
        <f>'Prep Partner Performance'!AB213</f>
        <v>0</v>
      </c>
      <c r="AG205" s="182">
        <f>'Prep Partner Performance'!AC213</f>
        <v>0</v>
      </c>
      <c r="AH205" s="182">
        <f>'Prep Partner Performance'!AD213</f>
        <v>0</v>
      </c>
      <c r="AI205" s="182">
        <f>'Prep Partner Performance'!AE213</f>
        <v>0</v>
      </c>
      <c r="AJ205" s="182">
        <f>'Prep Partner Performance'!AF213</f>
        <v>0</v>
      </c>
      <c r="AK205" s="182">
        <f>'Prep Partner Performance'!AG213</f>
        <v>0</v>
      </c>
      <c r="AL205" s="182">
        <f>'Prep Partner Performance'!AH213</f>
        <v>0</v>
      </c>
      <c r="AM205" s="182">
        <f t="shared" si="7"/>
        <v>0</v>
      </c>
      <c r="AN205" s="182" t="str">
        <f>'Prep Partner Performance'!B$3</f>
        <v>PrEP Partner Performance Tool version 2.0.0</v>
      </c>
      <c r="AO205" s="197">
        <f>'Prep Partner Performance'!AJ213</f>
        <v>0</v>
      </c>
    </row>
    <row r="206" spans="1:41" x14ac:dyDescent="0.25">
      <c r="A206" s="176" t="str">
        <f t="shared" si="6"/>
        <v>202205</v>
      </c>
      <c r="B206" s="177">
        <f>'Prep Partner Performance'!AE$2</f>
        <v>2022</v>
      </c>
      <c r="C206" s="178" t="str">
        <f>'Prep Partner Performance'!Z$2</f>
        <v>05</v>
      </c>
      <c r="D206" s="176">
        <f>'Prep Partner Performance'!G$2</f>
        <v>14943</v>
      </c>
      <c r="E206" s="175" t="str">
        <f>'Prep Partner Performance'!C$2</f>
        <v>Kisima Health Centre</v>
      </c>
      <c r="F206" s="197" t="str">
        <f>'Prep Partner Performance'!B$213</f>
        <v>HIV test is Positive</v>
      </c>
      <c r="G206" s="175" t="str">
        <f>'Prep Partner Performance'!C214</f>
        <v>Adolescent Girls and Young Women</v>
      </c>
      <c r="H206" s="175" t="str">
        <f>'Prep Partner Performance'!D214</f>
        <v>P01-205</v>
      </c>
      <c r="I206" s="183">
        <f>'Prep Partner Performance'!E214</f>
        <v>0</v>
      </c>
      <c r="J206" s="183">
        <f>'Prep Partner Performance'!F214</f>
        <v>0</v>
      </c>
      <c r="K206" s="183">
        <f>'Prep Partner Performance'!G214</f>
        <v>0</v>
      </c>
      <c r="L206" s="183">
        <f>'Prep Partner Performance'!H214</f>
        <v>0</v>
      </c>
      <c r="M206" s="183">
        <f>'Prep Partner Performance'!I214</f>
        <v>0</v>
      </c>
      <c r="N206" s="183">
        <f>'Prep Partner Performance'!J214</f>
        <v>0</v>
      </c>
      <c r="O206" s="183">
        <f>'Prep Partner Performance'!K214</f>
        <v>0</v>
      </c>
      <c r="P206" s="183">
        <f>'Prep Partner Performance'!L214</f>
        <v>0</v>
      </c>
      <c r="Q206" s="183">
        <f>'Prep Partner Performance'!M214</f>
        <v>0</v>
      </c>
      <c r="R206" s="183">
        <f>'Prep Partner Performance'!N214</f>
        <v>0</v>
      </c>
      <c r="S206" s="183">
        <f>'Prep Partner Performance'!O214</f>
        <v>0</v>
      </c>
      <c r="T206" s="183">
        <f>'Prep Partner Performance'!P214</f>
        <v>0</v>
      </c>
      <c r="U206" s="183">
        <f>'Prep Partner Performance'!Q214</f>
        <v>0</v>
      </c>
      <c r="V206" s="183">
        <f>'Prep Partner Performance'!R214</f>
        <v>0</v>
      </c>
      <c r="W206" s="183">
        <f>'Prep Partner Performance'!S214</f>
        <v>0</v>
      </c>
      <c r="X206" s="183">
        <f>'Prep Partner Performance'!T214</f>
        <v>0</v>
      </c>
      <c r="Y206" s="183">
        <f>'Prep Partner Performance'!U214</f>
        <v>0</v>
      </c>
      <c r="Z206" s="183">
        <f>'Prep Partner Performance'!V214</f>
        <v>0</v>
      </c>
      <c r="AA206" s="183">
        <f>'Prep Partner Performance'!W214</f>
        <v>0</v>
      </c>
      <c r="AB206" s="183">
        <f>'Prep Partner Performance'!X214</f>
        <v>0</v>
      </c>
      <c r="AC206" s="183">
        <f>'Prep Partner Performance'!Y214</f>
        <v>0</v>
      </c>
      <c r="AD206" s="183">
        <f>'Prep Partner Performance'!Z214</f>
        <v>0</v>
      </c>
      <c r="AE206" s="183">
        <f>'Prep Partner Performance'!AA214</f>
        <v>0</v>
      </c>
      <c r="AF206" s="183">
        <f>'Prep Partner Performance'!AB214</f>
        <v>0</v>
      </c>
      <c r="AG206" s="183">
        <f>'Prep Partner Performance'!AC214</f>
        <v>0</v>
      </c>
      <c r="AH206" s="183">
        <f>'Prep Partner Performance'!AD214</f>
        <v>0</v>
      </c>
      <c r="AI206" s="183">
        <f>'Prep Partner Performance'!AE214</f>
        <v>0</v>
      </c>
      <c r="AJ206" s="183">
        <f>'Prep Partner Performance'!AF214</f>
        <v>0</v>
      </c>
      <c r="AK206" s="183">
        <f>'Prep Partner Performance'!AG214</f>
        <v>0</v>
      </c>
      <c r="AL206" s="183">
        <f>'Prep Partner Performance'!AH214</f>
        <v>0</v>
      </c>
      <c r="AM206" s="176">
        <f t="shared" si="7"/>
        <v>0</v>
      </c>
      <c r="AN206" s="175" t="str">
        <f>'Prep Partner Performance'!B$3</f>
        <v>PrEP Partner Performance Tool version 2.0.0</v>
      </c>
      <c r="AO206" s="197">
        <f>'Prep Partner Performance'!AJ214</f>
        <v>0</v>
      </c>
    </row>
    <row r="207" spans="1:41" x14ac:dyDescent="0.25">
      <c r="A207" s="176" t="str">
        <f t="shared" si="6"/>
        <v>202205</v>
      </c>
      <c r="B207" s="177">
        <f>'Prep Partner Performance'!AE$2</f>
        <v>2022</v>
      </c>
      <c r="C207" s="178" t="str">
        <f>'Prep Partner Performance'!Z$2</f>
        <v>05</v>
      </c>
      <c r="D207" s="176">
        <f>'Prep Partner Performance'!G$2</f>
        <v>14943</v>
      </c>
      <c r="E207" s="175" t="str">
        <f>'Prep Partner Performance'!C$2</f>
        <v>Kisima Health Centre</v>
      </c>
      <c r="F207" s="197" t="str">
        <f>'Prep Partner Performance'!B$213</f>
        <v>HIV test is Positive</v>
      </c>
      <c r="G207" s="175" t="str">
        <f>'Prep Partner Performance'!C215</f>
        <v>Men who have Sex With Men</v>
      </c>
      <c r="H207" s="175" t="str">
        <f>'Prep Partner Performance'!D215</f>
        <v>P01-206</v>
      </c>
      <c r="I207" s="183">
        <f>'Prep Partner Performance'!E215</f>
        <v>0</v>
      </c>
      <c r="J207" s="183">
        <f>'Prep Partner Performance'!F215</f>
        <v>0</v>
      </c>
      <c r="K207" s="183">
        <f>'Prep Partner Performance'!G215</f>
        <v>0</v>
      </c>
      <c r="L207" s="183">
        <f>'Prep Partner Performance'!H215</f>
        <v>0</v>
      </c>
      <c r="M207" s="183">
        <f>'Prep Partner Performance'!I215</f>
        <v>0</v>
      </c>
      <c r="N207" s="183">
        <f>'Prep Partner Performance'!J215</f>
        <v>0</v>
      </c>
      <c r="O207" s="183">
        <f>'Prep Partner Performance'!K215</f>
        <v>0</v>
      </c>
      <c r="P207" s="183">
        <f>'Prep Partner Performance'!L215</f>
        <v>0</v>
      </c>
      <c r="Q207" s="183">
        <f>'Prep Partner Performance'!M215</f>
        <v>0</v>
      </c>
      <c r="R207" s="183">
        <f>'Prep Partner Performance'!N215</f>
        <v>0</v>
      </c>
      <c r="S207" s="183">
        <f>'Prep Partner Performance'!O215</f>
        <v>0</v>
      </c>
      <c r="T207" s="183">
        <f>'Prep Partner Performance'!P215</f>
        <v>0</v>
      </c>
      <c r="U207" s="183">
        <f>'Prep Partner Performance'!Q215</f>
        <v>0</v>
      </c>
      <c r="V207" s="183">
        <f>'Prep Partner Performance'!R215</f>
        <v>0</v>
      </c>
      <c r="W207" s="183">
        <f>'Prep Partner Performance'!S215</f>
        <v>0</v>
      </c>
      <c r="X207" s="183">
        <f>'Prep Partner Performance'!T215</f>
        <v>0</v>
      </c>
      <c r="Y207" s="183">
        <f>'Prep Partner Performance'!U215</f>
        <v>0</v>
      </c>
      <c r="Z207" s="183">
        <f>'Prep Partner Performance'!V215</f>
        <v>0</v>
      </c>
      <c r="AA207" s="183">
        <f>'Prep Partner Performance'!W215</f>
        <v>0</v>
      </c>
      <c r="AB207" s="183">
        <f>'Prep Partner Performance'!X215</f>
        <v>0</v>
      </c>
      <c r="AC207" s="183">
        <f>'Prep Partner Performance'!Y215</f>
        <v>0</v>
      </c>
      <c r="AD207" s="183">
        <f>'Prep Partner Performance'!Z215</f>
        <v>0</v>
      </c>
      <c r="AE207" s="183">
        <f>'Prep Partner Performance'!AA215</f>
        <v>0</v>
      </c>
      <c r="AF207" s="183">
        <f>'Prep Partner Performance'!AB215</f>
        <v>0</v>
      </c>
      <c r="AG207" s="183">
        <f>'Prep Partner Performance'!AC215</f>
        <v>0</v>
      </c>
      <c r="AH207" s="183">
        <f>'Prep Partner Performance'!AD215</f>
        <v>0</v>
      </c>
      <c r="AI207" s="183">
        <f>'Prep Partner Performance'!AE215</f>
        <v>0</v>
      </c>
      <c r="AJ207" s="183">
        <f>'Prep Partner Performance'!AF215</f>
        <v>0</v>
      </c>
      <c r="AK207" s="183">
        <f>'Prep Partner Performance'!AG215</f>
        <v>0</v>
      </c>
      <c r="AL207" s="183">
        <f>'Prep Partner Performance'!AH215</f>
        <v>0</v>
      </c>
      <c r="AM207" s="176">
        <f t="shared" si="7"/>
        <v>0</v>
      </c>
      <c r="AN207" s="175" t="str">
        <f>'Prep Partner Performance'!B$3</f>
        <v>PrEP Partner Performance Tool version 2.0.0</v>
      </c>
      <c r="AO207" s="197">
        <f>'Prep Partner Performance'!AJ215</f>
        <v>0</v>
      </c>
    </row>
    <row r="208" spans="1:41" x14ac:dyDescent="0.25">
      <c r="A208" s="176" t="str">
        <f t="shared" si="6"/>
        <v>202205</v>
      </c>
      <c r="B208" s="177">
        <f>'Prep Partner Performance'!AE$2</f>
        <v>2022</v>
      </c>
      <c r="C208" s="178" t="str">
        <f>'Prep Partner Performance'!Z$2</f>
        <v>05</v>
      </c>
      <c r="D208" s="176">
        <f>'Prep Partner Performance'!G$2</f>
        <v>14943</v>
      </c>
      <c r="E208" s="175" t="str">
        <f>'Prep Partner Performance'!C$2</f>
        <v>Kisima Health Centre</v>
      </c>
      <c r="F208" s="197" t="str">
        <f>'Prep Partner Performance'!B$213</f>
        <v>HIV test is Positive</v>
      </c>
      <c r="G208" s="175" t="str">
        <f>'Prep Partner Performance'!C216</f>
        <v>Men at high risk</v>
      </c>
      <c r="H208" s="175" t="str">
        <f>'Prep Partner Performance'!D216</f>
        <v>P01-207</v>
      </c>
      <c r="I208" s="183">
        <f>'Prep Partner Performance'!E216</f>
        <v>0</v>
      </c>
      <c r="J208" s="183">
        <f>'Prep Partner Performance'!F216</f>
        <v>0</v>
      </c>
      <c r="K208" s="183">
        <f>'Prep Partner Performance'!G216</f>
        <v>0</v>
      </c>
      <c r="L208" s="183">
        <f>'Prep Partner Performance'!H216</f>
        <v>0</v>
      </c>
      <c r="M208" s="183">
        <f>'Prep Partner Performance'!I216</f>
        <v>0</v>
      </c>
      <c r="N208" s="183">
        <f>'Prep Partner Performance'!J216</f>
        <v>0</v>
      </c>
      <c r="O208" s="183">
        <f>'Prep Partner Performance'!K216</f>
        <v>0</v>
      </c>
      <c r="P208" s="183">
        <f>'Prep Partner Performance'!L216</f>
        <v>0</v>
      </c>
      <c r="Q208" s="183">
        <f>'Prep Partner Performance'!M216</f>
        <v>0</v>
      </c>
      <c r="R208" s="183">
        <f>'Prep Partner Performance'!N216</f>
        <v>0</v>
      </c>
      <c r="S208" s="183">
        <f>'Prep Partner Performance'!O216</f>
        <v>0</v>
      </c>
      <c r="T208" s="183">
        <f>'Prep Partner Performance'!P216</f>
        <v>0</v>
      </c>
      <c r="U208" s="183">
        <f>'Prep Partner Performance'!Q216</f>
        <v>0</v>
      </c>
      <c r="V208" s="183">
        <f>'Prep Partner Performance'!R216</f>
        <v>0</v>
      </c>
      <c r="W208" s="183">
        <f>'Prep Partner Performance'!S216</f>
        <v>0</v>
      </c>
      <c r="X208" s="183">
        <f>'Prep Partner Performance'!T216</f>
        <v>0</v>
      </c>
      <c r="Y208" s="183">
        <f>'Prep Partner Performance'!U216</f>
        <v>0</v>
      </c>
      <c r="Z208" s="183">
        <f>'Prep Partner Performance'!V216</f>
        <v>0</v>
      </c>
      <c r="AA208" s="183">
        <f>'Prep Partner Performance'!W216</f>
        <v>0</v>
      </c>
      <c r="AB208" s="183">
        <f>'Prep Partner Performance'!X216</f>
        <v>0</v>
      </c>
      <c r="AC208" s="183">
        <f>'Prep Partner Performance'!Y216</f>
        <v>0</v>
      </c>
      <c r="AD208" s="183">
        <f>'Prep Partner Performance'!Z216</f>
        <v>0</v>
      </c>
      <c r="AE208" s="183">
        <f>'Prep Partner Performance'!AA216</f>
        <v>0</v>
      </c>
      <c r="AF208" s="183">
        <f>'Prep Partner Performance'!AB216</f>
        <v>0</v>
      </c>
      <c r="AG208" s="183">
        <f>'Prep Partner Performance'!AC216</f>
        <v>0</v>
      </c>
      <c r="AH208" s="183">
        <f>'Prep Partner Performance'!AD216</f>
        <v>0</v>
      </c>
      <c r="AI208" s="183">
        <f>'Prep Partner Performance'!AE216</f>
        <v>0</v>
      </c>
      <c r="AJ208" s="183">
        <f>'Prep Partner Performance'!AF216</f>
        <v>0</v>
      </c>
      <c r="AK208" s="183">
        <f>'Prep Partner Performance'!AG216</f>
        <v>0</v>
      </c>
      <c r="AL208" s="183">
        <f>'Prep Partner Performance'!AH216</f>
        <v>0</v>
      </c>
      <c r="AM208" s="176">
        <f t="shared" si="7"/>
        <v>0</v>
      </c>
      <c r="AN208" s="175" t="str">
        <f>'Prep Partner Performance'!B$3</f>
        <v>PrEP Partner Performance Tool version 2.0.0</v>
      </c>
      <c r="AO208" s="197">
        <f>'Prep Partner Performance'!AJ216</f>
        <v>0</v>
      </c>
    </row>
    <row r="209" spans="1:41" x14ac:dyDescent="0.25">
      <c r="A209" s="176" t="str">
        <f t="shared" si="6"/>
        <v>202205</v>
      </c>
      <c r="B209" s="177">
        <f>'Prep Partner Performance'!AE$2</f>
        <v>2022</v>
      </c>
      <c r="C209" s="178" t="str">
        <f>'Prep Partner Performance'!Z$2</f>
        <v>05</v>
      </c>
      <c r="D209" s="176">
        <f>'Prep Partner Performance'!G$2</f>
        <v>14943</v>
      </c>
      <c r="E209" s="175" t="str">
        <f>'Prep Partner Performance'!C$2</f>
        <v>Kisima Health Centre</v>
      </c>
      <c r="F209" s="197" t="str">
        <f>'Prep Partner Performance'!B$213</f>
        <v>HIV test is Positive</v>
      </c>
      <c r="G209" s="175" t="str">
        <f>'Prep Partner Performance'!C217</f>
        <v>Female Sex Workers</v>
      </c>
      <c r="H209" s="175" t="str">
        <f>'Prep Partner Performance'!D217</f>
        <v>P01-208</v>
      </c>
      <c r="I209" s="183">
        <f>'Prep Partner Performance'!E217</f>
        <v>0</v>
      </c>
      <c r="J209" s="183">
        <f>'Prep Partner Performance'!F217</f>
        <v>0</v>
      </c>
      <c r="K209" s="183">
        <f>'Prep Partner Performance'!G217</f>
        <v>0</v>
      </c>
      <c r="L209" s="183">
        <f>'Prep Partner Performance'!H217</f>
        <v>0</v>
      </c>
      <c r="M209" s="183">
        <f>'Prep Partner Performance'!I217</f>
        <v>0</v>
      </c>
      <c r="N209" s="183">
        <f>'Prep Partner Performance'!J217</f>
        <v>0</v>
      </c>
      <c r="O209" s="183">
        <f>'Prep Partner Performance'!K217</f>
        <v>0</v>
      </c>
      <c r="P209" s="183">
        <f>'Prep Partner Performance'!L217</f>
        <v>0</v>
      </c>
      <c r="Q209" s="183">
        <f>'Prep Partner Performance'!M217</f>
        <v>0</v>
      </c>
      <c r="R209" s="183">
        <f>'Prep Partner Performance'!N217</f>
        <v>0</v>
      </c>
      <c r="S209" s="183">
        <f>'Prep Partner Performance'!O217</f>
        <v>0</v>
      </c>
      <c r="T209" s="183">
        <f>'Prep Partner Performance'!P217</f>
        <v>0</v>
      </c>
      <c r="U209" s="183">
        <f>'Prep Partner Performance'!Q217</f>
        <v>0</v>
      </c>
      <c r="V209" s="183">
        <f>'Prep Partner Performance'!R217</f>
        <v>0</v>
      </c>
      <c r="W209" s="183">
        <f>'Prep Partner Performance'!S217</f>
        <v>0</v>
      </c>
      <c r="X209" s="183">
        <f>'Prep Partner Performance'!T217</f>
        <v>0</v>
      </c>
      <c r="Y209" s="183">
        <f>'Prep Partner Performance'!U217</f>
        <v>0</v>
      </c>
      <c r="Z209" s="183">
        <f>'Prep Partner Performance'!V217</f>
        <v>0</v>
      </c>
      <c r="AA209" s="183">
        <f>'Prep Partner Performance'!W217</f>
        <v>0</v>
      </c>
      <c r="AB209" s="183">
        <f>'Prep Partner Performance'!X217</f>
        <v>0</v>
      </c>
      <c r="AC209" s="183">
        <f>'Prep Partner Performance'!Y217</f>
        <v>0</v>
      </c>
      <c r="AD209" s="183">
        <f>'Prep Partner Performance'!Z217</f>
        <v>0</v>
      </c>
      <c r="AE209" s="183">
        <f>'Prep Partner Performance'!AA217</f>
        <v>0</v>
      </c>
      <c r="AF209" s="183">
        <f>'Prep Partner Performance'!AB217</f>
        <v>0</v>
      </c>
      <c r="AG209" s="183">
        <f>'Prep Partner Performance'!AC217</f>
        <v>0</v>
      </c>
      <c r="AH209" s="183">
        <f>'Prep Partner Performance'!AD217</f>
        <v>0</v>
      </c>
      <c r="AI209" s="183">
        <f>'Prep Partner Performance'!AE217</f>
        <v>0</v>
      </c>
      <c r="AJ209" s="183">
        <f>'Prep Partner Performance'!AF217</f>
        <v>0</v>
      </c>
      <c r="AK209" s="183">
        <f>'Prep Partner Performance'!AG217</f>
        <v>0</v>
      </c>
      <c r="AL209" s="183">
        <f>'Prep Partner Performance'!AH217</f>
        <v>0</v>
      </c>
      <c r="AM209" s="176">
        <f t="shared" si="7"/>
        <v>0</v>
      </c>
      <c r="AN209" s="175" t="str">
        <f>'Prep Partner Performance'!B$3</f>
        <v>PrEP Partner Performance Tool version 2.0.0</v>
      </c>
      <c r="AO209" s="197">
        <f>'Prep Partner Performance'!AJ217</f>
        <v>0</v>
      </c>
    </row>
    <row r="210" spans="1:41" x14ac:dyDescent="0.25">
      <c r="A210" s="176" t="str">
        <f t="shared" si="6"/>
        <v>202205</v>
      </c>
      <c r="B210" s="177">
        <f>'Prep Partner Performance'!AE$2</f>
        <v>2022</v>
      </c>
      <c r="C210" s="178" t="str">
        <f>'Prep Partner Performance'!Z$2</f>
        <v>05</v>
      </c>
      <c r="D210" s="176">
        <f>'Prep Partner Performance'!G$2</f>
        <v>14943</v>
      </c>
      <c r="E210" s="175" t="str">
        <f>'Prep Partner Performance'!C$2</f>
        <v>Kisima Health Centre</v>
      </c>
      <c r="F210" s="197" t="str">
        <f>'Prep Partner Performance'!B$213</f>
        <v>HIV test is Positive</v>
      </c>
      <c r="G210" s="175" t="str">
        <f>'Prep Partner Performance'!C218</f>
        <v>People who Inject Drugs</v>
      </c>
      <c r="H210" s="175" t="str">
        <f>'Prep Partner Performance'!D218</f>
        <v>P01-209</v>
      </c>
      <c r="I210" s="183">
        <f>'Prep Partner Performance'!E218</f>
        <v>0</v>
      </c>
      <c r="J210" s="183">
        <f>'Prep Partner Performance'!F218</f>
        <v>0</v>
      </c>
      <c r="K210" s="183">
        <f>'Prep Partner Performance'!G218</f>
        <v>0</v>
      </c>
      <c r="L210" s="183">
        <f>'Prep Partner Performance'!H218</f>
        <v>0</v>
      </c>
      <c r="M210" s="183">
        <f>'Prep Partner Performance'!I218</f>
        <v>0</v>
      </c>
      <c r="N210" s="183">
        <f>'Prep Partner Performance'!J218</f>
        <v>0</v>
      </c>
      <c r="O210" s="183">
        <f>'Prep Partner Performance'!K218</f>
        <v>0</v>
      </c>
      <c r="P210" s="183">
        <f>'Prep Partner Performance'!L218</f>
        <v>0</v>
      </c>
      <c r="Q210" s="183">
        <f>'Prep Partner Performance'!M218</f>
        <v>0</v>
      </c>
      <c r="R210" s="183">
        <f>'Prep Partner Performance'!N218</f>
        <v>0</v>
      </c>
      <c r="S210" s="183">
        <f>'Prep Partner Performance'!O218</f>
        <v>0</v>
      </c>
      <c r="T210" s="183">
        <f>'Prep Partner Performance'!P218</f>
        <v>0</v>
      </c>
      <c r="U210" s="183">
        <f>'Prep Partner Performance'!Q218</f>
        <v>0</v>
      </c>
      <c r="V210" s="183">
        <f>'Prep Partner Performance'!R218</f>
        <v>0</v>
      </c>
      <c r="W210" s="183">
        <f>'Prep Partner Performance'!S218</f>
        <v>0</v>
      </c>
      <c r="X210" s="183">
        <f>'Prep Partner Performance'!T218</f>
        <v>0</v>
      </c>
      <c r="Y210" s="183">
        <f>'Prep Partner Performance'!U218</f>
        <v>0</v>
      </c>
      <c r="Z210" s="183">
        <f>'Prep Partner Performance'!V218</f>
        <v>0</v>
      </c>
      <c r="AA210" s="183">
        <f>'Prep Partner Performance'!W218</f>
        <v>0</v>
      </c>
      <c r="AB210" s="183">
        <f>'Prep Partner Performance'!X218</f>
        <v>0</v>
      </c>
      <c r="AC210" s="183">
        <f>'Prep Partner Performance'!Y218</f>
        <v>0</v>
      </c>
      <c r="AD210" s="183">
        <f>'Prep Partner Performance'!Z218</f>
        <v>0</v>
      </c>
      <c r="AE210" s="183">
        <f>'Prep Partner Performance'!AA218</f>
        <v>0</v>
      </c>
      <c r="AF210" s="183">
        <f>'Prep Partner Performance'!AB218</f>
        <v>0</v>
      </c>
      <c r="AG210" s="183">
        <f>'Prep Partner Performance'!AC218</f>
        <v>0</v>
      </c>
      <c r="AH210" s="183">
        <f>'Prep Partner Performance'!AD218</f>
        <v>0</v>
      </c>
      <c r="AI210" s="183">
        <f>'Prep Partner Performance'!AE218</f>
        <v>0</v>
      </c>
      <c r="AJ210" s="183">
        <f>'Prep Partner Performance'!AF218</f>
        <v>0</v>
      </c>
      <c r="AK210" s="183">
        <f>'Prep Partner Performance'!AG218</f>
        <v>0</v>
      </c>
      <c r="AL210" s="183">
        <f>'Prep Partner Performance'!AH218</f>
        <v>0</v>
      </c>
      <c r="AM210" s="176">
        <f t="shared" si="7"/>
        <v>0</v>
      </c>
      <c r="AN210" s="175" t="str">
        <f>'Prep Partner Performance'!B$3</f>
        <v>PrEP Partner Performance Tool version 2.0.0</v>
      </c>
      <c r="AO210" s="197">
        <f>'Prep Partner Performance'!AJ218</f>
        <v>0</v>
      </c>
    </row>
    <row r="211" spans="1:41" x14ac:dyDescent="0.25">
      <c r="A211" s="176" t="str">
        <f t="shared" si="6"/>
        <v>202205</v>
      </c>
      <c r="B211" s="177">
        <f>'Prep Partner Performance'!AE$2</f>
        <v>2022</v>
      </c>
      <c r="C211" s="178" t="str">
        <f>'Prep Partner Performance'!Z$2</f>
        <v>05</v>
      </c>
      <c r="D211" s="176">
        <f>'Prep Partner Performance'!G$2</f>
        <v>14943</v>
      </c>
      <c r="E211" s="175" t="str">
        <f>'Prep Partner Performance'!C$2</f>
        <v>Kisima Health Centre</v>
      </c>
      <c r="F211" s="197" t="str">
        <f>'Prep Partner Performance'!B$213</f>
        <v>HIV test is Positive</v>
      </c>
      <c r="G211" s="175" t="str">
        <f>'Prep Partner Performance'!C219</f>
        <v>Other Women</v>
      </c>
      <c r="H211" s="175" t="str">
        <f>'Prep Partner Performance'!D219</f>
        <v>P01-210</v>
      </c>
      <c r="I211" s="183">
        <f>'Prep Partner Performance'!E219</f>
        <v>0</v>
      </c>
      <c r="J211" s="183">
        <f>'Prep Partner Performance'!F219</f>
        <v>0</v>
      </c>
      <c r="K211" s="183">
        <f>'Prep Partner Performance'!G219</f>
        <v>0</v>
      </c>
      <c r="L211" s="183">
        <f>'Prep Partner Performance'!H219</f>
        <v>0</v>
      </c>
      <c r="M211" s="183">
        <f>'Prep Partner Performance'!I219</f>
        <v>0</v>
      </c>
      <c r="N211" s="183">
        <f>'Prep Partner Performance'!J219</f>
        <v>0</v>
      </c>
      <c r="O211" s="183">
        <f>'Prep Partner Performance'!K219</f>
        <v>0</v>
      </c>
      <c r="P211" s="183">
        <f>'Prep Partner Performance'!L219</f>
        <v>0</v>
      </c>
      <c r="Q211" s="183">
        <f>'Prep Partner Performance'!M219</f>
        <v>0</v>
      </c>
      <c r="R211" s="183">
        <f>'Prep Partner Performance'!N219</f>
        <v>0</v>
      </c>
      <c r="S211" s="183">
        <f>'Prep Partner Performance'!O219</f>
        <v>0</v>
      </c>
      <c r="T211" s="183">
        <f>'Prep Partner Performance'!P219</f>
        <v>0</v>
      </c>
      <c r="U211" s="183">
        <f>'Prep Partner Performance'!Q219</f>
        <v>0</v>
      </c>
      <c r="V211" s="183">
        <f>'Prep Partner Performance'!R219</f>
        <v>0</v>
      </c>
      <c r="W211" s="183">
        <f>'Prep Partner Performance'!S219</f>
        <v>0</v>
      </c>
      <c r="X211" s="183">
        <f>'Prep Partner Performance'!T219</f>
        <v>0</v>
      </c>
      <c r="Y211" s="183">
        <f>'Prep Partner Performance'!U219</f>
        <v>0</v>
      </c>
      <c r="Z211" s="183">
        <f>'Prep Partner Performance'!V219</f>
        <v>0</v>
      </c>
      <c r="AA211" s="183">
        <f>'Prep Partner Performance'!W219</f>
        <v>0</v>
      </c>
      <c r="AB211" s="183">
        <f>'Prep Partner Performance'!X219</f>
        <v>0</v>
      </c>
      <c r="AC211" s="183">
        <f>'Prep Partner Performance'!Y219</f>
        <v>0</v>
      </c>
      <c r="AD211" s="183">
        <f>'Prep Partner Performance'!Z219</f>
        <v>0</v>
      </c>
      <c r="AE211" s="183">
        <f>'Prep Partner Performance'!AA219</f>
        <v>0</v>
      </c>
      <c r="AF211" s="183">
        <f>'Prep Partner Performance'!AB219</f>
        <v>0</v>
      </c>
      <c r="AG211" s="183">
        <f>'Prep Partner Performance'!AC219</f>
        <v>0</v>
      </c>
      <c r="AH211" s="183">
        <f>'Prep Partner Performance'!AD219</f>
        <v>0</v>
      </c>
      <c r="AI211" s="183">
        <f>'Prep Partner Performance'!AE219</f>
        <v>0</v>
      </c>
      <c r="AJ211" s="183">
        <f>'Prep Partner Performance'!AF219</f>
        <v>0</v>
      </c>
      <c r="AK211" s="183">
        <f>'Prep Partner Performance'!AG219</f>
        <v>0</v>
      </c>
      <c r="AL211" s="183">
        <f>'Prep Partner Performance'!AH219</f>
        <v>0</v>
      </c>
      <c r="AM211" s="176">
        <f t="shared" si="7"/>
        <v>0</v>
      </c>
      <c r="AN211" s="175" t="str">
        <f>'Prep Partner Performance'!B$3</f>
        <v>PrEP Partner Performance Tool version 2.0.0</v>
      </c>
      <c r="AO211" s="197">
        <f>'Prep Partner Performance'!AJ219</f>
        <v>0</v>
      </c>
    </row>
    <row r="212" spans="1:41" x14ac:dyDescent="0.25">
      <c r="A212" s="176" t="str">
        <f t="shared" si="6"/>
        <v>202205</v>
      </c>
      <c r="B212" s="177">
        <f>'Prep Partner Performance'!AE$2</f>
        <v>2022</v>
      </c>
      <c r="C212" s="178" t="str">
        <f>'Prep Partner Performance'!Z$2</f>
        <v>05</v>
      </c>
      <c r="D212" s="176">
        <f>'Prep Partner Performance'!G$2</f>
        <v>14943</v>
      </c>
      <c r="E212" s="175" t="str">
        <f>'Prep Partner Performance'!C$2</f>
        <v>Kisima Health Centre</v>
      </c>
      <c r="F212" s="197" t="str">
        <f>'Prep Partner Performance'!B$213</f>
        <v>HIV test is Positive</v>
      </c>
      <c r="G212" s="175" t="str">
        <f>'Prep Partner Performance'!C220</f>
        <v>Serodiscordant Couple</v>
      </c>
      <c r="H212" s="175" t="str">
        <f>'Prep Partner Performance'!D220</f>
        <v>P01-211</v>
      </c>
      <c r="I212" s="183">
        <f>'Prep Partner Performance'!E220</f>
        <v>0</v>
      </c>
      <c r="J212" s="183">
        <f>'Prep Partner Performance'!F220</f>
        <v>0</v>
      </c>
      <c r="K212" s="183">
        <f>'Prep Partner Performance'!G220</f>
        <v>0</v>
      </c>
      <c r="L212" s="183">
        <f>'Prep Partner Performance'!H220</f>
        <v>0</v>
      </c>
      <c r="M212" s="183">
        <f>'Prep Partner Performance'!I220</f>
        <v>0</v>
      </c>
      <c r="N212" s="183">
        <f>'Prep Partner Performance'!J220</f>
        <v>0</v>
      </c>
      <c r="O212" s="183">
        <f>'Prep Partner Performance'!K220</f>
        <v>0</v>
      </c>
      <c r="P212" s="183">
        <f>'Prep Partner Performance'!L220</f>
        <v>0</v>
      </c>
      <c r="Q212" s="183">
        <f>'Prep Partner Performance'!M220</f>
        <v>0</v>
      </c>
      <c r="R212" s="183">
        <f>'Prep Partner Performance'!N220</f>
        <v>0</v>
      </c>
      <c r="S212" s="183">
        <f>'Prep Partner Performance'!O220</f>
        <v>0</v>
      </c>
      <c r="T212" s="183">
        <f>'Prep Partner Performance'!P220</f>
        <v>0</v>
      </c>
      <c r="U212" s="183">
        <f>'Prep Partner Performance'!Q220</f>
        <v>0</v>
      </c>
      <c r="V212" s="183">
        <f>'Prep Partner Performance'!R220</f>
        <v>0</v>
      </c>
      <c r="W212" s="183">
        <f>'Prep Partner Performance'!S220</f>
        <v>0</v>
      </c>
      <c r="X212" s="183">
        <f>'Prep Partner Performance'!T220</f>
        <v>0</v>
      </c>
      <c r="Y212" s="183">
        <f>'Prep Partner Performance'!U220</f>
        <v>0</v>
      </c>
      <c r="Z212" s="183">
        <f>'Prep Partner Performance'!V220</f>
        <v>0</v>
      </c>
      <c r="AA212" s="183">
        <f>'Prep Partner Performance'!W220</f>
        <v>0</v>
      </c>
      <c r="AB212" s="183">
        <f>'Prep Partner Performance'!X220</f>
        <v>0</v>
      </c>
      <c r="AC212" s="183">
        <f>'Prep Partner Performance'!Y220</f>
        <v>0</v>
      </c>
      <c r="AD212" s="183">
        <f>'Prep Partner Performance'!Z220</f>
        <v>0</v>
      </c>
      <c r="AE212" s="183">
        <f>'Prep Partner Performance'!AA220</f>
        <v>0</v>
      </c>
      <c r="AF212" s="183">
        <f>'Prep Partner Performance'!AB220</f>
        <v>0</v>
      </c>
      <c r="AG212" s="183">
        <f>'Prep Partner Performance'!AC220</f>
        <v>0</v>
      </c>
      <c r="AH212" s="183">
        <f>'Prep Partner Performance'!AD220</f>
        <v>0</v>
      </c>
      <c r="AI212" s="183">
        <f>'Prep Partner Performance'!AE220</f>
        <v>0</v>
      </c>
      <c r="AJ212" s="183">
        <f>'Prep Partner Performance'!AF220</f>
        <v>0</v>
      </c>
      <c r="AK212" s="183">
        <f>'Prep Partner Performance'!AG220</f>
        <v>0</v>
      </c>
      <c r="AL212" s="183">
        <f>'Prep Partner Performance'!AH220</f>
        <v>0</v>
      </c>
      <c r="AM212" s="176">
        <f t="shared" si="7"/>
        <v>0</v>
      </c>
      <c r="AN212" s="175" t="str">
        <f>'Prep Partner Performance'!B$3</f>
        <v>PrEP Partner Performance Tool version 2.0.0</v>
      </c>
      <c r="AO212" s="197">
        <f>'Prep Partner Performance'!AJ220</f>
        <v>0</v>
      </c>
    </row>
    <row r="213" spans="1:41" x14ac:dyDescent="0.25">
      <c r="A213" s="176" t="str">
        <f t="shared" si="6"/>
        <v>202205</v>
      </c>
      <c r="B213" s="177">
        <f>'Prep Partner Performance'!AE$2</f>
        <v>2022</v>
      </c>
      <c r="C213" s="178" t="str">
        <f>'Prep Partner Performance'!Z$2</f>
        <v>05</v>
      </c>
      <c r="D213" s="176">
        <f>'Prep Partner Performance'!G$2</f>
        <v>14943</v>
      </c>
      <c r="E213" s="175" t="str">
        <f>'Prep Partner Performance'!C$2</f>
        <v>Kisima Health Centre</v>
      </c>
      <c r="F213" s="197" t="str">
        <f>'Prep Partner Performance'!B$213</f>
        <v>HIV test is Positive</v>
      </c>
      <c r="G213" s="175" t="str">
        <f>'Prep Partner Performance'!C221</f>
        <v>Pregnant and Breast Feeding Women</v>
      </c>
      <c r="H213" s="175" t="str">
        <f>'Prep Partner Performance'!D221</f>
        <v>P01-212</v>
      </c>
      <c r="I213" s="183">
        <f>'Prep Partner Performance'!E221</f>
        <v>0</v>
      </c>
      <c r="J213" s="183">
        <f>'Prep Partner Performance'!F221</f>
        <v>0</v>
      </c>
      <c r="K213" s="183">
        <f>'Prep Partner Performance'!G221</f>
        <v>0</v>
      </c>
      <c r="L213" s="183">
        <f>'Prep Partner Performance'!H221</f>
        <v>0</v>
      </c>
      <c r="M213" s="183">
        <f>'Prep Partner Performance'!I221</f>
        <v>0</v>
      </c>
      <c r="N213" s="183">
        <f>'Prep Partner Performance'!J221</f>
        <v>0</v>
      </c>
      <c r="O213" s="183">
        <f>'Prep Partner Performance'!K221</f>
        <v>0</v>
      </c>
      <c r="P213" s="183">
        <f>'Prep Partner Performance'!L221</f>
        <v>0</v>
      </c>
      <c r="Q213" s="183">
        <f>'Prep Partner Performance'!M221</f>
        <v>0</v>
      </c>
      <c r="R213" s="183">
        <f>'Prep Partner Performance'!N221</f>
        <v>0</v>
      </c>
      <c r="S213" s="183">
        <f>'Prep Partner Performance'!O221</f>
        <v>0</v>
      </c>
      <c r="T213" s="183">
        <f>'Prep Partner Performance'!P221</f>
        <v>0</v>
      </c>
      <c r="U213" s="183">
        <f>'Prep Partner Performance'!Q221</f>
        <v>0</v>
      </c>
      <c r="V213" s="183">
        <f>'Prep Partner Performance'!R221</f>
        <v>0</v>
      </c>
      <c r="W213" s="183">
        <f>'Prep Partner Performance'!S221</f>
        <v>0</v>
      </c>
      <c r="X213" s="183">
        <f>'Prep Partner Performance'!T221</f>
        <v>0</v>
      </c>
      <c r="Y213" s="183">
        <f>'Prep Partner Performance'!U221</f>
        <v>0</v>
      </c>
      <c r="Z213" s="183">
        <f>'Prep Partner Performance'!V221</f>
        <v>0</v>
      </c>
      <c r="AA213" s="183">
        <f>'Prep Partner Performance'!W221</f>
        <v>0</v>
      </c>
      <c r="AB213" s="183">
        <f>'Prep Partner Performance'!X221</f>
        <v>0</v>
      </c>
      <c r="AC213" s="183">
        <f>'Prep Partner Performance'!Y221</f>
        <v>0</v>
      </c>
      <c r="AD213" s="183">
        <f>'Prep Partner Performance'!Z221</f>
        <v>0</v>
      </c>
      <c r="AE213" s="183">
        <f>'Prep Partner Performance'!AA221</f>
        <v>0</v>
      </c>
      <c r="AF213" s="183">
        <f>'Prep Partner Performance'!AB221</f>
        <v>0</v>
      </c>
      <c r="AG213" s="183">
        <f>'Prep Partner Performance'!AC221</f>
        <v>0</v>
      </c>
      <c r="AH213" s="183">
        <f>'Prep Partner Performance'!AD221</f>
        <v>0</v>
      </c>
      <c r="AI213" s="183">
        <f>'Prep Partner Performance'!AE221</f>
        <v>0</v>
      </c>
      <c r="AJ213" s="183">
        <f>'Prep Partner Performance'!AF221</f>
        <v>0</v>
      </c>
      <c r="AK213" s="183">
        <f>'Prep Partner Performance'!AG221</f>
        <v>0</v>
      </c>
      <c r="AL213" s="183">
        <f>'Prep Partner Performance'!AH221</f>
        <v>0</v>
      </c>
      <c r="AM213" s="176">
        <f t="shared" si="7"/>
        <v>0</v>
      </c>
      <c r="AN213" s="175" t="str">
        <f>'Prep Partner Performance'!B$3</f>
        <v>PrEP Partner Performance Tool version 2.0.0</v>
      </c>
      <c r="AO213" s="197">
        <f>'Prep Partner Performance'!AJ221</f>
        <v>0</v>
      </c>
    </row>
    <row r="214" spans="1:41" x14ac:dyDescent="0.25">
      <c r="A214" s="176" t="str">
        <f t="shared" si="6"/>
        <v>202205</v>
      </c>
      <c r="B214" s="177">
        <f>'Prep Partner Performance'!AE$2</f>
        <v>2022</v>
      </c>
      <c r="C214" s="178" t="str">
        <f>'Prep Partner Performance'!Z$2</f>
        <v>05</v>
      </c>
      <c r="D214" s="176">
        <f>'Prep Partner Performance'!G$2</f>
        <v>14943</v>
      </c>
      <c r="E214" s="175" t="str">
        <f>'Prep Partner Performance'!C$2</f>
        <v>Kisima Health Centre</v>
      </c>
      <c r="F214" s="197" t="str">
        <f>'Prep Partner Performance'!B222</f>
        <v>Low risk of HIV</v>
      </c>
      <c r="G214" s="175" t="str">
        <f>'Prep Partner Performance'!C222</f>
        <v>Transgender</v>
      </c>
      <c r="H214" s="175" t="str">
        <f>'Prep Partner Performance'!D222</f>
        <v>P01-213</v>
      </c>
      <c r="I214" s="183">
        <f>'Prep Partner Performance'!E222</f>
        <v>0</v>
      </c>
      <c r="J214" s="183">
        <f>'Prep Partner Performance'!F222</f>
        <v>0</v>
      </c>
      <c r="K214" s="183">
        <f>'Prep Partner Performance'!G222</f>
        <v>0</v>
      </c>
      <c r="L214" s="183">
        <f>'Prep Partner Performance'!H222</f>
        <v>0</v>
      </c>
      <c r="M214" s="183">
        <f>'Prep Partner Performance'!I222</f>
        <v>0</v>
      </c>
      <c r="N214" s="183">
        <f>'Prep Partner Performance'!J222</f>
        <v>0</v>
      </c>
      <c r="O214" s="183">
        <f>'Prep Partner Performance'!K222</f>
        <v>0</v>
      </c>
      <c r="P214" s="183">
        <f>'Prep Partner Performance'!L222</f>
        <v>0</v>
      </c>
      <c r="Q214" s="183">
        <f>'Prep Partner Performance'!M222</f>
        <v>0</v>
      </c>
      <c r="R214" s="183">
        <f>'Prep Partner Performance'!N222</f>
        <v>0</v>
      </c>
      <c r="S214" s="183">
        <f>'Prep Partner Performance'!O222</f>
        <v>0</v>
      </c>
      <c r="T214" s="183">
        <f>'Prep Partner Performance'!P222</f>
        <v>0</v>
      </c>
      <c r="U214" s="183">
        <f>'Prep Partner Performance'!Q222</f>
        <v>0</v>
      </c>
      <c r="V214" s="183">
        <f>'Prep Partner Performance'!R222</f>
        <v>0</v>
      </c>
      <c r="W214" s="183">
        <f>'Prep Partner Performance'!S222</f>
        <v>0</v>
      </c>
      <c r="X214" s="183">
        <f>'Prep Partner Performance'!T222</f>
        <v>0</v>
      </c>
      <c r="Y214" s="183">
        <f>'Prep Partner Performance'!U222</f>
        <v>0</v>
      </c>
      <c r="Z214" s="183">
        <f>'Prep Partner Performance'!V222</f>
        <v>0</v>
      </c>
      <c r="AA214" s="183">
        <f>'Prep Partner Performance'!W222</f>
        <v>0</v>
      </c>
      <c r="AB214" s="183">
        <f>'Prep Partner Performance'!X222</f>
        <v>0</v>
      </c>
      <c r="AC214" s="183">
        <f>'Prep Partner Performance'!Y222</f>
        <v>0</v>
      </c>
      <c r="AD214" s="183">
        <f>'Prep Partner Performance'!Z222</f>
        <v>0</v>
      </c>
      <c r="AE214" s="183">
        <f>'Prep Partner Performance'!AA222</f>
        <v>0</v>
      </c>
      <c r="AF214" s="183">
        <f>'Prep Partner Performance'!AB222</f>
        <v>0</v>
      </c>
      <c r="AG214" s="183">
        <f>'Prep Partner Performance'!AC222</f>
        <v>0</v>
      </c>
      <c r="AH214" s="183">
        <f>'Prep Partner Performance'!AD222</f>
        <v>0</v>
      </c>
      <c r="AI214" s="183">
        <f>'Prep Partner Performance'!AE222</f>
        <v>0</v>
      </c>
      <c r="AJ214" s="183">
        <f>'Prep Partner Performance'!AF222</f>
        <v>0</v>
      </c>
      <c r="AK214" s="183">
        <f>'Prep Partner Performance'!AG222</f>
        <v>0</v>
      </c>
      <c r="AL214" s="183">
        <f>'Prep Partner Performance'!AH222</f>
        <v>0</v>
      </c>
      <c r="AM214" s="176">
        <f t="shared" si="7"/>
        <v>0</v>
      </c>
      <c r="AN214" s="175" t="str">
        <f>'Prep Partner Performance'!B$3</f>
        <v>PrEP Partner Performance Tool version 2.0.0</v>
      </c>
      <c r="AO214" s="197">
        <f>'Prep Partner Performance'!AJ222</f>
        <v>0</v>
      </c>
    </row>
    <row r="215" spans="1:41" x14ac:dyDescent="0.25">
      <c r="A215" s="176" t="str">
        <f t="shared" si="6"/>
        <v>202205</v>
      </c>
      <c r="B215" s="177">
        <f>'Prep Partner Performance'!AE$2</f>
        <v>2022</v>
      </c>
      <c r="C215" s="178" t="str">
        <f>'Prep Partner Performance'!Z$2</f>
        <v>05</v>
      </c>
      <c r="D215" s="176">
        <f>'Prep Partner Performance'!G$2</f>
        <v>14943</v>
      </c>
      <c r="E215" s="175" t="str">
        <f>'Prep Partner Performance'!C$2</f>
        <v>Kisima Health Centre</v>
      </c>
      <c r="F215" s="197" t="str">
        <f>'Prep Partner Performance'!B$222</f>
        <v>Low risk of HIV</v>
      </c>
      <c r="G215" s="175" t="str">
        <f>'Prep Partner Performance'!C223</f>
        <v>Adolescent Girls and Young Women</v>
      </c>
      <c r="H215" s="175" t="str">
        <f>'Prep Partner Performance'!D223</f>
        <v>P01-214</v>
      </c>
      <c r="I215" s="183">
        <f>'Prep Partner Performance'!E223</f>
        <v>0</v>
      </c>
      <c r="J215" s="183">
        <f>'Prep Partner Performance'!F223</f>
        <v>0</v>
      </c>
      <c r="K215" s="183">
        <f>'Prep Partner Performance'!G223</f>
        <v>0</v>
      </c>
      <c r="L215" s="183">
        <f>'Prep Partner Performance'!H223</f>
        <v>0</v>
      </c>
      <c r="M215" s="183">
        <f>'Prep Partner Performance'!I223</f>
        <v>0</v>
      </c>
      <c r="N215" s="183">
        <f>'Prep Partner Performance'!J223</f>
        <v>0</v>
      </c>
      <c r="O215" s="183">
        <f>'Prep Partner Performance'!K223</f>
        <v>0</v>
      </c>
      <c r="P215" s="183">
        <f>'Prep Partner Performance'!L223</f>
        <v>0</v>
      </c>
      <c r="Q215" s="183">
        <f>'Prep Partner Performance'!M223</f>
        <v>0</v>
      </c>
      <c r="R215" s="183">
        <f>'Prep Partner Performance'!N223</f>
        <v>0</v>
      </c>
      <c r="S215" s="183">
        <f>'Prep Partner Performance'!O223</f>
        <v>0</v>
      </c>
      <c r="T215" s="183">
        <f>'Prep Partner Performance'!P223</f>
        <v>0</v>
      </c>
      <c r="U215" s="183">
        <f>'Prep Partner Performance'!Q223</f>
        <v>0</v>
      </c>
      <c r="V215" s="183">
        <f>'Prep Partner Performance'!R223</f>
        <v>0</v>
      </c>
      <c r="W215" s="183">
        <f>'Prep Partner Performance'!S223</f>
        <v>0</v>
      </c>
      <c r="X215" s="183">
        <f>'Prep Partner Performance'!T223</f>
        <v>0</v>
      </c>
      <c r="Y215" s="183">
        <f>'Prep Partner Performance'!U223</f>
        <v>0</v>
      </c>
      <c r="Z215" s="183">
        <f>'Prep Partner Performance'!V223</f>
        <v>0</v>
      </c>
      <c r="AA215" s="183">
        <f>'Prep Partner Performance'!W223</f>
        <v>0</v>
      </c>
      <c r="AB215" s="183">
        <f>'Prep Partner Performance'!X223</f>
        <v>0</v>
      </c>
      <c r="AC215" s="183">
        <f>'Prep Partner Performance'!Y223</f>
        <v>0</v>
      </c>
      <c r="AD215" s="183">
        <f>'Prep Partner Performance'!Z223</f>
        <v>0</v>
      </c>
      <c r="AE215" s="183">
        <f>'Prep Partner Performance'!AA223</f>
        <v>0</v>
      </c>
      <c r="AF215" s="183">
        <f>'Prep Partner Performance'!AB223</f>
        <v>0</v>
      </c>
      <c r="AG215" s="183">
        <f>'Prep Partner Performance'!AC223</f>
        <v>0</v>
      </c>
      <c r="AH215" s="183">
        <f>'Prep Partner Performance'!AD223</f>
        <v>0</v>
      </c>
      <c r="AI215" s="183">
        <f>'Prep Partner Performance'!AE223</f>
        <v>0</v>
      </c>
      <c r="AJ215" s="183">
        <f>'Prep Partner Performance'!AF223</f>
        <v>0</v>
      </c>
      <c r="AK215" s="183">
        <f>'Prep Partner Performance'!AG223</f>
        <v>0</v>
      </c>
      <c r="AL215" s="183">
        <f>'Prep Partner Performance'!AH223</f>
        <v>0</v>
      </c>
      <c r="AM215" s="176">
        <f t="shared" si="7"/>
        <v>0</v>
      </c>
      <c r="AN215" s="175" t="str">
        <f>'Prep Partner Performance'!B$3</f>
        <v>PrEP Partner Performance Tool version 2.0.0</v>
      </c>
      <c r="AO215" s="197">
        <f>'Prep Partner Performance'!AJ223</f>
        <v>0</v>
      </c>
    </row>
    <row r="216" spans="1:41" x14ac:dyDescent="0.25">
      <c r="A216" s="176" t="str">
        <f t="shared" si="6"/>
        <v>202205</v>
      </c>
      <c r="B216" s="177">
        <f>'Prep Partner Performance'!AE$2</f>
        <v>2022</v>
      </c>
      <c r="C216" s="178" t="str">
        <f>'Prep Partner Performance'!Z$2</f>
        <v>05</v>
      </c>
      <c r="D216" s="176">
        <f>'Prep Partner Performance'!G$2</f>
        <v>14943</v>
      </c>
      <c r="E216" s="175" t="str">
        <f>'Prep Partner Performance'!C$2</f>
        <v>Kisima Health Centre</v>
      </c>
      <c r="F216" s="197" t="str">
        <f>'Prep Partner Performance'!B$222</f>
        <v>Low risk of HIV</v>
      </c>
      <c r="G216" s="175" t="str">
        <f>'Prep Partner Performance'!C224</f>
        <v>Men who have Sex With Men</v>
      </c>
      <c r="H216" s="175" t="str">
        <f>'Prep Partner Performance'!D224</f>
        <v>P01-215</v>
      </c>
      <c r="I216" s="183">
        <f>'Prep Partner Performance'!E224</f>
        <v>0</v>
      </c>
      <c r="J216" s="183">
        <f>'Prep Partner Performance'!F224</f>
        <v>0</v>
      </c>
      <c r="K216" s="183">
        <f>'Prep Partner Performance'!G224</f>
        <v>0</v>
      </c>
      <c r="L216" s="183">
        <f>'Prep Partner Performance'!H224</f>
        <v>0</v>
      </c>
      <c r="M216" s="183">
        <f>'Prep Partner Performance'!I224</f>
        <v>0</v>
      </c>
      <c r="N216" s="183">
        <f>'Prep Partner Performance'!J224</f>
        <v>0</v>
      </c>
      <c r="O216" s="183">
        <f>'Prep Partner Performance'!K224</f>
        <v>0</v>
      </c>
      <c r="P216" s="183">
        <f>'Prep Partner Performance'!L224</f>
        <v>0</v>
      </c>
      <c r="Q216" s="183">
        <f>'Prep Partner Performance'!M224</f>
        <v>0</v>
      </c>
      <c r="R216" s="183">
        <f>'Prep Partner Performance'!N224</f>
        <v>0</v>
      </c>
      <c r="S216" s="183">
        <f>'Prep Partner Performance'!O224</f>
        <v>0</v>
      </c>
      <c r="T216" s="183">
        <f>'Prep Partner Performance'!P224</f>
        <v>0</v>
      </c>
      <c r="U216" s="183">
        <f>'Prep Partner Performance'!Q224</f>
        <v>0</v>
      </c>
      <c r="V216" s="183">
        <f>'Prep Partner Performance'!R224</f>
        <v>0</v>
      </c>
      <c r="W216" s="183">
        <f>'Prep Partner Performance'!S224</f>
        <v>0</v>
      </c>
      <c r="X216" s="183">
        <f>'Prep Partner Performance'!T224</f>
        <v>0</v>
      </c>
      <c r="Y216" s="183">
        <f>'Prep Partner Performance'!U224</f>
        <v>0</v>
      </c>
      <c r="Z216" s="183">
        <f>'Prep Partner Performance'!V224</f>
        <v>0</v>
      </c>
      <c r="AA216" s="183">
        <f>'Prep Partner Performance'!W224</f>
        <v>0</v>
      </c>
      <c r="AB216" s="183">
        <f>'Prep Partner Performance'!X224</f>
        <v>0</v>
      </c>
      <c r="AC216" s="183">
        <f>'Prep Partner Performance'!Y224</f>
        <v>0</v>
      </c>
      <c r="AD216" s="183">
        <f>'Prep Partner Performance'!Z224</f>
        <v>0</v>
      </c>
      <c r="AE216" s="183">
        <f>'Prep Partner Performance'!AA224</f>
        <v>0</v>
      </c>
      <c r="AF216" s="183">
        <f>'Prep Partner Performance'!AB224</f>
        <v>0</v>
      </c>
      <c r="AG216" s="183">
        <f>'Prep Partner Performance'!AC224</f>
        <v>0</v>
      </c>
      <c r="AH216" s="183">
        <f>'Prep Partner Performance'!AD224</f>
        <v>0</v>
      </c>
      <c r="AI216" s="183">
        <f>'Prep Partner Performance'!AE224</f>
        <v>0</v>
      </c>
      <c r="AJ216" s="183">
        <f>'Prep Partner Performance'!AF224</f>
        <v>0</v>
      </c>
      <c r="AK216" s="183">
        <f>'Prep Partner Performance'!AG224</f>
        <v>0</v>
      </c>
      <c r="AL216" s="183">
        <f>'Prep Partner Performance'!AH224</f>
        <v>0</v>
      </c>
      <c r="AM216" s="176">
        <f t="shared" si="7"/>
        <v>0</v>
      </c>
      <c r="AN216" s="175" t="str">
        <f>'Prep Partner Performance'!B$3</f>
        <v>PrEP Partner Performance Tool version 2.0.0</v>
      </c>
      <c r="AO216" s="197">
        <f>'Prep Partner Performance'!AJ224</f>
        <v>0</v>
      </c>
    </row>
    <row r="217" spans="1:41" x14ac:dyDescent="0.25">
      <c r="A217" s="176" t="str">
        <f t="shared" si="6"/>
        <v>202205</v>
      </c>
      <c r="B217" s="177">
        <f>'Prep Partner Performance'!AE$2</f>
        <v>2022</v>
      </c>
      <c r="C217" s="178" t="str">
        <f>'Prep Partner Performance'!Z$2</f>
        <v>05</v>
      </c>
      <c r="D217" s="176">
        <f>'Prep Partner Performance'!G$2</f>
        <v>14943</v>
      </c>
      <c r="E217" s="175" t="str">
        <f>'Prep Partner Performance'!C$2</f>
        <v>Kisima Health Centre</v>
      </c>
      <c r="F217" s="197" t="str">
        <f>'Prep Partner Performance'!B$222</f>
        <v>Low risk of HIV</v>
      </c>
      <c r="G217" s="175" t="str">
        <f>'Prep Partner Performance'!C225</f>
        <v>Men at high risk</v>
      </c>
      <c r="H217" s="175" t="str">
        <f>'Prep Partner Performance'!D225</f>
        <v>P01-216</v>
      </c>
      <c r="I217" s="183">
        <f>'Prep Partner Performance'!E225</f>
        <v>0</v>
      </c>
      <c r="J217" s="183">
        <f>'Prep Partner Performance'!F225</f>
        <v>0</v>
      </c>
      <c r="K217" s="183">
        <f>'Prep Partner Performance'!G225</f>
        <v>0</v>
      </c>
      <c r="L217" s="183">
        <f>'Prep Partner Performance'!H225</f>
        <v>0</v>
      </c>
      <c r="M217" s="183">
        <f>'Prep Partner Performance'!I225</f>
        <v>0</v>
      </c>
      <c r="N217" s="183">
        <f>'Prep Partner Performance'!J225</f>
        <v>0</v>
      </c>
      <c r="O217" s="183">
        <f>'Prep Partner Performance'!K225</f>
        <v>0</v>
      </c>
      <c r="P217" s="183">
        <f>'Prep Partner Performance'!L225</f>
        <v>0</v>
      </c>
      <c r="Q217" s="183">
        <f>'Prep Partner Performance'!M225</f>
        <v>0</v>
      </c>
      <c r="R217" s="183">
        <f>'Prep Partner Performance'!N225</f>
        <v>0</v>
      </c>
      <c r="S217" s="183">
        <f>'Prep Partner Performance'!O225</f>
        <v>0</v>
      </c>
      <c r="T217" s="183">
        <f>'Prep Partner Performance'!P225</f>
        <v>0</v>
      </c>
      <c r="U217" s="183">
        <f>'Prep Partner Performance'!Q225</f>
        <v>0</v>
      </c>
      <c r="V217" s="183">
        <f>'Prep Partner Performance'!R225</f>
        <v>0</v>
      </c>
      <c r="W217" s="183">
        <f>'Prep Partner Performance'!S225</f>
        <v>0</v>
      </c>
      <c r="X217" s="183">
        <f>'Prep Partner Performance'!T225</f>
        <v>0</v>
      </c>
      <c r="Y217" s="183">
        <f>'Prep Partner Performance'!U225</f>
        <v>0</v>
      </c>
      <c r="Z217" s="183">
        <f>'Prep Partner Performance'!V225</f>
        <v>0</v>
      </c>
      <c r="AA217" s="183">
        <f>'Prep Partner Performance'!W225</f>
        <v>0</v>
      </c>
      <c r="AB217" s="183">
        <f>'Prep Partner Performance'!X225</f>
        <v>0</v>
      </c>
      <c r="AC217" s="183">
        <f>'Prep Partner Performance'!Y225</f>
        <v>0</v>
      </c>
      <c r="AD217" s="183">
        <f>'Prep Partner Performance'!Z225</f>
        <v>0</v>
      </c>
      <c r="AE217" s="183">
        <f>'Prep Partner Performance'!AA225</f>
        <v>0</v>
      </c>
      <c r="AF217" s="183">
        <f>'Prep Partner Performance'!AB225</f>
        <v>0</v>
      </c>
      <c r="AG217" s="183">
        <f>'Prep Partner Performance'!AC225</f>
        <v>0</v>
      </c>
      <c r="AH217" s="183">
        <f>'Prep Partner Performance'!AD225</f>
        <v>0</v>
      </c>
      <c r="AI217" s="183">
        <f>'Prep Partner Performance'!AE225</f>
        <v>0</v>
      </c>
      <c r="AJ217" s="183">
        <f>'Prep Partner Performance'!AF225</f>
        <v>0</v>
      </c>
      <c r="AK217" s="183">
        <f>'Prep Partner Performance'!AG225</f>
        <v>0</v>
      </c>
      <c r="AL217" s="183">
        <f>'Prep Partner Performance'!AH225</f>
        <v>0</v>
      </c>
      <c r="AM217" s="176">
        <f t="shared" si="7"/>
        <v>0</v>
      </c>
      <c r="AN217" s="175" t="str">
        <f>'Prep Partner Performance'!B$3</f>
        <v>PrEP Partner Performance Tool version 2.0.0</v>
      </c>
      <c r="AO217" s="197">
        <f>'Prep Partner Performance'!AJ225</f>
        <v>0</v>
      </c>
    </row>
    <row r="218" spans="1:41" x14ac:dyDescent="0.25">
      <c r="A218" s="176" t="str">
        <f t="shared" si="6"/>
        <v>202205</v>
      </c>
      <c r="B218" s="177">
        <f>'Prep Partner Performance'!AE$2</f>
        <v>2022</v>
      </c>
      <c r="C218" s="178" t="str">
        <f>'Prep Partner Performance'!Z$2</f>
        <v>05</v>
      </c>
      <c r="D218" s="176">
        <f>'Prep Partner Performance'!G$2</f>
        <v>14943</v>
      </c>
      <c r="E218" s="175" t="str">
        <f>'Prep Partner Performance'!C$2</f>
        <v>Kisima Health Centre</v>
      </c>
      <c r="F218" s="197" t="str">
        <f>'Prep Partner Performance'!B$222</f>
        <v>Low risk of HIV</v>
      </c>
      <c r="G218" s="175" t="str">
        <f>'Prep Partner Performance'!C226</f>
        <v>Female Sex Workers</v>
      </c>
      <c r="H218" s="175" t="str">
        <f>'Prep Partner Performance'!D226</f>
        <v>P01-217</v>
      </c>
      <c r="I218" s="183">
        <f>'Prep Partner Performance'!E226</f>
        <v>0</v>
      </c>
      <c r="J218" s="183">
        <f>'Prep Partner Performance'!F226</f>
        <v>0</v>
      </c>
      <c r="K218" s="183">
        <f>'Prep Partner Performance'!G226</f>
        <v>0</v>
      </c>
      <c r="L218" s="183">
        <f>'Prep Partner Performance'!H226</f>
        <v>0</v>
      </c>
      <c r="M218" s="183">
        <f>'Prep Partner Performance'!I226</f>
        <v>0</v>
      </c>
      <c r="N218" s="183">
        <f>'Prep Partner Performance'!J226</f>
        <v>0</v>
      </c>
      <c r="O218" s="183">
        <f>'Prep Partner Performance'!K226</f>
        <v>0</v>
      </c>
      <c r="P218" s="183">
        <f>'Prep Partner Performance'!L226</f>
        <v>0</v>
      </c>
      <c r="Q218" s="183">
        <f>'Prep Partner Performance'!M226</f>
        <v>0</v>
      </c>
      <c r="R218" s="183">
        <f>'Prep Partner Performance'!N226</f>
        <v>0</v>
      </c>
      <c r="S218" s="183">
        <f>'Prep Partner Performance'!O226</f>
        <v>0</v>
      </c>
      <c r="T218" s="183">
        <f>'Prep Partner Performance'!P226</f>
        <v>0</v>
      </c>
      <c r="U218" s="183">
        <f>'Prep Partner Performance'!Q226</f>
        <v>0</v>
      </c>
      <c r="V218" s="183">
        <f>'Prep Partner Performance'!R226</f>
        <v>0</v>
      </c>
      <c r="W218" s="183">
        <f>'Prep Partner Performance'!S226</f>
        <v>0</v>
      </c>
      <c r="X218" s="183">
        <f>'Prep Partner Performance'!T226</f>
        <v>0</v>
      </c>
      <c r="Y218" s="183">
        <f>'Prep Partner Performance'!U226</f>
        <v>0</v>
      </c>
      <c r="Z218" s="183">
        <f>'Prep Partner Performance'!V226</f>
        <v>0</v>
      </c>
      <c r="AA218" s="183">
        <f>'Prep Partner Performance'!W226</f>
        <v>0</v>
      </c>
      <c r="AB218" s="183">
        <f>'Prep Partner Performance'!X226</f>
        <v>0</v>
      </c>
      <c r="AC218" s="183">
        <f>'Prep Partner Performance'!Y226</f>
        <v>0</v>
      </c>
      <c r="AD218" s="183">
        <f>'Prep Partner Performance'!Z226</f>
        <v>0</v>
      </c>
      <c r="AE218" s="183">
        <f>'Prep Partner Performance'!AA226</f>
        <v>0</v>
      </c>
      <c r="AF218" s="183">
        <f>'Prep Partner Performance'!AB226</f>
        <v>0</v>
      </c>
      <c r="AG218" s="183">
        <f>'Prep Partner Performance'!AC226</f>
        <v>0</v>
      </c>
      <c r="AH218" s="183">
        <f>'Prep Partner Performance'!AD226</f>
        <v>0</v>
      </c>
      <c r="AI218" s="183">
        <f>'Prep Partner Performance'!AE226</f>
        <v>0</v>
      </c>
      <c r="AJ218" s="183">
        <f>'Prep Partner Performance'!AF226</f>
        <v>0</v>
      </c>
      <c r="AK218" s="183">
        <f>'Prep Partner Performance'!AG226</f>
        <v>0</v>
      </c>
      <c r="AL218" s="183">
        <f>'Prep Partner Performance'!AH226</f>
        <v>0</v>
      </c>
      <c r="AM218" s="176">
        <f t="shared" si="7"/>
        <v>0</v>
      </c>
      <c r="AN218" s="175" t="str">
        <f>'Prep Partner Performance'!B$3</f>
        <v>PrEP Partner Performance Tool version 2.0.0</v>
      </c>
      <c r="AO218" s="197">
        <f>'Prep Partner Performance'!AJ226</f>
        <v>0</v>
      </c>
    </row>
    <row r="219" spans="1:41" x14ac:dyDescent="0.25">
      <c r="A219" s="176" t="str">
        <f t="shared" si="6"/>
        <v>202205</v>
      </c>
      <c r="B219" s="177">
        <f>'Prep Partner Performance'!AE$2</f>
        <v>2022</v>
      </c>
      <c r="C219" s="178" t="str">
        <f>'Prep Partner Performance'!Z$2</f>
        <v>05</v>
      </c>
      <c r="D219" s="176">
        <f>'Prep Partner Performance'!G$2</f>
        <v>14943</v>
      </c>
      <c r="E219" s="175" t="str">
        <f>'Prep Partner Performance'!C$2</f>
        <v>Kisima Health Centre</v>
      </c>
      <c r="F219" s="197" t="str">
        <f>'Prep Partner Performance'!B$222</f>
        <v>Low risk of HIV</v>
      </c>
      <c r="G219" s="175" t="str">
        <f>'Prep Partner Performance'!C227</f>
        <v>People who Inject Drugs</v>
      </c>
      <c r="H219" s="175" t="str">
        <f>'Prep Partner Performance'!D227</f>
        <v>P01-218</v>
      </c>
      <c r="I219" s="183">
        <f>'Prep Partner Performance'!E227</f>
        <v>0</v>
      </c>
      <c r="J219" s="183">
        <f>'Prep Partner Performance'!F227</f>
        <v>0</v>
      </c>
      <c r="K219" s="183">
        <f>'Prep Partner Performance'!G227</f>
        <v>0</v>
      </c>
      <c r="L219" s="183">
        <f>'Prep Partner Performance'!H227</f>
        <v>0</v>
      </c>
      <c r="M219" s="183">
        <f>'Prep Partner Performance'!I227</f>
        <v>0</v>
      </c>
      <c r="N219" s="183">
        <f>'Prep Partner Performance'!J227</f>
        <v>0</v>
      </c>
      <c r="O219" s="183">
        <f>'Prep Partner Performance'!K227</f>
        <v>0</v>
      </c>
      <c r="P219" s="183">
        <f>'Prep Partner Performance'!L227</f>
        <v>0</v>
      </c>
      <c r="Q219" s="183">
        <f>'Prep Partner Performance'!M227</f>
        <v>0</v>
      </c>
      <c r="R219" s="183">
        <f>'Prep Partner Performance'!N227</f>
        <v>0</v>
      </c>
      <c r="S219" s="183">
        <f>'Prep Partner Performance'!O227</f>
        <v>0</v>
      </c>
      <c r="T219" s="183">
        <f>'Prep Partner Performance'!P227</f>
        <v>0</v>
      </c>
      <c r="U219" s="183">
        <f>'Prep Partner Performance'!Q227</f>
        <v>0</v>
      </c>
      <c r="V219" s="183">
        <f>'Prep Partner Performance'!R227</f>
        <v>0</v>
      </c>
      <c r="W219" s="183">
        <f>'Prep Partner Performance'!S227</f>
        <v>0</v>
      </c>
      <c r="X219" s="183">
        <f>'Prep Partner Performance'!T227</f>
        <v>0</v>
      </c>
      <c r="Y219" s="183">
        <f>'Prep Partner Performance'!U227</f>
        <v>0</v>
      </c>
      <c r="Z219" s="183">
        <f>'Prep Partner Performance'!V227</f>
        <v>0</v>
      </c>
      <c r="AA219" s="183">
        <f>'Prep Partner Performance'!W227</f>
        <v>0</v>
      </c>
      <c r="AB219" s="183">
        <f>'Prep Partner Performance'!X227</f>
        <v>0</v>
      </c>
      <c r="AC219" s="183">
        <f>'Prep Partner Performance'!Y227</f>
        <v>0</v>
      </c>
      <c r="AD219" s="183">
        <f>'Prep Partner Performance'!Z227</f>
        <v>0</v>
      </c>
      <c r="AE219" s="183">
        <f>'Prep Partner Performance'!AA227</f>
        <v>0</v>
      </c>
      <c r="AF219" s="183">
        <f>'Prep Partner Performance'!AB227</f>
        <v>0</v>
      </c>
      <c r="AG219" s="183">
        <f>'Prep Partner Performance'!AC227</f>
        <v>0</v>
      </c>
      <c r="AH219" s="183">
        <f>'Prep Partner Performance'!AD227</f>
        <v>0</v>
      </c>
      <c r="AI219" s="183">
        <f>'Prep Partner Performance'!AE227</f>
        <v>0</v>
      </c>
      <c r="AJ219" s="183">
        <f>'Prep Partner Performance'!AF227</f>
        <v>0</v>
      </c>
      <c r="AK219" s="183">
        <f>'Prep Partner Performance'!AG227</f>
        <v>0</v>
      </c>
      <c r="AL219" s="183">
        <f>'Prep Partner Performance'!AH227</f>
        <v>0</v>
      </c>
      <c r="AM219" s="176">
        <f t="shared" si="7"/>
        <v>0</v>
      </c>
      <c r="AN219" s="175" t="str">
        <f>'Prep Partner Performance'!B$3</f>
        <v>PrEP Partner Performance Tool version 2.0.0</v>
      </c>
      <c r="AO219" s="197">
        <f>'Prep Partner Performance'!AJ227</f>
        <v>0</v>
      </c>
    </row>
    <row r="220" spans="1:41" x14ac:dyDescent="0.25">
      <c r="A220" s="176" t="str">
        <f t="shared" si="6"/>
        <v>202205</v>
      </c>
      <c r="B220" s="177">
        <f>'Prep Partner Performance'!AE$2</f>
        <v>2022</v>
      </c>
      <c r="C220" s="178" t="str">
        <f>'Prep Partner Performance'!Z$2</f>
        <v>05</v>
      </c>
      <c r="D220" s="176">
        <f>'Prep Partner Performance'!G$2</f>
        <v>14943</v>
      </c>
      <c r="E220" s="175" t="str">
        <f>'Prep Partner Performance'!C$2</f>
        <v>Kisima Health Centre</v>
      </c>
      <c r="F220" s="197" t="str">
        <f>'Prep Partner Performance'!B$222</f>
        <v>Low risk of HIV</v>
      </c>
      <c r="G220" s="175" t="str">
        <f>'Prep Partner Performance'!C228</f>
        <v>Other Women</v>
      </c>
      <c r="H220" s="175" t="str">
        <f>'Prep Partner Performance'!D228</f>
        <v>P01-219</v>
      </c>
      <c r="I220" s="183">
        <f>'Prep Partner Performance'!E228</f>
        <v>0</v>
      </c>
      <c r="J220" s="183">
        <f>'Prep Partner Performance'!F228</f>
        <v>0</v>
      </c>
      <c r="K220" s="183">
        <f>'Prep Partner Performance'!G228</f>
        <v>0</v>
      </c>
      <c r="L220" s="183">
        <f>'Prep Partner Performance'!H228</f>
        <v>0</v>
      </c>
      <c r="M220" s="183">
        <f>'Prep Partner Performance'!I228</f>
        <v>0</v>
      </c>
      <c r="N220" s="183">
        <f>'Prep Partner Performance'!J228</f>
        <v>0</v>
      </c>
      <c r="O220" s="183">
        <f>'Prep Partner Performance'!K228</f>
        <v>0</v>
      </c>
      <c r="P220" s="183">
        <f>'Prep Partner Performance'!L228</f>
        <v>0</v>
      </c>
      <c r="Q220" s="183">
        <f>'Prep Partner Performance'!M228</f>
        <v>0</v>
      </c>
      <c r="R220" s="183">
        <f>'Prep Partner Performance'!N228</f>
        <v>0</v>
      </c>
      <c r="S220" s="183">
        <f>'Prep Partner Performance'!O228</f>
        <v>0</v>
      </c>
      <c r="T220" s="183">
        <f>'Prep Partner Performance'!P228</f>
        <v>0</v>
      </c>
      <c r="U220" s="183">
        <f>'Prep Partner Performance'!Q228</f>
        <v>0</v>
      </c>
      <c r="V220" s="183">
        <f>'Prep Partner Performance'!R228</f>
        <v>0</v>
      </c>
      <c r="W220" s="183">
        <f>'Prep Partner Performance'!S228</f>
        <v>0</v>
      </c>
      <c r="X220" s="183">
        <f>'Prep Partner Performance'!T228</f>
        <v>0</v>
      </c>
      <c r="Y220" s="183">
        <f>'Prep Partner Performance'!U228</f>
        <v>0</v>
      </c>
      <c r="Z220" s="183">
        <f>'Prep Partner Performance'!V228</f>
        <v>0</v>
      </c>
      <c r="AA220" s="183">
        <f>'Prep Partner Performance'!W228</f>
        <v>0</v>
      </c>
      <c r="AB220" s="183">
        <f>'Prep Partner Performance'!X228</f>
        <v>0</v>
      </c>
      <c r="AC220" s="183">
        <f>'Prep Partner Performance'!Y228</f>
        <v>0</v>
      </c>
      <c r="AD220" s="183">
        <f>'Prep Partner Performance'!Z228</f>
        <v>0</v>
      </c>
      <c r="AE220" s="183">
        <f>'Prep Partner Performance'!AA228</f>
        <v>0</v>
      </c>
      <c r="AF220" s="183">
        <f>'Prep Partner Performance'!AB228</f>
        <v>0</v>
      </c>
      <c r="AG220" s="183">
        <f>'Prep Partner Performance'!AC228</f>
        <v>0</v>
      </c>
      <c r="AH220" s="183">
        <f>'Prep Partner Performance'!AD228</f>
        <v>0</v>
      </c>
      <c r="AI220" s="183">
        <f>'Prep Partner Performance'!AE228</f>
        <v>0</v>
      </c>
      <c r="AJ220" s="183">
        <f>'Prep Partner Performance'!AF228</f>
        <v>0</v>
      </c>
      <c r="AK220" s="183">
        <f>'Prep Partner Performance'!AG228</f>
        <v>0</v>
      </c>
      <c r="AL220" s="183">
        <f>'Prep Partner Performance'!AH228</f>
        <v>0</v>
      </c>
      <c r="AM220" s="176">
        <f t="shared" si="7"/>
        <v>0</v>
      </c>
      <c r="AN220" s="175" t="str">
        <f>'Prep Partner Performance'!B$3</f>
        <v>PrEP Partner Performance Tool version 2.0.0</v>
      </c>
      <c r="AO220" s="197">
        <f>'Prep Partner Performance'!AJ228</f>
        <v>0</v>
      </c>
    </row>
    <row r="221" spans="1:41" x14ac:dyDescent="0.25">
      <c r="A221" s="176" t="str">
        <f t="shared" si="6"/>
        <v>202205</v>
      </c>
      <c r="B221" s="177">
        <f>'Prep Partner Performance'!AE$2</f>
        <v>2022</v>
      </c>
      <c r="C221" s="178" t="str">
        <f>'Prep Partner Performance'!Z$2</f>
        <v>05</v>
      </c>
      <c r="D221" s="176">
        <f>'Prep Partner Performance'!G$2</f>
        <v>14943</v>
      </c>
      <c r="E221" s="175" t="str">
        <f>'Prep Partner Performance'!C$2</f>
        <v>Kisima Health Centre</v>
      </c>
      <c r="F221" s="197" t="str">
        <f>'Prep Partner Performance'!B$222</f>
        <v>Low risk of HIV</v>
      </c>
      <c r="G221" s="175" t="str">
        <f>'Prep Partner Performance'!C229</f>
        <v>Serodiscordant Couple</v>
      </c>
      <c r="H221" s="175" t="str">
        <f>'Prep Partner Performance'!D229</f>
        <v>P01-220</v>
      </c>
      <c r="I221" s="183">
        <f>'Prep Partner Performance'!E229</f>
        <v>0</v>
      </c>
      <c r="J221" s="183">
        <f>'Prep Partner Performance'!F229</f>
        <v>0</v>
      </c>
      <c r="K221" s="183">
        <f>'Prep Partner Performance'!G229</f>
        <v>0</v>
      </c>
      <c r="L221" s="183">
        <f>'Prep Partner Performance'!H229</f>
        <v>0</v>
      </c>
      <c r="M221" s="183">
        <f>'Prep Partner Performance'!I229</f>
        <v>0</v>
      </c>
      <c r="N221" s="183">
        <f>'Prep Partner Performance'!J229</f>
        <v>0</v>
      </c>
      <c r="O221" s="183">
        <f>'Prep Partner Performance'!K229</f>
        <v>0</v>
      </c>
      <c r="P221" s="183">
        <f>'Prep Partner Performance'!L229</f>
        <v>0</v>
      </c>
      <c r="Q221" s="183">
        <f>'Prep Partner Performance'!M229</f>
        <v>0</v>
      </c>
      <c r="R221" s="183">
        <f>'Prep Partner Performance'!N229</f>
        <v>0</v>
      </c>
      <c r="S221" s="183">
        <f>'Prep Partner Performance'!O229</f>
        <v>0</v>
      </c>
      <c r="T221" s="183">
        <f>'Prep Partner Performance'!P229</f>
        <v>0</v>
      </c>
      <c r="U221" s="183">
        <f>'Prep Partner Performance'!Q229</f>
        <v>0</v>
      </c>
      <c r="V221" s="183">
        <f>'Prep Partner Performance'!R229</f>
        <v>0</v>
      </c>
      <c r="W221" s="183">
        <f>'Prep Partner Performance'!S229</f>
        <v>0</v>
      </c>
      <c r="X221" s="183">
        <f>'Prep Partner Performance'!T229</f>
        <v>0</v>
      </c>
      <c r="Y221" s="183">
        <f>'Prep Partner Performance'!U229</f>
        <v>0</v>
      </c>
      <c r="Z221" s="183">
        <f>'Prep Partner Performance'!V229</f>
        <v>0</v>
      </c>
      <c r="AA221" s="183">
        <f>'Prep Partner Performance'!W229</f>
        <v>0</v>
      </c>
      <c r="AB221" s="183">
        <f>'Prep Partner Performance'!X229</f>
        <v>0</v>
      </c>
      <c r="AC221" s="183">
        <f>'Prep Partner Performance'!Y229</f>
        <v>0</v>
      </c>
      <c r="AD221" s="183">
        <f>'Prep Partner Performance'!Z229</f>
        <v>0</v>
      </c>
      <c r="AE221" s="183">
        <f>'Prep Partner Performance'!AA229</f>
        <v>0</v>
      </c>
      <c r="AF221" s="183">
        <f>'Prep Partner Performance'!AB229</f>
        <v>0</v>
      </c>
      <c r="AG221" s="183">
        <f>'Prep Partner Performance'!AC229</f>
        <v>0</v>
      </c>
      <c r="AH221" s="183">
        <f>'Prep Partner Performance'!AD229</f>
        <v>0</v>
      </c>
      <c r="AI221" s="183">
        <f>'Prep Partner Performance'!AE229</f>
        <v>0</v>
      </c>
      <c r="AJ221" s="183">
        <f>'Prep Partner Performance'!AF229</f>
        <v>0</v>
      </c>
      <c r="AK221" s="183">
        <f>'Prep Partner Performance'!AG229</f>
        <v>0</v>
      </c>
      <c r="AL221" s="183">
        <f>'Prep Partner Performance'!AH229</f>
        <v>0</v>
      </c>
      <c r="AM221" s="176">
        <f t="shared" si="7"/>
        <v>0</v>
      </c>
      <c r="AN221" s="175" t="str">
        <f>'Prep Partner Performance'!B$3</f>
        <v>PrEP Partner Performance Tool version 2.0.0</v>
      </c>
      <c r="AO221" s="197">
        <f>'Prep Partner Performance'!AJ229</f>
        <v>0</v>
      </c>
    </row>
    <row r="222" spans="1:41" x14ac:dyDescent="0.25">
      <c r="A222" s="176" t="str">
        <f t="shared" si="6"/>
        <v>202205</v>
      </c>
      <c r="B222" s="177">
        <f>'Prep Partner Performance'!AE$2</f>
        <v>2022</v>
      </c>
      <c r="C222" s="178" t="str">
        <f>'Prep Partner Performance'!Z$2</f>
        <v>05</v>
      </c>
      <c r="D222" s="176">
        <f>'Prep Partner Performance'!G$2</f>
        <v>14943</v>
      </c>
      <c r="E222" s="175" t="str">
        <f>'Prep Partner Performance'!C$2</f>
        <v>Kisima Health Centre</v>
      </c>
      <c r="F222" s="197" t="str">
        <f>'Prep Partner Performance'!B$222</f>
        <v>Low risk of HIV</v>
      </c>
      <c r="G222" s="175" t="str">
        <f>'Prep Partner Performance'!C230</f>
        <v>Pregnant and Breast Feeding Women</v>
      </c>
      <c r="H222" s="175" t="str">
        <f>'Prep Partner Performance'!D230</f>
        <v>P01-221</v>
      </c>
      <c r="I222" s="183">
        <f>'Prep Partner Performance'!E230</f>
        <v>0</v>
      </c>
      <c r="J222" s="183">
        <f>'Prep Partner Performance'!F230</f>
        <v>0</v>
      </c>
      <c r="K222" s="183">
        <f>'Prep Partner Performance'!G230</f>
        <v>0</v>
      </c>
      <c r="L222" s="183">
        <f>'Prep Partner Performance'!H230</f>
        <v>0</v>
      </c>
      <c r="M222" s="183">
        <f>'Prep Partner Performance'!I230</f>
        <v>0</v>
      </c>
      <c r="N222" s="183">
        <f>'Prep Partner Performance'!J230</f>
        <v>0</v>
      </c>
      <c r="O222" s="183">
        <f>'Prep Partner Performance'!K230</f>
        <v>0</v>
      </c>
      <c r="P222" s="183">
        <f>'Prep Partner Performance'!L230</f>
        <v>0</v>
      </c>
      <c r="Q222" s="183">
        <f>'Prep Partner Performance'!M230</f>
        <v>0</v>
      </c>
      <c r="R222" s="183">
        <f>'Prep Partner Performance'!N230</f>
        <v>0</v>
      </c>
      <c r="S222" s="183">
        <f>'Prep Partner Performance'!O230</f>
        <v>0</v>
      </c>
      <c r="T222" s="183">
        <f>'Prep Partner Performance'!P230</f>
        <v>0</v>
      </c>
      <c r="U222" s="183">
        <f>'Prep Partner Performance'!Q230</f>
        <v>0</v>
      </c>
      <c r="V222" s="183">
        <f>'Prep Partner Performance'!R230</f>
        <v>0</v>
      </c>
      <c r="W222" s="183">
        <f>'Prep Partner Performance'!S230</f>
        <v>0</v>
      </c>
      <c r="X222" s="183">
        <f>'Prep Partner Performance'!T230</f>
        <v>0</v>
      </c>
      <c r="Y222" s="183">
        <f>'Prep Partner Performance'!U230</f>
        <v>0</v>
      </c>
      <c r="Z222" s="183">
        <f>'Prep Partner Performance'!V230</f>
        <v>0</v>
      </c>
      <c r="AA222" s="183">
        <f>'Prep Partner Performance'!W230</f>
        <v>0</v>
      </c>
      <c r="AB222" s="183">
        <f>'Prep Partner Performance'!X230</f>
        <v>0</v>
      </c>
      <c r="AC222" s="183">
        <f>'Prep Partner Performance'!Y230</f>
        <v>0</v>
      </c>
      <c r="AD222" s="183">
        <f>'Prep Partner Performance'!Z230</f>
        <v>0</v>
      </c>
      <c r="AE222" s="183">
        <f>'Prep Partner Performance'!AA230</f>
        <v>0</v>
      </c>
      <c r="AF222" s="183">
        <f>'Prep Partner Performance'!AB230</f>
        <v>0</v>
      </c>
      <c r="AG222" s="183">
        <f>'Prep Partner Performance'!AC230</f>
        <v>0</v>
      </c>
      <c r="AH222" s="183">
        <f>'Prep Partner Performance'!AD230</f>
        <v>0</v>
      </c>
      <c r="AI222" s="183">
        <f>'Prep Partner Performance'!AE230</f>
        <v>0</v>
      </c>
      <c r="AJ222" s="183">
        <f>'Prep Partner Performance'!AF230</f>
        <v>0</v>
      </c>
      <c r="AK222" s="183">
        <f>'Prep Partner Performance'!AG230</f>
        <v>0</v>
      </c>
      <c r="AL222" s="183">
        <f>'Prep Partner Performance'!AH230</f>
        <v>0</v>
      </c>
      <c r="AM222" s="176">
        <f t="shared" si="7"/>
        <v>0</v>
      </c>
      <c r="AN222" s="175" t="str">
        <f>'Prep Partner Performance'!B$3</f>
        <v>PrEP Partner Performance Tool version 2.0.0</v>
      </c>
      <c r="AO222" s="197">
        <f>'Prep Partner Performance'!AJ230</f>
        <v>0</v>
      </c>
    </row>
    <row r="223" spans="1:41" x14ac:dyDescent="0.25">
      <c r="A223" s="176" t="str">
        <f t="shared" si="6"/>
        <v>202205</v>
      </c>
      <c r="B223" s="177">
        <f>'Prep Partner Performance'!AE$2</f>
        <v>2022</v>
      </c>
      <c r="C223" s="178" t="str">
        <f>'Prep Partner Performance'!Z$2</f>
        <v>05</v>
      </c>
      <c r="D223" s="176">
        <f>'Prep Partner Performance'!G$2</f>
        <v>14943</v>
      </c>
      <c r="E223" s="175" t="str">
        <f>'Prep Partner Performance'!C$2</f>
        <v>Kisima Health Centre</v>
      </c>
      <c r="F223" s="197" t="str">
        <f>'Prep Partner Performance'!B231</f>
        <v>PrEP Drugs Side Effects</v>
      </c>
      <c r="G223" s="175" t="str">
        <f>'Prep Partner Performance'!C231</f>
        <v>Transgender</v>
      </c>
      <c r="H223" s="175" t="str">
        <f>'Prep Partner Performance'!D231</f>
        <v>P01-222</v>
      </c>
      <c r="I223" s="183">
        <f>'Prep Partner Performance'!E231</f>
        <v>0</v>
      </c>
      <c r="J223" s="183">
        <f>'Prep Partner Performance'!F231</f>
        <v>0</v>
      </c>
      <c r="K223" s="183">
        <f>'Prep Partner Performance'!G231</f>
        <v>0</v>
      </c>
      <c r="L223" s="183">
        <f>'Prep Partner Performance'!H231</f>
        <v>0</v>
      </c>
      <c r="M223" s="183">
        <f>'Prep Partner Performance'!I231</f>
        <v>0</v>
      </c>
      <c r="N223" s="183">
        <f>'Prep Partner Performance'!J231</f>
        <v>0</v>
      </c>
      <c r="O223" s="183">
        <f>'Prep Partner Performance'!K231</f>
        <v>0</v>
      </c>
      <c r="P223" s="183">
        <f>'Prep Partner Performance'!L231</f>
        <v>0</v>
      </c>
      <c r="Q223" s="183">
        <f>'Prep Partner Performance'!M231</f>
        <v>0</v>
      </c>
      <c r="R223" s="183">
        <f>'Prep Partner Performance'!N231</f>
        <v>0</v>
      </c>
      <c r="S223" s="183">
        <f>'Prep Partner Performance'!O231</f>
        <v>0</v>
      </c>
      <c r="T223" s="183">
        <f>'Prep Partner Performance'!P231</f>
        <v>0</v>
      </c>
      <c r="U223" s="183">
        <f>'Prep Partner Performance'!Q231</f>
        <v>0</v>
      </c>
      <c r="V223" s="183">
        <f>'Prep Partner Performance'!R231</f>
        <v>0</v>
      </c>
      <c r="W223" s="183">
        <f>'Prep Partner Performance'!S231</f>
        <v>0</v>
      </c>
      <c r="X223" s="183">
        <f>'Prep Partner Performance'!T231</f>
        <v>0</v>
      </c>
      <c r="Y223" s="183">
        <f>'Prep Partner Performance'!U231</f>
        <v>0</v>
      </c>
      <c r="Z223" s="183">
        <f>'Prep Partner Performance'!V231</f>
        <v>0</v>
      </c>
      <c r="AA223" s="183">
        <f>'Prep Partner Performance'!W231</f>
        <v>0</v>
      </c>
      <c r="AB223" s="183">
        <f>'Prep Partner Performance'!X231</f>
        <v>0</v>
      </c>
      <c r="AC223" s="183">
        <f>'Prep Partner Performance'!Y231</f>
        <v>0</v>
      </c>
      <c r="AD223" s="183">
        <f>'Prep Partner Performance'!Z231</f>
        <v>0</v>
      </c>
      <c r="AE223" s="183">
        <f>'Prep Partner Performance'!AA231</f>
        <v>0</v>
      </c>
      <c r="AF223" s="183">
        <f>'Prep Partner Performance'!AB231</f>
        <v>0</v>
      </c>
      <c r="AG223" s="183">
        <f>'Prep Partner Performance'!AC231</f>
        <v>0</v>
      </c>
      <c r="AH223" s="183">
        <f>'Prep Partner Performance'!AD231</f>
        <v>0</v>
      </c>
      <c r="AI223" s="183">
        <f>'Prep Partner Performance'!AE231</f>
        <v>0</v>
      </c>
      <c r="AJ223" s="183">
        <f>'Prep Partner Performance'!AF231</f>
        <v>0</v>
      </c>
      <c r="AK223" s="183">
        <f>'Prep Partner Performance'!AG231</f>
        <v>0</v>
      </c>
      <c r="AL223" s="183">
        <f>'Prep Partner Performance'!AH231</f>
        <v>0</v>
      </c>
      <c r="AM223" s="176">
        <f t="shared" si="7"/>
        <v>0</v>
      </c>
      <c r="AN223" s="175" t="str">
        <f>'Prep Partner Performance'!B$3</f>
        <v>PrEP Partner Performance Tool version 2.0.0</v>
      </c>
      <c r="AO223" s="197">
        <f>'Prep Partner Performance'!AJ231</f>
        <v>0</v>
      </c>
    </row>
    <row r="224" spans="1:41" x14ac:dyDescent="0.25">
      <c r="A224" s="176" t="str">
        <f t="shared" si="6"/>
        <v>202205</v>
      </c>
      <c r="B224" s="177">
        <f>'Prep Partner Performance'!AE$2</f>
        <v>2022</v>
      </c>
      <c r="C224" s="178" t="str">
        <f>'Prep Partner Performance'!Z$2</f>
        <v>05</v>
      </c>
      <c r="D224" s="176">
        <f>'Prep Partner Performance'!G$2</f>
        <v>14943</v>
      </c>
      <c r="E224" s="175" t="str">
        <f>'Prep Partner Performance'!C$2</f>
        <v>Kisima Health Centre</v>
      </c>
      <c r="F224" s="197" t="str">
        <f>'Prep Partner Performance'!B$231</f>
        <v>PrEP Drugs Side Effects</v>
      </c>
      <c r="G224" s="175" t="str">
        <f>'Prep Partner Performance'!C232</f>
        <v>Adolescent Girls and Young Women</v>
      </c>
      <c r="H224" s="175" t="str">
        <f>'Prep Partner Performance'!D232</f>
        <v>P01-223</v>
      </c>
      <c r="I224" s="183">
        <f>'Prep Partner Performance'!E232</f>
        <v>0</v>
      </c>
      <c r="J224" s="183">
        <f>'Prep Partner Performance'!F232</f>
        <v>0</v>
      </c>
      <c r="K224" s="183">
        <f>'Prep Partner Performance'!G232</f>
        <v>0</v>
      </c>
      <c r="L224" s="183">
        <f>'Prep Partner Performance'!H232</f>
        <v>0</v>
      </c>
      <c r="M224" s="183">
        <f>'Prep Partner Performance'!I232</f>
        <v>0</v>
      </c>
      <c r="N224" s="183">
        <f>'Prep Partner Performance'!J232</f>
        <v>0</v>
      </c>
      <c r="O224" s="183">
        <f>'Prep Partner Performance'!K232</f>
        <v>0</v>
      </c>
      <c r="P224" s="183">
        <f>'Prep Partner Performance'!L232</f>
        <v>0</v>
      </c>
      <c r="Q224" s="183">
        <f>'Prep Partner Performance'!M232</f>
        <v>0</v>
      </c>
      <c r="R224" s="183">
        <f>'Prep Partner Performance'!N232</f>
        <v>0</v>
      </c>
      <c r="S224" s="183">
        <f>'Prep Partner Performance'!O232</f>
        <v>0</v>
      </c>
      <c r="T224" s="183">
        <f>'Prep Partner Performance'!P232</f>
        <v>0</v>
      </c>
      <c r="U224" s="183">
        <f>'Prep Partner Performance'!Q232</f>
        <v>0</v>
      </c>
      <c r="V224" s="183">
        <f>'Prep Partner Performance'!R232</f>
        <v>0</v>
      </c>
      <c r="W224" s="183">
        <f>'Prep Partner Performance'!S232</f>
        <v>0</v>
      </c>
      <c r="X224" s="183">
        <f>'Prep Partner Performance'!T232</f>
        <v>0</v>
      </c>
      <c r="Y224" s="183">
        <f>'Prep Partner Performance'!U232</f>
        <v>0</v>
      </c>
      <c r="Z224" s="183">
        <f>'Prep Partner Performance'!V232</f>
        <v>0</v>
      </c>
      <c r="AA224" s="183">
        <f>'Prep Partner Performance'!W232</f>
        <v>0</v>
      </c>
      <c r="AB224" s="183">
        <f>'Prep Partner Performance'!X232</f>
        <v>0</v>
      </c>
      <c r="AC224" s="183">
        <f>'Prep Partner Performance'!Y232</f>
        <v>0</v>
      </c>
      <c r="AD224" s="183">
        <f>'Prep Partner Performance'!Z232</f>
        <v>0</v>
      </c>
      <c r="AE224" s="183">
        <f>'Prep Partner Performance'!AA232</f>
        <v>0</v>
      </c>
      <c r="AF224" s="183">
        <f>'Prep Partner Performance'!AB232</f>
        <v>0</v>
      </c>
      <c r="AG224" s="183">
        <f>'Prep Partner Performance'!AC232</f>
        <v>0</v>
      </c>
      <c r="AH224" s="183">
        <f>'Prep Partner Performance'!AD232</f>
        <v>0</v>
      </c>
      <c r="AI224" s="183">
        <f>'Prep Partner Performance'!AE232</f>
        <v>0</v>
      </c>
      <c r="AJ224" s="183">
        <f>'Prep Partner Performance'!AF232</f>
        <v>0</v>
      </c>
      <c r="AK224" s="183">
        <f>'Prep Partner Performance'!AG232</f>
        <v>0</v>
      </c>
      <c r="AL224" s="183">
        <f>'Prep Partner Performance'!AH232</f>
        <v>0</v>
      </c>
      <c r="AM224" s="176">
        <f t="shared" si="7"/>
        <v>0</v>
      </c>
      <c r="AN224" s="175" t="str">
        <f>'Prep Partner Performance'!B$3</f>
        <v>PrEP Partner Performance Tool version 2.0.0</v>
      </c>
      <c r="AO224" s="197">
        <f>'Prep Partner Performance'!AJ232</f>
        <v>0</v>
      </c>
    </row>
    <row r="225" spans="1:41" x14ac:dyDescent="0.25">
      <c r="A225" s="176" t="str">
        <f t="shared" si="6"/>
        <v>202205</v>
      </c>
      <c r="B225" s="177">
        <f>'Prep Partner Performance'!AE$2</f>
        <v>2022</v>
      </c>
      <c r="C225" s="178" t="str">
        <f>'Prep Partner Performance'!Z$2</f>
        <v>05</v>
      </c>
      <c r="D225" s="176">
        <f>'Prep Partner Performance'!G$2</f>
        <v>14943</v>
      </c>
      <c r="E225" s="175" t="str">
        <f>'Prep Partner Performance'!C$2</f>
        <v>Kisima Health Centre</v>
      </c>
      <c r="F225" s="197" t="str">
        <f>'Prep Partner Performance'!B$231</f>
        <v>PrEP Drugs Side Effects</v>
      </c>
      <c r="G225" s="175" t="str">
        <f>'Prep Partner Performance'!C233</f>
        <v>Men who have Sex With Men</v>
      </c>
      <c r="H225" s="175" t="str">
        <f>'Prep Partner Performance'!D233</f>
        <v>P01-224</v>
      </c>
      <c r="I225" s="183">
        <f>'Prep Partner Performance'!E233</f>
        <v>0</v>
      </c>
      <c r="J225" s="183">
        <f>'Prep Partner Performance'!F233</f>
        <v>0</v>
      </c>
      <c r="K225" s="183">
        <f>'Prep Partner Performance'!G233</f>
        <v>0</v>
      </c>
      <c r="L225" s="183">
        <f>'Prep Partner Performance'!H233</f>
        <v>0</v>
      </c>
      <c r="M225" s="183">
        <f>'Prep Partner Performance'!I233</f>
        <v>0</v>
      </c>
      <c r="N225" s="183">
        <f>'Prep Partner Performance'!J233</f>
        <v>0</v>
      </c>
      <c r="O225" s="183">
        <f>'Prep Partner Performance'!K233</f>
        <v>0</v>
      </c>
      <c r="P225" s="183">
        <f>'Prep Partner Performance'!L233</f>
        <v>0</v>
      </c>
      <c r="Q225" s="183">
        <f>'Prep Partner Performance'!M233</f>
        <v>0</v>
      </c>
      <c r="R225" s="183">
        <f>'Prep Partner Performance'!N233</f>
        <v>0</v>
      </c>
      <c r="S225" s="183">
        <f>'Prep Partner Performance'!O233</f>
        <v>0</v>
      </c>
      <c r="T225" s="183">
        <f>'Prep Partner Performance'!P233</f>
        <v>0</v>
      </c>
      <c r="U225" s="183">
        <f>'Prep Partner Performance'!Q233</f>
        <v>0</v>
      </c>
      <c r="V225" s="183">
        <f>'Prep Partner Performance'!R233</f>
        <v>0</v>
      </c>
      <c r="W225" s="183">
        <f>'Prep Partner Performance'!S233</f>
        <v>0</v>
      </c>
      <c r="X225" s="183">
        <f>'Prep Partner Performance'!T233</f>
        <v>0</v>
      </c>
      <c r="Y225" s="183">
        <f>'Prep Partner Performance'!U233</f>
        <v>0</v>
      </c>
      <c r="Z225" s="183">
        <f>'Prep Partner Performance'!V233</f>
        <v>0</v>
      </c>
      <c r="AA225" s="183">
        <f>'Prep Partner Performance'!W233</f>
        <v>0</v>
      </c>
      <c r="AB225" s="183">
        <f>'Prep Partner Performance'!X233</f>
        <v>0</v>
      </c>
      <c r="AC225" s="183">
        <f>'Prep Partner Performance'!Y233</f>
        <v>0</v>
      </c>
      <c r="AD225" s="183">
        <f>'Prep Partner Performance'!Z233</f>
        <v>0</v>
      </c>
      <c r="AE225" s="183">
        <f>'Prep Partner Performance'!AA233</f>
        <v>0</v>
      </c>
      <c r="AF225" s="183">
        <f>'Prep Partner Performance'!AB233</f>
        <v>0</v>
      </c>
      <c r="AG225" s="183">
        <f>'Prep Partner Performance'!AC233</f>
        <v>0</v>
      </c>
      <c r="AH225" s="183">
        <f>'Prep Partner Performance'!AD233</f>
        <v>0</v>
      </c>
      <c r="AI225" s="183">
        <f>'Prep Partner Performance'!AE233</f>
        <v>0</v>
      </c>
      <c r="AJ225" s="183">
        <f>'Prep Partner Performance'!AF233</f>
        <v>0</v>
      </c>
      <c r="AK225" s="183">
        <f>'Prep Partner Performance'!AG233</f>
        <v>0</v>
      </c>
      <c r="AL225" s="183">
        <f>'Prep Partner Performance'!AH233</f>
        <v>0</v>
      </c>
      <c r="AM225" s="176">
        <f t="shared" si="7"/>
        <v>0</v>
      </c>
      <c r="AN225" s="175" t="str">
        <f>'Prep Partner Performance'!B$3</f>
        <v>PrEP Partner Performance Tool version 2.0.0</v>
      </c>
      <c r="AO225" s="197">
        <f>'Prep Partner Performance'!AJ233</f>
        <v>0</v>
      </c>
    </row>
    <row r="226" spans="1:41" x14ac:dyDescent="0.25">
      <c r="A226" s="176" t="str">
        <f t="shared" si="6"/>
        <v>202205</v>
      </c>
      <c r="B226" s="177">
        <f>'Prep Partner Performance'!AE$2</f>
        <v>2022</v>
      </c>
      <c r="C226" s="178" t="str">
        <f>'Prep Partner Performance'!Z$2</f>
        <v>05</v>
      </c>
      <c r="D226" s="176">
        <f>'Prep Partner Performance'!G$2</f>
        <v>14943</v>
      </c>
      <c r="E226" s="175" t="str">
        <f>'Prep Partner Performance'!C$2</f>
        <v>Kisima Health Centre</v>
      </c>
      <c r="F226" s="197" t="str">
        <f>'Prep Partner Performance'!B$231</f>
        <v>PrEP Drugs Side Effects</v>
      </c>
      <c r="G226" s="175" t="str">
        <f>'Prep Partner Performance'!C234</f>
        <v>Men at high risk</v>
      </c>
      <c r="H226" s="175" t="str">
        <f>'Prep Partner Performance'!D234</f>
        <v>P01-225</v>
      </c>
      <c r="I226" s="183">
        <f>'Prep Partner Performance'!E234</f>
        <v>0</v>
      </c>
      <c r="J226" s="183">
        <f>'Prep Partner Performance'!F234</f>
        <v>0</v>
      </c>
      <c r="K226" s="183">
        <f>'Prep Partner Performance'!G234</f>
        <v>0</v>
      </c>
      <c r="L226" s="183">
        <f>'Prep Partner Performance'!H234</f>
        <v>0</v>
      </c>
      <c r="M226" s="183">
        <f>'Prep Partner Performance'!I234</f>
        <v>0</v>
      </c>
      <c r="N226" s="183">
        <f>'Prep Partner Performance'!J234</f>
        <v>0</v>
      </c>
      <c r="O226" s="183">
        <f>'Prep Partner Performance'!K234</f>
        <v>0</v>
      </c>
      <c r="P226" s="183">
        <f>'Prep Partner Performance'!L234</f>
        <v>0</v>
      </c>
      <c r="Q226" s="183">
        <f>'Prep Partner Performance'!M234</f>
        <v>0</v>
      </c>
      <c r="R226" s="183">
        <f>'Prep Partner Performance'!N234</f>
        <v>0</v>
      </c>
      <c r="S226" s="183">
        <f>'Prep Partner Performance'!O234</f>
        <v>0</v>
      </c>
      <c r="T226" s="183">
        <f>'Prep Partner Performance'!P234</f>
        <v>0</v>
      </c>
      <c r="U226" s="183">
        <f>'Prep Partner Performance'!Q234</f>
        <v>0</v>
      </c>
      <c r="V226" s="183">
        <f>'Prep Partner Performance'!R234</f>
        <v>0</v>
      </c>
      <c r="W226" s="183">
        <f>'Prep Partner Performance'!S234</f>
        <v>0</v>
      </c>
      <c r="X226" s="183">
        <f>'Prep Partner Performance'!T234</f>
        <v>0</v>
      </c>
      <c r="Y226" s="183">
        <f>'Prep Partner Performance'!U234</f>
        <v>0</v>
      </c>
      <c r="Z226" s="183">
        <f>'Prep Partner Performance'!V234</f>
        <v>0</v>
      </c>
      <c r="AA226" s="183">
        <f>'Prep Partner Performance'!W234</f>
        <v>0</v>
      </c>
      <c r="AB226" s="183">
        <f>'Prep Partner Performance'!X234</f>
        <v>0</v>
      </c>
      <c r="AC226" s="183">
        <f>'Prep Partner Performance'!Y234</f>
        <v>0</v>
      </c>
      <c r="AD226" s="183">
        <f>'Prep Partner Performance'!Z234</f>
        <v>0</v>
      </c>
      <c r="AE226" s="183">
        <f>'Prep Partner Performance'!AA234</f>
        <v>0</v>
      </c>
      <c r="AF226" s="183">
        <f>'Prep Partner Performance'!AB234</f>
        <v>0</v>
      </c>
      <c r="AG226" s="183">
        <f>'Prep Partner Performance'!AC234</f>
        <v>0</v>
      </c>
      <c r="AH226" s="183">
        <f>'Prep Partner Performance'!AD234</f>
        <v>0</v>
      </c>
      <c r="AI226" s="183">
        <f>'Prep Partner Performance'!AE234</f>
        <v>0</v>
      </c>
      <c r="AJ226" s="183">
        <f>'Prep Partner Performance'!AF234</f>
        <v>0</v>
      </c>
      <c r="AK226" s="183">
        <f>'Prep Partner Performance'!AG234</f>
        <v>0</v>
      </c>
      <c r="AL226" s="183">
        <f>'Prep Partner Performance'!AH234</f>
        <v>0</v>
      </c>
      <c r="AM226" s="176">
        <f t="shared" si="7"/>
        <v>0</v>
      </c>
      <c r="AN226" s="175" t="str">
        <f>'Prep Partner Performance'!B$3</f>
        <v>PrEP Partner Performance Tool version 2.0.0</v>
      </c>
      <c r="AO226" s="197">
        <f>'Prep Partner Performance'!AJ234</f>
        <v>0</v>
      </c>
    </row>
    <row r="227" spans="1:41" x14ac:dyDescent="0.25">
      <c r="A227" s="176" t="str">
        <f t="shared" si="6"/>
        <v>202205</v>
      </c>
      <c r="B227" s="177">
        <f>'Prep Partner Performance'!AE$2</f>
        <v>2022</v>
      </c>
      <c r="C227" s="178" t="str">
        <f>'Prep Partner Performance'!Z$2</f>
        <v>05</v>
      </c>
      <c r="D227" s="176">
        <f>'Prep Partner Performance'!G$2</f>
        <v>14943</v>
      </c>
      <c r="E227" s="175" t="str">
        <f>'Prep Partner Performance'!C$2</f>
        <v>Kisima Health Centre</v>
      </c>
      <c r="F227" s="197" t="str">
        <f>'Prep Partner Performance'!B$231</f>
        <v>PrEP Drugs Side Effects</v>
      </c>
      <c r="G227" s="175" t="str">
        <f>'Prep Partner Performance'!C235</f>
        <v>Female Sex Workers</v>
      </c>
      <c r="H227" s="175" t="str">
        <f>'Prep Partner Performance'!D235</f>
        <v>P01-226</v>
      </c>
      <c r="I227" s="183">
        <f>'Prep Partner Performance'!E235</f>
        <v>0</v>
      </c>
      <c r="J227" s="183">
        <f>'Prep Partner Performance'!F235</f>
        <v>0</v>
      </c>
      <c r="K227" s="183">
        <f>'Prep Partner Performance'!G235</f>
        <v>0</v>
      </c>
      <c r="L227" s="183">
        <f>'Prep Partner Performance'!H235</f>
        <v>0</v>
      </c>
      <c r="M227" s="183">
        <f>'Prep Partner Performance'!I235</f>
        <v>0</v>
      </c>
      <c r="N227" s="183">
        <f>'Prep Partner Performance'!J235</f>
        <v>0</v>
      </c>
      <c r="O227" s="183">
        <f>'Prep Partner Performance'!K235</f>
        <v>0</v>
      </c>
      <c r="P227" s="183">
        <f>'Prep Partner Performance'!L235</f>
        <v>0</v>
      </c>
      <c r="Q227" s="183">
        <f>'Prep Partner Performance'!M235</f>
        <v>0</v>
      </c>
      <c r="R227" s="183">
        <f>'Prep Partner Performance'!N235</f>
        <v>0</v>
      </c>
      <c r="S227" s="183">
        <f>'Prep Partner Performance'!O235</f>
        <v>0</v>
      </c>
      <c r="T227" s="183">
        <f>'Prep Partner Performance'!P235</f>
        <v>0</v>
      </c>
      <c r="U227" s="183">
        <f>'Prep Partner Performance'!Q235</f>
        <v>0</v>
      </c>
      <c r="V227" s="183">
        <f>'Prep Partner Performance'!R235</f>
        <v>0</v>
      </c>
      <c r="W227" s="183">
        <f>'Prep Partner Performance'!S235</f>
        <v>0</v>
      </c>
      <c r="X227" s="183">
        <f>'Prep Partner Performance'!T235</f>
        <v>0</v>
      </c>
      <c r="Y227" s="183">
        <f>'Prep Partner Performance'!U235</f>
        <v>0</v>
      </c>
      <c r="Z227" s="183">
        <f>'Prep Partner Performance'!V235</f>
        <v>0</v>
      </c>
      <c r="AA227" s="183">
        <f>'Prep Partner Performance'!W235</f>
        <v>0</v>
      </c>
      <c r="AB227" s="183">
        <f>'Prep Partner Performance'!X235</f>
        <v>0</v>
      </c>
      <c r="AC227" s="183">
        <f>'Prep Partner Performance'!Y235</f>
        <v>0</v>
      </c>
      <c r="AD227" s="183">
        <f>'Prep Partner Performance'!Z235</f>
        <v>0</v>
      </c>
      <c r="AE227" s="183">
        <f>'Prep Partner Performance'!AA235</f>
        <v>0</v>
      </c>
      <c r="AF227" s="183">
        <f>'Prep Partner Performance'!AB235</f>
        <v>0</v>
      </c>
      <c r="AG227" s="183">
        <f>'Prep Partner Performance'!AC235</f>
        <v>0</v>
      </c>
      <c r="AH227" s="183">
        <f>'Prep Partner Performance'!AD235</f>
        <v>0</v>
      </c>
      <c r="AI227" s="183">
        <f>'Prep Partner Performance'!AE235</f>
        <v>0</v>
      </c>
      <c r="AJ227" s="183">
        <f>'Prep Partner Performance'!AF235</f>
        <v>0</v>
      </c>
      <c r="AK227" s="183">
        <f>'Prep Partner Performance'!AG235</f>
        <v>0</v>
      </c>
      <c r="AL227" s="183">
        <f>'Prep Partner Performance'!AH235</f>
        <v>0</v>
      </c>
      <c r="AM227" s="176">
        <f t="shared" si="7"/>
        <v>0</v>
      </c>
      <c r="AN227" s="175" t="str">
        <f>'Prep Partner Performance'!B$3</f>
        <v>PrEP Partner Performance Tool version 2.0.0</v>
      </c>
      <c r="AO227" s="197">
        <f>'Prep Partner Performance'!AJ235</f>
        <v>0</v>
      </c>
    </row>
    <row r="228" spans="1:41" x14ac:dyDescent="0.25">
      <c r="A228" s="176" t="str">
        <f t="shared" si="6"/>
        <v>202205</v>
      </c>
      <c r="B228" s="177">
        <f>'Prep Partner Performance'!AE$2</f>
        <v>2022</v>
      </c>
      <c r="C228" s="178" t="str">
        <f>'Prep Partner Performance'!Z$2</f>
        <v>05</v>
      </c>
      <c r="D228" s="176">
        <f>'Prep Partner Performance'!G$2</f>
        <v>14943</v>
      </c>
      <c r="E228" s="175" t="str">
        <f>'Prep Partner Performance'!C$2</f>
        <v>Kisima Health Centre</v>
      </c>
      <c r="F228" s="197" t="str">
        <f>'Prep Partner Performance'!B$231</f>
        <v>PrEP Drugs Side Effects</v>
      </c>
      <c r="G228" s="175" t="str">
        <f>'Prep Partner Performance'!C236</f>
        <v>People who Inject Drugs</v>
      </c>
      <c r="H228" s="175" t="str">
        <f>'Prep Partner Performance'!D236</f>
        <v>P01-227</v>
      </c>
      <c r="I228" s="183">
        <f>'Prep Partner Performance'!E236</f>
        <v>0</v>
      </c>
      <c r="J228" s="183">
        <f>'Prep Partner Performance'!F236</f>
        <v>0</v>
      </c>
      <c r="K228" s="183">
        <f>'Prep Partner Performance'!G236</f>
        <v>0</v>
      </c>
      <c r="L228" s="183">
        <f>'Prep Partner Performance'!H236</f>
        <v>0</v>
      </c>
      <c r="M228" s="183">
        <f>'Prep Partner Performance'!I236</f>
        <v>0</v>
      </c>
      <c r="N228" s="183">
        <f>'Prep Partner Performance'!J236</f>
        <v>0</v>
      </c>
      <c r="O228" s="183">
        <f>'Prep Partner Performance'!K236</f>
        <v>0</v>
      </c>
      <c r="P228" s="183">
        <f>'Prep Partner Performance'!L236</f>
        <v>0</v>
      </c>
      <c r="Q228" s="183">
        <f>'Prep Partner Performance'!M236</f>
        <v>0</v>
      </c>
      <c r="R228" s="183">
        <f>'Prep Partner Performance'!N236</f>
        <v>0</v>
      </c>
      <c r="S228" s="183">
        <f>'Prep Partner Performance'!O236</f>
        <v>0</v>
      </c>
      <c r="T228" s="183">
        <f>'Prep Partner Performance'!P236</f>
        <v>0</v>
      </c>
      <c r="U228" s="183">
        <f>'Prep Partner Performance'!Q236</f>
        <v>0</v>
      </c>
      <c r="V228" s="183">
        <f>'Prep Partner Performance'!R236</f>
        <v>0</v>
      </c>
      <c r="W228" s="183">
        <f>'Prep Partner Performance'!S236</f>
        <v>0</v>
      </c>
      <c r="X228" s="183">
        <f>'Prep Partner Performance'!T236</f>
        <v>0</v>
      </c>
      <c r="Y228" s="183">
        <f>'Prep Partner Performance'!U236</f>
        <v>0</v>
      </c>
      <c r="Z228" s="183">
        <f>'Prep Partner Performance'!V236</f>
        <v>0</v>
      </c>
      <c r="AA228" s="183">
        <f>'Prep Partner Performance'!W236</f>
        <v>0</v>
      </c>
      <c r="AB228" s="183">
        <f>'Prep Partner Performance'!X236</f>
        <v>0</v>
      </c>
      <c r="AC228" s="183">
        <f>'Prep Partner Performance'!Y236</f>
        <v>0</v>
      </c>
      <c r="AD228" s="183">
        <f>'Prep Partner Performance'!Z236</f>
        <v>0</v>
      </c>
      <c r="AE228" s="183">
        <f>'Prep Partner Performance'!AA236</f>
        <v>0</v>
      </c>
      <c r="AF228" s="183">
        <f>'Prep Partner Performance'!AB236</f>
        <v>0</v>
      </c>
      <c r="AG228" s="183">
        <f>'Prep Partner Performance'!AC236</f>
        <v>0</v>
      </c>
      <c r="AH228" s="183">
        <f>'Prep Partner Performance'!AD236</f>
        <v>0</v>
      </c>
      <c r="AI228" s="183">
        <f>'Prep Partner Performance'!AE236</f>
        <v>0</v>
      </c>
      <c r="AJ228" s="183">
        <f>'Prep Partner Performance'!AF236</f>
        <v>0</v>
      </c>
      <c r="AK228" s="183">
        <f>'Prep Partner Performance'!AG236</f>
        <v>0</v>
      </c>
      <c r="AL228" s="183">
        <f>'Prep Partner Performance'!AH236</f>
        <v>0</v>
      </c>
      <c r="AM228" s="176">
        <f t="shared" si="7"/>
        <v>0</v>
      </c>
      <c r="AN228" s="175" t="str">
        <f>'Prep Partner Performance'!B$3</f>
        <v>PrEP Partner Performance Tool version 2.0.0</v>
      </c>
      <c r="AO228" s="197">
        <f>'Prep Partner Performance'!AJ236</f>
        <v>0</v>
      </c>
    </row>
    <row r="229" spans="1:41" x14ac:dyDescent="0.25">
      <c r="A229" s="176" t="str">
        <f t="shared" si="6"/>
        <v>202205</v>
      </c>
      <c r="B229" s="177">
        <f>'Prep Partner Performance'!AE$2</f>
        <v>2022</v>
      </c>
      <c r="C229" s="178" t="str">
        <f>'Prep Partner Performance'!Z$2</f>
        <v>05</v>
      </c>
      <c r="D229" s="176">
        <f>'Prep Partner Performance'!G$2</f>
        <v>14943</v>
      </c>
      <c r="E229" s="175" t="str">
        <f>'Prep Partner Performance'!C$2</f>
        <v>Kisima Health Centre</v>
      </c>
      <c r="F229" s="197" t="str">
        <f>'Prep Partner Performance'!B$231</f>
        <v>PrEP Drugs Side Effects</v>
      </c>
      <c r="G229" s="175" t="str">
        <f>'Prep Partner Performance'!C237</f>
        <v>Other Women</v>
      </c>
      <c r="H229" s="175" t="str">
        <f>'Prep Partner Performance'!D237</f>
        <v>P01-228</v>
      </c>
      <c r="I229" s="183">
        <f>'Prep Partner Performance'!E237</f>
        <v>0</v>
      </c>
      <c r="J229" s="183">
        <f>'Prep Partner Performance'!F237</f>
        <v>0</v>
      </c>
      <c r="K229" s="183">
        <f>'Prep Partner Performance'!G237</f>
        <v>0</v>
      </c>
      <c r="L229" s="183">
        <f>'Prep Partner Performance'!H237</f>
        <v>0</v>
      </c>
      <c r="M229" s="183">
        <f>'Prep Partner Performance'!I237</f>
        <v>0</v>
      </c>
      <c r="N229" s="183">
        <f>'Prep Partner Performance'!J237</f>
        <v>0</v>
      </c>
      <c r="O229" s="183">
        <f>'Prep Partner Performance'!K237</f>
        <v>0</v>
      </c>
      <c r="P229" s="183">
        <f>'Prep Partner Performance'!L237</f>
        <v>0</v>
      </c>
      <c r="Q229" s="183">
        <f>'Prep Partner Performance'!M237</f>
        <v>0</v>
      </c>
      <c r="R229" s="183">
        <f>'Prep Partner Performance'!N237</f>
        <v>0</v>
      </c>
      <c r="S229" s="183">
        <f>'Prep Partner Performance'!O237</f>
        <v>0</v>
      </c>
      <c r="T229" s="183">
        <f>'Prep Partner Performance'!P237</f>
        <v>0</v>
      </c>
      <c r="U229" s="183">
        <f>'Prep Partner Performance'!Q237</f>
        <v>0</v>
      </c>
      <c r="V229" s="183">
        <f>'Prep Partner Performance'!R237</f>
        <v>0</v>
      </c>
      <c r="W229" s="183">
        <f>'Prep Partner Performance'!S237</f>
        <v>0</v>
      </c>
      <c r="X229" s="183">
        <f>'Prep Partner Performance'!T237</f>
        <v>0</v>
      </c>
      <c r="Y229" s="183">
        <f>'Prep Partner Performance'!U237</f>
        <v>0</v>
      </c>
      <c r="Z229" s="183">
        <f>'Prep Partner Performance'!V237</f>
        <v>0</v>
      </c>
      <c r="AA229" s="183">
        <f>'Prep Partner Performance'!W237</f>
        <v>0</v>
      </c>
      <c r="AB229" s="183">
        <f>'Prep Partner Performance'!X237</f>
        <v>0</v>
      </c>
      <c r="AC229" s="183">
        <f>'Prep Partner Performance'!Y237</f>
        <v>0</v>
      </c>
      <c r="AD229" s="183">
        <f>'Prep Partner Performance'!Z237</f>
        <v>0</v>
      </c>
      <c r="AE229" s="183">
        <f>'Prep Partner Performance'!AA237</f>
        <v>0</v>
      </c>
      <c r="AF229" s="183">
        <f>'Prep Partner Performance'!AB237</f>
        <v>0</v>
      </c>
      <c r="AG229" s="183">
        <f>'Prep Partner Performance'!AC237</f>
        <v>0</v>
      </c>
      <c r="AH229" s="183">
        <f>'Prep Partner Performance'!AD237</f>
        <v>0</v>
      </c>
      <c r="AI229" s="183">
        <f>'Prep Partner Performance'!AE237</f>
        <v>0</v>
      </c>
      <c r="AJ229" s="183">
        <f>'Prep Partner Performance'!AF237</f>
        <v>0</v>
      </c>
      <c r="AK229" s="183">
        <f>'Prep Partner Performance'!AG237</f>
        <v>0</v>
      </c>
      <c r="AL229" s="183">
        <f>'Prep Partner Performance'!AH237</f>
        <v>0</v>
      </c>
      <c r="AM229" s="176">
        <f t="shared" si="7"/>
        <v>0</v>
      </c>
      <c r="AN229" s="175" t="str">
        <f>'Prep Partner Performance'!B$3</f>
        <v>PrEP Partner Performance Tool version 2.0.0</v>
      </c>
      <c r="AO229" s="197">
        <f>'Prep Partner Performance'!AJ237</f>
        <v>0</v>
      </c>
    </row>
    <row r="230" spans="1:41" x14ac:dyDescent="0.25">
      <c r="A230" s="176" t="str">
        <f t="shared" si="6"/>
        <v>202205</v>
      </c>
      <c r="B230" s="177">
        <f>'Prep Partner Performance'!AE$2</f>
        <v>2022</v>
      </c>
      <c r="C230" s="178" t="str">
        <f>'Prep Partner Performance'!Z$2</f>
        <v>05</v>
      </c>
      <c r="D230" s="176">
        <f>'Prep Partner Performance'!G$2</f>
        <v>14943</v>
      </c>
      <c r="E230" s="175" t="str">
        <f>'Prep Partner Performance'!C$2</f>
        <v>Kisima Health Centre</v>
      </c>
      <c r="F230" s="197" t="str">
        <f>'Prep Partner Performance'!B$231</f>
        <v>PrEP Drugs Side Effects</v>
      </c>
      <c r="G230" s="175" t="str">
        <f>'Prep Partner Performance'!C238</f>
        <v>Serodiscordant Couple</v>
      </c>
      <c r="H230" s="175" t="str">
        <f>'Prep Partner Performance'!D238</f>
        <v>P01-229</v>
      </c>
      <c r="I230" s="183">
        <f>'Prep Partner Performance'!E238</f>
        <v>0</v>
      </c>
      <c r="J230" s="183">
        <f>'Prep Partner Performance'!F238</f>
        <v>0</v>
      </c>
      <c r="K230" s="183">
        <f>'Prep Partner Performance'!G238</f>
        <v>0</v>
      </c>
      <c r="L230" s="183">
        <f>'Prep Partner Performance'!H238</f>
        <v>0</v>
      </c>
      <c r="M230" s="183">
        <f>'Prep Partner Performance'!I238</f>
        <v>0</v>
      </c>
      <c r="N230" s="183">
        <f>'Prep Partner Performance'!J238</f>
        <v>0</v>
      </c>
      <c r="O230" s="183">
        <f>'Prep Partner Performance'!K238</f>
        <v>0</v>
      </c>
      <c r="P230" s="183">
        <f>'Prep Partner Performance'!L238</f>
        <v>0</v>
      </c>
      <c r="Q230" s="183">
        <f>'Prep Partner Performance'!M238</f>
        <v>0</v>
      </c>
      <c r="R230" s="183">
        <f>'Prep Partner Performance'!N238</f>
        <v>0</v>
      </c>
      <c r="S230" s="183">
        <f>'Prep Partner Performance'!O238</f>
        <v>0</v>
      </c>
      <c r="T230" s="183">
        <f>'Prep Partner Performance'!P238</f>
        <v>0</v>
      </c>
      <c r="U230" s="183">
        <f>'Prep Partner Performance'!Q238</f>
        <v>0</v>
      </c>
      <c r="V230" s="183">
        <f>'Prep Partner Performance'!R238</f>
        <v>0</v>
      </c>
      <c r="W230" s="183">
        <f>'Prep Partner Performance'!S238</f>
        <v>0</v>
      </c>
      <c r="X230" s="183">
        <f>'Prep Partner Performance'!T238</f>
        <v>0</v>
      </c>
      <c r="Y230" s="183">
        <f>'Prep Partner Performance'!U238</f>
        <v>0</v>
      </c>
      <c r="Z230" s="183">
        <f>'Prep Partner Performance'!V238</f>
        <v>0</v>
      </c>
      <c r="AA230" s="183">
        <f>'Prep Partner Performance'!W238</f>
        <v>0</v>
      </c>
      <c r="AB230" s="183">
        <f>'Prep Partner Performance'!X238</f>
        <v>0</v>
      </c>
      <c r="AC230" s="183">
        <f>'Prep Partner Performance'!Y238</f>
        <v>0</v>
      </c>
      <c r="AD230" s="183">
        <f>'Prep Partner Performance'!Z238</f>
        <v>0</v>
      </c>
      <c r="AE230" s="183">
        <f>'Prep Partner Performance'!AA238</f>
        <v>0</v>
      </c>
      <c r="AF230" s="183">
        <f>'Prep Partner Performance'!AB238</f>
        <v>0</v>
      </c>
      <c r="AG230" s="183">
        <f>'Prep Partner Performance'!AC238</f>
        <v>0</v>
      </c>
      <c r="AH230" s="183">
        <f>'Prep Partner Performance'!AD238</f>
        <v>0</v>
      </c>
      <c r="AI230" s="183">
        <f>'Prep Partner Performance'!AE238</f>
        <v>0</v>
      </c>
      <c r="AJ230" s="183">
        <f>'Prep Partner Performance'!AF238</f>
        <v>0</v>
      </c>
      <c r="AK230" s="183">
        <f>'Prep Partner Performance'!AG238</f>
        <v>0</v>
      </c>
      <c r="AL230" s="183">
        <f>'Prep Partner Performance'!AH238</f>
        <v>0</v>
      </c>
      <c r="AM230" s="176">
        <f t="shared" si="7"/>
        <v>0</v>
      </c>
      <c r="AN230" s="175" t="str">
        <f>'Prep Partner Performance'!B$3</f>
        <v>PrEP Partner Performance Tool version 2.0.0</v>
      </c>
      <c r="AO230" s="197">
        <f>'Prep Partner Performance'!AJ238</f>
        <v>0</v>
      </c>
    </row>
    <row r="231" spans="1:41" x14ac:dyDescent="0.25">
      <c r="A231" s="176" t="str">
        <f t="shared" si="6"/>
        <v>202205</v>
      </c>
      <c r="B231" s="177">
        <f>'Prep Partner Performance'!AE$2</f>
        <v>2022</v>
      </c>
      <c r="C231" s="178" t="str">
        <f>'Prep Partner Performance'!Z$2</f>
        <v>05</v>
      </c>
      <c r="D231" s="176">
        <f>'Prep Partner Performance'!G$2</f>
        <v>14943</v>
      </c>
      <c r="E231" s="175" t="str">
        <f>'Prep Partner Performance'!C$2</f>
        <v>Kisima Health Centre</v>
      </c>
      <c r="F231" s="197" t="str">
        <f>'Prep Partner Performance'!B$231</f>
        <v>PrEP Drugs Side Effects</v>
      </c>
      <c r="G231" s="175" t="str">
        <f>'Prep Partner Performance'!C239</f>
        <v>Pregnant and Breast Feeding Women</v>
      </c>
      <c r="H231" s="175" t="str">
        <f>'Prep Partner Performance'!D239</f>
        <v>P01-230</v>
      </c>
      <c r="I231" s="183">
        <f>'Prep Partner Performance'!E239</f>
        <v>0</v>
      </c>
      <c r="J231" s="183">
        <f>'Prep Partner Performance'!F239</f>
        <v>0</v>
      </c>
      <c r="K231" s="183">
        <f>'Prep Partner Performance'!G239</f>
        <v>0</v>
      </c>
      <c r="L231" s="183">
        <f>'Prep Partner Performance'!H239</f>
        <v>0</v>
      </c>
      <c r="M231" s="183">
        <f>'Prep Partner Performance'!I239</f>
        <v>0</v>
      </c>
      <c r="N231" s="183">
        <f>'Prep Partner Performance'!J239</f>
        <v>0</v>
      </c>
      <c r="O231" s="183">
        <f>'Prep Partner Performance'!K239</f>
        <v>0</v>
      </c>
      <c r="P231" s="183">
        <f>'Prep Partner Performance'!L239</f>
        <v>0</v>
      </c>
      <c r="Q231" s="183">
        <f>'Prep Partner Performance'!M239</f>
        <v>0</v>
      </c>
      <c r="R231" s="183">
        <f>'Prep Partner Performance'!N239</f>
        <v>0</v>
      </c>
      <c r="S231" s="183">
        <f>'Prep Partner Performance'!O239</f>
        <v>0</v>
      </c>
      <c r="T231" s="183">
        <f>'Prep Partner Performance'!P239</f>
        <v>0</v>
      </c>
      <c r="U231" s="183">
        <f>'Prep Partner Performance'!Q239</f>
        <v>0</v>
      </c>
      <c r="V231" s="183">
        <f>'Prep Partner Performance'!R239</f>
        <v>0</v>
      </c>
      <c r="W231" s="183">
        <f>'Prep Partner Performance'!S239</f>
        <v>0</v>
      </c>
      <c r="X231" s="183">
        <f>'Prep Partner Performance'!T239</f>
        <v>0</v>
      </c>
      <c r="Y231" s="183">
        <f>'Prep Partner Performance'!U239</f>
        <v>0</v>
      </c>
      <c r="Z231" s="183">
        <f>'Prep Partner Performance'!V239</f>
        <v>0</v>
      </c>
      <c r="AA231" s="183">
        <f>'Prep Partner Performance'!W239</f>
        <v>0</v>
      </c>
      <c r="AB231" s="183">
        <f>'Prep Partner Performance'!X239</f>
        <v>0</v>
      </c>
      <c r="AC231" s="183">
        <f>'Prep Partner Performance'!Y239</f>
        <v>0</v>
      </c>
      <c r="AD231" s="183">
        <f>'Prep Partner Performance'!Z239</f>
        <v>0</v>
      </c>
      <c r="AE231" s="183">
        <f>'Prep Partner Performance'!AA239</f>
        <v>0</v>
      </c>
      <c r="AF231" s="183">
        <f>'Prep Partner Performance'!AB239</f>
        <v>0</v>
      </c>
      <c r="AG231" s="183">
        <f>'Prep Partner Performance'!AC239</f>
        <v>0</v>
      </c>
      <c r="AH231" s="183">
        <f>'Prep Partner Performance'!AD239</f>
        <v>0</v>
      </c>
      <c r="AI231" s="183">
        <f>'Prep Partner Performance'!AE239</f>
        <v>0</v>
      </c>
      <c r="AJ231" s="183">
        <f>'Prep Partner Performance'!AF239</f>
        <v>0</v>
      </c>
      <c r="AK231" s="183">
        <f>'Prep Partner Performance'!AG239</f>
        <v>0</v>
      </c>
      <c r="AL231" s="183">
        <f>'Prep Partner Performance'!AH239</f>
        <v>0</v>
      </c>
      <c r="AM231" s="176">
        <f t="shared" si="7"/>
        <v>0</v>
      </c>
      <c r="AN231" s="175" t="str">
        <f>'Prep Partner Performance'!B$3</f>
        <v>PrEP Partner Performance Tool version 2.0.0</v>
      </c>
      <c r="AO231" s="197">
        <f>'Prep Partner Performance'!AJ239</f>
        <v>0</v>
      </c>
    </row>
    <row r="232" spans="1:41" x14ac:dyDescent="0.25">
      <c r="A232" s="176" t="str">
        <f t="shared" si="6"/>
        <v>202205</v>
      </c>
      <c r="B232" s="177">
        <f>'Prep Partner Performance'!AE$2</f>
        <v>2022</v>
      </c>
      <c r="C232" s="178" t="str">
        <f>'Prep Partner Performance'!Z$2</f>
        <v>05</v>
      </c>
      <c r="D232" s="176">
        <f>'Prep Partner Performance'!G$2</f>
        <v>14943</v>
      </c>
      <c r="E232" s="175" t="str">
        <f>'Prep Partner Performance'!C$2</f>
        <v>Kisima Health Centre</v>
      </c>
      <c r="F232" s="197" t="str">
        <f>'Prep Partner Performance'!B240</f>
        <v>Non-Adherence</v>
      </c>
      <c r="G232" s="175" t="str">
        <f>'Prep Partner Performance'!C240</f>
        <v>Transgender</v>
      </c>
      <c r="H232" s="175" t="str">
        <f>'Prep Partner Performance'!D240</f>
        <v>P01-231</v>
      </c>
      <c r="I232" s="183">
        <f>'Prep Partner Performance'!E240</f>
        <v>0</v>
      </c>
      <c r="J232" s="183">
        <f>'Prep Partner Performance'!F240</f>
        <v>0</v>
      </c>
      <c r="K232" s="183">
        <f>'Prep Partner Performance'!G240</f>
        <v>0</v>
      </c>
      <c r="L232" s="183">
        <f>'Prep Partner Performance'!H240</f>
        <v>0</v>
      </c>
      <c r="M232" s="183">
        <f>'Prep Partner Performance'!I240</f>
        <v>0</v>
      </c>
      <c r="N232" s="183">
        <f>'Prep Partner Performance'!J240</f>
        <v>0</v>
      </c>
      <c r="O232" s="183">
        <f>'Prep Partner Performance'!K240</f>
        <v>0</v>
      </c>
      <c r="P232" s="183">
        <f>'Prep Partner Performance'!L240</f>
        <v>0</v>
      </c>
      <c r="Q232" s="183">
        <f>'Prep Partner Performance'!M240</f>
        <v>0</v>
      </c>
      <c r="R232" s="183">
        <f>'Prep Partner Performance'!N240</f>
        <v>0</v>
      </c>
      <c r="S232" s="183">
        <f>'Prep Partner Performance'!O240</f>
        <v>0</v>
      </c>
      <c r="T232" s="183">
        <f>'Prep Partner Performance'!P240</f>
        <v>0</v>
      </c>
      <c r="U232" s="183">
        <f>'Prep Partner Performance'!Q240</f>
        <v>0</v>
      </c>
      <c r="V232" s="183">
        <f>'Prep Partner Performance'!R240</f>
        <v>0</v>
      </c>
      <c r="W232" s="183">
        <f>'Prep Partner Performance'!S240</f>
        <v>0</v>
      </c>
      <c r="X232" s="183">
        <f>'Prep Partner Performance'!T240</f>
        <v>0</v>
      </c>
      <c r="Y232" s="183">
        <f>'Prep Partner Performance'!U240</f>
        <v>0</v>
      </c>
      <c r="Z232" s="183">
        <f>'Prep Partner Performance'!V240</f>
        <v>0</v>
      </c>
      <c r="AA232" s="183">
        <f>'Prep Partner Performance'!W240</f>
        <v>0</v>
      </c>
      <c r="AB232" s="183">
        <f>'Prep Partner Performance'!X240</f>
        <v>0</v>
      </c>
      <c r="AC232" s="183">
        <f>'Prep Partner Performance'!Y240</f>
        <v>0</v>
      </c>
      <c r="AD232" s="183">
        <f>'Prep Partner Performance'!Z240</f>
        <v>0</v>
      </c>
      <c r="AE232" s="183">
        <f>'Prep Partner Performance'!AA240</f>
        <v>0</v>
      </c>
      <c r="AF232" s="183">
        <f>'Prep Partner Performance'!AB240</f>
        <v>0</v>
      </c>
      <c r="AG232" s="183">
        <f>'Prep Partner Performance'!AC240</f>
        <v>0</v>
      </c>
      <c r="AH232" s="183">
        <f>'Prep Partner Performance'!AD240</f>
        <v>0</v>
      </c>
      <c r="AI232" s="183">
        <f>'Prep Partner Performance'!AE240</f>
        <v>0</v>
      </c>
      <c r="AJ232" s="183">
        <f>'Prep Partner Performance'!AF240</f>
        <v>0</v>
      </c>
      <c r="AK232" s="183">
        <f>'Prep Partner Performance'!AG240</f>
        <v>0</v>
      </c>
      <c r="AL232" s="183">
        <f>'Prep Partner Performance'!AH240</f>
        <v>0</v>
      </c>
      <c r="AM232" s="176">
        <f t="shared" si="7"/>
        <v>0</v>
      </c>
      <c r="AN232" s="175" t="str">
        <f>'Prep Partner Performance'!B$3</f>
        <v>PrEP Partner Performance Tool version 2.0.0</v>
      </c>
      <c r="AO232" s="197">
        <f>'Prep Partner Performance'!AJ240</f>
        <v>0</v>
      </c>
    </row>
    <row r="233" spans="1:41" x14ac:dyDescent="0.25">
      <c r="A233" s="176" t="str">
        <f t="shared" si="6"/>
        <v>202205</v>
      </c>
      <c r="B233" s="177">
        <f>'Prep Partner Performance'!AE$2</f>
        <v>2022</v>
      </c>
      <c r="C233" s="178" t="str">
        <f>'Prep Partner Performance'!Z$2</f>
        <v>05</v>
      </c>
      <c r="D233" s="176">
        <f>'Prep Partner Performance'!G$2</f>
        <v>14943</v>
      </c>
      <c r="E233" s="175" t="str">
        <f>'Prep Partner Performance'!C$2</f>
        <v>Kisima Health Centre</v>
      </c>
      <c r="F233" s="197" t="str">
        <f>'Prep Partner Performance'!B$240</f>
        <v>Non-Adherence</v>
      </c>
      <c r="G233" s="175" t="str">
        <f>'Prep Partner Performance'!C241</f>
        <v>Adolescent Girls and Young Women</v>
      </c>
      <c r="H233" s="175" t="str">
        <f>'Prep Partner Performance'!D241</f>
        <v>P01-232</v>
      </c>
      <c r="I233" s="183">
        <f>'Prep Partner Performance'!E241</f>
        <v>0</v>
      </c>
      <c r="J233" s="183">
        <f>'Prep Partner Performance'!F241</f>
        <v>0</v>
      </c>
      <c r="K233" s="183">
        <f>'Prep Partner Performance'!G241</f>
        <v>0</v>
      </c>
      <c r="L233" s="183">
        <f>'Prep Partner Performance'!H241</f>
        <v>0</v>
      </c>
      <c r="M233" s="183">
        <f>'Prep Partner Performance'!I241</f>
        <v>0</v>
      </c>
      <c r="N233" s="183">
        <f>'Prep Partner Performance'!J241</f>
        <v>0</v>
      </c>
      <c r="O233" s="183">
        <f>'Prep Partner Performance'!K241</f>
        <v>0</v>
      </c>
      <c r="P233" s="183">
        <f>'Prep Partner Performance'!L241</f>
        <v>0</v>
      </c>
      <c r="Q233" s="183">
        <f>'Prep Partner Performance'!M241</f>
        <v>0</v>
      </c>
      <c r="R233" s="183">
        <f>'Prep Partner Performance'!N241</f>
        <v>0</v>
      </c>
      <c r="S233" s="183">
        <f>'Prep Partner Performance'!O241</f>
        <v>0</v>
      </c>
      <c r="T233" s="183">
        <f>'Prep Partner Performance'!P241</f>
        <v>0</v>
      </c>
      <c r="U233" s="183">
        <f>'Prep Partner Performance'!Q241</f>
        <v>0</v>
      </c>
      <c r="V233" s="183">
        <f>'Prep Partner Performance'!R241</f>
        <v>0</v>
      </c>
      <c r="W233" s="183">
        <f>'Prep Partner Performance'!S241</f>
        <v>0</v>
      </c>
      <c r="X233" s="183">
        <f>'Prep Partner Performance'!T241</f>
        <v>0</v>
      </c>
      <c r="Y233" s="183">
        <f>'Prep Partner Performance'!U241</f>
        <v>0</v>
      </c>
      <c r="Z233" s="183">
        <f>'Prep Partner Performance'!V241</f>
        <v>0</v>
      </c>
      <c r="AA233" s="183">
        <f>'Prep Partner Performance'!W241</f>
        <v>0</v>
      </c>
      <c r="AB233" s="183">
        <f>'Prep Partner Performance'!X241</f>
        <v>0</v>
      </c>
      <c r="AC233" s="183">
        <f>'Prep Partner Performance'!Y241</f>
        <v>0</v>
      </c>
      <c r="AD233" s="183">
        <f>'Prep Partner Performance'!Z241</f>
        <v>0</v>
      </c>
      <c r="AE233" s="183">
        <f>'Prep Partner Performance'!AA241</f>
        <v>0</v>
      </c>
      <c r="AF233" s="183">
        <f>'Prep Partner Performance'!AB241</f>
        <v>0</v>
      </c>
      <c r="AG233" s="183">
        <f>'Prep Partner Performance'!AC241</f>
        <v>0</v>
      </c>
      <c r="AH233" s="183">
        <f>'Prep Partner Performance'!AD241</f>
        <v>0</v>
      </c>
      <c r="AI233" s="183">
        <f>'Prep Partner Performance'!AE241</f>
        <v>0</v>
      </c>
      <c r="AJ233" s="183">
        <f>'Prep Partner Performance'!AF241</f>
        <v>0</v>
      </c>
      <c r="AK233" s="183">
        <f>'Prep Partner Performance'!AG241</f>
        <v>0</v>
      </c>
      <c r="AL233" s="183">
        <f>'Prep Partner Performance'!AH241</f>
        <v>0</v>
      </c>
      <c r="AM233" s="176">
        <f t="shared" si="7"/>
        <v>0</v>
      </c>
      <c r="AN233" s="175" t="str">
        <f>'Prep Partner Performance'!B$3</f>
        <v>PrEP Partner Performance Tool version 2.0.0</v>
      </c>
      <c r="AO233" s="197">
        <f>'Prep Partner Performance'!AJ241</f>
        <v>0</v>
      </c>
    </row>
    <row r="234" spans="1:41" x14ac:dyDescent="0.25">
      <c r="A234" s="176" t="str">
        <f t="shared" si="6"/>
        <v>202205</v>
      </c>
      <c r="B234" s="177">
        <f>'Prep Partner Performance'!AE$2</f>
        <v>2022</v>
      </c>
      <c r="C234" s="178" t="str">
        <f>'Prep Partner Performance'!Z$2</f>
        <v>05</v>
      </c>
      <c r="D234" s="176">
        <f>'Prep Partner Performance'!G$2</f>
        <v>14943</v>
      </c>
      <c r="E234" s="175" t="str">
        <f>'Prep Partner Performance'!C$2</f>
        <v>Kisima Health Centre</v>
      </c>
      <c r="F234" s="197" t="str">
        <f>'Prep Partner Performance'!B$240</f>
        <v>Non-Adherence</v>
      </c>
      <c r="G234" s="175" t="str">
        <f>'Prep Partner Performance'!C242</f>
        <v>Men who have Sex With Men</v>
      </c>
      <c r="H234" s="175" t="str">
        <f>'Prep Partner Performance'!D242</f>
        <v>P01-233</v>
      </c>
      <c r="I234" s="183">
        <f>'Prep Partner Performance'!E242</f>
        <v>0</v>
      </c>
      <c r="J234" s="183">
        <f>'Prep Partner Performance'!F242</f>
        <v>0</v>
      </c>
      <c r="K234" s="183">
        <f>'Prep Partner Performance'!G242</f>
        <v>0</v>
      </c>
      <c r="L234" s="183">
        <f>'Prep Partner Performance'!H242</f>
        <v>0</v>
      </c>
      <c r="M234" s="183">
        <f>'Prep Partner Performance'!I242</f>
        <v>0</v>
      </c>
      <c r="N234" s="183">
        <f>'Prep Partner Performance'!J242</f>
        <v>0</v>
      </c>
      <c r="O234" s="183">
        <f>'Prep Partner Performance'!K242</f>
        <v>0</v>
      </c>
      <c r="P234" s="183">
        <f>'Prep Partner Performance'!L242</f>
        <v>0</v>
      </c>
      <c r="Q234" s="183">
        <f>'Prep Partner Performance'!M242</f>
        <v>0</v>
      </c>
      <c r="R234" s="183">
        <f>'Prep Partner Performance'!N242</f>
        <v>0</v>
      </c>
      <c r="S234" s="183">
        <f>'Prep Partner Performance'!O242</f>
        <v>0</v>
      </c>
      <c r="T234" s="183">
        <f>'Prep Partner Performance'!P242</f>
        <v>0</v>
      </c>
      <c r="U234" s="183">
        <f>'Prep Partner Performance'!Q242</f>
        <v>0</v>
      </c>
      <c r="V234" s="183">
        <f>'Prep Partner Performance'!R242</f>
        <v>0</v>
      </c>
      <c r="W234" s="183">
        <f>'Prep Partner Performance'!S242</f>
        <v>0</v>
      </c>
      <c r="X234" s="183">
        <f>'Prep Partner Performance'!T242</f>
        <v>0</v>
      </c>
      <c r="Y234" s="183">
        <f>'Prep Partner Performance'!U242</f>
        <v>0</v>
      </c>
      <c r="Z234" s="183">
        <f>'Prep Partner Performance'!V242</f>
        <v>0</v>
      </c>
      <c r="AA234" s="183">
        <f>'Prep Partner Performance'!W242</f>
        <v>0</v>
      </c>
      <c r="AB234" s="183">
        <f>'Prep Partner Performance'!X242</f>
        <v>0</v>
      </c>
      <c r="AC234" s="183">
        <f>'Prep Partner Performance'!Y242</f>
        <v>0</v>
      </c>
      <c r="AD234" s="183">
        <f>'Prep Partner Performance'!Z242</f>
        <v>0</v>
      </c>
      <c r="AE234" s="183">
        <f>'Prep Partner Performance'!AA242</f>
        <v>0</v>
      </c>
      <c r="AF234" s="183">
        <f>'Prep Partner Performance'!AB242</f>
        <v>0</v>
      </c>
      <c r="AG234" s="183">
        <f>'Prep Partner Performance'!AC242</f>
        <v>0</v>
      </c>
      <c r="AH234" s="183">
        <f>'Prep Partner Performance'!AD242</f>
        <v>0</v>
      </c>
      <c r="AI234" s="183">
        <f>'Prep Partner Performance'!AE242</f>
        <v>0</v>
      </c>
      <c r="AJ234" s="183">
        <f>'Prep Partner Performance'!AF242</f>
        <v>0</v>
      </c>
      <c r="AK234" s="183">
        <f>'Prep Partner Performance'!AG242</f>
        <v>0</v>
      </c>
      <c r="AL234" s="183">
        <f>'Prep Partner Performance'!AH242</f>
        <v>0</v>
      </c>
      <c r="AM234" s="176">
        <f t="shared" si="7"/>
        <v>0</v>
      </c>
      <c r="AN234" s="175" t="str">
        <f>'Prep Partner Performance'!B$3</f>
        <v>PrEP Partner Performance Tool version 2.0.0</v>
      </c>
      <c r="AO234" s="197">
        <f>'Prep Partner Performance'!AJ242</f>
        <v>0</v>
      </c>
    </row>
    <row r="235" spans="1:41" x14ac:dyDescent="0.25">
      <c r="A235" s="176" t="str">
        <f t="shared" si="6"/>
        <v>202205</v>
      </c>
      <c r="B235" s="177">
        <f>'Prep Partner Performance'!AE$2</f>
        <v>2022</v>
      </c>
      <c r="C235" s="178" t="str">
        <f>'Prep Partner Performance'!Z$2</f>
        <v>05</v>
      </c>
      <c r="D235" s="176">
        <f>'Prep Partner Performance'!G$2</f>
        <v>14943</v>
      </c>
      <c r="E235" s="175" t="str">
        <f>'Prep Partner Performance'!C$2</f>
        <v>Kisima Health Centre</v>
      </c>
      <c r="F235" s="197" t="str">
        <f>'Prep Partner Performance'!B$240</f>
        <v>Non-Adherence</v>
      </c>
      <c r="G235" s="175" t="str">
        <f>'Prep Partner Performance'!C243</f>
        <v>Men at high risk</v>
      </c>
      <c r="H235" s="175" t="str">
        <f>'Prep Partner Performance'!D243</f>
        <v>P01-234</v>
      </c>
      <c r="I235" s="183">
        <f>'Prep Partner Performance'!E243</f>
        <v>0</v>
      </c>
      <c r="J235" s="183">
        <f>'Prep Partner Performance'!F243</f>
        <v>0</v>
      </c>
      <c r="K235" s="183">
        <f>'Prep Partner Performance'!G243</f>
        <v>0</v>
      </c>
      <c r="L235" s="183">
        <f>'Prep Partner Performance'!H243</f>
        <v>0</v>
      </c>
      <c r="M235" s="183">
        <f>'Prep Partner Performance'!I243</f>
        <v>0</v>
      </c>
      <c r="N235" s="183">
        <f>'Prep Partner Performance'!J243</f>
        <v>0</v>
      </c>
      <c r="O235" s="183">
        <f>'Prep Partner Performance'!K243</f>
        <v>0</v>
      </c>
      <c r="P235" s="183">
        <f>'Prep Partner Performance'!L243</f>
        <v>0</v>
      </c>
      <c r="Q235" s="183">
        <f>'Prep Partner Performance'!M243</f>
        <v>0</v>
      </c>
      <c r="R235" s="183">
        <f>'Prep Partner Performance'!N243</f>
        <v>0</v>
      </c>
      <c r="S235" s="183">
        <f>'Prep Partner Performance'!O243</f>
        <v>0</v>
      </c>
      <c r="T235" s="183">
        <f>'Prep Partner Performance'!P243</f>
        <v>0</v>
      </c>
      <c r="U235" s="183">
        <f>'Prep Partner Performance'!Q243</f>
        <v>0</v>
      </c>
      <c r="V235" s="183">
        <f>'Prep Partner Performance'!R243</f>
        <v>0</v>
      </c>
      <c r="W235" s="183">
        <f>'Prep Partner Performance'!S243</f>
        <v>0</v>
      </c>
      <c r="X235" s="183">
        <f>'Prep Partner Performance'!T243</f>
        <v>0</v>
      </c>
      <c r="Y235" s="183">
        <f>'Prep Partner Performance'!U243</f>
        <v>0</v>
      </c>
      <c r="Z235" s="183">
        <f>'Prep Partner Performance'!V243</f>
        <v>0</v>
      </c>
      <c r="AA235" s="183">
        <f>'Prep Partner Performance'!W243</f>
        <v>0</v>
      </c>
      <c r="AB235" s="183">
        <f>'Prep Partner Performance'!X243</f>
        <v>0</v>
      </c>
      <c r="AC235" s="183">
        <f>'Prep Partner Performance'!Y243</f>
        <v>0</v>
      </c>
      <c r="AD235" s="183">
        <f>'Prep Partner Performance'!Z243</f>
        <v>0</v>
      </c>
      <c r="AE235" s="183">
        <f>'Prep Partner Performance'!AA243</f>
        <v>0</v>
      </c>
      <c r="AF235" s="183">
        <f>'Prep Partner Performance'!AB243</f>
        <v>0</v>
      </c>
      <c r="AG235" s="183">
        <f>'Prep Partner Performance'!AC243</f>
        <v>0</v>
      </c>
      <c r="AH235" s="183">
        <f>'Prep Partner Performance'!AD243</f>
        <v>0</v>
      </c>
      <c r="AI235" s="183">
        <f>'Prep Partner Performance'!AE243</f>
        <v>0</v>
      </c>
      <c r="AJ235" s="183">
        <f>'Prep Partner Performance'!AF243</f>
        <v>0</v>
      </c>
      <c r="AK235" s="183">
        <f>'Prep Partner Performance'!AG243</f>
        <v>0</v>
      </c>
      <c r="AL235" s="183">
        <f>'Prep Partner Performance'!AH243</f>
        <v>0</v>
      </c>
      <c r="AM235" s="176">
        <f t="shared" si="7"/>
        <v>0</v>
      </c>
      <c r="AN235" s="175" t="str">
        <f>'Prep Partner Performance'!B$3</f>
        <v>PrEP Partner Performance Tool version 2.0.0</v>
      </c>
      <c r="AO235" s="197">
        <f>'Prep Partner Performance'!AJ243</f>
        <v>0</v>
      </c>
    </row>
    <row r="236" spans="1:41" x14ac:dyDescent="0.25">
      <c r="A236" s="176" t="str">
        <f t="shared" si="6"/>
        <v>202205</v>
      </c>
      <c r="B236" s="177">
        <f>'Prep Partner Performance'!AE$2</f>
        <v>2022</v>
      </c>
      <c r="C236" s="178" t="str">
        <f>'Prep Partner Performance'!Z$2</f>
        <v>05</v>
      </c>
      <c r="D236" s="176">
        <f>'Prep Partner Performance'!G$2</f>
        <v>14943</v>
      </c>
      <c r="E236" s="175" t="str">
        <f>'Prep Partner Performance'!C$2</f>
        <v>Kisima Health Centre</v>
      </c>
      <c r="F236" s="197" t="str">
        <f>'Prep Partner Performance'!B$240</f>
        <v>Non-Adherence</v>
      </c>
      <c r="G236" s="175" t="str">
        <f>'Prep Partner Performance'!C244</f>
        <v>Female Sex Workers</v>
      </c>
      <c r="H236" s="175" t="str">
        <f>'Prep Partner Performance'!D244</f>
        <v>P01-235</v>
      </c>
      <c r="I236" s="183">
        <f>'Prep Partner Performance'!E244</f>
        <v>0</v>
      </c>
      <c r="J236" s="183">
        <f>'Prep Partner Performance'!F244</f>
        <v>0</v>
      </c>
      <c r="K236" s="183">
        <f>'Prep Partner Performance'!G244</f>
        <v>0</v>
      </c>
      <c r="L236" s="183">
        <f>'Prep Partner Performance'!H244</f>
        <v>0</v>
      </c>
      <c r="M236" s="183">
        <f>'Prep Partner Performance'!I244</f>
        <v>0</v>
      </c>
      <c r="N236" s="183">
        <f>'Prep Partner Performance'!J244</f>
        <v>0</v>
      </c>
      <c r="O236" s="183">
        <f>'Prep Partner Performance'!K244</f>
        <v>0</v>
      </c>
      <c r="P236" s="183">
        <f>'Prep Partner Performance'!L244</f>
        <v>0</v>
      </c>
      <c r="Q236" s="183">
        <f>'Prep Partner Performance'!M244</f>
        <v>0</v>
      </c>
      <c r="R236" s="183">
        <f>'Prep Partner Performance'!N244</f>
        <v>0</v>
      </c>
      <c r="S236" s="183">
        <f>'Prep Partner Performance'!O244</f>
        <v>0</v>
      </c>
      <c r="T236" s="183">
        <f>'Prep Partner Performance'!P244</f>
        <v>0</v>
      </c>
      <c r="U236" s="183">
        <f>'Prep Partner Performance'!Q244</f>
        <v>0</v>
      </c>
      <c r="V236" s="183">
        <f>'Prep Partner Performance'!R244</f>
        <v>0</v>
      </c>
      <c r="W236" s="183">
        <f>'Prep Partner Performance'!S244</f>
        <v>0</v>
      </c>
      <c r="X236" s="183">
        <f>'Prep Partner Performance'!T244</f>
        <v>0</v>
      </c>
      <c r="Y236" s="183">
        <f>'Prep Partner Performance'!U244</f>
        <v>0</v>
      </c>
      <c r="Z236" s="183">
        <f>'Prep Partner Performance'!V244</f>
        <v>0</v>
      </c>
      <c r="AA236" s="183">
        <f>'Prep Partner Performance'!W244</f>
        <v>0</v>
      </c>
      <c r="AB236" s="183">
        <f>'Prep Partner Performance'!X244</f>
        <v>0</v>
      </c>
      <c r="AC236" s="183">
        <f>'Prep Partner Performance'!Y244</f>
        <v>0</v>
      </c>
      <c r="AD236" s="183">
        <f>'Prep Partner Performance'!Z244</f>
        <v>0</v>
      </c>
      <c r="AE236" s="183">
        <f>'Prep Partner Performance'!AA244</f>
        <v>0</v>
      </c>
      <c r="AF236" s="183">
        <f>'Prep Partner Performance'!AB244</f>
        <v>0</v>
      </c>
      <c r="AG236" s="183">
        <f>'Prep Partner Performance'!AC244</f>
        <v>0</v>
      </c>
      <c r="AH236" s="183">
        <f>'Prep Partner Performance'!AD244</f>
        <v>0</v>
      </c>
      <c r="AI236" s="183">
        <f>'Prep Partner Performance'!AE244</f>
        <v>0</v>
      </c>
      <c r="AJ236" s="183">
        <f>'Prep Partner Performance'!AF244</f>
        <v>0</v>
      </c>
      <c r="AK236" s="183">
        <f>'Prep Partner Performance'!AG244</f>
        <v>0</v>
      </c>
      <c r="AL236" s="183">
        <f>'Prep Partner Performance'!AH244</f>
        <v>0</v>
      </c>
      <c r="AM236" s="176">
        <f t="shared" si="7"/>
        <v>0</v>
      </c>
      <c r="AN236" s="175" t="str">
        <f>'Prep Partner Performance'!B$3</f>
        <v>PrEP Partner Performance Tool version 2.0.0</v>
      </c>
      <c r="AO236" s="197">
        <f>'Prep Partner Performance'!AJ244</f>
        <v>0</v>
      </c>
    </row>
    <row r="237" spans="1:41" x14ac:dyDescent="0.25">
      <c r="A237" s="176" t="str">
        <f t="shared" si="6"/>
        <v>202205</v>
      </c>
      <c r="B237" s="177">
        <f>'Prep Partner Performance'!AE$2</f>
        <v>2022</v>
      </c>
      <c r="C237" s="178" t="str">
        <f>'Prep Partner Performance'!Z$2</f>
        <v>05</v>
      </c>
      <c r="D237" s="176">
        <f>'Prep Partner Performance'!G$2</f>
        <v>14943</v>
      </c>
      <c r="E237" s="175" t="str">
        <f>'Prep Partner Performance'!C$2</f>
        <v>Kisima Health Centre</v>
      </c>
      <c r="F237" s="197" t="str">
        <f>'Prep Partner Performance'!B$240</f>
        <v>Non-Adherence</v>
      </c>
      <c r="G237" s="175" t="str">
        <f>'Prep Partner Performance'!C245</f>
        <v>People who Inject Drugs</v>
      </c>
      <c r="H237" s="175" t="str">
        <f>'Prep Partner Performance'!D245</f>
        <v>P01-236</v>
      </c>
      <c r="I237" s="183">
        <f>'Prep Partner Performance'!E245</f>
        <v>0</v>
      </c>
      <c r="J237" s="183">
        <f>'Prep Partner Performance'!F245</f>
        <v>0</v>
      </c>
      <c r="K237" s="183">
        <f>'Prep Partner Performance'!G245</f>
        <v>0</v>
      </c>
      <c r="L237" s="183">
        <f>'Prep Partner Performance'!H245</f>
        <v>0</v>
      </c>
      <c r="M237" s="183">
        <f>'Prep Partner Performance'!I245</f>
        <v>0</v>
      </c>
      <c r="N237" s="183">
        <f>'Prep Partner Performance'!J245</f>
        <v>0</v>
      </c>
      <c r="O237" s="183">
        <f>'Prep Partner Performance'!K245</f>
        <v>0</v>
      </c>
      <c r="P237" s="183">
        <f>'Prep Partner Performance'!L245</f>
        <v>0</v>
      </c>
      <c r="Q237" s="183">
        <f>'Prep Partner Performance'!M245</f>
        <v>0</v>
      </c>
      <c r="R237" s="183">
        <f>'Prep Partner Performance'!N245</f>
        <v>0</v>
      </c>
      <c r="S237" s="183">
        <f>'Prep Partner Performance'!O245</f>
        <v>0</v>
      </c>
      <c r="T237" s="183">
        <f>'Prep Partner Performance'!P245</f>
        <v>0</v>
      </c>
      <c r="U237" s="183">
        <f>'Prep Partner Performance'!Q245</f>
        <v>0</v>
      </c>
      <c r="V237" s="183">
        <f>'Prep Partner Performance'!R245</f>
        <v>0</v>
      </c>
      <c r="W237" s="183">
        <f>'Prep Partner Performance'!S245</f>
        <v>0</v>
      </c>
      <c r="X237" s="183">
        <f>'Prep Partner Performance'!T245</f>
        <v>0</v>
      </c>
      <c r="Y237" s="183">
        <f>'Prep Partner Performance'!U245</f>
        <v>0</v>
      </c>
      <c r="Z237" s="183">
        <f>'Prep Partner Performance'!V245</f>
        <v>0</v>
      </c>
      <c r="AA237" s="183">
        <f>'Prep Partner Performance'!W245</f>
        <v>0</v>
      </c>
      <c r="AB237" s="183">
        <f>'Prep Partner Performance'!X245</f>
        <v>0</v>
      </c>
      <c r="AC237" s="183">
        <f>'Prep Partner Performance'!Y245</f>
        <v>0</v>
      </c>
      <c r="AD237" s="183">
        <f>'Prep Partner Performance'!Z245</f>
        <v>0</v>
      </c>
      <c r="AE237" s="183">
        <f>'Prep Partner Performance'!AA245</f>
        <v>0</v>
      </c>
      <c r="AF237" s="183">
        <f>'Prep Partner Performance'!AB245</f>
        <v>0</v>
      </c>
      <c r="AG237" s="183">
        <f>'Prep Partner Performance'!AC245</f>
        <v>0</v>
      </c>
      <c r="AH237" s="183">
        <f>'Prep Partner Performance'!AD245</f>
        <v>0</v>
      </c>
      <c r="AI237" s="183">
        <f>'Prep Partner Performance'!AE245</f>
        <v>0</v>
      </c>
      <c r="AJ237" s="183">
        <f>'Prep Partner Performance'!AF245</f>
        <v>0</v>
      </c>
      <c r="AK237" s="183">
        <f>'Prep Partner Performance'!AG245</f>
        <v>0</v>
      </c>
      <c r="AL237" s="183">
        <f>'Prep Partner Performance'!AH245</f>
        <v>0</v>
      </c>
      <c r="AM237" s="176">
        <f t="shared" si="7"/>
        <v>0</v>
      </c>
      <c r="AN237" s="175" t="str">
        <f>'Prep Partner Performance'!B$3</f>
        <v>PrEP Partner Performance Tool version 2.0.0</v>
      </c>
      <c r="AO237" s="197">
        <f>'Prep Partner Performance'!AJ245</f>
        <v>0</v>
      </c>
    </row>
    <row r="238" spans="1:41" x14ac:dyDescent="0.25">
      <c r="A238" s="176" t="str">
        <f t="shared" si="6"/>
        <v>202205</v>
      </c>
      <c r="B238" s="177">
        <f>'Prep Partner Performance'!AE$2</f>
        <v>2022</v>
      </c>
      <c r="C238" s="178" t="str">
        <f>'Prep Partner Performance'!Z$2</f>
        <v>05</v>
      </c>
      <c r="D238" s="176">
        <f>'Prep Partner Performance'!G$2</f>
        <v>14943</v>
      </c>
      <c r="E238" s="175" t="str">
        <f>'Prep Partner Performance'!C$2</f>
        <v>Kisima Health Centre</v>
      </c>
      <c r="F238" s="197" t="str">
        <f>'Prep Partner Performance'!B$240</f>
        <v>Non-Adherence</v>
      </c>
      <c r="G238" s="175" t="str">
        <f>'Prep Partner Performance'!C246</f>
        <v>Other Women</v>
      </c>
      <c r="H238" s="175" t="str">
        <f>'Prep Partner Performance'!D246</f>
        <v>P01-237</v>
      </c>
      <c r="I238" s="183">
        <f>'Prep Partner Performance'!E246</f>
        <v>0</v>
      </c>
      <c r="J238" s="183">
        <f>'Prep Partner Performance'!F246</f>
        <v>0</v>
      </c>
      <c r="K238" s="183">
        <f>'Prep Partner Performance'!G246</f>
        <v>0</v>
      </c>
      <c r="L238" s="183">
        <f>'Prep Partner Performance'!H246</f>
        <v>0</v>
      </c>
      <c r="M238" s="183">
        <f>'Prep Partner Performance'!I246</f>
        <v>0</v>
      </c>
      <c r="N238" s="183">
        <f>'Prep Partner Performance'!J246</f>
        <v>0</v>
      </c>
      <c r="O238" s="183">
        <f>'Prep Partner Performance'!K246</f>
        <v>0</v>
      </c>
      <c r="P238" s="183">
        <f>'Prep Partner Performance'!L246</f>
        <v>0</v>
      </c>
      <c r="Q238" s="183">
        <f>'Prep Partner Performance'!M246</f>
        <v>0</v>
      </c>
      <c r="R238" s="183">
        <f>'Prep Partner Performance'!N246</f>
        <v>0</v>
      </c>
      <c r="S238" s="183">
        <f>'Prep Partner Performance'!O246</f>
        <v>0</v>
      </c>
      <c r="T238" s="183">
        <f>'Prep Partner Performance'!P246</f>
        <v>0</v>
      </c>
      <c r="U238" s="183">
        <f>'Prep Partner Performance'!Q246</f>
        <v>0</v>
      </c>
      <c r="V238" s="183">
        <f>'Prep Partner Performance'!R246</f>
        <v>0</v>
      </c>
      <c r="W238" s="183">
        <f>'Prep Partner Performance'!S246</f>
        <v>0</v>
      </c>
      <c r="X238" s="183">
        <f>'Prep Partner Performance'!T246</f>
        <v>0</v>
      </c>
      <c r="Y238" s="183">
        <f>'Prep Partner Performance'!U246</f>
        <v>0</v>
      </c>
      <c r="Z238" s="183">
        <f>'Prep Partner Performance'!V246</f>
        <v>0</v>
      </c>
      <c r="AA238" s="183">
        <f>'Prep Partner Performance'!W246</f>
        <v>0</v>
      </c>
      <c r="AB238" s="183">
        <f>'Prep Partner Performance'!X246</f>
        <v>0</v>
      </c>
      <c r="AC238" s="183">
        <f>'Prep Partner Performance'!Y246</f>
        <v>0</v>
      </c>
      <c r="AD238" s="183">
        <f>'Prep Partner Performance'!Z246</f>
        <v>0</v>
      </c>
      <c r="AE238" s="183">
        <f>'Prep Partner Performance'!AA246</f>
        <v>0</v>
      </c>
      <c r="AF238" s="183">
        <f>'Prep Partner Performance'!AB246</f>
        <v>0</v>
      </c>
      <c r="AG238" s="183">
        <f>'Prep Partner Performance'!AC246</f>
        <v>0</v>
      </c>
      <c r="AH238" s="183">
        <f>'Prep Partner Performance'!AD246</f>
        <v>0</v>
      </c>
      <c r="AI238" s="183">
        <f>'Prep Partner Performance'!AE246</f>
        <v>0</v>
      </c>
      <c r="AJ238" s="183">
        <f>'Prep Partner Performance'!AF246</f>
        <v>0</v>
      </c>
      <c r="AK238" s="183">
        <f>'Prep Partner Performance'!AG246</f>
        <v>0</v>
      </c>
      <c r="AL238" s="183">
        <f>'Prep Partner Performance'!AH246</f>
        <v>0</v>
      </c>
      <c r="AM238" s="176">
        <f t="shared" si="7"/>
        <v>0</v>
      </c>
      <c r="AN238" s="175" t="str">
        <f>'Prep Partner Performance'!B$3</f>
        <v>PrEP Partner Performance Tool version 2.0.0</v>
      </c>
      <c r="AO238" s="197">
        <f>'Prep Partner Performance'!AJ246</f>
        <v>0</v>
      </c>
    </row>
    <row r="239" spans="1:41" x14ac:dyDescent="0.25">
      <c r="A239" s="176" t="str">
        <f t="shared" si="6"/>
        <v>202205</v>
      </c>
      <c r="B239" s="177">
        <f>'Prep Partner Performance'!AE$2</f>
        <v>2022</v>
      </c>
      <c r="C239" s="178" t="str">
        <f>'Prep Partner Performance'!Z$2</f>
        <v>05</v>
      </c>
      <c r="D239" s="176">
        <f>'Prep Partner Performance'!G$2</f>
        <v>14943</v>
      </c>
      <c r="E239" s="175" t="str">
        <f>'Prep Partner Performance'!C$2</f>
        <v>Kisima Health Centre</v>
      </c>
      <c r="F239" s="197" t="str">
        <f>'Prep Partner Performance'!B$240</f>
        <v>Non-Adherence</v>
      </c>
      <c r="G239" s="175" t="str">
        <f>'Prep Partner Performance'!C247</f>
        <v>Serodiscordant Couple</v>
      </c>
      <c r="H239" s="175" t="str">
        <f>'Prep Partner Performance'!D247</f>
        <v>P01-238</v>
      </c>
      <c r="I239" s="183">
        <f>'Prep Partner Performance'!E247</f>
        <v>0</v>
      </c>
      <c r="J239" s="183">
        <f>'Prep Partner Performance'!F247</f>
        <v>0</v>
      </c>
      <c r="K239" s="183">
        <f>'Prep Partner Performance'!G247</f>
        <v>0</v>
      </c>
      <c r="L239" s="183">
        <f>'Prep Partner Performance'!H247</f>
        <v>0</v>
      </c>
      <c r="M239" s="183">
        <f>'Prep Partner Performance'!I247</f>
        <v>0</v>
      </c>
      <c r="N239" s="183">
        <f>'Prep Partner Performance'!J247</f>
        <v>0</v>
      </c>
      <c r="O239" s="183">
        <f>'Prep Partner Performance'!K247</f>
        <v>0</v>
      </c>
      <c r="P239" s="183">
        <f>'Prep Partner Performance'!L247</f>
        <v>0</v>
      </c>
      <c r="Q239" s="183">
        <f>'Prep Partner Performance'!M247</f>
        <v>0</v>
      </c>
      <c r="R239" s="183">
        <f>'Prep Partner Performance'!N247</f>
        <v>0</v>
      </c>
      <c r="S239" s="183">
        <f>'Prep Partner Performance'!O247</f>
        <v>0</v>
      </c>
      <c r="T239" s="183">
        <f>'Prep Partner Performance'!P247</f>
        <v>0</v>
      </c>
      <c r="U239" s="183">
        <f>'Prep Partner Performance'!Q247</f>
        <v>0</v>
      </c>
      <c r="V239" s="183">
        <f>'Prep Partner Performance'!R247</f>
        <v>0</v>
      </c>
      <c r="W239" s="183">
        <f>'Prep Partner Performance'!S247</f>
        <v>0</v>
      </c>
      <c r="X239" s="183">
        <f>'Prep Partner Performance'!T247</f>
        <v>0</v>
      </c>
      <c r="Y239" s="183">
        <f>'Prep Partner Performance'!U247</f>
        <v>0</v>
      </c>
      <c r="Z239" s="183">
        <f>'Prep Partner Performance'!V247</f>
        <v>0</v>
      </c>
      <c r="AA239" s="183">
        <f>'Prep Partner Performance'!W247</f>
        <v>0</v>
      </c>
      <c r="AB239" s="183">
        <f>'Prep Partner Performance'!X247</f>
        <v>0</v>
      </c>
      <c r="AC239" s="183">
        <f>'Prep Partner Performance'!Y247</f>
        <v>0</v>
      </c>
      <c r="AD239" s="183">
        <f>'Prep Partner Performance'!Z247</f>
        <v>0</v>
      </c>
      <c r="AE239" s="183">
        <f>'Prep Partner Performance'!AA247</f>
        <v>0</v>
      </c>
      <c r="AF239" s="183">
        <f>'Prep Partner Performance'!AB247</f>
        <v>0</v>
      </c>
      <c r="AG239" s="183">
        <f>'Prep Partner Performance'!AC247</f>
        <v>0</v>
      </c>
      <c r="AH239" s="183">
        <f>'Prep Partner Performance'!AD247</f>
        <v>0</v>
      </c>
      <c r="AI239" s="183">
        <f>'Prep Partner Performance'!AE247</f>
        <v>0</v>
      </c>
      <c r="AJ239" s="183">
        <f>'Prep Partner Performance'!AF247</f>
        <v>0</v>
      </c>
      <c r="AK239" s="183">
        <f>'Prep Partner Performance'!AG247</f>
        <v>0</v>
      </c>
      <c r="AL239" s="183">
        <f>'Prep Partner Performance'!AH247</f>
        <v>0</v>
      </c>
      <c r="AM239" s="176">
        <f t="shared" si="7"/>
        <v>0</v>
      </c>
      <c r="AN239" s="175" t="str">
        <f>'Prep Partner Performance'!B$3</f>
        <v>PrEP Partner Performance Tool version 2.0.0</v>
      </c>
      <c r="AO239" s="197">
        <f>'Prep Partner Performance'!AJ247</f>
        <v>0</v>
      </c>
    </row>
    <row r="240" spans="1:41" x14ac:dyDescent="0.25">
      <c r="A240" s="176" t="str">
        <f t="shared" si="6"/>
        <v>202205</v>
      </c>
      <c r="B240" s="177">
        <f>'Prep Partner Performance'!AE$2</f>
        <v>2022</v>
      </c>
      <c r="C240" s="178" t="str">
        <f>'Prep Partner Performance'!Z$2</f>
        <v>05</v>
      </c>
      <c r="D240" s="176">
        <f>'Prep Partner Performance'!G$2</f>
        <v>14943</v>
      </c>
      <c r="E240" s="175" t="str">
        <f>'Prep Partner Performance'!C$2</f>
        <v>Kisima Health Centre</v>
      </c>
      <c r="F240" s="197" t="str">
        <f>'Prep Partner Performance'!B$240</f>
        <v>Non-Adherence</v>
      </c>
      <c r="G240" s="175" t="str">
        <f>'Prep Partner Performance'!C248</f>
        <v>Pregnant and Breast Feeding Women</v>
      </c>
      <c r="H240" s="175" t="str">
        <f>'Prep Partner Performance'!D248</f>
        <v>P01-239</v>
      </c>
      <c r="I240" s="183">
        <f>'Prep Partner Performance'!E248</f>
        <v>0</v>
      </c>
      <c r="J240" s="183">
        <f>'Prep Partner Performance'!F248</f>
        <v>0</v>
      </c>
      <c r="K240" s="183">
        <f>'Prep Partner Performance'!G248</f>
        <v>0</v>
      </c>
      <c r="L240" s="183">
        <f>'Prep Partner Performance'!H248</f>
        <v>0</v>
      </c>
      <c r="M240" s="183">
        <f>'Prep Partner Performance'!I248</f>
        <v>0</v>
      </c>
      <c r="N240" s="183">
        <f>'Prep Partner Performance'!J248</f>
        <v>0</v>
      </c>
      <c r="O240" s="183">
        <f>'Prep Partner Performance'!K248</f>
        <v>0</v>
      </c>
      <c r="P240" s="183">
        <f>'Prep Partner Performance'!L248</f>
        <v>0</v>
      </c>
      <c r="Q240" s="183">
        <f>'Prep Partner Performance'!M248</f>
        <v>0</v>
      </c>
      <c r="R240" s="183">
        <f>'Prep Partner Performance'!N248</f>
        <v>0</v>
      </c>
      <c r="S240" s="183">
        <f>'Prep Partner Performance'!O248</f>
        <v>0</v>
      </c>
      <c r="T240" s="183">
        <f>'Prep Partner Performance'!P248</f>
        <v>0</v>
      </c>
      <c r="U240" s="183">
        <f>'Prep Partner Performance'!Q248</f>
        <v>0</v>
      </c>
      <c r="V240" s="183">
        <f>'Prep Partner Performance'!R248</f>
        <v>0</v>
      </c>
      <c r="W240" s="183">
        <f>'Prep Partner Performance'!S248</f>
        <v>0</v>
      </c>
      <c r="X240" s="183">
        <f>'Prep Partner Performance'!T248</f>
        <v>0</v>
      </c>
      <c r="Y240" s="183">
        <f>'Prep Partner Performance'!U248</f>
        <v>0</v>
      </c>
      <c r="Z240" s="183">
        <f>'Prep Partner Performance'!V248</f>
        <v>0</v>
      </c>
      <c r="AA240" s="183">
        <f>'Prep Partner Performance'!W248</f>
        <v>0</v>
      </c>
      <c r="AB240" s="183">
        <f>'Prep Partner Performance'!X248</f>
        <v>0</v>
      </c>
      <c r="AC240" s="183">
        <f>'Prep Partner Performance'!Y248</f>
        <v>0</v>
      </c>
      <c r="AD240" s="183">
        <f>'Prep Partner Performance'!Z248</f>
        <v>0</v>
      </c>
      <c r="AE240" s="183">
        <f>'Prep Partner Performance'!AA248</f>
        <v>0</v>
      </c>
      <c r="AF240" s="183">
        <f>'Prep Partner Performance'!AB248</f>
        <v>0</v>
      </c>
      <c r="AG240" s="183">
        <f>'Prep Partner Performance'!AC248</f>
        <v>0</v>
      </c>
      <c r="AH240" s="183">
        <f>'Prep Partner Performance'!AD248</f>
        <v>0</v>
      </c>
      <c r="AI240" s="183">
        <f>'Prep Partner Performance'!AE248</f>
        <v>0</v>
      </c>
      <c r="AJ240" s="183">
        <f>'Prep Partner Performance'!AF248</f>
        <v>0</v>
      </c>
      <c r="AK240" s="183">
        <f>'Prep Partner Performance'!AG248</f>
        <v>0</v>
      </c>
      <c r="AL240" s="183">
        <f>'Prep Partner Performance'!AH248</f>
        <v>0</v>
      </c>
      <c r="AM240" s="176">
        <f t="shared" si="7"/>
        <v>0</v>
      </c>
      <c r="AN240" s="175" t="str">
        <f>'Prep Partner Performance'!B$3</f>
        <v>PrEP Partner Performance Tool version 2.0.0</v>
      </c>
      <c r="AO240" s="197">
        <f>'Prep Partner Performance'!AJ248</f>
        <v>0</v>
      </c>
    </row>
    <row r="241" spans="1:41" x14ac:dyDescent="0.25">
      <c r="A241" s="176" t="str">
        <f t="shared" si="6"/>
        <v>202205</v>
      </c>
      <c r="B241" s="177">
        <f>'Prep Partner Performance'!AE$2</f>
        <v>2022</v>
      </c>
      <c r="C241" s="178" t="str">
        <f>'Prep Partner Performance'!Z$2</f>
        <v>05</v>
      </c>
      <c r="D241" s="176">
        <f>'Prep Partner Performance'!G$2</f>
        <v>14943</v>
      </c>
      <c r="E241" s="175" t="str">
        <f>'Prep Partner Performance'!C$2</f>
        <v>Kisima Health Centre</v>
      </c>
      <c r="F241" s="197" t="str">
        <f>'Prep Partner Performance'!B249</f>
        <v>Viral suppression of HIV+ partner</v>
      </c>
      <c r="G241" s="175" t="str">
        <f>'Prep Partner Performance'!C249</f>
        <v>Transgender</v>
      </c>
      <c r="H241" s="175" t="str">
        <f>'Prep Partner Performance'!D249</f>
        <v>P01-240</v>
      </c>
      <c r="I241" s="183">
        <f>'Prep Partner Performance'!E249</f>
        <v>0</v>
      </c>
      <c r="J241" s="183">
        <f>'Prep Partner Performance'!F249</f>
        <v>0</v>
      </c>
      <c r="K241" s="183">
        <f>'Prep Partner Performance'!G249</f>
        <v>0</v>
      </c>
      <c r="L241" s="183">
        <f>'Prep Partner Performance'!H249</f>
        <v>0</v>
      </c>
      <c r="M241" s="183">
        <f>'Prep Partner Performance'!I249</f>
        <v>0</v>
      </c>
      <c r="N241" s="183">
        <f>'Prep Partner Performance'!J249</f>
        <v>0</v>
      </c>
      <c r="O241" s="183">
        <f>'Prep Partner Performance'!K249</f>
        <v>0</v>
      </c>
      <c r="P241" s="183">
        <f>'Prep Partner Performance'!L249</f>
        <v>0</v>
      </c>
      <c r="Q241" s="183">
        <f>'Prep Partner Performance'!M249</f>
        <v>0</v>
      </c>
      <c r="R241" s="183">
        <f>'Prep Partner Performance'!N249</f>
        <v>0</v>
      </c>
      <c r="S241" s="183">
        <f>'Prep Partner Performance'!O249</f>
        <v>0</v>
      </c>
      <c r="T241" s="183">
        <f>'Prep Partner Performance'!P249</f>
        <v>0</v>
      </c>
      <c r="U241" s="183">
        <f>'Prep Partner Performance'!Q249</f>
        <v>0</v>
      </c>
      <c r="V241" s="183">
        <f>'Prep Partner Performance'!R249</f>
        <v>0</v>
      </c>
      <c r="W241" s="183">
        <f>'Prep Partner Performance'!S249</f>
        <v>0</v>
      </c>
      <c r="X241" s="183">
        <f>'Prep Partner Performance'!T249</f>
        <v>0</v>
      </c>
      <c r="Y241" s="183">
        <f>'Prep Partner Performance'!U249</f>
        <v>0</v>
      </c>
      <c r="Z241" s="183">
        <f>'Prep Partner Performance'!V249</f>
        <v>0</v>
      </c>
      <c r="AA241" s="183">
        <f>'Prep Partner Performance'!W249</f>
        <v>0</v>
      </c>
      <c r="AB241" s="183">
        <f>'Prep Partner Performance'!X249</f>
        <v>0</v>
      </c>
      <c r="AC241" s="183">
        <f>'Prep Partner Performance'!Y249</f>
        <v>0</v>
      </c>
      <c r="AD241" s="183">
        <f>'Prep Partner Performance'!Z249</f>
        <v>0</v>
      </c>
      <c r="AE241" s="183">
        <f>'Prep Partner Performance'!AA249</f>
        <v>0</v>
      </c>
      <c r="AF241" s="183">
        <f>'Prep Partner Performance'!AB249</f>
        <v>0</v>
      </c>
      <c r="AG241" s="183">
        <f>'Prep Partner Performance'!AC249</f>
        <v>0</v>
      </c>
      <c r="AH241" s="183">
        <f>'Prep Partner Performance'!AD249</f>
        <v>0</v>
      </c>
      <c r="AI241" s="183">
        <f>'Prep Partner Performance'!AE249</f>
        <v>0</v>
      </c>
      <c r="AJ241" s="183">
        <f>'Prep Partner Performance'!AF249</f>
        <v>0</v>
      </c>
      <c r="AK241" s="183">
        <f>'Prep Partner Performance'!AG249</f>
        <v>0</v>
      </c>
      <c r="AL241" s="183">
        <f>'Prep Partner Performance'!AH249</f>
        <v>0</v>
      </c>
      <c r="AM241" s="176">
        <f t="shared" si="7"/>
        <v>0</v>
      </c>
      <c r="AN241" s="175" t="str">
        <f>'Prep Partner Performance'!B$3</f>
        <v>PrEP Partner Performance Tool version 2.0.0</v>
      </c>
      <c r="AO241" s="197">
        <f>'Prep Partner Performance'!AJ249</f>
        <v>0</v>
      </c>
    </row>
    <row r="242" spans="1:41" x14ac:dyDescent="0.25">
      <c r="A242" s="176" t="str">
        <f t="shared" si="6"/>
        <v>202205</v>
      </c>
      <c r="B242" s="177">
        <f>'Prep Partner Performance'!AE$2</f>
        <v>2022</v>
      </c>
      <c r="C242" s="178" t="str">
        <f>'Prep Partner Performance'!Z$2</f>
        <v>05</v>
      </c>
      <c r="D242" s="176">
        <f>'Prep Partner Performance'!G$2</f>
        <v>14943</v>
      </c>
      <c r="E242" s="175" t="str">
        <f>'Prep Partner Performance'!C$2</f>
        <v>Kisima Health Centre</v>
      </c>
      <c r="F242" s="197" t="str">
        <f>'Prep Partner Performance'!B$249</f>
        <v>Viral suppression of HIV+ partner</v>
      </c>
      <c r="G242" s="175" t="str">
        <f>'Prep Partner Performance'!C250</f>
        <v>Adolescent Girls and Young Women</v>
      </c>
      <c r="H242" s="175" t="str">
        <f>'Prep Partner Performance'!D250</f>
        <v>P01-241</v>
      </c>
      <c r="I242" s="183">
        <f>'Prep Partner Performance'!E250</f>
        <v>0</v>
      </c>
      <c r="J242" s="183">
        <f>'Prep Partner Performance'!F250</f>
        <v>0</v>
      </c>
      <c r="K242" s="183">
        <f>'Prep Partner Performance'!G250</f>
        <v>0</v>
      </c>
      <c r="L242" s="183">
        <f>'Prep Partner Performance'!H250</f>
        <v>0</v>
      </c>
      <c r="M242" s="183">
        <f>'Prep Partner Performance'!I250</f>
        <v>0</v>
      </c>
      <c r="N242" s="183">
        <f>'Prep Partner Performance'!J250</f>
        <v>0</v>
      </c>
      <c r="O242" s="183">
        <f>'Prep Partner Performance'!K250</f>
        <v>0</v>
      </c>
      <c r="P242" s="183">
        <f>'Prep Partner Performance'!L250</f>
        <v>0</v>
      </c>
      <c r="Q242" s="183">
        <f>'Prep Partner Performance'!M250</f>
        <v>0</v>
      </c>
      <c r="R242" s="183">
        <f>'Prep Partner Performance'!N250</f>
        <v>0</v>
      </c>
      <c r="S242" s="183">
        <f>'Prep Partner Performance'!O250</f>
        <v>0</v>
      </c>
      <c r="T242" s="183">
        <f>'Prep Partner Performance'!P250</f>
        <v>0</v>
      </c>
      <c r="U242" s="183">
        <f>'Prep Partner Performance'!Q250</f>
        <v>0</v>
      </c>
      <c r="V242" s="183">
        <f>'Prep Partner Performance'!R250</f>
        <v>0</v>
      </c>
      <c r="W242" s="183">
        <f>'Prep Partner Performance'!S250</f>
        <v>0</v>
      </c>
      <c r="X242" s="183">
        <f>'Prep Partner Performance'!T250</f>
        <v>0</v>
      </c>
      <c r="Y242" s="183">
        <f>'Prep Partner Performance'!U250</f>
        <v>0</v>
      </c>
      <c r="Z242" s="183">
        <f>'Prep Partner Performance'!V250</f>
        <v>0</v>
      </c>
      <c r="AA242" s="183">
        <f>'Prep Partner Performance'!W250</f>
        <v>0</v>
      </c>
      <c r="AB242" s="183">
        <f>'Prep Partner Performance'!X250</f>
        <v>0</v>
      </c>
      <c r="AC242" s="183">
        <f>'Prep Partner Performance'!Y250</f>
        <v>0</v>
      </c>
      <c r="AD242" s="183">
        <f>'Prep Partner Performance'!Z250</f>
        <v>0</v>
      </c>
      <c r="AE242" s="183">
        <f>'Prep Partner Performance'!AA250</f>
        <v>0</v>
      </c>
      <c r="AF242" s="183">
        <f>'Prep Partner Performance'!AB250</f>
        <v>0</v>
      </c>
      <c r="AG242" s="183">
        <f>'Prep Partner Performance'!AC250</f>
        <v>0</v>
      </c>
      <c r="AH242" s="183">
        <f>'Prep Partner Performance'!AD250</f>
        <v>0</v>
      </c>
      <c r="AI242" s="183">
        <f>'Prep Partner Performance'!AE250</f>
        <v>0</v>
      </c>
      <c r="AJ242" s="183">
        <f>'Prep Partner Performance'!AF250</f>
        <v>0</v>
      </c>
      <c r="AK242" s="183">
        <f>'Prep Partner Performance'!AG250</f>
        <v>0</v>
      </c>
      <c r="AL242" s="183">
        <f>'Prep Partner Performance'!AH250</f>
        <v>0</v>
      </c>
      <c r="AM242" s="176">
        <f t="shared" si="7"/>
        <v>0</v>
      </c>
      <c r="AN242" s="175" t="str">
        <f>'Prep Partner Performance'!B$3</f>
        <v>PrEP Partner Performance Tool version 2.0.0</v>
      </c>
      <c r="AO242" s="197">
        <f>'Prep Partner Performance'!AJ250</f>
        <v>0</v>
      </c>
    </row>
    <row r="243" spans="1:41" x14ac:dyDescent="0.25">
      <c r="A243" s="176" t="str">
        <f t="shared" si="6"/>
        <v>202205</v>
      </c>
      <c r="B243" s="177">
        <f>'Prep Partner Performance'!AE$2</f>
        <v>2022</v>
      </c>
      <c r="C243" s="178" t="str">
        <f>'Prep Partner Performance'!Z$2</f>
        <v>05</v>
      </c>
      <c r="D243" s="176">
        <f>'Prep Partner Performance'!G$2</f>
        <v>14943</v>
      </c>
      <c r="E243" s="175" t="str">
        <f>'Prep Partner Performance'!C$2</f>
        <v>Kisima Health Centre</v>
      </c>
      <c r="F243" s="197" t="str">
        <f>'Prep Partner Performance'!B$249</f>
        <v>Viral suppression of HIV+ partner</v>
      </c>
      <c r="G243" s="175" t="str">
        <f>'Prep Partner Performance'!C251</f>
        <v>Men who have Sex With Men</v>
      </c>
      <c r="H243" s="175" t="str">
        <f>'Prep Partner Performance'!D251</f>
        <v>P01-242</v>
      </c>
      <c r="I243" s="183">
        <f>'Prep Partner Performance'!E251</f>
        <v>0</v>
      </c>
      <c r="J243" s="183">
        <f>'Prep Partner Performance'!F251</f>
        <v>0</v>
      </c>
      <c r="K243" s="183">
        <f>'Prep Partner Performance'!G251</f>
        <v>0</v>
      </c>
      <c r="L243" s="183">
        <f>'Prep Partner Performance'!H251</f>
        <v>0</v>
      </c>
      <c r="M243" s="183">
        <f>'Prep Partner Performance'!I251</f>
        <v>0</v>
      </c>
      <c r="N243" s="183">
        <f>'Prep Partner Performance'!J251</f>
        <v>0</v>
      </c>
      <c r="O243" s="183">
        <f>'Prep Partner Performance'!K251</f>
        <v>0</v>
      </c>
      <c r="P243" s="183">
        <f>'Prep Partner Performance'!L251</f>
        <v>0</v>
      </c>
      <c r="Q243" s="183">
        <f>'Prep Partner Performance'!M251</f>
        <v>0</v>
      </c>
      <c r="R243" s="183">
        <f>'Prep Partner Performance'!N251</f>
        <v>0</v>
      </c>
      <c r="S243" s="183">
        <f>'Prep Partner Performance'!O251</f>
        <v>0</v>
      </c>
      <c r="T243" s="183">
        <f>'Prep Partner Performance'!P251</f>
        <v>0</v>
      </c>
      <c r="U243" s="183">
        <f>'Prep Partner Performance'!Q251</f>
        <v>0</v>
      </c>
      <c r="V243" s="183">
        <f>'Prep Partner Performance'!R251</f>
        <v>0</v>
      </c>
      <c r="W243" s="183">
        <f>'Prep Partner Performance'!S251</f>
        <v>0</v>
      </c>
      <c r="X243" s="183">
        <f>'Prep Partner Performance'!T251</f>
        <v>0</v>
      </c>
      <c r="Y243" s="183">
        <f>'Prep Partner Performance'!U251</f>
        <v>0</v>
      </c>
      <c r="Z243" s="183">
        <f>'Prep Partner Performance'!V251</f>
        <v>0</v>
      </c>
      <c r="AA243" s="183">
        <f>'Prep Partner Performance'!W251</f>
        <v>0</v>
      </c>
      <c r="AB243" s="183">
        <f>'Prep Partner Performance'!X251</f>
        <v>0</v>
      </c>
      <c r="AC243" s="183">
        <f>'Prep Partner Performance'!Y251</f>
        <v>0</v>
      </c>
      <c r="AD243" s="183">
        <f>'Prep Partner Performance'!Z251</f>
        <v>0</v>
      </c>
      <c r="AE243" s="183">
        <f>'Prep Partner Performance'!AA251</f>
        <v>0</v>
      </c>
      <c r="AF243" s="183">
        <f>'Prep Partner Performance'!AB251</f>
        <v>0</v>
      </c>
      <c r="AG243" s="183">
        <f>'Prep Partner Performance'!AC251</f>
        <v>0</v>
      </c>
      <c r="AH243" s="183">
        <f>'Prep Partner Performance'!AD251</f>
        <v>0</v>
      </c>
      <c r="AI243" s="183">
        <f>'Prep Partner Performance'!AE251</f>
        <v>0</v>
      </c>
      <c r="AJ243" s="183">
        <f>'Prep Partner Performance'!AF251</f>
        <v>0</v>
      </c>
      <c r="AK243" s="183">
        <f>'Prep Partner Performance'!AG251</f>
        <v>0</v>
      </c>
      <c r="AL243" s="183">
        <f>'Prep Partner Performance'!AH251</f>
        <v>0</v>
      </c>
      <c r="AM243" s="176">
        <f t="shared" si="7"/>
        <v>0</v>
      </c>
      <c r="AN243" s="175" t="str">
        <f>'Prep Partner Performance'!B$3</f>
        <v>PrEP Partner Performance Tool version 2.0.0</v>
      </c>
      <c r="AO243" s="197">
        <f>'Prep Partner Performance'!AJ251</f>
        <v>0</v>
      </c>
    </row>
    <row r="244" spans="1:41" x14ac:dyDescent="0.25">
      <c r="A244" s="176" t="str">
        <f t="shared" si="6"/>
        <v>202205</v>
      </c>
      <c r="B244" s="177">
        <f>'Prep Partner Performance'!AE$2</f>
        <v>2022</v>
      </c>
      <c r="C244" s="178" t="str">
        <f>'Prep Partner Performance'!Z$2</f>
        <v>05</v>
      </c>
      <c r="D244" s="176">
        <f>'Prep Partner Performance'!G$2</f>
        <v>14943</v>
      </c>
      <c r="E244" s="175" t="str">
        <f>'Prep Partner Performance'!C$2</f>
        <v>Kisima Health Centre</v>
      </c>
      <c r="F244" s="197" t="str">
        <f>'Prep Partner Performance'!B$249</f>
        <v>Viral suppression of HIV+ partner</v>
      </c>
      <c r="G244" s="175" t="str">
        <f>'Prep Partner Performance'!C252</f>
        <v>Men at high risk</v>
      </c>
      <c r="H244" s="175" t="str">
        <f>'Prep Partner Performance'!D252</f>
        <v>P01-243</v>
      </c>
      <c r="I244" s="183">
        <f>'Prep Partner Performance'!E252</f>
        <v>0</v>
      </c>
      <c r="J244" s="183">
        <f>'Prep Partner Performance'!F252</f>
        <v>0</v>
      </c>
      <c r="K244" s="183">
        <f>'Prep Partner Performance'!G252</f>
        <v>0</v>
      </c>
      <c r="L244" s="183">
        <f>'Prep Partner Performance'!H252</f>
        <v>0</v>
      </c>
      <c r="M244" s="183">
        <f>'Prep Partner Performance'!I252</f>
        <v>0</v>
      </c>
      <c r="N244" s="183">
        <f>'Prep Partner Performance'!J252</f>
        <v>0</v>
      </c>
      <c r="O244" s="183">
        <f>'Prep Partner Performance'!K252</f>
        <v>0</v>
      </c>
      <c r="P244" s="183">
        <f>'Prep Partner Performance'!L252</f>
        <v>0</v>
      </c>
      <c r="Q244" s="183">
        <f>'Prep Partner Performance'!M252</f>
        <v>0</v>
      </c>
      <c r="R244" s="183">
        <f>'Prep Partner Performance'!N252</f>
        <v>0</v>
      </c>
      <c r="S244" s="183">
        <f>'Prep Partner Performance'!O252</f>
        <v>0</v>
      </c>
      <c r="T244" s="183">
        <f>'Prep Partner Performance'!P252</f>
        <v>0</v>
      </c>
      <c r="U244" s="183">
        <f>'Prep Partner Performance'!Q252</f>
        <v>0</v>
      </c>
      <c r="V244" s="183">
        <f>'Prep Partner Performance'!R252</f>
        <v>0</v>
      </c>
      <c r="W244" s="183">
        <f>'Prep Partner Performance'!S252</f>
        <v>0</v>
      </c>
      <c r="X244" s="183">
        <f>'Prep Partner Performance'!T252</f>
        <v>0</v>
      </c>
      <c r="Y244" s="183">
        <f>'Prep Partner Performance'!U252</f>
        <v>0</v>
      </c>
      <c r="Z244" s="183">
        <f>'Prep Partner Performance'!V252</f>
        <v>0</v>
      </c>
      <c r="AA244" s="183">
        <f>'Prep Partner Performance'!W252</f>
        <v>0</v>
      </c>
      <c r="AB244" s="183">
        <f>'Prep Partner Performance'!X252</f>
        <v>0</v>
      </c>
      <c r="AC244" s="183">
        <f>'Prep Partner Performance'!Y252</f>
        <v>0</v>
      </c>
      <c r="AD244" s="183">
        <f>'Prep Partner Performance'!Z252</f>
        <v>0</v>
      </c>
      <c r="AE244" s="183">
        <f>'Prep Partner Performance'!AA252</f>
        <v>0</v>
      </c>
      <c r="AF244" s="183">
        <f>'Prep Partner Performance'!AB252</f>
        <v>0</v>
      </c>
      <c r="AG244" s="183">
        <f>'Prep Partner Performance'!AC252</f>
        <v>0</v>
      </c>
      <c r="AH244" s="183">
        <f>'Prep Partner Performance'!AD252</f>
        <v>0</v>
      </c>
      <c r="AI244" s="183">
        <f>'Prep Partner Performance'!AE252</f>
        <v>0</v>
      </c>
      <c r="AJ244" s="183">
        <f>'Prep Partner Performance'!AF252</f>
        <v>0</v>
      </c>
      <c r="AK244" s="183">
        <f>'Prep Partner Performance'!AG252</f>
        <v>0</v>
      </c>
      <c r="AL244" s="183">
        <f>'Prep Partner Performance'!AH252</f>
        <v>0</v>
      </c>
      <c r="AM244" s="176">
        <f t="shared" si="7"/>
        <v>0</v>
      </c>
      <c r="AN244" s="175" t="str">
        <f>'Prep Partner Performance'!B$3</f>
        <v>PrEP Partner Performance Tool version 2.0.0</v>
      </c>
      <c r="AO244" s="197">
        <f>'Prep Partner Performance'!AJ252</f>
        <v>0</v>
      </c>
    </row>
    <row r="245" spans="1:41" x14ac:dyDescent="0.25">
      <c r="A245" s="176" t="str">
        <f t="shared" si="6"/>
        <v>202205</v>
      </c>
      <c r="B245" s="177">
        <f>'Prep Partner Performance'!AE$2</f>
        <v>2022</v>
      </c>
      <c r="C245" s="178" t="str">
        <f>'Prep Partner Performance'!Z$2</f>
        <v>05</v>
      </c>
      <c r="D245" s="176">
        <f>'Prep Partner Performance'!G$2</f>
        <v>14943</v>
      </c>
      <c r="E245" s="175" t="str">
        <f>'Prep Partner Performance'!C$2</f>
        <v>Kisima Health Centre</v>
      </c>
      <c r="F245" s="197" t="str">
        <f>'Prep Partner Performance'!B$249</f>
        <v>Viral suppression of HIV+ partner</v>
      </c>
      <c r="G245" s="175" t="str">
        <f>'Prep Partner Performance'!C253</f>
        <v>Female Sex Workers</v>
      </c>
      <c r="H245" s="175" t="str">
        <f>'Prep Partner Performance'!D253</f>
        <v>P01-244</v>
      </c>
      <c r="I245" s="183">
        <f>'Prep Partner Performance'!E253</f>
        <v>0</v>
      </c>
      <c r="J245" s="183">
        <f>'Prep Partner Performance'!F253</f>
        <v>0</v>
      </c>
      <c r="K245" s="183">
        <f>'Prep Partner Performance'!G253</f>
        <v>0</v>
      </c>
      <c r="L245" s="183">
        <f>'Prep Partner Performance'!H253</f>
        <v>0</v>
      </c>
      <c r="M245" s="183">
        <f>'Prep Partner Performance'!I253</f>
        <v>0</v>
      </c>
      <c r="N245" s="183">
        <f>'Prep Partner Performance'!J253</f>
        <v>0</v>
      </c>
      <c r="O245" s="183">
        <f>'Prep Partner Performance'!K253</f>
        <v>0</v>
      </c>
      <c r="P245" s="183">
        <f>'Prep Partner Performance'!L253</f>
        <v>0</v>
      </c>
      <c r="Q245" s="183">
        <f>'Prep Partner Performance'!M253</f>
        <v>0</v>
      </c>
      <c r="R245" s="183">
        <f>'Prep Partner Performance'!N253</f>
        <v>0</v>
      </c>
      <c r="S245" s="183">
        <f>'Prep Partner Performance'!O253</f>
        <v>0</v>
      </c>
      <c r="T245" s="183">
        <f>'Prep Partner Performance'!P253</f>
        <v>0</v>
      </c>
      <c r="U245" s="183">
        <f>'Prep Partner Performance'!Q253</f>
        <v>0</v>
      </c>
      <c r="V245" s="183">
        <f>'Prep Partner Performance'!R253</f>
        <v>0</v>
      </c>
      <c r="W245" s="183">
        <f>'Prep Partner Performance'!S253</f>
        <v>0</v>
      </c>
      <c r="X245" s="183">
        <f>'Prep Partner Performance'!T253</f>
        <v>0</v>
      </c>
      <c r="Y245" s="183">
        <f>'Prep Partner Performance'!U253</f>
        <v>0</v>
      </c>
      <c r="Z245" s="183">
        <f>'Prep Partner Performance'!V253</f>
        <v>0</v>
      </c>
      <c r="AA245" s="183">
        <f>'Prep Partner Performance'!W253</f>
        <v>0</v>
      </c>
      <c r="AB245" s="183">
        <f>'Prep Partner Performance'!X253</f>
        <v>0</v>
      </c>
      <c r="AC245" s="183">
        <f>'Prep Partner Performance'!Y253</f>
        <v>0</v>
      </c>
      <c r="AD245" s="183">
        <f>'Prep Partner Performance'!Z253</f>
        <v>0</v>
      </c>
      <c r="AE245" s="183">
        <f>'Prep Partner Performance'!AA253</f>
        <v>0</v>
      </c>
      <c r="AF245" s="183">
        <f>'Prep Partner Performance'!AB253</f>
        <v>0</v>
      </c>
      <c r="AG245" s="183">
        <f>'Prep Partner Performance'!AC253</f>
        <v>0</v>
      </c>
      <c r="AH245" s="183">
        <f>'Prep Partner Performance'!AD253</f>
        <v>0</v>
      </c>
      <c r="AI245" s="183">
        <f>'Prep Partner Performance'!AE253</f>
        <v>0</v>
      </c>
      <c r="AJ245" s="183">
        <f>'Prep Partner Performance'!AF253</f>
        <v>0</v>
      </c>
      <c r="AK245" s="183">
        <f>'Prep Partner Performance'!AG253</f>
        <v>0</v>
      </c>
      <c r="AL245" s="183">
        <f>'Prep Partner Performance'!AH253</f>
        <v>0</v>
      </c>
      <c r="AM245" s="176">
        <f t="shared" si="7"/>
        <v>0</v>
      </c>
      <c r="AN245" s="175" t="str">
        <f>'Prep Partner Performance'!B$3</f>
        <v>PrEP Partner Performance Tool version 2.0.0</v>
      </c>
      <c r="AO245" s="197">
        <f>'Prep Partner Performance'!AJ253</f>
        <v>0</v>
      </c>
    </row>
    <row r="246" spans="1:41" x14ac:dyDescent="0.25">
      <c r="A246" s="176" t="str">
        <f t="shared" si="6"/>
        <v>202205</v>
      </c>
      <c r="B246" s="177">
        <f>'Prep Partner Performance'!AE$2</f>
        <v>2022</v>
      </c>
      <c r="C246" s="178" t="str">
        <f>'Prep Partner Performance'!Z$2</f>
        <v>05</v>
      </c>
      <c r="D246" s="176">
        <f>'Prep Partner Performance'!G$2</f>
        <v>14943</v>
      </c>
      <c r="E246" s="175" t="str">
        <f>'Prep Partner Performance'!C$2</f>
        <v>Kisima Health Centre</v>
      </c>
      <c r="F246" s="197" t="str">
        <f>'Prep Partner Performance'!B$249</f>
        <v>Viral suppression of HIV+ partner</v>
      </c>
      <c r="G246" s="175" t="str">
        <f>'Prep Partner Performance'!C254</f>
        <v>People who Inject Drugs</v>
      </c>
      <c r="H246" s="175" t="str">
        <f>'Prep Partner Performance'!D254</f>
        <v>P01-245</v>
      </c>
      <c r="I246" s="183">
        <f>'Prep Partner Performance'!E254</f>
        <v>0</v>
      </c>
      <c r="J246" s="183">
        <f>'Prep Partner Performance'!F254</f>
        <v>0</v>
      </c>
      <c r="K246" s="183">
        <f>'Prep Partner Performance'!G254</f>
        <v>0</v>
      </c>
      <c r="L246" s="183">
        <f>'Prep Partner Performance'!H254</f>
        <v>0</v>
      </c>
      <c r="M246" s="183">
        <f>'Prep Partner Performance'!I254</f>
        <v>0</v>
      </c>
      <c r="N246" s="183">
        <f>'Prep Partner Performance'!J254</f>
        <v>0</v>
      </c>
      <c r="O246" s="183">
        <f>'Prep Partner Performance'!K254</f>
        <v>0</v>
      </c>
      <c r="P246" s="183">
        <f>'Prep Partner Performance'!L254</f>
        <v>0</v>
      </c>
      <c r="Q246" s="183">
        <f>'Prep Partner Performance'!M254</f>
        <v>0</v>
      </c>
      <c r="R246" s="183">
        <f>'Prep Partner Performance'!N254</f>
        <v>0</v>
      </c>
      <c r="S246" s="183">
        <f>'Prep Partner Performance'!O254</f>
        <v>0</v>
      </c>
      <c r="T246" s="183">
        <f>'Prep Partner Performance'!P254</f>
        <v>0</v>
      </c>
      <c r="U246" s="183">
        <f>'Prep Partner Performance'!Q254</f>
        <v>0</v>
      </c>
      <c r="V246" s="183">
        <f>'Prep Partner Performance'!R254</f>
        <v>0</v>
      </c>
      <c r="W246" s="183">
        <f>'Prep Partner Performance'!S254</f>
        <v>0</v>
      </c>
      <c r="X246" s="183">
        <f>'Prep Partner Performance'!T254</f>
        <v>0</v>
      </c>
      <c r="Y246" s="183">
        <f>'Prep Partner Performance'!U254</f>
        <v>0</v>
      </c>
      <c r="Z246" s="183">
        <f>'Prep Partner Performance'!V254</f>
        <v>0</v>
      </c>
      <c r="AA246" s="183">
        <f>'Prep Partner Performance'!W254</f>
        <v>0</v>
      </c>
      <c r="AB246" s="183">
        <f>'Prep Partner Performance'!X254</f>
        <v>0</v>
      </c>
      <c r="AC246" s="183">
        <f>'Prep Partner Performance'!Y254</f>
        <v>0</v>
      </c>
      <c r="AD246" s="183">
        <f>'Prep Partner Performance'!Z254</f>
        <v>0</v>
      </c>
      <c r="AE246" s="183">
        <f>'Prep Partner Performance'!AA254</f>
        <v>0</v>
      </c>
      <c r="AF246" s="183">
        <f>'Prep Partner Performance'!AB254</f>
        <v>0</v>
      </c>
      <c r="AG246" s="183">
        <f>'Prep Partner Performance'!AC254</f>
        <v>0</v>
      </c>
      <c r="AH246" s="183">
        <f>'Prep Partner Performance'!AD254</f>
        <v>0</v>
      </c>
      <c r="AI246" s="183">
        <f>'Prep Partner Performance'!AE254</f>
        <v>0</v>
      </c>
      <c r="AJ246" s="183">
        <f>'Prep Partner Performance'!AF254</f>
        <v>0</v>
      </c>
      <c r="AK246" s="183">
        <f>'Prep Partner Performance'!AG254</f>
        <v>0</v>
      </c>
      <c r="AL246" s="183">
        <f>'Prep Partner Performance'!AH254</f>
        <v>0</v>
      </c>
      <c r="AM246" s="176">
        <f t="shared" si="7"/>
        <v>0</v>
      </c>
      <c r="AN246" s="175" t="str">
        <f>'Prep Partner Performance'!B$3</f>
        <v>PrEP Partner Performance Tool version 2.0.0</v>
      </c>
      <c r="AO246" s="197">
        <f>'Prep Partner Performance'!AJ254</f>
        <v>0</v>
      </c>
    </row>
    <row r="247" spans="1:41" x14ac:dyDescent="0.25">
      <c r="A247" s="176" t="str">
        <f t="shared" si="6"/>
        <v>202205</v>
      </c>
      <c r="B247" s="177">
        <f>'Prep Partner Performance'!AE$2</f>
        <v>2022</v>
      </c>
      <c r="C247" s="178" t="str">
        <f>'Prep Partner Performance'!Z$2</f>
        <v>05</v>
      </c>
      <c r="D247" s="176">
        <f>'Prep Partner Performance'!G$2</f>
        <v>14943</v>
      </c>
      <c r="E247" s="175" t="str">
        <f>'Prep Partner Performance'!C$2</f>
        <v>Kisima Health Centre</v>
      </c>
      <c r="F247" s="197" t="str">
        <f>'Prep Partner Performance'!B$249</f>
        <v>Viral suppression of HIV+ partner</v>
      </c>
      <c r="G247" s="175" t="str">
        <f>'Prep Partner Performance'!C255</f>
        <v>Other Women</v>
      </c>
      <c r="H247" s="175" t="str">
        <f>'Prep Partner Performance'!D255</f>
        <v>P01-246</v>
      </c>
      <c r="I247" s="183">
        <f>'Prep Partner Performance'!E255</f>
        <v>0</v>
      </c>
      <c r="J247" s="183">
        <f>'Prep Partner Performance'!F255</f>
        <v>0</v>
      </c>
      <c r="K247" s="183">
        <f>'Prep Partner Performance'!G255</f>
        <v>0</v>
      </c>
      <c r="L247" s="183">
        <f>'Prep Partner Performance'!H255</f>
        <v>0</v>
      </c>
      <c r="M247" s="183">
        <f>'Prep Partner Performance'!I255</f>
        <v>0</v>
      </c>
      <c r="N247" s="183">
        <f>'Prep Partner Performance'!J255</f>
        <v>0</v>
      </c>
      <c r="O247" s="183">
        <f>'Prep Partner Performance'!K255</f>
        <v>0</v>
      </c>
      <c r="P247" s="183">
        <f>'Prep Partner Performance'!L255</f>
        <v>0</v>
      </c>
      <c r="Q247" s="183">
        <f>'Prep Partner Performance'!M255</f>
        <v>0</v>
      </c>
      <c r="R247" s="183">
        <f>'Prep Partner Performance'!N255</f>
        <v>0</v>
      </c>
      <c r="S247" s="183">
        <f>'Prep Partner Performance'!O255</f>
        <v>0</v>
      </c>
      <c r="T247" s="183">
        <f>'Prep Partner Performance'!P255</f>
        <v>0</v>
      </c>
      <c r="U247" s="183">
        <f>'Prep Partner Performance'!Q255</f>
        <v>0</v>
      </c>
      <c r="V247" s="183">
        <f>'Prep Partner Performance'!R255</f>
        <v>0</v>
      </c>
      <c r="W247" s="183">
        <f>'Prep Partner Performance'!S255</f>
        <v>0</v>
      </c>
      <c r="X247" s="183">
        <f>'Prep Partner Performance'!T255</f>
        <v>0</v>
      </c>
      <c r="Y247" s="183">
        <f>'Prep Partner Performance'!U255</f>
        <v>0</v>
      </c>
      <c r="Z247" s="183">
        <f>'Prep Partner Performance'!V255</f>
        <v>0</v>
      </c>
      <c r="AA247" s="183">
        <f>'Prep Partner Performance'!W255</f>
        <v>0</v>
      </c>
      <c r="AB247" s="183">
        <f>'Prep Partner Performance'!X255</f>
        <v>0</v>
      </c>
      <c r="AC247" s="183">
        <f>'Prep Partner Performance'!Y255</f>
        <v>0</v>
      </c>
      <c r="AD247" s="183">
        <f>'Prep Partner Performance'!Z255</f>
        <v>0</v>
      </c>
      <c r="AE247" s="183">
        <f>'Prep Partner Performance'!AA255</f>
        <v>0</v>
      </c>
      <c r="AF247" s="183">
        <f>'Prep Partner Performance'!AB255</f>
        <v>0</v>
      </c>
      <c r="AG247" s="183">
        <f>'Prep Partner Performance'!AC255</f>
        <v>0</v>
      </c>
      <c r="AH247" s="183">
        <f>'Prep Partner Performance'!AD255</f>
        <v>0</v>
      </c>
      <c r="AI247" s="183">
        <f>'Prep Partner Performance'!AE255</f>
        <v>0</v>
      </c>
      <c r="AJ247" s="183">
        <f>'Prep Partner Performance'!AF255</f>
        <v>0</v>
      </c>
      <c r="AK247" s="183">
        <f>'Prep Partner Performance'!AG255</f>
        <v>0</v>
      </c>
      <c r="AL247" s="183">
        <f>'Prep Partner Performance'!AH255</f>
        <v>0</v>
      </c>
      <c r="AM247" s="176">
        <f t="shared" si="7"/>
        <v>0</v>
      </c>
      <c r="AN247" s="175" t="str">
        <f>'Prep Partner Performance'!B$3</f>
        <v>PrEP Partner Performance Tool version 2.0.0</v>
      </c>
      <c r="AO247" s="197">
        <f>'Prep Partner Performance'!AJ255</f>
        <v>0</v>
      </c>
    </row>
    <row r="248" spans="1:41" x14ac:dyDescent="0.25">
      <c r="A248" s="176" t="str">
        <f t="shared" si="6"/>
        <v>202205</v>
      </c>
      <c r="B248" s="177">
        <f>'Prep Partner Performance'!AE$2</f>
        <v>2022</v>
      </c>
      <c r="C248" s="178" t="str">
        <f>'Prep Partner Performance'!Z$2</f>
        <v>05</v>
      </c>
      <c r="D248" s="176">
        <f>'Prep Partner Performance'!G$2</f>
        <v>14943</v>
      </c>
      <c r="E248" s="175" t="str">
        <f>'Prep Partner Performance'!C$2</f>
        <v>Kisima Health Centre</v>
      </c>
      <c r="F248" s="197" t="str">
        <f>'Prep Partner Performance'!B$249</f>
        <v>Viral suppression of HIV+ partner</v>
      </c>
      <c r="G248" s="175" t="str">
        <f>'Prep Partner Performance'!C256</f>
        <v>Serodiscordant Couple</v>
      </c>
      <c r="H248" s="175" t="str">
        <f>'Prep Partner Performance'!D256</f>
        <v>P01-247</v>
      </c>
      <c r="I248" s="183">
        <f>'Prep Partner Performance'!E256</f>
        <v>0</v>
      </c>
      <c r="J248" s="183">
        <f>'Prep Partner Performance'!F256</f>
        <v>0</v>
      </c>
      <c r="K248" s="183">
        <f>'Prep Partner Performance'!G256</f>
        <v>0</v>
      </c>
      <c r="L248" s="183">
        <f>'Prep Partner Performance'!H256</f>
        <v>0</v>
      </c>
      <c r="M248" s="183">
        <f>'Prep Partner Performance'!I256</f>
        <v>0</v>
      </c>
      <c r="N248" s="183">
        <f>'Prep Partner Performance'!J256</f>
        <v>0</v>
      </c>
      <c r="O248" s="183">
        <f>'Prep Partner Performance'!K256</f>
        <v>0</v>
      </c>
      <c r="P248" s="183">
        <f>'Prep Partner Performance'!L256</f>
        <v>0</v>
      </c>
      <c r="Q248" s="183">
        <f>'Prep Partner Performance'!M256</f>
        <v>0</v>
      </c>
      <c r="R248" s="183">
        <f>'Prep Partner Performance'!N256</f>
        <v>0</v>
      </c>
      <c r="S248" s="183">
        <f>'Prep Partner Performance'!O256</f>
        <v>0</v>
      </c>
      <c r="T248" s="183">
        <f>'Prep Partner Performance'!P256</f>
        <v>0</v>
      </c>
      <c r="U248" s="183">
        <f>'Prep Partner Performance'!Q256</f>
        <v>0</v>
      </c>
      <c r="V248" s="183">
        <f>'Prep Partner Performance'!R256</f>
        <v>0</v>
      </c>
      <c r="W248" s="183">
        <f>'Prep Partner Performance'!S256</f>
        <v>0</v>
      </c>
      <c r="X248" s="183">
        <f>'Prep Partner Performance'!T256</f>
        <v>0</v>
      </c>
      <c r="Y248" s="183">
        <f>'Prep Partner Performance'!U256</f>
        <v>0</v>
      </c>
      <c r="Z248" s="183">
        <f>'Prep Partner Performance'!V256</f>
        <v>0</v>
      </c>
      <c r="AA248" s="183">
        <f>'Prep Partner Performance'!W256</f>
        <v>0</v>
      </c>
      <c r="AB248" s="183">
        <f>'Prep Partner Performance'!X256</f>
        <v>0</v>
      </c>
      <c r="AC248" s="183">
        <f>'Prep Partner Performance'!Y256</f>
        <v>0</v>
      </c>
      <c r="AD248" s="183">
        <f>'Prep Partner Performance'!Z256</f>
        <v>0</v>
      </c>
      <c r="AE248" s="183">
        <f>'Prep Partner Performance'!AA256</f>
        <v>0</v>
      </c>
      <c r="AF248" s="183">
        <f>'Prep Partner Performance'!AB256</f>
        <v>0</v>
      </c>
      <c r="AG248" s="183">
        <f>'Prep Partner Performance'!AC256</f>
        <v>0</v>
      </c>
      <c r="AH248" s="183">
        <f>'Prep Partner Performance'!AD256</f>
        <v>0</v>
      </c>
      <c r="AI248" s="183">
        <f>'Prep Partner Performance'!AE256</f>
        <v>0</v>
      </c>
      <c r="AJ248" s="183">
        <f>'Prep Partner Performance'!AF256</f>
        <v>0</v>
      </c>
      <c r="AK248" s="183">
        <f>'Prep Partner Performance'!AG256</f>
        <v>0</v>
      </c>
      <c r="AL248" s="183">
        <f>'Prep Partner Performance'!AH256</f>
        <v>0</v>
      </c>
      <c r="AM248" s="176">
        <f t="shared" si="7"/>
        <v>0</v>
      </c>
      <c r="AN248" s="175" t="str">
        <f>'Prep Partner Performance'!B$3</f>
        <v>PrEP Partner Performance Tool version 2.0.0</v>
      </c>
      <c r="AO248" s="197">
        <f>'Prep Partner Performance'!AJ256</f>
        <v>0</v>
      </c>
    </row>
    <row r="249" spans="1:41" x14ac:dyDescent="0.25">
      <c r="A249" s="176" t="str">
        <f t="shared" si="6"/>
        <v>202205</v>
      </c>
      <c r="B249" s="177">
        <f>'Prep Partner Performance'!AE$2</f>
        <v>2022</v>
      </c>
      <c r="C249" s="178" t="str">
        <f>'Prep Partner Performance'!Z$2</f>
        <v>05</v>
      </c>
      <c r="D249" s="176">
        <f>'Prep Partner Performance'!G$2</f>
        <v>14943</v>
      </c>
      <c r="E249" s="175" t="str">
        <f>'Prep Partner Performance'!C$2</f>
        <v>Kisima Health Centre</v>
      </c>
      <c r="F249" s="197" t="str">
        <f>'Prep Partner Performance'!B$249</f>
        <v>Viral suppression of HIV+ partner</v>
      </c>
      <c r="G249" s="175" t="str">
        <f>'Prep Partner Performance'!C257</f>
        <v>Pregnant and Breast Feeding Women</v>
      </c>
      <c r="H249" s="175" t="str">
        <f>'Prep Partner Performance'!D257</f>
        <v>P01-248</v>
      </c>
      <c r="I249" s="183">
        <f>'Prep Partner Performance'!E257</f>
        <v>0</v>
      </c>
      <c r="J249" s="183">
        <f>'Prep Partner Performance'!F257</f>
        <v>0</v>
      </c>
      <c r="K249" s="183">
        <f>'Prep Partner Performance'!G257</f>
        <v>0</v>
      </c>
      <c r="L249" s="183">
        <f>'Prep Partner Performance'!H257</f>
        <v>0</v>
      </c>
      <c r="M249" s="183">
        <f>'Prep Partner Performance'!I257</f>
        <v>0</v>
      </c>
      <c r="N249" s="183">
        <f>'Prep Partner Performance'!J257</f>
        <v>0</v>
      </c>
      <c r="O249" s="183">
        <f>'Prep Partner Performance'!K257</f>
        <v>0</v>
      </c>
      <c r="P249" s="183">
        <f>'Prep Partner Performance'!L257</f>
        <v>0</v>
      </c>
      <c r="Q249" s="183">
        <f>'Prep Partner Performance'!M257</f>
        <v>0</v>
      </c>
      <c r="R249" s="183">
        <f>'Prep Partner Performance'!N257</f>
        <v>0</v>
      </c>
      <c r="S249" s="183">
        <f>'Prep Partner Performance'!O257</f>
        <v>0</v>
      </c>
      <c r="T249" s="183">
        <f>'Prep Partner Performance'!P257</f>
        <v>0</v>
      </c>
      <c r="U249" s="183">
        <f>'Prep Partner Performance'!Q257</f>
        <v>0</v>
      </c>
      <c r="V249" s="183">
        <f>'Prep Partner Performance'!R257</f>
        <v>0</v>
      </c>
      <c r="W249" s="183">
        <f>'Prep Partner Performance'!S257</f>
        <v>0</v>
      </c>
      <c r="X249" s="183">
        <f>'Prep Partner Performance'!T257</f>
        <v>0</v>
      </c>
      <c r="Y249" s="183">
        <f>'Prep Partner Performance'!U257</f>
        <v>0</v>
      </c>
      <c r="Z249" s="183">
        <f>'Prep Partner Performance'!V257</f>
        <v>0</v>
      </c>
      <c r="AA249" s="183">
        <f>'Prep Partner Performance'!W257</f>
        <v>0</v>
      </c>
      <c r="AB249" s="183">
        <f>'Prep Partner Performance'!X257</f>
        <v>0</v>
      </c>
      <c r="AC249" s="183">
        <f>'Prep Partner Performance'!Y257</f>
        <v>0</v>
      </c>
      <c r="AD249" s="183">
        <f>'Prep Partner Performance'!Z257</f>
        <v>0</v>
      </c>
      <c r="AE249" s="183">
        <f>'Prep Partner Performance'!AA257</f>
        <v>0</v>
      </c>
      <c r="AF249" s="183">
        <f>'Prep Partner Performance'!AB257</f>
        <v>0</v>
      </c>
      <c r="AG249" s="183">
        <f>'Prep Partner Performance'!AC257</f>
        <v>0</v>
      </c>
      <c r="AH249" s="183">
        <f>'Prep Partner Performance'!AD257</f>
        <v>0</v>
      </c>
      <c r="AI249" s="183">
        <f>'Prep Partner Performance'!AE257</f>
        <v>0</v>
      </c>
      <c r="AJ249" s="183">
        <f>'Prep Partner Performance'!AF257</f>
        <v>0</v>
      </c>
      <c r="AK249" s="183">
        <f>'Prep Partner Performance'!AG257</f>
        <v>0</v>
      </c>
      <c r="AL249" s="183">
        <f>'Prep Partner Performance'!AH257</f>
        <v>0</v>
      </c>
      <c r="AM249" s="176">
        <f t="shared" si="7"/>
        <v>0</v>
      </c>
      <c r="AN249" s="175" t="str">
        <f>'Prep Partner Performance'!B$3</f>
        <v>PrEP Partner Performance Tool version 2.0.0</v>
      </c>
      <c r="AO249" s="197">
        <f>'Prep Partner Performance'!AJ257</f>
        <v>0</v>
      </c>
    </row>
    <row r="250" spans="1:41" x14ac:dyDescent="0.25">
      <c r="A250" s="176" t="str">
        <f t="shared" si="6"/>
        <v>202205</v>
      </c>
      <c r="B250" s="177">
        <f>'Prep Partner Performance'!AE$2</f>
        <v>2022</v>
      </c>
      <c r="C250" s="178" t="str">
        <f>'Prep Partner Performance'!Z$2</f>
        <v>05</v>
      </c>
      <c r="D250" s="176">
        <f>'Prep Partner Performance'!G$2</f>
        <v>14943</v>
      </c>
      <c r="E250" s="175" t="str">
        <f>'Prep Partner Performance'!C$2</f>
        <v>Kisima Health Centre</v>
      </c>
      <c r="F250" s="197" t="str">
        <f>'Prep Partner Performance'!B258</f>
        <v>Too many HIV Tests</v>
      </c>
      <c r="G250" s="175" t="str">
        <f>'Prep Partner Performance'!C258</f>
        <v>Transgender</v>
      </c>
      <c r="H250" s="175" t="str">
        <f>'Prep Partner Performance'!D258</f>
        <v>P01-249</v>
      </c>
      <c r="I250" s="183">
        <f>'Prep Partner Performance'!E258</f>
        <v>0</v>
      </c>
      <c r="J250" s="183">
        <f>'Prep Partner Performance'!F258</f>
        <v>0</v>
      </c>
      <c r="K250" s="183">
        <f>'Prep Partner Performance'!G258</f>
        <v>0</v>
      </c>
      <c r="L250" s="183">
        <f>'Prep Partner Performance'!H258</f>
        <v>0</v>
      </c>
      <c r="M250" s="183">
        <f>'Prep Partner Performance'!I258</f>
        <v>0</v>
      </c>
      <c r="N250" s="183">
        <f>'Prep Partner Performance'!J258</f>
        <v>0</v>
      </c>
      <c r="O250" s="183">
        <f>'Prep Partner Performance'!K258</f>
        <v>0</v>
      </c>
      <c r="P250" s="183">
        <f>'Prep Partner Performance'!L258</f>
        <v>0</v>
      </c>
      <c r="Q250" s="183">
        <f>'Prep Partner Performance'!M258</f>
        <v>0</v>
      </c>
      <c r="R250" s="183">
        <f>'Prep Partner Performance'!N258</f>
        <v>0</v>
      </c>
      <c r="S250" s="183">
        <f>'Prep Partner Performance'!O258</f>
        <v>0</v>
      </c>
      <c r="T250" s="183">
        <f>'Prep Partner Performance'!P258</f>
        <v>0</v>
      </c>
      <c r="U250" s="183">
        <f>'Prep Partner Performance'!Q258</f>
        <v>0</v>
      </c>
      <c r="V250" s="183">
        <f>'Prep Partner Performance'!R258</f>
        <v>0</v>
      </c>
      <c r="W250" s="183">
        <f>'Prep Partner Performance'!S258</f>
        <v>0</v>
      </c>
      <c r="X250" s="183">
        <f>'Prep Partner Performance'!T258</f>
        <v>0</v>
      </c>
      <c r="Y250" s="183">
        <f>'Prep Partner Performance'!U258</f>
        <v>0</v>
      </c>
      <c r="Z250" s="183">
        <f>'Prep Partner Performance'!V258</f>
        <v>0</v>
      </c>
      <c r="AA250" s="183">
        <f>'Prep Partner Performance'!W258</f>
        <v>0</v>
      </c>
      <c r="AB250" s="183">
        <f>'Prep Partner Performance'!X258</f>
        <v>0</v>
      </c>
      <c r="AC250" s="183">
        <f>'Prep Partner Performance'!Y258</f>
        <v>0</v>
      </c>
      <c r="AD250" s="183">
        <f>'Prep Partner Performance'!Z258</f>
        <v>0</v>
      </c>
      <c r="AE250" s="183">
        <f>'Prep Partner Performance'!AA258</f>
        <v>0</v>
      </c>
      <c r="AF250" s="183">
        <f>'Prep Partner Performance'!AB258</f>
        <v>0</v>
      </c>
      <c r="AG250" s="183">
        <f>'Prep Partner Performance'!AC258</f>
        <v>0</v>
      </c>
      <c r="AH250" s="183">
        <f>'Prep Partner Performance'!AD258</f>
        <v>0</v>
      </c>
      <c r="AI250" s="183">
        <f>'Prep Partner Performance'!AE258</f>
        <v>0</v>
      </c>
      <c r="AJ250" s="183">
        <f>'Prep Partner Performance'!AF258</f>
        <v>0</v>
      </c>
      <c r="AK250" s="183">
        <f>'Prep Partner Performance'!AG258</f>
        <v>0</v>
      </c>
      <c r="AL250" s="183">
        <f>'Prep Partner Performance'!AH258</f>
        <v>0</v>
      </c>
      <c r="AM250" s="176">
        <f t="shared" si="7"/>
        <v>0</v>
      </c>
      <c r="AN250" s="175" t="str">
        <f>'Prep Partner Performance'!B$3</f>
        <v>PrEP Partner Performance Tool version 2.0.0</v>
      </c>
      <c r="AO250" s="197">
        <f>'Prep Partner Performance'!AJ258</f>
        <v>0</v>
      </c>
    </row>
    <row r="251" spans="1:41" x14ac:dyDescent="0.25">
      <c r="A251" s="176" t="str">
        <f t="shared" si="6"/>
        <v>202205</v>
      </c>
      <c r="B251" s="177">
        <f>'Prep Partner Performance'!AE$2</f>
        <v>2022</v>
      </c>
      <c r="C251" s="178" t="str">
        <f>'Prep Partner Performance'!Z$2</f>
        <v>05</v>
      </c>
      <c r="D251" s="176">
        <f>'Prep Partner Performance'!G$2</f>
        <v>14943</v>
      </c>
      <c r="E251" s="175" t="str">
        <f>'Prep Partner Performance'!C$2</f>
        <v>Kisima Health Centre</v>
      </c>
      <c r="F251" s="197" t="str">
        <f>'Prep Partner Performance'!B$258</f>
        <v>Too many HIV Tests</v>
      </c>
      <c r="G251" s="175" t="str">
        <f>'Prep Partner Performance'!C259</f>
        <v>Adolescent Girls and Young Women</v>
      </c>
      <c r="H251" s="175" t="str">
        <f>'Prep Partner Performance'!D259</f>
        <v>P01-250</v>
      </c>
      <c r="I251" s="183">
        <f>'Prep Partner Performance'!E259</f>
        <v>0</v>
      </c>
      <c r="J251" s="183">
        <f>'Prep Partner Performance'!F259</f>
        <v>0</v>
      </c>
      <c r="K251" s="183">
        <f>'Prep Partner Performance'!G259</f>
        <v>0</v>
      </c>
      <c r="L251" s="183">
        <f>'Prep Partner Performance'!H259</f>
        <v>0</v>
      </c>
      <c r="M251" s="183">
        <f>'Prep Partner Performance'!I259</f>
        <v>0</v>
      </c>
      <c r="N251" s="183">
        <f>'Prep Partner Performance'!J259</f>
        <v>0</v>
      </c>
      <c r="O251" s="183">
        <f>'Prep Partner Performance'!K259</f>
        <v>0</v>
      </c>
      <c r="P251" s="183">
        <f>'Prep Partner Performance'!L259</f>
        <v>0</v>
      </c>
      <c r="Q251" s="183">
        <f>'Prep Partner Performance'!M259</f>
        <v>0</v>
      </c>
      <c r="R251" s="183">
        <f>'Prep Partner Performance'!N259</f>
        <v>0</v>
      </c>
      <c r="S251" s="183">
        <f>'Prep Partner Performance'!O259</f>
        <v>0</v>
      </c>
      <c r="T251" s="183">
        <f>'Prep Partner Performance'!P259</f>
        <v>0</v>
      </c>
      <c r="U251" s="183">
        <f>'Prep Partner Performance'!Q259</f>
        <v>0</v>
      </c>
      <c r="V251" s="183">
        <f>'Prep Partner Performance'!R259</f>
        <v>0</v>
      </c>
      <c r="W251" s="183">
        <f>'Prep Partner Performance'!S259</f>
        <v>0</v>
      </c>
      <c r="X251" s="183">
        <f>'Prep Partner Performance'!T259</f>
        <v>0</v>
      </c>
      <c r="Y251" s="183">
        <f>'Prep Partner Performance'!U259</f>
        <v>0</v>
      </c>
      <c r="Z251" s="183">
        <f>'Prep Partner Performance'!V259</f>
        <v>0</v>
      </c>
      <c r="AA251" s="183">
        <f>'Prep Partner Performance'!W259</f>
        <v>0</v>
      </c>
      <c r="AB251" s="183">
        <f>'Prep Partner Performance'!X259</f>
        <v>0</v>
      </c>
      <c r="AC251" s="183">
        <f>'Prep Partner Performance'!Y259</f>
        <v>0</v>
      </c>
      <c r="AD251" s="183">
        <f>'Prep Partner Performance'!Z259</f>
        <v>0</v>
      </c>
      <c r="AE251" s="183">
        <f>'Prep Partner Performance'!AA259</f>
        <v>0</v>
      </c>
      <c r="AF251" s="183">
        <f>'Prep Partner Performance'!AB259</f>
        <v>0</v>
      </c>
      <c r="AG251" s="183">
        <f>'Prep Partner Performance'!AC259</f>
        <v>0</v>
      </c>
      <c r="AH251" s="183">
        <f>'Prep Partner Performance'!AD259</f>
        <v>0</v>
      </c>
      <c r="AI251" s="183">
        <f>'Prep Partner Performance'!AE259</f>
        <v>0</v>
      </c>
      <c r="AJ251" s="183">
        <f>'Prep Partner Performance'!AF259</f>
        <v>0</v>
      </c>
      <c r="AK251" s="183">
        <f>'Prep Partner Performance'!AG259</f>
        <v>0</v>
      </c>
      <c r="AL251" s="183">
        <f>'Prep Partner Performance'!AH259</f>
        <v>0</v>
      </c>
      <c r="AM251" s="176">
        <f t="shared" si="7"/>
        <v>0</v>
      </c>
      <c r="AN251" s="175" t="str">
        <f>'Prep Partner Performance'!B$3</f>
        <v>PrEP Partner Performance Tool version 2.0.0</v>
      </c>
      <c r="AO251" s="197">
        <f>'Prep Partner Performance'!AJ259</f>
        <v>0</v>
      </c>
    </row>
    <row r="252" spans="1:41" x14ac:dyDescent="0.25">
      <c r="A252" s="176" t="str">
        <f t="shared" si="6"/>
        <v>202205</v>
      </c>
      <c r="B252" s="177">
        <f>'Prep Partner Performance'!AE$2</f>
        <v>2022</v>
      </c>
      <c r="C252" s="178" t="str">
        <f>'Prep Partner Performance'!Z$2</f>
        <v>05</v>
      </c>
      <c r="D252" s="176">
        <f>'Prep Partner Performance'!G$2</f>
        <v>14943</v>
      </c>
      <c r="E252" s="175" t="str">
        <f>'Prep Partner Performance'!C$2</f>
        <v>Kisima Health Centre</v>
      </c>
      <c r="F252" s="197" t="str">
        <f>'Prep Partner Performance'!B$258</f>
        <v>Too many HIV Tests</v>
      </c>
      <c r="G252" s="175" t="str">
        <f>'Prep Partner Performance'!C260</f>
        <v>Men who have Sex With Men</v>
      </c>
      <c r="H252" s="175" t="str">
        <f>'Prep Partner Performance'!D260</f>
        <v>P01-251</v>
      </c>
      <c r="I252" s="183">
        <f>'Prep Partner Performance'!E260</f>
        <v>0</v>
      </c>
      <c r="J252" s="183">
        <f>'Prep Partner Performance'!F260</f>
        <v>0</v>
      </c>
      <c r="K252" s="183">
        <f>'Prep Partner Performance'!G260</f>
        <v>0</v>
      </c>
      <c r="L252" s="183">
        <f>'Prep Partner Performance'!H260</f>
        <v>0</v>
      </c>
      <c r="M252" s="183">
        <f>'Prep Partner Performance'!I260</f>
        <v>0</v>
      </c>
      <c r="N252" s="183">
        <f>'Prep Partner Performance'!J260</f>
        <v>0</v>
      </c>
      <c r="O252" s="183">
        <f>'Prep Partner Performance'!K260</f>
        <v>0</v>
      </c>
      <c r="P252" s="183">
        <f>'Prep Partner Performance'!L260</f>
        <v>0</v>
      </c>
      <c r="Q252" s="183">
        <f>'Prep Partner Performance'!M260</f>
        <v>0</v>
      </c>
      <c r="R252" s="183">
        <f>'Prep Partner Performance'!N260</f>
        <v>0</v>
      </c>
      <c r="S252" s="183">
        <f>'Prep Partner Performance'!O260</f>
        <v>0</v>
      </c>
      <c r="T252" s="183">
        <f>'Prep Partner Performance'!P260</f>
        <v>0</v>
      </c>
      <c r="U252" s="183">
        <f>'Prep Partner Performance'!Q260</f>
        <v>0</v>
      </c>
      <c r="V252" s="183">
        <f>'Prep Partner Performance'!R260</f>
        <v>0</v>
      </c>
      <c r="W252" s="183">
        <f>'Prep Partner Performance'!S260</f>
        <v>0</v>
      </c>
      <c r="X252" s="183">
        <f>'Prep Partner Performance'!T260</f>
        <v>0</v>
      </c>
      <c r="Y252" s="183">
        <f>'Prep Partner Performance'!U260</f>
        <v>0</v>
      </c>
      <c r="Z252" s="183">
        <f>'Prep Partner Performance'!V260</f>
        <v>0</v>
      </c>
      <c r="AA252" s="183">
        <f>'Prep Partner Performance'!W260</f>
        <v>0</v>
      </c>
      <c r="AB252" s="183">
        <f>'Prep Partner Performance'!X260</f>
        <v>0</v>
      </c>
      <c r="AC252" s="183">
        <f>'Prep Partner Performance'!Y260</f>
        <v>0</v>
      </c>
      <c r="AD252" s="183">
        <f>'Prep Partner Performance'!Z260</f>
        <v>0</v>
      </c>
      <c r="AE252" s="183">
        <f>'Prep Partner Performance'!AA260</f>
        <v>0</v>
      </c>
      <c r="AF252" s="183">
        <f>'Prep Partner Performance'!AB260</f>
        <v>0</v>
      </c>
      <c r="AG252" s="183">
        <f>'Prep Partner Performance'!AC260</f>
        <v>0</v>
      </c>
      <c r="AH252" s="183">
        <f>'Prep Partner Performance'!AD260</f>
        <v>0</v>
      </c>
      <c r="AI252" s="183">
        <f>'Prep Partner Performance'!AE260</f>
        <v>0</v>
      </c>
      <c r="AJ252" s="183">
        <f>'Prep Partner Performance'!AF260</f>
        <v>0</v>
      </c>
      <c r="AK252" s="183">
        <f>'Prep Partner Performance'!AG260</f>
        <v>0</v>
      </c>
      <c r="AL252" s="183">
        <f>'Prep Partner Performance'!AH260</f>
        <v>0</v>
      </c>
      <c r="AM252" s="176">
        <f t="shared" si="7"/>
        <v>0</v>
      </c>
      <c r="AN252" s="175" t="str">
        <f>'Prep Partner Performance'!B$3</f>
        <v>PrEP Partner Performance Tool version 2.0.0</v>
      </c>
      <c r="AO252" s="197">
        <f>'Prep Partner Performance'!AJ260</f>
        <v>0</v>
      </c>
    </row>
    <row r="253" spans="1:41" x14ac:dyDescent="0.25">
      <c r="A253" s="176" t="str">
        <f t="shared" si="6"/>
        <v>202205</v>
      </c>
      <c r="B253" s="177">
        <f>'Prep Partner Performance'!AE$2</f>
        <v>2022</v>
      </c>
      <c r="C253" s="178" t="str">
        <f>'Prep Partner Performance'!Z$2</f>
        <v>05</v>
      </c>
      <c r="D253" s="176">
        <f>'Prep Partner Performance'!G$2</f>
        <v>14943</v>
      </c>
      <c r="E253" s="175" t="str">
        <f>'Prep Partner Performance'!C$2</f>
        <v>Kisima Health Centre</v>
      </c>
      <c r="F253" s="197" t="str">
        <f>'Prep Partner Performance'!B$258</f>
        <v>Too many HIV Tests</v>
      </c>
      <c r="G253" s="175" t="str">
        <f>'Prep Partner Performance'!C261</f>
        <v>Men at high risk</v>
      </c>
      <c r="H253" s="175" t="str">
        <f>'Prep Partner Performance'!D261</f>
        <v>P01-252</v>
      </c>
      <c r="I253" s="183">
        <f>'Prep Partner Performance'!E261</f>
        <v>0</v>
      </c>
      <c r="J253" s="183">
        <f>'Prep Partner Performance'!F261</f>
        <v>0</v>
      </c>
      <c r="K253" s="183">
        <f>'Prep Partner Performance'!G261</f>
        <v>0</v>
      </c>
      <c r="L253" s="183">
        <f>'Prep Partner Performance'!H261</f>
        <v>0</v>
      </c>
      <c r="M253" s="183">
        <f>'Prep Partner Performance'!I261</f>
        <v>0</v>
      </c>
      <c r="N253" s="183">
        <f>'Prep Partner Performance'!J261</f>
        <v>0</v>
      </c>
      <c r="O253" s="183">
        <f>'Prep Partner Performance'!K261</f>
        <v>0</v>
      </c>
      <c r="P253" s="183">
        <f>'Prep Partner Performance'!L261</f>
        <v>0</v>
      </c>
      <c r="Q253" s="183">
        <f>'Prep Partner Performance'!M261</f>
        <v>0</v>
      </c>
      <c r="R253" s="183">
        <f>'Prep Partner Performance'!N261</f>
        <v>0</v>
      </c>
      <c r="S253" s="183">
        <f>'Prep Partner Performance'!O261</f>
        <v>0</v>
      </c>
      <c r="T253" s="183">
        <f>'Prep Partner Performance'!P261</f>
        <v>0</v>
      </c>
      <c r="U253" s="183">
        <f>'Prep Partner Performance'!Q261</f>
        <v>0</v>
      </c>
      <c r="V253" s="183">
        <f>'Prep Partner Performance'!R261</f>
        <v>0</v>
      </c>
      <c r="W253" s="183">
        <f>'Prep Partner Performance'!S261</f>
        <v>0</v>
      </c>
      <c r="X253" s="183">
        <f>'Prep Partner Performance'!T261</f>
        <v>0</v>
      </c>
      <c r="Y253" s="183">
        <f>'Prep Partner Performance'!U261</f>
        <v>0</v>
      </c>
      <c r="Z253" s="183">
        <f>'Prep Partner Performance'!V261</f>
        <v>0</v>
      </c>
      <c r="AA253" s="183">
        <f>'Prep Partner Performance'!W261</f>
        <v>0</v>
      </c>
      <c r="AB253" s="183">
        <f>'Prep Partner Performance'!X261</f>
        <v>0</v>
      </c>
      <c r="AC253" s="183">
        <f>'Prep Partner Performance'!Y261</f>
        <v>0</v>
      </c>
      <c r="AD253" s="183">
        <f>'Prep Partner Performance'!Z261</f>
        <v>0</v>
      </c>
      <c r="AE253" s="183">
        <f>'Prep Partner Performance'!AA261</f>
        <v>0</v>
      </c>
      <c r="AF253" s="183">
        <f>'Prep Partner Performance'!AB261</f>
        <v>0</v>
      </c>
      <c r="AG253" s="183">
        <f>'Prep Partner Performance'!AC261</f>
        <v>0</v>
      </c>
      <c r="AH253" s="183">
        <f>'Prep Partner Performance'!AD261</f>
        <v>0</v>
      </c>
      <c r="AI253" s="183">
        <f>'Prep Partner Performance'!AE261</f>
        <v>0</v>
      </c>
      <c r="AJ253" s="183">
        <f>'Prep Partner Performance'!AF261</f>
        <v>0</v>
      </c>
      <c r="AK253" s="183">
        <f>'Prep Partner Performance'!AG261</f>
        <v>0</v>
      </c>
      <c r="AL253" s="183">
        <f>'Prep Partner Performance'!AH261</f>
        <v>0</v>
      </c>
      <c r="AM253" s="176">
        <f t="shared" si="7"/>
        <v>0</v>
      </c>
      <c r="AN253" s="175" t="str">
        <f>'Prep Partner Performance'!B$3</f>
        <v>PrEP Partner Performance Tool version 2.0.0</v>
      </c>
      <c r="AO253" s="197">
        <f>'Prep Partner Performance'!AJ261</f>
        <v>0</v>
      </c>
    </row>
    <row r="254" spans="1:41" x14ac:dyDescent="0.25">
      <c r="A254" s="176" t="str">
        <f t="shared" si="6"/>
        <v>202205</v>
      </c>
      <c r="B254" s="177">
        <f>'Prep Partner Performance'!AE$2</f>
        <v>2022</v>
      </c>
      <c r="C254" s="178" t="str">
        <f>'Prep Partner Performance'!Z$2</f>
        <v>05</v>
      </c>
      <c r="D254" s="176">
        <f>'Prep Partner Performance'!G$2</f>
        <v>14943</v>
      </c>
      <c r="E254" s="175" t="str">
        <f>'Prep Partner Performance'!C$2</f>
        <v>Kisima Health Centre</v>
      </c>
      <c r="F254" s="197" t="str">
        <f>'Prep Partner Performance'!B$258</f>
        <v>Too many HIV Tests</v>
      </c>
      <c r="G254" s="175" t="str">
        <f>'Prep Partner Performance'!C262</f>
        <v>Female Sex Workers</v>
      </c>
      <c r="H254" s="175" t="str">
        <f>'Prep Partner Performance'!D262</f>
        <v>P01-253</v>
      </c>
      <c r="I254" s="183">
        <f>'Prep Partner Performance'!E262</f>
        <v>0</v>
      </c>
      <c r="J254" s="183">
        <f>'Prep Partner Performance'!F262</f>
        <v>0</v>
      </c>
      <c r="K254" s="183">
        <f>'Prep Partner Performance'!G262</f>
        <v>0</v>
      </c>
      <c r="L254" s="183">
        <f>'Prep Partner Performance'!H262</f>
        <v>0</v>
      </c>
      <c r="M254" s="183">
        <f>'Prep Partner Performance'!I262</f>
        <v>0</v>
      </c>
      <c r="N254" s="183">
        <f>'Prep Partner Performance'!J262</f>
        <v>0</v>
      </c>
      <c r="O254" s="183">
        <f>'Prep Partner Performance'!K262</f>
        <v>0</v>
      </c>
      <c r="P254" s="183">
        <f>'Prep Partner Performance'!L262</f>
        <v>0</v>
      </c>
      <c r="Q254" s="183">
        <f>'Prep Partner Performance'!M262</f>
        <v>0</v>
      </c>
      <c r="R254" s="183">
        <f>'Prep Partner Performance'!N262</f>
        <v>0</v>
      </c>
      <c r="S254" s="183">
        <f>'Prep Partner Performance'!O262</f>
        <v>0</v>
      </c>
      <c r="T254" s="183">
        <f>'Prep Partner Performance'!P262</f>
        <v>0</v>
      </c>
      <c r="U254" s="183">
        <f>'Prep Partner Performance'!Q262</f>
        <v>0</v>
      </c>
      <c r="V254" s="183">
        <f>'Prep Partner Performance'!R262</f>
        <v>0</v>
      </c>
      <c r="W254" s="183">
        <f>'Prep Partner Performance'!S262</f>
        <v>0</v>
      </c>
      <c r="X254" s="183">
        <f>'Prep Partner Performance'!T262</f>
        <v>0</v>
      </c>
      <c r="Y254" s="183">
        <f>'Prep Partner Performance'!U262</f>
        <v>0</v>
      </c>
      <c r="Z254" s="183">
        <f>'Prep Partner Performance'!V262</f>
        <v>0</v>
      </c>
      <c r="AA254" s="183">
        <f>'Prep Partner Performance'!W262</f>
        <v>0</v>
      </c>
      <c r="AB254" s="183">
        <f>'Prep Partner Performance'!X262</f>
        <v>0</v>
      </c>
      <c r="AC254" s="183">
        <f>'Prep Partner Performance'!Y262</f>
        <v>0</v>
      </c>
      <c r="AD254" s="183">
        <f>'Prep Partner Performance'!Z262</f>
        <v>0</v>
      </c>
      <c r="AE254" s="183">
        <f>'Prep Partner Performance'!AA262</f>
        <v>0</v>
      </c>
      <c r="AF254" s="183">
        <f>'Prep Partner Performance'!AB262</f>
        <v>0</v>
      </c>
      <c r="AG254" s="183">
        <f>'Prep Partner Performance'!AC262</f>
        <v>0</v>
      </c>
      <c r="AH254" s="183">
        <f>'Prep Partner Performance'!AD262</f>
        <v>0</v>
      </c>
      <c r="AI254" s="183">
        <f>'Prep Partner Performance'!AE262</f>
        <v>0</v>
      </c>
      <c r="AJ254" s="183">
        <f>'Prep Partner Performance'!AF262</f>
        <v>0</v>
      </c>
      <c r="AK254" s="183">
        <f>'Prep Partner Performance'!AG262</f>
        <v>0</v>
      </c>
      <c r="AL254" s="183">
        <f>'Prep Partner Performance'!AH262</f>
        <v>0</v>
      </c>
      <c r="AM254" s="176">
        <f t="shared" si="7"/>
        <v>0</v>
      </c>
      <c r="AN254" s="175" t="str">
        <f>'Prep Partner Performance'!B$3</f>
        <v>PrEP Partner Performance Tool version 2.0.0</v>
      </c>
      <c r="AO254" s="197">
        <f>'Prep Partner Performance'!AJ262</f>
        <v>0</v>
      </c>
    </row>
    <row r="255" spans="1:41" x14ac:dyDescent="0.25">
      <c r="A255" s="176" t="str">
        <f t="shared" si="6"/>
        <v>202205</v>
      </c>
      <c r="B255" s="177">
        <f>'Prep Partner Performance'!AE$2</f>
        <v>2022</v>
      </c>
      <c r="C255" s="178" t="str">
        <f>'Prep Partner Performance'!Z$2</f>
        <v>05</v>
      </c>
      <c r="D255" s="176">
        <f>'Prep Partner Performance'!G$2</f>
        <v>14943</v>
      </c>
      <c r="E255" s="175" t="str">
        <f>'Prep Partner Performance'!C$2</f>
        <v>Kisima Health Centre</v>
      </c>
      <c r="F255" s="197" t="str">
        <f>'Prep Partner Performance'!B$258</f>
        <v>Too many HIV Tests</v>
      </c>
      <c r="G255" s="175" t="str">
        <f>'Prep Partner Performance'!C263</f>
        <v>People who Inject Drugs</v>
      </c>
      <c r="H255" s="175" t="str">
        <f>'Prep Partner Performance'!D263</f>
        <v>P01-254</v>
      </c>
      <c r="I255" s="183">
        <f>'Prep Partner Performance'!E263</f>
        <v>0</v>
      </c>
      <c r="J255" s="183">
        <f>'Prep Partner Performance'!F263</f>
        <v>0</v>
      </c>
      <c r="K255" s="183">
        <f>'Prep Partner Performance'!G263</f>
        <v>0</v>
      </c>
      <c r="L255" s="183">
        <f>'Prep Partner Performance'!H263</f>
        <v>0</v>
      </c>
      <c r="M255" s="183">
        <f>'Prep Partner Performance'!I263</f>
        <v>0</v>
      </c>
      <c r="N255" s="183">
        <f>'Prep Partner Performance'!J263</f>
        <v>0</v>
      </c>
      <c r="O255" s="183">
        <f>'Prep Partner Performance'!K263</f>
        <v>0</v>
      </c>
      <c r="P255" s="183">
        <f>'Prep Partner Performance'!L263</f>
        <v>0</v>
      </c>
      <c r="Q255" s="183">
        <f>'Prep Partner Performance'!M263</f>
        <v>0</v>
      </c>
      <c r="R255" s="183">
        <f>'Prep Partner Performance'!N263</f>
        <v>0</v>
      </c>
      <c r="S255" s="183">
        <f>'Prep Partner Performance'!O263</f>
        <v>0</v>
      </c>
      <c r="T255" s="183">
        <f>'Prep Partner Performance'!P263</f>
        <v>0</v>
      </c>
      <c r="U255" s="183">
        <f>'Prep Partner Performance'!Q263</f>
        <v>0</v>
      </c>
      <c r="V255" s="183">
        <f>'Prep Partner Performance'!R263</f>
        <v>0</v>
      </c>
      <c r="W255" s="183">
        <f>'Prep Partner Performance'!S263</f>
        <v>0</v>
      </c>
      <c r="X255" s="183">
        <f>'Prep Partner Performance'!T263</f>
        <v>0</v>
      </c>
      <c r="Y255" s="183">
        <f>'Prep Partner Performance'!U263</f>
        <v>0</v>
      </c>
      <c r="Z255" s="183">
        <f>'Prep Partner Performance'!V263</f>
        <v>0</v>
      </c>
      <c r="AA255" s="183">
        <f>'Prep Partner Performance'!W263</f>
        <v>0</v>
      </c>
      <c r="AB255" s="183">
        <f>'Prep Partner Performance'!X263</f>
        <v>0</v>
      </c>
      <c r="AC255" s="183">
        <f>'Prep Partner Performance'!Y263</f>
        <v>0</v>
      </c>
      <c r="AD255" s="183">
        <f>'Prep Partner Performance'!Z263</f>
        <v>0</v>
      </c>
      <c r="AE255" s="183">
        <f>'Prep Partner Performance'!AA263</f>
        <v>0</v>
      </c>
      <c r="AF255" s="183">
        <f>'Prep Partner Performance'!AB263</f>
        <v>0</v>
      </c>
      <c r="AG255" s="183">
        <f>'Prep Partner Performance'!AC263</f>
        <v>0</v>
      </c>
      <c r="AH255" s="183">
        <f>'Prep Partner Performance'!AD263</f>
        <v>0</v>
      </c>
      <c r="AI255" s="183">
        <f>'Prep Partner Performance'!AE263</f>
        <v>0</v>
      </c>
      <c r="AJ255" s="183">
        <f>'Prep Partner Performance'!AF263</f>
        <v>0</v>
      </c>
      <c r="AK255" s="183">
        <f>'Prep Partner Performance'!AG263</f>
        <v>0</v>
      </c>
      <c r="AL255" s="183">
        <f>'Prep Partner Performance'!AH263</f>
        <v>0</v>
      </c>
      <c r="AM255" s="176">
        <f t="shared" si="7"/>
        <v>0</v>
      </c>
      <c r="AN255" s="175" t="str">
        <f>'Prep Partner Performance'!B$3</f>
        <v>PrEP Partner Performance Tool version 2.0.0</v>
      </c>
      <c r="AO255" s="197">
        <f>'Prep Partner Performance'!AJ263</f>
        <v>0</v>
      </c>
    </row>
    <row r="256" spans="1:41" x14ac:dyDescent="0.25">
      <c r="A256" s="176" t="str">
        <f t="shared" si="6"/>
        <v>202205</v>
      </c>
      <c r="B256" s="177">
        <f>'Prep Partner Performance'!AE$2</f>
        <v>2022</v>
      </c>
      <c r="C256" s="178" t="str">
        <f>'Prep Partner Performance'!Z$2</f>
        <v>05</v>
      </c>
      <c r="D256" s="176">
        <f>'Prep Partner Performance'!G$2</f>
        <v>14943</v>
      </c>
      <c r="E256" s="175" t="str">
        <f>'Prep Partner Performance'!C$2</f>
        <v>Kisima Health Centre</v>
      </c>
      <c r="F256" s="197" t="str">
        <f>'Prep Partner Performance'!B$258</f>
        <v>Too many HIV Tests</v>
      </c>
      <c r="G256" s="175" t="str">
        <f>'Prep Partner Performance'!C264</f>
        <v>Other Women</v>
      </c>
      <c r="H256" s="175" t="str">
        <f>'Prep Partner Performance'!D264</f>
        <v>P01-255</v>
      </c>
      <c r="I256" s="183">
        <f>'Prep Partner Performance'!E264</f>
        <v>0</v>
      </c>
      <c r="J256" s="183">
        <f>'Prep Partner Performance'!F264</f>
        <v>0</v>
      </c>
      <c r="K256" s="183">
        <f>'Prep Partner Performance'!G264</f>
        <v>0</v>
      </c>
      <c r="L256" s="183">
        <f>'Prep Partner Performance'!H264</f>
        <v>0</v>
      </c>
      <c r="M256" s="183">
        <f>'Prep Partner Performance'!I264</f>
        <v>0</v>
      </c>
      <c r="N256" s="183">
        <f>'Prep Partner Performance'!J264</f>
        <v>0</v>
      </c>
      <c r="O256" s="183">
        <f>'Prep Partner Performance'!K264</f>
        <v>0</v>
      </c>
      <c r="P256" s="183">
        <f>'Prep Partner Performance'!L264</f>
        <v>0</v>
      </c>
      <c r="Q256" s="183">
        <f>'Prep Partner Performance'!M264</f>
        <v>0</v>
      </c>
      <c r="R256" s="183">
        <f>'Prep Partner Performance'!N264</f>
        <v>0</v>
      </c>
      <c r="S256" s="183">
        <f>'Prep Partner Performance'!O264</f>
        <v>0</v>
      </c>
      <c r="T256" s="183">
        <f>'Prep Partner Performance'!P264</f>
        <v>0</v>
      </c>
      <c r="U256" s="183">
        <f>'Prep Partner Performance'!Q264</f>
        <v>0</v>
      </c>
      <c r="V256" s="183">
        <f>'Prep Partner Performance'!R264</f>
        <v>0</v>
      </c>
      <c r="W256" s="183">
        <f>'Prep Partner Performance'!S264</f>
        <v>0</v>
      </c>
      <c r="X256" s="183">
        <f>'Prep Partner Performance'!T264</f>
        <v>0</v>
      </c>
      <c r="Y256" s="183">
        <f>'Prep Partner Performance'!U264</f>
        <v>0</v>
      </c>
      <c r="Z256" s="183">
        <f>'Prep Partner Performance'!V264</f>
        <v>0</v>
      </c>
      <c r="AA256" s="183">
        <f>'Prep Partner Performance'!W264</f>
        <v>0</v>
      </c>
      <c r="AB256" s="183">
        <f>'Prep Partner Performance'!X264</f>
        <v>0</v>
      </c>
      <c r="AC256" s="183">
        <f>'Prep Partner Performance'!Y264</f>
        <v>0</v>
      </c>
      <c r="AD256" s="183">
        <f>'Prep Partner Performance'!Z264</f>
        <v>0</v>
      </c>
      <c r="AE256" s="183">
        <f>'Prep Partner Performance'!AA264</f>
        <v>0</v>
      </c>
      <c r="AF256" s="183">
        <f>'Prep Partner Performance'!AB264</f>
        <v>0</v>
      </c>
      <c r="AG256" s="183">
        <f>'Prep Partner Performance'!AC264</f>
        <v>0</v>
      </c>
      <c r="AH256" s="183">
        <f>'Prep Partner Performance'!AD264</f>
        <v>0</v>
      </c>
      <c r="AI256" s="183">
        <f>'Prep Partner Performance'!AE264</f>
        <v>0</v>
      </c>
      <c r="AJ256" s="183">
        <f>'Prep Partner Performance'!AF264</f>
        <v>0</v>
      </c>
      <c r="AK256" s="183">
        <f>'Prep Partner Performance'!AG264</f>
        <v>0</v>
      </c>
      <c r="AL256" s="183">
        <f>'Prep Partner Performance'!AH264</f>
        <v>0</v>
      </c>
      <c r="AM256" s="176">
        <f t="shared" si="7"/>
        <v>0</v>
      </c>
      <c r="AN256" s="175" t="str">
        <f>'Prep Partner Performance'!B$3</f>
        <v>PrEP Partner Performance Tool version 2.0.0</v>
      </c>
      <c r="AO256" s="197">
        <f>'Prep Partner Performance'!AJ264</f>
        <v>0</v>
      </c>
    </row>
    <row r="257" spans="1:41" x14ac:dyDescent="0.25">
      <c r="A257" s="176" t="str">
        <f t="shared" si="6"/>
        <v>202205</v>
      </c>
      <c r="B257" s="177">
        <f>'Prep Partner Performance'!AE$2</f>
        <v>2022</v>
      </c>
      <c r="C257" s="178" t="str">
        <f>'Prep Partner Performance'!Z$2</f>
        <v>05</v>
      </c>
      <c r="D257" s="176">
        <f>'Prep Partner Performance'!G$2</f>
        <v>14943</v>
      </c>
      <c r="E257" s="175" t="str">
        <f>'Prep Partner Performance'!C$2</f>
        <v>Kisima Health Centre</v>
      </c>
      <c r="F257" s="197" t="str">
        <f>'Prep Partner Performance'!B$258</f>
        <v>Too many HIV Tests</v>
      </c>
      <c r="G257" s="175" t="str">
        <f>'Prep Partner Performance'!C265</f>
        <v>Serodiscordant Couple</v>
      </c>
      <c r="H257" s="175" t="str">
        <f>'Prep Partner Performance'!D265</f>
        <v>P01-256</v>
      </c>
      <c r="I257" s="183">
        <f>'Prep Partner Performance'!E265</f>
        <v>0</v>
      </c>
      <c r="J257" s="183">
        <f>'Prep Partner Performance'!F265</f>
        <v>0</v>
      </c>
      <c r="K257" s="183">
        <f>'Prep Partner Performance'!G265</f>
        <v>0</v>
      </c>
      <c r="L257" s="183">
        <f>'Prep Partner Performance'!H265</f>
        <v>0</v>
      </c>
      <c r="M257" s="183">
        <f>'Prep Partner Performance'!I265</f>
        <v>0</v>
      </c>
      <c r="N257" s="183">
        <f>'Prep Partner Performance'!J265</f>
        <v>0</v>
      </c>
      <c r="O257" s="183">
        <f>'Prep Partner Performance'!K265</f>
        <v>0</v>
      </c>
      <c r="P257" s="183">
        <f>'Prep Partner Performance'!L265</f>
        <v>0</v>
      </c>
      <c r="Q257" s="183">
        <f>'Prep Partner Performance'!M265</f>
        <v>0</v>
      </c>
      <c r="R257" s="183">
        <f>'Prep Partner Performance'!N265</f>
        <v>0</v>
      </c>
      <c r="S257" s="183">
        <f>'Prep Partner Performance'!O265</f>
        <v>0</v>
      </c>
      <c r="T257" s="183">
        <f>'Prep Partner Performance'!P265</f>
        <v>0</v>
      </c>
      <c r="U257" s="183">
        <f>'Prep Partner Performance'!Q265</f>
        <v>0</v>
      </c>
      <c r="V257" s="183">
        <f>'Prep Partner Performance'!R265</f>
        <v>0</v>
      </c>
      <c r="W257" s="183">
        <f>'Prep Partner Performance'!S265</f>
        <v>0</v>
      </c>
      <c r="X257" s="183">
        <f>'Prep Partner Performance'!T265</f>
        <v>0</v>
      </c>
      <c r="Y257" s="183">
        <f>'Prep Partner Performance'!U265</f>
        <v>0</v>
      </c>
      <c r="Z257" s="183">
        <f>'Prep Partner Performance'!V265</f>
        <v>0</v>
      </c>
      <c r="AA257" s="183">
        <f>'Prep Partner Performance'!W265</f>
        <v>0</v>
      </c>
      <c r="AB257" s="183">
        <f>'Prep Partner Performance'!X265</f>
        <v>0</v>
      </c>
      <c r="AC257" s="183">
        <f>'Prep Partner Performance'!Y265</f>
        <v>0</v>
      </c>
      <c r="AD257" s="183">
        <f>'Prep Partner Performance'!Z265</f>
        <v>0</v>
      </c>
      <c r="AE257" s="183">
        <f>'Prep Partner Performance'!AA265</f>
        <v>0</v>
      </c>
      <c r="AF257" s="183">
        <f>'Prep Partner Performance'!AB265</f>
        <v>0</v>
      </c>
      <c r="AG257" s="183">
        <f>'Prep Partner Performance'!AC265</f>
        <v>0</v>
      </c>
      <c r="AH257" s="183">
        <f>'Prep Partner Performance'!AD265</f>
        <v>0</v>
      </c>
      <c r="AI257" s="183">
        <f>'Prep Partner Performance'!AE265</f>
        <v>0</v>
      </c>
      <c r="AJ257" s="183">
        <f>'Prep Partner Performance'!AF265</f>
        <v>0</v>
      </c>
      <c r="AK257" s="183">
        <f>'Prep Partner Performance'!AG265</f>
        <v>0</v>
      </c>
      <c r="AL257" s="183">
        <f>'Prep Partner Performance'!AH265</f>
        <v>0</v>
      </c>
      <c r="AM257" s="176">
        <f t="shared" si="7"/>
        <v>0</v>
      </c>
      <c r="AN257" s="175" t="str">
        <f>'Prep Partner Performance'!B$3</f>
        <v>PrEP Partner Performance Tool version 2.0.0</v>
      </c>
      <c r="AO257" s="197">
        <f>'Prep Partner Performance'!AJ265</f>
        <v>0</v>
      </c>
    </row>
    <row r="258" spans="1:41" x14ac:dyDescent="0.25">
      <c r="A258" s="176" t="str">
        <f t="shared" si="6"/>
        <v>202205</v>
      </c>
      <c r="B258" s="177">
        <f>'Prep Partner Performance'!AE$2</f>
        <v>2022</v>
      </c>
      <c r="C258" s="178" t="str">
        <f>'Prep Partner Performance'!Z$2</f>
        <v>05</v>
      </c>
      <c r="D258" s="176">
        <f>'Prep Partner Performance'!G$2</f>
        <v>14943</v>
      </c>
      <c r="E258" s="175" t="str">
        <f>'Prep Partner Performance'!C$2</f>
        <v>Kisima Health Centre</v>
      </c>
      <c r="F258" s="197" t="str">
        <f>'Prep Partner Performance'!B$258</f>
        <v>Too many HIV Tests</v>
      </c>
      <c r="G258" s="175" t="str">
        <f>'Prep Partner Performance'!C266</f>
        <v>Pregnant and Breast Feeding Women</v>
      </c>
      <c r="H258" s="175" t="str">
        <f>'Prep Partner Performance'!D266</f>
        <v>P01-257</v>
      </c>
      <c r="I258" s="183">
        <f>'Prep Partner Performance'!E266</f>
        <v>0</v>
      </c>
      <c r="J258" s="183">
        <f>'Prep Partner Performance'!F266</f>
        <v>0</v>
      </c>
      <c r="K258" s="183">
        <f>'Prep Partner Performance'!G266</f>
        <v>0</v>
      </c>
      <c r="L258" s="183">
        <f>'Prep Partner Performance'!H266</f>
        <v>0</v>
      </c>
      <c r="M258" s="183">
        <f>'Prep Partner Performance'!I266</f>
        <v>0</v>
      </c>
      <c r="N258" s="183">
        <f>'Prep Partner Performance'!J266</f>
        <v>0</v>
      </c>
      <c r="O258" s="183">
        <f>'Prep Partner Performance'!K266</f>
        <v>0</v>
      </c>
      <c r="P258" s="183">
        <f>'Prep Partner Performance'!L266</f>
        <v>0</v>
      </c>
      <c r="Q258" s="183">
        <f>'Prep Partner Performance'!M266</f>
        <v>0</v>
      </c>
      <c r="R258" s="183">
        <f>'Prep Partner Performance'!N266</f>
        <v>0</v>
      </c>
      <c r="S258" s="183">
        <f>'Prep Partner Performance'!O266</f>
        <v>0</v>
      </c>
      <c r="T258" s="183">
        <f>'Prep Partner Performance'!P266</f>
        <v>0</v>
      </c>
      <c r="U258" s="183">
        <f>'Prep Partner Performance'!Q266</f>
        <v>0</v>
      </c>
      <c r="V258" s="183">
        <f>'Prep Partner Performance'!R266</f>
        <v>0</v>
      </c>
      <c r="W258" s="183">
        <f>'Prep Partner Performance'!S266</f>
        <v>0</v>
      </c>
      <c r="X258" s="183">
        <f>'Prep Partner Performance'!T266</f>
        <v>0</v>
      </c>
      <c r="Y258" s="183">
        <f>'Prep Partner Performance'!U266</f>
        <v>0</v>
      </c>
      <c r="Z258" s="183">
        <f>'Prep Partner Performance'!V266</f>
        <v>0</v>
      </c>
      <c r="AA258" s="183">
        <f>'Prep Partner Performance'!W266</f>
        <v>0</v>
      </c>
      <c r="AB258" s="183">
        <f>'Prep Partner Performance'!X266</f>
        <v>0</v>
      </c>
      <c r="AC258" s="183">
        <f>'Prep Partner Performance'!Y266</f>
        <v>0</v>
      </c>
      <c r="AD258" s="183">
        <f>'Prep Partner Performance'!Z266</f>
        <v>0</v>
      </c>
      <c r="AE258" s="183">
        <f>'Prep Partner Performance'!AA266</f>
        <v>0</v>
      </c>
      <c r="AF258" s="183">
        <f>'Prep Partner Performance'!AB266</f>
        <v>0</v>
      </c>
      <c r="AG258" s="183">
        <f>'Prep Partner Performance'!AC266</f>
        <v>0</v>
      </c>
      <c r="AH258" s="183">
        <f>'Prep Partner Performance'!AD266</f>
        <v>0</v>
      </c>
      <c r="AI258" s="183">
        <f>'Prep Partner Performance'!AE266</f>
        <v>0</v>
      </c>
      <c r="AJ258" s="183">
        <f>'Prep Partner Performance'!AF266</f>
        <v>0</v>
      </c>
      <c r="AK258" s="183">
        <f>'Prep Partner Performance'!AG266</f>
        <v>0</v>
      </c>
      <c r="AL258" s="183">
        <f>'Prep Partner Performance'!AH266</f>
        <v>0</v>
      </c>
      <c r="AM258" s="176">
        <f t="shared" si="7"/>
        <v>0</v>
      </c>
      <c r="AN258" s="175" t="str">
        <f>'Prep Partner Performance'!B$3</f>
        <v>PrEP Partner Performance Tool version 2.0.0</v>
      </c>
      <c r="AO258" s="197">
        <f>'Prep Partner Performance'!AJ266</f>
        <v>0</v>
      </c>
    </row>
    <row r="259" spans="1:41" x14ac:dyDescent="0.25">
      <c r="A259" s="176" t="str">
        <f t="shared" ref="A259:A322" si="8">B259&amp;C259</f>
        <v>202205</v>
      </c>
      <c r="B259" s="177">
        <f>'Prep Partner Performance'!AE$2</f>
        <v>2022</v>
      </c>
      <c r="C259" s="178" t="str">
        <f>'Prep Partner Performance'!Z$2</f>
        <v>05</v>
      </c>
      <c r="D259" s="176">
        <f>'Prep Partner Performance'!G$2</f>
        <v>14943</v>
      </c>
      <c r="E259" s="175" t="str">
        <f>'Prep Partner Performance'!C$2</f>
        <v>Kisima Health Centre</v>
      </c>
      <c r="F259" s="197" t="str">
        <f>'Prep Partner Performance'!B267</f>
        <v>Partner Refusal</v>
      </c>
      <c r="G259" s="175" t="str">
        <f>'Prep Partner Performance'!C267</f>
        <v>Transgender</v>
      </c>
      <c r="H259" s="175" t="str">
        <f>'Prep Partner Performance'!D267</f>
        <v>P01-258</v>
      </c>
      <c r="I259" s="183">
        <f>'Prep Partner Performance'!E267</f>
        <v>0</v>
      </c>
      <c r="J259" s="183">
        <f>'Prep Partner Performance'!F267</f>
        <v>0</v>
      </c>
      <c r="K259" s="183">
        <f>'Prep Partner Performance'!G267</f>
        <v>0</v>
      </c>
      <c r="L259" s="183">
        <f>'Prep Partner Performance'!H267</f>
        <v>0</v>
      </c>
      <c r="M259" s="183">
        <f>'Prep Partner Performance'!I267</f>
        <v>0</v>
      </c>
      <c r="N259" s="183">
        <f>'Prep Partner Performance'!J267</f>
        <v>0</v>
      </c>
      <c r="O259" s="183">
        <f>'Prep Partner Performance'!K267</f>
        <v>0</v>
      </c>
      <c r="P259" s="183">
        <f>'Prep Partner Performance'!L267</f>
        <v>0</v>
      </c>
      <c r="Q259" s="183">
        <f>'Prep Partner Performance'!M267</f>
        <v>0</v>
      </c>
      <c r="R259" s="183">
        <f>'Prep Partner Performance'!N267</f>
        <v>0</v>
      </c>
      <c r="S259" s="183">
        <f>'Prep Partner Performance'!O267</f>
        <v>0</v>
      </c>
      <c r="T259" s="183">
        <f>'Prep Partner Performance'!P267</f>
        <v>0</v>
      </c>
      <c r="U259" s="183">
        <f>'Prep Partner Performance'!Q267</f>
        <v>0</v>
      </c>
      <c r="V259" s="183">
        <f>'Prep Partner Performance'!R267</f>
        <v>0</v>
      </c>
      <c r="W259" s="183">
        <f>'Prep Partner Performance'!S267</f>
        <v>0</v>
      </c>
      <c r="X259" s="183">
        <f>'Prep Partner Performance'!T267</f>
        <v>0</v>
      </c>
      <c r="Y259" s="183">
        <f>'Prep Partner Performance'!U267</f>
        <v>0</v>
      </c>
      <c r="Z259" s="183">
        <f>'Prep Partner Performance'!V267</f>
        <v>0</v>
      </c>
      <c r="AA259" s="183">
        <f>'Prep Partner Performance'!W267</f>
        <v>0</v>
      </c>
      <c r="AB259" s="183">
        <f>'Prep Partner Performance'!X267</f>
        <v>0</v>
      </c>
      <c r="AC259" s="183">
        <f>'Prep Partner Performance'!Y267</f>
        <v>0</v>
      </c>
      <c r="AD259" s="183">
        <f>'Prep Partner Performance'!Z267</f>
        <v>0</v>
      </c>
      <c r="AE259" s="183">
        <f>'Prep Partner Performance'!AA267</f>
        <v>0</v>
      </c>
      <c r="AF259" s="183">
        <f>'Prep Partner Performance'!AB267</f>
        <v>0</v>
      </c>
      <c r="AG259" s="183">
        <f>'Prep Partner Performance'!AC267</f>
        <v>0</v>
      </c>
      <c r="AH259" s="183">
        <f>'Prep Partner Performance'!AD267</f>
        <v>0</v>
      </c>
      <c r="AI259" s="183">
        <f>'Prep Partner Performance'!AE267</f>
        <v>0</v>
      </c>
      <c r="AJ259" s="183">
        <f>'Prep Partner Performance'!AF267</f>
        <v>0</v>
      </c>
      <c r="AK259" s="183">
        <f>'Prep Partner Performance'!AG267</f>
        <v>0</v>
      </c>
      <c r="AL259" s="183">
        <f>'Prep Partner Performance'!AH267</f>
        <v>0</v>
      </c>
      <c r="AM259" s="176">
        <f t="shared" ref="AM259:AM323" si="9">SUM(I259:AL259)</f>
        <v>0</v>
      </c>
      <c r="AN259" s="175" t="str">
        <f>'Prep Partner Performance'!B$3</f>
        <v>PrEP Partner Performance Tool version 2.0.0</v>
      </c>
      <c r="AO259" s="197">
        <f>'Prep Partner Performance'!AJ267</f>
        <v>0</v>
      </c>
    </row>
    <row r="260" spans="1:41" x14ac:dyDescent="0.25">
      <c r="A260" s="176" t="str">
        <f t="shared" si="8"/>
        <v>202205</v>
      </c>
      <c r="B260" s="177">
        <f>'Prep Partner Performance'!AE$2</f>
        <v>2022</v>
      </c>
      <c r="C260" s="178" t="str">
        <f>'Prep Partner Performance'!Z$2</f>
        <v>05</v>
      </c>
      <c r="D260" s="176">
        <f>'Prep Partner Performance'!G$2</f>
        <v>14943</v>
      </c>
      <c r="E260" s="175" t="str">
        <f>'Prep Partner Performance'!C$2</f>
        <v>Kisima Health Centre</v>
      </c>
      <c r="F260" s="197" t="str">
        <f>'Prep Partner Performance'!B$267</f>
        <v>Partner Refusal</v>
      </c>
      <c r="G260" s="175" t="str">
        <f>'Prep Partner Performance'!C268</f>
        <v>Adolescent Girls and Young Women</v>
      </c>
      <c r="H260" s="175" t="str">
        <f>'Prep Partner Performance'!D268</f>
        <v>P01-259</v>
      </c>
      <c r="I260" s="183">
        <f>'Prep Partner Performance'!E268</f>
        <v>0</v>
      </c>
      <c r="J260" s="183">
        <f>'Prep Partner Performance'!F268</f>
        <v>0</v>
      </c>
      <c r="K260" s="183">
        <f>'Prep Partner Performance'!G268</f>
        <v>0</v>
      </c>
      <c r="L260" s="183">
        <f>'Prep Partner Performance'!H268</f>
        <v>0</v>
      </c>
      <c r="M260" s="183">
        <f>'Prep Partner Performance'!I268</f>
        <v>0</v>
      </c>
      <c r="N260" s="183">
        <f>'Prep Partner Performance'!J268</f>
        <v>0</v>
      </c>
      <c r="O260" s="183">
        <f>'Prep Partner Performance'!K268</f>
        <v>0</v>
      </c>
      <c r="P260" s="183">
        <f>'Prep Partner Performance'!L268</f>
        <v>0</v>
      </c>
      <c r="Q260" s="183">
        <f>'Prep Partner Performance'!M268</f>
        <v>0</v>
      </c>
      <c r="R260" s="183">
        <f>'Prep Partner Performance'!N268</f>
        <v>0</v>
      </c>
      <c r="S260" s="183">
        <f>'Prep Partner Performance'!O268</f>
        <v>0</v>
      </c>
      <c r="T260" s="183">
        <f>'Prep Partner Performance'!P268</f>
        <v>0</v>
      </c>
      <c r="U260" s="183">
        <f>'Prep Partner Performance'!Q268</f>
        <v>0</v>
      </c>
      <c r="V260" s="183">
        <f>'Prep Partner Performance'!R268</f>
        <v>0</v>
      </c>
      <c r="W260" s="183">
        <f>'Prep Partner Performance'!S268</f>
        <v>0</v>
      </c>
      <c r="X260" s="183">
        <f>'Prep Partner Performance'!T268</f>
        <v>0</v>
      </c>
      <c r="Y260" s="183">
        <f>'Prep Partner Performance'!U268</f>
        <v>0</v>
      </c>
      <c r="Z260" s="183">
        <f>'Prep Partner Performance'!V268</f>
        <v>0</v>
      </c>
      <c r="AA260" s="183">
        <f>'Prep Partner Performance'!W268</f>
        <v>0</v>
      </c>
      <c r="AB260" s="183">
        <f>'Prep Partner Performance'!X268</f>
        <v>0</v>
      </c>
      <c r="AC260" s="183">
        <f>'Prep Partner Performance'!Y268</f>
        <v>0</v>
      </c>
      <c r="AD260" s="183">
        <f>'Prep Partner Performance'!Z268</f>
        <v>0</v>
      </c>
      <c r="AE260" s="183">
        <f>'Prep Partner Performance'!AA268</f>
        <v>0</v>
      </c>
      <c r="AF260" s="183">
        <f>'Prep Partner Performance'!AB268</f>
        <v>0</v>
      </c>
      <c r="AG260" s="183">
        <f>'Prep Partner Performance'!AC268</f>
        <v>0</v>
      </c>
      <c r="AH260" s="183">
        <f>'Prep Partner Performance'!AD268</f>
        <v>0</v>
      </c>
      <c r="AI260" s="183">
        <f>'Prep Partner Performance'!AE268</f>
        <v>0</v>
      </c>
      <c r="AJ260" s="183">
        <f>'Prep Partner Performance'!AF268</f>
        <v>0</v>
      </c>
      <c r="AK260" s="183">
        <f>'Prep Partner Performance'!AG268</f>
        <v>0</v>
      </c>
      <c r="AL260" s="183">
        <f>'Prep Partner Performance'!AH268</f>
        <v>0</v>
      </c>
      <c r="AM260" s="176">
        <f t="shared" si="9"/>
        <v>0</v>
      </c>
      <c r="AN260" s="175" t="str">
        <f>'Prep Partner Performance'!B$3</f>
        <v>PrEP Partner Performance Tool version 2.0.0</v>
      </c>
      <c r="AO260" s="197">
        <f>'Prep Partner Performance'!AJ268</f>
        <v>0</v>
      </c>
    </row>
    <row r="261" spans="1:41" x14ac:dyDescent="0.25">
      <c r="A261" s="176" t="str">
        <f t="shared" si="8"/>
        <v>202205</v>
      </c>
      <c r="B261" s="177">
        <f>'Prep Partner Performance'!AE$2</f>
        <v>2022</v>
      </c>
      <c r="C261" s="178" t="str">
        <f>'Prep Partner Performance'!Z$2</f>
        <v>05</v>
      </c>
      <c r="D261" s="176">
        <f>'Prep Partner Performance'!G$2</f>
        <v>14943</v>
      </c>
      <c r="E261" s="175" t="str">
        <f>'Prep Partner Performance'!C$2</f>
        <v>Kisima Health Centre</v>
      </c>
      <c r="F261" s="197" t="str">
        <f>'Prep Partner Performance'!B$267</f>
        <v>Partner Refusal</v>
      </c>
      <c r="G261" s="175" t="str">
        <f>'Prep Partner Performance'!C269</f>
        <v>Men who have Sex With Men</v>
      </c>
      <c r="H261" s="175" t="str">
        <f>'Prep Partner Performance'!D269</f>
        <v>P01-260</v>
      </c>
      <c r="I261" s="183">
        <f>'Prep Partner Performance'!E269</f>
        <v>0</v>
      </c>
      <c r="J261" s="183">
        <f>'Prep Partner Performance'!F269</f>
        <v>0</v>
      </c>
      <c r="K261" s="183">
        <f>'Prep Partner Performance'!G269</f>
        <v>0</v>
      </c>
      <c r="L261" s="183">
        <f>'Prep Partner Performance'!H269</f>
        <v>0</v>
      </c>
      <c r="M261" s="183">
        <f>'Prep Partner Performance'!I269</f>
        <v>0</v>
      </c>
      <c r="N261" s="183">
        <f>'Prep Partner Performance'!J269</f>
        <v>0</v>
      </c>
      <c r="O261" s="183">
        <f>'Prep Partner Performance'!K269</f>
        <v>0</v>
      </c>
      <c r="P261" s="183">
        <f>'Prep Partner Performance'!L269</f>
        <v>0</v>
      </c>
      <c r="Q261" s="183">
        <f>'Prep Partner Performance'!M269</f>
        <v>0</v>
      </c>
      <c r="R261" s="183">
        <f>'Prep Partner Performance'!N269</f>
        <v>0</v>
      </c>
      <c r="S261" s="183">
        <f>'Prep Partner Performance'!O269</f>
        <v>0</v>
      </c>
      <c r="T261" s="183">
        <f>'Prep Partner Performance'!P269</f>
        <v>0</v>
      </c>
      <c r="U261" s="183">
        <f>'Prep Partner Performance'!Q269</f>
        <v>0</v>
      </c>
      <c r="V261" s="183">
        <f>'Prep Partner Performance'!R269</f>
        <v>0</v>
      </c>
      <c r="W261" s="183">
        <f>'Prep Partner Performance'!S269</f>
        <v>0</v>
      </c>
      <c r="X261" s="183">
        <f>'Prep Partner Performance'!T269</f>
        <v>0</v>
      </c>
      <c r="Y261" s="183">
        <f>'Prep Partner Performance'!U269</f>
        <v>0</v>
      </c>
      <c r="Z261" s="183">
        <f>'Prep Partner Performance'!V269</f>
        <v>0</v>
      </c>
      <c r="AA261" s="183">
        <f>'Prep Partner Performance'!W269</f>
        <v>0</v>
      </c>
      <c r="AB261" s="183">
        <f>'Prep Partner Performance'!X269</f>
        <v>0</v>
      </c>
      <c r="AC261" s="183">
        <f>'Prep Partner Performance'!Y269</f>
        <v>0</v>
      </c>
      <c r="AD261" s="183">
        <f>'Prep Partner Performance'!Z269</f>
        <v>0</v>
      </c>
      <c r="AE261" s="183">
        <f>'Prep Partner Performance'!AA269</f>
        <v>0</v>
      </c>
      <c r="AF261" s="183">
        <f>'Prep Partner Performance'!AB269</f>
        <v>0</v>
      </c>
      <c r="AG261" s="183">
        <f>'Prep Partner Performance'!AC269</f>
        <v>0</v>
      </c>
      <c r="AH261" s="183">
        <f>'Prep Partner Performance'!AD269</f>
        <v>0</v>
      </c>
      <c r="AI261" s="183">
        <f>'Prep Partner Performance'!AE269</f>
        <v>0</v>
      </c>
      <c r="AJ261" s="183">
        <f>'Prep Partner Performance'!AF269</f>
        <v>0</v>
      </c>
      <c r="AK261" s="183">
        <f>'Prep Partner Performance'!AG269</f>
        <v>0</v>
      </c>
      <c r="AL261" s="183">
        <f>'Prep Partner Performance'!AH269</f>
        <v>0</v>
      </c>
      <c r="AM261" s="176">
        <f t="shared" si="9"/>
        <v>0</v>
      </c>
      <c r="AN261" s="175" t="str">
        <f>'Prep Partner Performance'!B$3</f>
        <v>PrEP Partner Performance Tool version 2.0.0</v>
      </c>
      <c r="AO261" s="197">
        <f>'Prep Partner Performance'!AJ269</f>
        <v>0</v>
      </c>
    </row>
    <row r="262" spans="1:41" x14ac:dyDescent="0.25">
      <c r="A262" s="176" t="str">
        <f t="shared" si="8"/>
        <v>202205</v>
      </c>
      <c r="B262" s="177">
        <f>'Prep Partner Performance'!AE$2</f>
        <v>2022</v>
      </c>
      <c r="C262" s="178" t="str">
        <f>'Prep Partner Performance'!Z$2</f>
        <v>05</v>
      </c>
      <c r="D262" s="176">
        <f>'Prep Partner Performance'!G$2</f>
        <v>14943</v>
      </c>
      <c r="E262" s="175" t="str">
        <f>'Prep Partner Performance'!C$2</f>
        <v>Kisima Health Centre</v>
      </c>
      <c r="F262" s="197" t="str">
        <f>'Prep Partner Performance'!B$267</f>
        <v>Partner Refusal</v>
      </c>
      <c r="G262" s="175" t="str">
        <f>'Prep Partner Performance'!C270</f>
        <v>Men at high risk</v>
      </c>
      <c r="H262" s="175" t="str">
        <f>'Prep Partner Performance'!D270</f>
        <v>P01-261</v>
      </c>
      <c r="I262" s="183">
        <f>'Prep Partner Performance'!E270</f>
        <v>0</v>
      </c>
      <c r="J262" s="183">
        <f>'Prep Partner Performance'!F270</f>
        <v>0</v>
      </c>
      <c r="K262" s="183">
        <f>'Prep Partner Performance'!G270</f>
        <v>0</v>
      </c>
      <c r="L262" s="183">
        <f>'Prep Partner Performance'!H270</f>
        <v>0</v>
      </c>
      <c r="M262" s="183">
        <f>'Prep Partner Performance'!I270</f>
        <v>0</v>
      </c>
      <c r="N262" s="183">
        <f>'Prep Partner Performance'!J270</f>
        <v>0</v>
      </c>
      <c r="O262" s="183">
        <f>'Prep Partner Performance'!K270</f>
        <v>0</v>
      </c>
      <c r="P262" s="183">
        <f>'Prep Partner Performance'!L270</f>
        <v>0</v>
      </c>
      <c r="Q262" s="183">
        <f>'Prep Partner Performance'!M270</f>
        <v>0</v>
      </c>
      <c r="R262" s="183">
        <f>'Prep Partner Performance'!N270</f>
        <v>0</v>
      </c>
      <c r="S262" s="183">
        <f>'Prep Partner Performance'!O270</f>
        <v>0</v>
      </c>
      <c r="T262" s="183">
        <f>'Prep Partner Performance'!P270</f>
        <v>0</v>
      </c>
      <c r="U262" s="183">
        <f>'Prep Partner Performance'!Q270</f>
        <v>0</v>
      </c>
      <c r="V262" s="183">
        <f>'Prep Partner Performance'!R270</f>
        <v>0</v>
      </c>
      <c r="W262" s="183">
        <f>'Prep Partner Performance'!S270</f>
        <v>0</v>
      </c>
      <c r="X262" s="183">
        <f>'Prep Partner Performance'!T270</f>
        <v>0</v>
      </c>
      <c r="Y262" s="183">
        <f>'Prep Partner Performance'!U270</f>
        <v>0</v>
      </c>
      <c r="Z262" s="183">
        <f>'Prep Partner Performance'!V270</f>
        <v>0</v>
      </c>
      <c r="AA262" s="183">
        <f>'Prep Partner Performance'!W270</f>
        <v>0</v>
      </c>
      <c r="AB262" s="183">
        <f>'Prep Partner Performance'!X270</f>
        <v>0</v>
      </c>
      <c r="AC262" s="183">
        <f>'Prep Partner Performance'!Y270</f>
        <v>0</v>
      </c>
      <c r="AD262" s="183">
        <f>'Prep Partner Performance'!Z270</f>
        <v>0</v>
      </c>
      <c r="AE262" s="183">
        <f>'Prep Partner Performance'!AA270</f>
        <v>0</v>
      </c>
      <c r="AF262" s="183">
        <f>'Prep Partner Performance'!AB270</f>
        <v>0</v>
      </c>
      <c r="AG262" s="183">
        <f>'Prep Partner Performance'!AC270</f>
        <v>0</v>
      </c>
      <c r="AH262" s="183">
        <f>'Prep Partner Performance'!AD270</f>
        <v>0</v>
      </c>
      <c r="AI262" s="183">
        <f>'Prep Partner Performance'!AE270</f>
        <v>0</v>
      </c>
      <c r="AJ262" s="183">
        <f>'Prep Partner Performance'!AF270</f>
        <v>0</v>
      </c>
      <c r="AK262" s="183">
        <f>'Prep Partner Performance'!AG270</f>
        <v>0</v>
      </c>
      <c r="AL262" s="183">
        <f>'Prep Partner Performance'!AH270</f>
        <v>0</v>
      </c>
      <c r="AM262" s="176">
        <f t="shared" si="9"/>
        <v>0</v>
      </c>
      <c r="AN262" s="175" t="str">
        <f>'Prep Partner Performance'!B$3</f>
        <v>PrEP Partner Performance Tool version 2.0.0</v>
      </c>
      <c r="AO262" s="197">
        <f>'Prep Partner Performance'!AJ270</f>
        <v>0</v>
      </c>
    </row>
    <row r="263" spans="1:41" x14ac:dyDescent="0.25">
      <c r="A263" s="176" t="str">
        <f t="shared" si="8"/>
        <v>202205</v>
      </c>
      <c r="B263" s="177">
        <f>'Prep Partner Performance'!AE$2</f>
        <v>2022</v>
      </c>
      <c r="C263" s="178" t="str">
        <f>'Prep Partner Performance'!Z$2</f>
        <v>05</v>
      </c>
      <c r="D263" s="176">
        <f>'Prep Partner Performance'!G$2</f>
        <v>14943</v>
      </c>
      <c r="E263" s="175" t="str">
        <f>'Prep Partner Performance'!C$2</f>
        <v>Kisima Health Centre</v>
      </c>
      <c r="F263" s="197" t="str">
        <f>'Prep Partner Performance'!B$267</f>
        <v>Partner Refusal</v>
      </c>
      <c r="G263" s="175" t="str">
        <f>'Prep Partner Performance'!C271</f>
        <v>Female Sex Workers</v>
      </c>
      <c r="H263" s="175" t="str">
        <f>'Prep Partner Performance'!D271</f>
        <v>P01-262</v>
      </c>
      <c r="I263" s="183">
        <f>'Prep Partner Performance'!E271</f>
        <v>0</v>
      </c>
      <c r="J263" s="183">
        <f>'Prep Partner Performance'!F271</f>
        <v>0</v>
      </c>
      <c r="K263" s="183">
        <f>'Prep Partner Performance'!G271</f>
        <v>0</v>
      </c>
      <c r="L263" s="183">
        <f>'Prep Partner Performance'!H271</f>
        <v>0</v>
      </c>
      <c r="M263" s="183">
        <f>'Prep Partner Performance'!I271</f>
        <v>0</v>
      </c>
      <c r="N263" s="183">
        <f>'Prep Partner Performance'!J271</f>
        <v>0</v>
      </c>
      <c r="O263" s="183">
        <f>'Prep Partner Performance'!K271</f>
        <v>0</v>
      </c>
      <c r="P263" s="183">
        <f>'Prep Partner Performance'!L271</f>
        <v>0</v>
      </c>
      <c r="Q263" s="183">
        <f>'Prep Partner Performance'!M271</f>
        <v>0</v>
      </c>
      <c r="R263" s="183">
        <f>'Prep Partner Performance'!N271</f>
        <v>0</v>
      </c>
      <c r="S263" s="183">
        <f>'Prep Partner Performance'!O271</f>
        <v>0</v>
      </c>
      <c r="T263" s="183">
        <f>'Prep Partner Performance'!P271</f>
        <v>0</v>
      </c>
      <c r="U263" s="183">
        <f>'Prep Partner Performance'!Q271</f>
        <v>0</v>
      </c>
      <c r="V263" s="183">
        <f>'Prep Partner Performance'!R271</f>
        <v>0</v>
      </c>
      <c r="W263" s="183">
        <f>'Prep Partner Performance'!S271</f>
        <v>0</v>
      </c>
      <c r="X263" s="183">
        <f>'Prep Partner Performance'!T271</f>
        <v>0</v>
      </c>
      <c r="Y263" s="183">
        <f>'Prep Partner Performance'!U271</f>
        <v>0</v>
      </c>
      <c r="Z263" s="183">
        <f>'Prep Partner Performance'!V271</f>
        <v>0</v>
      </c>
      <c r="AA263" s="183">
        <f>'Prep Partner Performance'!W271</f>
        <v>0</v>
      </c>
      <c r="AB263" s="183">
        <f>'Prep Partner Performance'!X271</f>
        <v>0</v>
      </c>
      <c r="AC263" s="183">
        <f>'Prep Partner Performance'!Y271</f>
        <v>0</v>
      </c>
      <c r="AD263" s="183">
        <f>'Prep Partner Performance'!Z271</f>
        <v>0</v>
      </c>
      <c r="AE263" s="183">
        <f>'Prep Partner Performance'!AA271</f>
        <v>0</v>
      </c>
      <c r="AF263" s="183">
        <f>'Prep Partner Performance'!AB271</f>
        <v>0</v>
      </c>
      <c r="AG263" s="183">
        <f>'Prep Partner Performance'!AC271</f>
        <v>0</v>
      </c>
      <c r="AH263" s="183">
        <f>'Prep Partner Performance'!AD271</f>
        <v>0</v>
      </c>
      <c r="AI263" s="183">
        <f>'Prep Partner Performance'!AE271</f>
        <v>0</v>
      </c>
      <c r="AJ263" s="183">
        <f>'Prep Partner Performance'!AF271</f>
        <v>0</v>
      </c>
      <c r="AK263" s="183">
        <f>'Prep Partner Performance'!AG271</f>
        <v>0</v>
      </c>
      <c r="AL263" s="183">
        <f>'Prep Partner Performance'!AH271</f>
        <v>0</v>
      </c>
      <c r="AM263" s="176">
        <f t="shared" si="9"/>
        <v>0</v>
      </c>
      <c r="AN263" s="175" t="str">
        <f>'Prep Partner Performance'!B$3</f>
        <v>PrEP Partner Performance Tool version 2.0.0</v>
      </c>
      <c r="AO263" s="197">
        <f>'Prep Partner Performance'!AJ271</f>
        <v>0</v>
      </c>
    </row>
    <row r="264" spans="1:41" x14ac:dyDescent="0.25">
      <c r="A264" s="176" t="str">
        <f t="shared" si="8"/>
        <v>202205</v>
      </c>
      <c r="B264" s="177">
        <f>'Prep Partner Performance'!AE$2</f>
        <v>2022</v>
      </c>
      <c r="C264" s="178" t="str">
        <f>'Prep Partner Performance'!Z$2</f>
        <v>05</v>
      </c>
      <c r="D264" s="176">
        <f>'Prep Partner Performance'!G$2</f>
        <v>14943</v>
      </c>
      <c r="E264" s="175" t="str">
        <f>'Prep Partner Performance'!C$2</f>
        <v>Kisima Health Centre</v>
      </c>
      <c r="F264" s="197" t="str">
        <f>'Prep Partner Performance'!B$267</f>
        <v>Partner Refusal</v>
      </c>
      <c r="G264" s="175" t="str">
        <f>'Prep Partner Performance'!C272</f>
        <v>People who Inject Drugs</v>
      </c>
      <c r="H264" s="175" t="str">
        <f>'Prep Partner Performance'!D272</f>
        <v>P01-263</v>
      </c>
      <c r="I264" s="183">
        <f>'Prep Partner Performance'!E272</f>
        <v>0</v>
      </c>
      <c r="J264" s="183">
        <f>'Prep Partner Performance'!F272</f>
        <v>0</v>
      </c>
      <c r="K264" s="183">
        <f>'Prep Partner Performance'!G272</f>
        <v>0</v>
      </c>
      <c r="L264" s="183">
        <f>'Prep Partner Performance'!H272</f>
        <v>0</v>
      </c>
      <c r="M264" s="183">
        <f>'Prep Partner Performance'!I272</f>
        <v>0</v>
      </c>
      <c r="N264" s="183">
        <f>'Prep Partner Performance'!J272</f>
        <v>0</v>
      </c>
      <c r="O264" s="183">
        <f>'Prep Partner Performance'!K272</f>
        <v>0</v>
      </c>
      <c r="P264" s="183">
        <f>'Prep Partner Performance'!L272</f>
        <v>0</v>
      </c>
      <c r="Q264" s="183">
        <f>'Prep Partner Performance'!M272</f>
        <v>0</v>
      </c>
      <c r="R264" s="183">
        <f>'Prep Partner Performance'!N272</f>
        <v>0</v>
      </c>
      <c r="S264" s="183">
        <f>'Prep Partner Performance'!O272</f>
        <v>0</v>
      </c>
      <c r="T264" s="183">
        <f>'Prep Partner Performance'!P272</f>
        <v>0</v>
      </c>
      <c r="U264" s="183">
        <f>'Prep Partner Performance'!Q272</f>
        <v>0</v>
      </c>
      <c r="V264" s="183">
        <f>'Prep Partner Performance'!R272</f>
        <v>0</v>
      </c>
      <c r="W264" s="183">
        <f>'Prep Partner Performance'!S272</f>
        <v>0</v>
      </c>
      <c r="X264" s="183">
        <f>'Prep Partner Performance'!T272</f>
        <v>0</v>
      </c>
      <c r="Y264" s="183">
        <f>'Prep Partner Performance'!U272</f>
        <v>0</v>
      </c>
      <c r="Z264" s="183">
        <f>'Prep Partner Performance'!V272</f>
        <v>0</v>
      </c>
      <c r="AA264" s="183">
        <f>'Prep Partner Performance'!W272</f>
        <v>0</v>
      </c>
      <c r="AB264" s="183">
        <f>'Prep Partner Performance'!X272</f>
        <v>0</v>
      </c>
      <c r="AC264" s="183">
        <f>'Prep Partner Performance'!Y272</f>
        <v>0</v>
      </c>
      <c r="AD264" s="183">
        <f>'Prep Partner Performance'!Z272</f>
        <v>0</v>
      </c>
      <c r="AE264" s="183">
        <f>'Prep Partner Performance'!AA272</f>
        <v>0</v>
      </c>
      <c r="AF264" s="183">
        <f>'Prep Partner Performance'!AB272</f>
        <v>0</v>
      </c>
      <c r="AG264" s="183">
        <f>'Prep Partner Performance'!AC272</f>
        <v>0</v>
      </c>
      <c r="AH264" s="183">
        <f>'Prep Partner Performance'!AD272</f>
        <v>0</v>
      </c>
      <c r="AI264" s="183">
        <f>'Prep Partner Performance'!AE272</f>
        <v>0</v>
      </c>
      <c r="AJ264" s="183">
        <f>'Prep Partner Performance'!AF272</f>
        <v>0</v>
      </c>
      <c r="AK264" s="183">
        <f>'Prep Partner Performance'!AG272</f>
        <v>0</v>
      </c>
      <c r="AL264" s="183">
        <f>'Prep Partner Performance'!AH272</f>
        <v>0</v>
      </c>
      <c r="AM264" s="176">
        <f t="shared" si="9"/>
        <v>0</v>
      </c>
      <c r="AN264" s="175" t="str">
        <f>'Prep Partner Performance'!B$3</f>
        <v>PrEP Partner Performance Tool version 2.0.0</v>
      </c>
      <c r="AO264" s="197">
        <f>'Prep Partner Performance'!AJ272</f>
        <v>0</v>
      </c>
    </row>
    <row r="265" spans="1:41" x14ac:dyDescent="0.25">
      <c r="A265" s="176" t="str">
        <f t="shared" si="8"/>
        <v>202205</v>
      </c>
      <c r="B265" s="177">
        <f>'Prep Partner Performance'!AE$2</f>
        <v>2022</v>
      </c>
      <c r="C265" s="178" t="str">
        <f>'Prep Partner Performance'!Z$2</f>
        <v>05</v>
      </c>
      <c r="D265" s="176">
        <f>'Prep Partner Performance'!G$2</f>
        <v>14943</v>
      </c>
      <c r="E265" s="175" t="str">
        <f>'Prep Partner Performance'!C$2</f>
        <v>Kisima Health Centre</v>
      </c>
      <c r="F265" s="197" t="str">
        <f>'Prep Partner Performance'!B$267</f>
        <v>Partner Refusal</v>
      </c>
      <c r="G265" s="175" t="str">
        <f>'Prep Partner Performance'!C273</f>
        <v>Other Women</v>
      </c>
      <c r="H265" s="175" t="str">
        <f>'Prep Partner Performance'!D273</f>
        <v>P01-264</v>
      </c>
      <c r="I265" s="183">
        <f>'Prep Partner Performance'!E273</f>
        <v>0</v>
      </c>
      <c r="J265" s="183">
        <f>'Prep Partner Performance'!F273</f>
        <v>0</v>
      </c>
      <c r="K265" s="183">
        <f>'Prep Partner Performance'!G273</f>
        <v>0</v>
      </c>
      <c r="L265" s="183">
        <f>'Prep Partner Performance'!H273</f>
        <v>0</v>
      </c>
      <c r="M265" s="183">
        <f>'Prep Partner Performance'!I273</f>
        <v>0</v>
      </c>
      <c r="N265" s="183">
        <f>'Prep Partner Performance'!J273</f>
        <v>0</v>
      </c>
      <c r="O265" s="183">
        <f>'Prep Partner Performance'!K273</f>
        <v>0</v>
      </c>
      <c r="P265" s="183">
        <f>'Prep Partner Performance'!L273</f>
        <v>0</v>
      </c>
      <c r="Q265" s="183">
        <f>'Prep Partner Performance'!M273</f>
        <v>0</v>
      </c>
      <c r="R265" s="183">
        <f>'Prep Partner Performance'!N273</f>
        <v>0</v>
      </c>
      <c r="S265" s="183">
        <f>'Prep Partner Performance'!O273</f>
        <v>0</v>
      </c>
      <c r="T265" s="183">
        <f>'Prep Partner Performance'!P273</f>
        <v>0</v>
      </c>
      <c r="U265" s="183">
        <f>'Prep Partner Performance'!Q273</f>
        <v>0</v>
      </c>
      <c r="V265" s="183">
        <f>'Prep Partner Performance'!R273</f>
        <v>0</v>
      </c>
      <c r="W265" s="183">
        <f>'Prep Partner Performance'!S273</f>
        <v>0</v>
      </c>
      <c r="X265" s="183">
        <f>'Prep Partner Performance'!T273</f>
        <v>0</v>
      </c>
      <c r="Y265" s="183">
        <f>'Prep Partner Performance'!U273</f>
        <v>0</v>
      </c>
      <c r="Z265" s="183">
        <f>'Prep Partner Performance'!V273</f>
        <v>0</v>
      </c>
      <c r="AA265" s="183">
        <f>'Prep Partner Performance'!W273</f>
        <v>0</v>
      </c>
      <c r="AB265" s="183">
        <f>'Prep Partner Performance'!X273</f>
        <v>0</v>
      </c>
      <c r="AC265" s="183">
        <f>'Prep Partner Performance'!Y273</f>
        <v>0</v>
      </c>
      <c r="AD265" s="183">
        <f>'Prep Partner Performance'!Z273</f>
        <v>0</v>
      </c>
      <c r="AE265" s="183">
        <f>'Prep Partner Performance'!AA273</f>
        <v>0</v>
      </c>
      <c r="AF265" s="183">
        <f>'Prep Partner Performance'!AB273</f>
        <v>0</v>
      </c>
      <c r="AG265" s="183">
        <f>'Prep Partner Performance'!AC273</f>
        <v>0</v>
      </c>
      <c r="AH265" s="183">
        <f>'Prep Partner Performance'!AD273</f>
        <v>0</v>
      </c>
      <c r="AI265" s="183">
        <f>'Prep Partner Performance'!AE273</f>
        <v>0</v>
      </c>
      <c r="AJ265" s="183">
        <f>'Prep Partner Performance'!AF273</f>
        <v>0</v>
      </c>
      <c r="AK265" s="183">
        <f>'Prep Partner Performance'!AG273</f>
        <v>0</v>
      </c>
      <c r="AL265" s="183">
        <f>'Prep Partner Performance'!AH273</f>
        <v>0</v>
      </c>
      <c r="AM265" s="176">
        <f t="shared" si="9"/>
        <v>0</v>
      </c>
      <c r="AN265" s="175" t="str">
        <f>'Prep Partner Performance'!B$3</f>
        <v>PrEP Partner Performance Tool version 2.0.0</v>
      </c>
      <c r="AO265" s="197">
        <f>'Prep Partner Performance'!AJ273</f>
        <v>0</v>
      </c>
    </row>
    <row r="266" spans="1:41" x14ac:dyDescent="0.25">
      <c r="A266" s="176" t="str">
        <f t="shared" si="8"/>
        <v>202205</v>
      </c>
      <c r="B266" s="177">
        <f>'Prep Partner Performance'!AE$2</f>
        <v>2022</v>
      </c>
      <c r="C266" s="178" t="str">
        <f>'Prep Partner Performance'!Z$2</f>
        <v>05</v>
      </c>
      <c r="D266" s="176">
        <f>'Prep Partner Performance'!G$2</f>
        <v>14943</v>
      </c>
      <c r="E266" s="175" t="str">
        <f>'Prep Partner Performance'!C$2</f>
        <v>Kisima Health Centre</v>
      </c>
      <c r="F266" s="197" t="str">
        <f>'Prep Partner Performance'!B$267</f>
        <v>Partner Refusal</v>
      </c>
      <c r="G266" s="175" t="str">
        <f>'Prep Partner Performance'!C274</f>
        <v>Serodiscordant Couple</v>
      </c>
      <c r="H266" s="175" t="str">
        <f>'Prep Partner Performance'!D274</f>
        <v>P01-265</v>
      </c>
      <c r="I266" s="183">
        <f>'Prep Partner Performance'!E274</f>
        <v>0</v>
      </c>
      <c r="J266" s="183">
        <f>'Prep Partner Performance'!F274</f>
        <v>0</v>
      </c>
      <c r="K266" s="183">
        <f>'Prep Partner Performance'!G274</f>
        <v>0</v>
      </c>
      <c r="L266" s="183">
        <f>'Prep Partner Performance'!H274</f>
        <v>0</v>
      </c>
      <c r="M266" s="183">
        <f>'Prep Partner Performance'!I274</f>
        <v>0</v>
      </c>
      <c r="N266" s="183">
        <f>'Prep Partner Performance'!J274</f>
        <v>0</v>
      </c>
      <c r="O266" s="183">
        <f>'Prep Partner Performance'!K274</f>
        <v>0</v>
      </c>
      <c r="P266" s="183">
        <f>'Prep Partner Performance'!L274</f>
        <v>0</v>
      </c>
      <c r="Q266" s="183">
        <f>'Prep Partner Performance'!M274</f>
        <v>0</v>
      </c>
      <c r="R266" s="183">
        <f>'Prep Partner Performance'!N274</f>
        <v>0</v>
      </c>
      <c r="S266" s="183">
        <f>'Prep Partner Performance'!O274</f>
        <v>0</v>
      </c>
      <c r="T266" s="183">
        <f>'Prep Partner Performance'!P274</f>
        <v>0</v>
      </c>
      <c r="U266" s="183">
        <f>'Prep Partner Performance'!Q274</f>
        <v>0</v>
      </c>
      <c r="V266" s="183">
        <f>'Prep Partner Performance'!R274</f>
        <v>0</v>
      </c>
      <c r="W266" s="183">
        <f>'Prep Partner Performance'!S274</f>
        <v>0</v>
      </c>
      <c r="X266" s="183">
        <f>'Prep Partner Performance'!T274</f>
        <v>0</v>
      </c>
      <c r="Y266" s="183">
        <f>'Prep Partner Performance'!U274</f>
        <v>0</v>
      </c>
      <c r="Z266" s="183">
        <f>'Prep Partner Performance'!V274</f>
        <v>0</v>
      </c>
      <c r="AA266" s="183">
        <f>'Prep Partner Performance'!W274</f>
        <v>0</v>
      </c>
      <c r="AB266" s="183">
        <f>'Prep Partner Performance'!X274</f>
        <v>0</v>
      </c>
      <c r="AC266" s="183">
        <f>'Prep Partner Performance'!Y274</f>
        <v>0</v>
      </c>
      <c r="AD266" s="183">
        <f>'Prep Partner Performance'!Z274</f>
        <v>0</v>
      </c>
      <c r="AE266" s="183">
        <f>'Prep Partner Performance'!AA274</f>
        <v>0</v>
      </c>
      <c r="AF266" s="183">
        <f>'Prep Partner Performance'!AB274</f>
        <v>0</v>
      </c>
      <c r="AG266" s="183">
        <f>'Prep Partner Performance'!AC274</f>
        <v>0</v>
      </c>
      <c r="AH266" s="183">
        <f>'Prep Partner Performance'!AD274</f>
        <v>0</v>
      </c>
      <c r="AI266" s="183">
        <f>'Prep Partner Performance'!AE274</f>
        <v>0</v>
      </c>
      <c r="AJ266" s="183">
        <f>'Prep Partner Performance'!AF274</f>
        <v>0</v>
      </c>
      <c r="AK266" s="183">
        <f>'Prep Partner Performance'!AG274</f>
        <v>0</v>
      </c>
      <c r="AL266" s="183">
        <f>'Prep Partner Performance'!AH274</f>
        <v>0</v>
      </c>
      <c r="AM266" s="176">
        <f t="shared" si="9"/>
        <v>0</v>
      </c>
      <c r="AN266" s="175" t="str">
        <f>'Prep Partner Performance'!B$3</f>
        <v>PrEP Partner Performance Tool version 2.0.0</v>
      </c>
      <c r="AO266" s="197">
        <f>'Prep Partner Performance'!AJ274</f>
        <v>0</v>
      </c>
    </row>
    <row r="267" spans="1:41" x14ac:dyDescent="0.25">
      <c r="A267" s="176" t="str">
        <f t="shared" si="8"/>
        <v>202205</v>
      </c>
      <c r="B267" s="177">
        <f>'Prep Partner Performance'!AE$2</f>
        <v>2022</v>
      </c>
      <c r="C267" s="178" t="str">
        <f>'Prep Partner Performance'!Z$2</f>
        <v>05</v>
      </c>
      <c r="D267" s="176">
        <f>'Prep Partner Performance'!G$2</f>
        <v>14943</v>
      </c>
      <c r="E267" s="175" t="str">
        <f>'Prep Partner Performance'!C$2</f>
        <v>Kisima Health Centre</v>
      </c>
      <c r="F267" s="197" t="str">
        <f>'Prep Partner Performance'!B$267</f>
        <v>Partner Refusal</v>
      </c>
      <c r="G267" s="175" t="str">
        <f>'Prep Partner Performance'!C275</f>
        <v>Pregnant and Breast Feeding Women</v>
      </c>
      <c r="H267" s="175" t="str">
        <f>'Prep Partner Performance'!D275</f>
        <v>P01-266</v>
      </c>
      <c r="I267" s="183">
        <f>'Prep Partner Performance'!E275</f>
        <v>0</v>
      </c>
      <c r="J267" s="183">
        <f>'Prep Partner Performance'!F275</f>
        <v>0</v>
      </c>
      <c r="K267" s="183">
        <f>'Prep Partner Performance'!G275</f>
        <v>0</v>
      </c>
      <c r="L267" s="183">
        <f>'Prep Partner Performance'!H275</f>
        <v>0</v>
      </c>
      <c r="M267" s="183">
        <f>'Prep Partner Performance'!I275</f>
        <v>0</v>
      </c>
      <c r="N267" s="183">
        <f>'Prep Partner Performance'!J275</f>
        <v>0</v>
      </c>
      <c r="O267" s="183">
        <f>'Prep Partner Performance'!K275</f>
        <v>0</v>
      </c>
      <c r="P267" s="183">
        <f>'Prep Partner Performance'!L275</f>
        <v>0</v>
      </c>
      <c r="Q267" s="183">
        <f>'Prep Partner Performance'!M275</f>
        <v>0</v>
      </c>
      <c r="R267" s="183">
        <f>'Prep Partner Performance'!N275</f>
        <v>0</v>
      </c>
      <c r="S267" s="183">
        <f>'Prep Partner Performance'!O275</f>
        <v>0</v>
      </c>
      <c r="T267" s="183">
        <f>'Prep Partner Performance'!P275</f>
        <v>0</v>
      </c>
      <c r="U267" s="183">
        <f>'Prep Partner Performance'!Q275</f>
        <v>0</v>
      </c>
      <c r="V267" s="183">
        <f>'Prep Partner Performance'!R275</f>
        <v>0</v>
      </c>
      <c r="W267" s="183">
        <f>'Prep Partner Performance'!S275</f>
        <v>0</v>
      </c>
      <c r="X267" s="183">
        <f>'Prep Partner Performance'!T275</f>
        <v>0</v>
      </c>
      <c r="Y267" s="183">
        <f>'Prep Partner Performance'!U275</f>
        <v>0</v>
      </c>
      <c r="Z267" s="183">
        <f>'Prep Partner Performance'!V275</f>
        <v>0</v>
      </c>
      <c r="AA267" s="183">
        <f>'Prep Partner Performance'!W275</f>
        <v>0</v>
      </c>
      <c r="AB267" s="183">
        <f>'Prep Partner Performance'!X275</f>
        <v>0</v>
      </c>
      <c r="AC267" s="183">
        <f>'Prep Partner Performance'!Y275</f>
        <v>0</v>
      </c>
      <c r="AD267" s="183">
        <f>'Prep Partner Performance'!Z275</f>
        <v>0</v>
      </c>
      <c r="AE267" s="183">
        <f>'Prep Partner Performance'!AA275</f>
        <v>0</v>
      </c>
      <c r="AF267" s="183">
        <f>'Prep Partner Performance'!AB275</f>
        <v>0</v>
      </c>
      <c r="AG267" s="183">
        <f>'Prep Partner Performance'!AC275</f>
        <v>0</v>
      </c>
      <c r="AH267" s="183">
        <f>'Prep Partner Performance'!AD275</f>
        <v>0</v>
      </c>
      <c r="AI267" s="183">
        <f>'Prep Partner Performance'!AE275</f>
        <v>0</v>
      </c>
      <c r="AJ267" s="183">
        <f>'Prep Partner Performance'!AF275</f>
        <v>0</v>
      </c>
      <c r="AK267" s="183">
        <f>'Prep Partner Performance'!AG275</f>
        <v>0</v>
      </c>
      <c r="AL267" s="183">
        <f>'Prep Partner Performance'!AH275</f>
        <v>0</v>
      </c>
      <c r="AM267" s="176">
        <f t="shared" si="9"/>
        <v>0</v>
      </c>
      <c r="AN267" s="175" t="str">
        <f>'Prep Partner Performance'!B$3</f>
        <v>PrEP Partner Performance Tool version 2.0.0</v>
      </c>
      <c r="AO267" s="197">
        <f>'Prep Partner Performance'!AJ275</f>
        <v>0</v>
      </c>
    </row>
    <row r="268" spans="1:41" x14ac:dyDescent="0.25">
      <c r="A268" s="176" t="str">
        <f t="shared" si="8"/>
        <v>202205</v>
      </c>
      <c r="B268" s="177">
        <f>'Prep Partner Performance'!AE$2</f>
        <v>2022</v>
      </c>
      <c r="C268" s="178" t="str">
        <f>'Prep Partner Performance'!Z$2</f>
        <v>05</v>
      </c>
      <c r="D268" s="176">
        <f>'Prep Partner Performance'!G$2</f>
        <v>14943</v>
      </c>
      <c r="E268" s="175" t="str">
        <f>'Prep Partner Performance'!C$2</f>
        <v>Kisima Health Centre</v>
      </c>
      <c r="F268" s="197" t="str">
        <f>'Prep Partner Performance'!B276</f>
        <v>Partner Violence</v>
      </c>
      <c r="G268" s="175" t="str">
        <f>'Prep Partner Performance'!C276</f>
        <v>Transgender</v>
      </c>
      <c r="H268" s="175" t="str">
        <f>'Prep Partner Performance'!D276</f>
        <v>P01-267</v>
      </c>
      <c r="I268" s="183">
        <f>'Prep Partner Performance'!E276</f>
        <v>0</v>
      </c>
      <c r="J268" s="183">
        <f>'Prep Partner Performance'!F276</f>
        <v>0</v>
      </c>
      <c r="K268" s="183">
        <f>'Prep Partner Performance'!G276</f>
        <v>0</v>
      </c>
      <c r="L268" s="183">
        <f>'Prep Partner Performance'!H276</f>
        <v>0</v>
      </c>
      <c r="M268" s="183">
        <f>'Prep Partner Performance'!I276</f>
        <v>0</v>
      </c>
      <c r="N268" s="183">
        <f>'Prep Partner Performance'!J276</f>
        <v>0</v>
      </c>
      <c r="O268" s="183">
        <f>'Prep Partner Performance'!K276</f>
        <v>0</v>
      </c>
      <c r="P268" s="183">
        <f>'Prep Partner Performance'!L276</f>
        <v>0</v>
      </c>
      <c r="Q268" s="183">
        <f>'Prep Partner Performance'!M276</f>
        <v>0</v>
      </c>
      <c r="R268" s="183">
        <f>'Prep Partner Performance'!N276</f>
        <v>0</v>
      </c>
      <c r="S268" s="183">
        <f>'Prep Partner Performance'!O276</f>
        <v>0</v>
      </c>
      <c r="T268" s="183">
        <f>'Prep Partner Performance'!P276</f>
        <v>0</v>
      </c>
      <c r="U268" s="183">
        <f>'Prep Partner Performance'!Q276</f>
        <v>0</v>
      </c>
      <c r="V268" s="183">
        <f>'Prep Partner Performance'!R276</f>
        <v>0</v>
      </c>
      <c r="W268" s="183">
        <f>'Prep Partner Performance'!S276</f>
        <v>0</v>
      </c>
      <c r="X268" s="183">
        <f>'Prep Partner Performance'!T276</f>
        <v>0</v>
      </c>
      <c r="Y268" s="183">
        <f>'Prep Partner Performance'!U276</f>
        <v>0</v>
      </c>
      <c r="Z268" s="183">
        <f>'Prep Partner Performance'!V276</f>
        <v>0</v>
      </c>
      <c r="AA268" s="183">
        <f>'Prep Partner Performance'!W276</f>
        <v>0</v>
      </c>
      <c r="AB268" s="183">
        <f>'Prep Partner Performance'!X276</f>
        <v>0</v>
      </c>
      <c r="AC268" s="183">
        <f>'Prep Partner Performance'!Y276</f>
        <v>0</v>
      </c>
      <c r="AD268" s="183">
        <f>'Prep Partner Performance'!Z276</f>
        <v>0</v>
      </c>
      <c r="AE268" s="183">
        <f>'Prep Partner Performance'!AA276</f>
        <v>0</v>
      </c>
      <c r="AF268" s="183">
        <f>'Prep Partner Performance'!AB276</f>
        <v>0</v>
      </c>
      <c r="AG268" s="183">
        <f>'Prep Partner Performance'!AC276</f>
        <v>0</v>
      </c>
      <c r="AH268" s="183">
        <f>'Prep Partner Performance'!AD276</f>
        <v>0</v>
      </c>
      <c r="AI268" s="183">
        <f>'Prep Partner Performance'!AE276</f>
        <v>0</v>
      </c>
      <c r="AJ268" s="183">
        <f>'Prep Partner Performance'!AF276</f>
        <v>0</v>
      </c>
      <c r="AK268" s="183">
        <f>'Prep Partner Performance'!AG276</f>
        <v>0</v>
      </c>
      <c r="AL268" s="183">
        <f>'Prep Partner Performance'!AH276</f>
        <v>0</v>
      </c>
      <c r="AM268" s="176">
        <f t="shared" si="9"/>
        <v>0</v>
      </c>
      <c r="AN268" s="175" t="str">
        <f>'Prep Partner Performance'!B$3</f>
        <v>PrEP Partner Performance Tool version 2.0.0</v>
      </c>
      <c r="AO268" s="197">
        <f>'Prep Partner Performance'!AJ276</f>
        <v>0</v>
      </c>
    </row>
    <row r="269" spans="1:41" x14ac:dyDescent="0.25">
      <c r="A269" s="176" t="str">
        <f t="shared" si="8"/>
        <v>202205</v>
      </c>
      <c r="B269" s="177">
        <f>'Prep Partner Performance'!AE$2</f>
        <v>2022</v>
      </c>
      <c r="C269" s="178" t="str">
        <f>'Prep Partner Performance'!Z$2</f>
        <v>05</v>
      </c>
      <c r="D269" s="176">
        <f>'Prep Partner Performance'!G$2</f>
        <v>14943</v>
      </c>
      <c r="E269" s="175" t="str">
        <f>'Prep Partner Performance'!C$2</f>
        <v>Kisima Health Centre</v>
      </c>
      <c r="F269" s="197" t="str">
        <f>'Prep Partner Performance'!B$276</f>
        <v>Partner Violence</v>
      </c>
      <c r="G269" s="175" t="str">
        <f>'Prep Partner Performance'!C277</f>
        <v>Adolescent Girls and Young Women</v>
      </c>
      <c r="H269" s="175" t="str">
        <f>'Prep Partner Performance'!D277</f>
        <v>P01-268</v>
      </c>
      <c r="I269" s="183">
        <f>'Prep Partner Performance'!E277</f>
        <v>0</v>
      </c>
      <c r="J269" s="183">
        <f>'Prep Partner Performance'!F277</f>
        <v>0</v>
      </c>
      <c r="K269" s="183">
        <f>'Prep Partner Performance'!G277</f>
        <v>0</v>
      </c>
      <c r="L269" s="183">
        <f>'Prep Partner Performance'!H277</f>
        <v>0</v>
      </c>
      <c r="M269" s="183">
        <f>'Prep Partner Performance'!I277</f>
        <v>0</v>
      </c>
      <c r="N269" s="183">
        <f>'Prep Partner Performance'!J277</f>
        <v>0</v>
      </c>
      <c r="O269" s="183">
        <f>'Prep Partner Performance'!K277</f>
        <v>0</v>
      </c>
      <c r="P269" s="183">
        <f>'Prep Partner Performance'!L277</f>
        <v>0</v>
      </c>
      <c r="Q269" s="183">
        <f>'Prep Partner Performance'!M277</f>
        <v>0</v>
      </c>
      <c r="R269" s="183">
        <f>'Prep Partner Performance'!N277</f>
        <v>0</v>
      </c>
      <c r="S269" s="183">
        <f>'Prep Partner Performance'!O277</f>
        <v>0</v>
      </c>
      <c r="T269" s="183">
        <f>'Prep Partner Performance'!P277</f>
        <v>0</v>
      </c>
      <c r="U269" s="183">
        <f>'Prep Partner Performance'!Q277</f>
        <v>0</v>
      </c>
      <c r="V269" s="183">
        <f>'Prep Partner Performance'!R277</f>
        <v>0</v>
      </c>
      <c r="W269" s="183">
        <f>'Prep Partner Performance'!S277</f>
        <v>0</v>
      </c>
      <c r="X269" s="183">
        <f>'Prep Partner Performance'!T277</f>
        <v>0</v>
      </c>
      <c r="Y269" s="183">
        <f>'Prep Partner Performance'!U277</f>
        <v>0</v>
      </c>
      <c r="Z269" s="183">
        <f>'Prep Partner Performance'!V277</f>
        <v>0</v>
      </c>
      <c r="AA269" s="183">
        <f>'Prep Partner Performance'!W277</f>
        <v>0</v>
      </c>
      <c r="AB269" s="183">
        <f>'Prep Partner Performance'!X277</f>
        <v>0</v>
      </c>
      <c r="AC269" s="183">
        <f>'Prep Partner Performance'!Y277</f>
        <v>0</v>
      </c>
      <c r="AD269" s="183">
        <f>'Prep Partner Performance'!Z277</f>
        <v>0</v>
      </c>
      <c r="AE269" s="183">
        <f>'Prep Partner Performance'!AA277</f>
        <v>0</v>
      </c>
      <c r="AF269" s="183">
        <f>'Prep Partner Performance'!AB277</f>
        <v>0</v>
      </c>
      <c r="AG269" s="183">
        <f>'Prep Partner Performance'!AC277</f>
        <v>0</v>
      </c>
      <c r="AH269" s="183">
        <f>'Prep Partner Performance'!AD277</f>
        <v>0</v>
      </c>
      <c r="AI269" s="183">
        <f>'Prep Partner Performance'!AE277</f>
        <v>0</v>
      </c>
      <c r="AJ269" s="183">
        <f>'Prep Partner Performance'!AF277</f>
        <v>0</v>
      </c>
      <c r="AK269" s="183">
        <f>'Prep Partner Performance'!AG277</f>
        <v>0</v>
      </c>
      <c r="AL269" s="183">
        <f>'Prep Partner Performance'!AH277</f>
        <v>0</v>
      </c>
      <c r="AM269" s="176">
        <f t="shared" si="9"/>
        <v>0</v>
      </c>
      <c r="AN269" s="175" t="str">
        <f>'Prep Partner Performance'!B$3</f>
        <v>PrEP Partner Performance Tool version 2.0.0</v>
      </c>
      <c r="AO269" s="197">
        <f>'Prep Partner Performance'!AJ277</f>
        <v>0</v>
      </c>
    </row>
    <row r="270" spans="1:41" x14ac:dyDescent="0.25">
      <c r="A270" s="176" t="str">
        <f t="shared" si="8"/>
        <v>202205</v>
      </c>
      <c r="B270" s="177">
        <f>'Prep Partner Performance'!AE$2</f>
        <v>2022</v>
      </c>
      <c r="C270" s="178" t="str">
        <f>'Prep Partner Performance'!Z$2</f>
        <v>05</v>
      </c>
      <c r="D270" s="176">
        <f>'Prep Partner Performance'!G$2</f>
        <v>14943</v>
      </c>
      <c r="E270" s="175" t="str">
        <f>'Prep Partner Performance'!C$2</f>
        <v>Kisima Health Centre</v>
      </c>
      <c r="F270" s="197" t="str">
        <f>'Prep Partner Performance'!B$276</f>
        <v>Partner Violence</v>
      </c>
      <c r="G270" s="175" t="str">
        <f>'Prep Partner Performance'!C278</f>
        <v>Men who have Sex With Men</v>
      </c>
      <c r="H270" s="175" t="str">
        <f>'Prep Partner Performance'!D278</f>
        <v>P01-269</v>
      </c>
      <c r="I270" s="183">
        <f>'Prep Partner Performance'!E278</f>
        <v>0</v>
      </c>
      <c r="J270" s="183">
        <f>'Prep Partner Performance'!F278</f>
        <v>0</v>
      </c>
      <c r="K270" s="183">
        <f>'Prep Partner Performance'!G278</f>
        <v>0</v>
      </c>
      <c r="L270" s="183">
        <f>'Prep Partner Performance'!H278</f>
        <v>0</v>
      </c>
      <c r="M270" s="183">
        <f>'Prep Partner Performance'!I278</f>
        <v>0</v>
      </c>
      <c r="N270" s="183">
        <f>'Prep Partner Performance'!J278</f>
        <v>0</v>
      </c>
      <c r="O270" s="183">
        <f>'Prep Partner Performance'!K278</f>
        <v>0</v>
      </c>
      <c r="P270" s="183">
        <f>'Prep Partner Performance'!L278</f>
        <v>0</v>
      </c>
      <c r="Q270" s="183">
        <f>'Prep Partner Performance'!M278</f>
        <v>0</v>
      </c>
      <c r="R270" s="183">
        <f>'Prep Partner Performance'!N278</f>
        <v>0</v>
      </c>
      <c r="S270" s="183">
        <f>'Prep Partner Performance'!O278</f>
        <v>0</v>
      </c>
      <c r="T270" s="183">
        <f>'Prep Partner Performance'!P278</f>
        <v>0</v>
      </c>
      <c r="U270" s="183">
        <f>'Prep Partner Performance'!Q278</f>
        <v>0</v>
      </c>
      <c r="V270" s="183">
        <f>'Prep Partner Performance'!R278</f>
        <v>0</v>
      </c>
      <c r="W270" s="183">
        <f>'Prep Partner Performance'!S278</f>
        <v>0</v>
      </c>
      <c r="X270" s="183">
        <f>'Prep Partner Performance'!T278</f>
        <v>0</v>
      </c>
      <c r="Y270" s="183">
        <f>'Prep Partner Performance'!U278</f>
        <v>0</v>
      </c>
      <c r="Z270" s="183">
        <f>'Prep Partner Performance'!V278</f>
        <v>0</v>
      </c>
      <c r="AA270" s="183">
        <f>'Prep Partner Performance'!W278</f>
        <v>0</v>
      </c>
      <c r="AB270" s="183">
        <f>'Prep Partner Performance'!X278</f>
        <v>0</v>
      </c>
      <c r="AC270" s="183">
        <f>'Prep Partner Performance'!Y278</f>
        <v>0</v>
      </c>
      <c r="AD270" s="183">
        <f>'Prep Partner Performance'!Z278</f>
        <v>0</v>
      </c>
      <c r="AE270" s="183">
        <f>'Prep Partner Performance'!AA278</f>
        <v>0</v>
      </c>
      <c r="AF270" s="183">
        <f>'Prep Partner Performance'!AB278</f>
        <v>0</v>
      </c>
      <c r="AG270" s="183">
        <f>'Prep Partner Performance'!AC278</f>
        <v>0</v>
      </c>
      <c r="AH270" s="183">
        <f>'Prep Partner Performance'!AD278</f>
        <v>0</v>
      </c>
      <c r="AI270" s="183">
        <f>'Prep Partner Performance'!AE278</f>
        <v>0</v>
      </c>
      <c r="AJ270" s="183">
        <f>'Prep Partner Performance'!AF278</f>
        <v>0</v>
      </c>
      <c r="AK270" s="183">
        <f>'Prep Partner Performance'!AG278</f>
        <v>0</v>
      </c>
      <c r="AL270" s="183">
        <f>'Prep Partner Performance'!AH278</f>
        <v>0</v>
      </c>
      <c r="AM270" s="176">
        <f t="shared" si="9"/>
        <v>0</v>
      </c>
      <c r="AN270" s="175" t="str">
        <f>'Prep Partner Performance'!B$3</f>
        <v>PrEP Partner Performance Tool version 2.0.0</v>
      </c>
      <c r="AO270" s="197">
        <f>'Prep Partner Performance'!AJ278</f>
        <v>0</v>
      </c>
    </row>
    <row r="271" spans="1:41" x14ac:dyDescent="0.25">
      <c r="A271" s="176" t="str">
        <f t="shared" si="8"/>
        <v>202205</v>
      </c>
      <c r="B271" s="177">
        <f>'Prep Partner Performance'!AE$2</f>
        <v>2022</v>
      </c>
      <c r="C271" s="178" t="str">
        <f>'Prep Partner Performance'!Z$2</f>
        <v>05</v>
      </c>
      <c r="D271" s="176">
        <f>'Prep Partner Performance'!G$2</f>
        <v>14943</v>
      </c>
      <c r="E271" s="175" t="str">
        <f>'Prep Partner Performance'!C$2</f>
        <v>Kisima Health Centre</v>
      </c>
      <c r="F271" s="197" t="str">
        <f>'Prep Partner Performance'!B$276</f>
        <v>Partner Violence</v>
      </c>
      <c r="G271" s="175" t="str">
        <f>'Prep Partner Performance'!C279</f>
        <v>Men at high risk</v>
      </c>
      <c r="H271" s="175" t="str">
        <f>'Prep Partner Performance'!D279</f>
        <v>P01-270</v>
      </c>
      <c r="I271" s="183">
        <f>'Prep Partner Performance'!E279</f>
        <v>0</v>
      </c>
      <c r="J271" s="183">
        <f>'Prep Partner Performance'!F279</f>
        <v>0</v>
      </c>
      <c r="K271" s="183">
        <f>'Prep Partner Performance'!G279</f>
        <v>0</v>
      </c>
      <c r="L271" s="183">
        <f>'Prep Partner Performance'!H279</f>
        <v>0</v>
      </c>
      <c r="M271" s="183">
        <f>'Prep Partner Performance'!I279</f>
        <v>0</v>
      </c>
      <c r="N271" s="183">
        <f>'Prep Partner Performance'!J279</f>
        <v>0</v>
      </c>
      <c r="O271" s="183">
        <f>'Prep Partner Performance'!K279</f>
        <v>0</v>
      </c>
      <c r="P271" s="183">
        <f>'Prep Partner Performance'!L279</f>
        <v>0</v>
      </c>
      <c r="Q271" s="183">
        <f>'Prep Partner Performance'!M279</f>
        <v>0</v>
      </c>
      <c r="R271" s="183">
        <f>'Prep Partner Performance'!N279</f>
        <v>0</v>
      </c>
      <c r="S271" s="183">
        <f>'Prep Partner Performance'!O279</f>
        <v>0</v>
      </c>
      <c r="T271" s="183">
        <f>'Prep Partner Performance'!P279</f>
        <v>0</v>
      </c>
      <c r="U271" s="183">
        <f>'Prep Partner Performance'!Q279</f>
        <v>0</v>
      </c>
      <c r="V271" s="183">
        <f>'Prep Partner Performance'!R279</f>
        <v>0</v>
      </c>
      <c r="W271" s="183">
        <f>'Prep Partner Performance'!S279</f>
        <v>0</v>
      </c>
      <c r="X271" s="183">
        <f>'Prep Partner Performance'!T279</f>
        <v>0</v>
      </c>
      <c r="Y271" s="183">
        <f>'Prep Partner Performance'!U279</f>
        <v>0</v>
      </c>
      <c r="Z271" s="183">
        <f>'Prep Partner Performance'!V279</f>
        <v>0</v>
      </c>
      <c r="AA271" s="183">
        <f>'Prep Partner Performance'!W279</f>
        <v>0</v>
      </c>
      <c r="AB271" s="183">
        <f>'Prep Partner Performance'!X279</f>
        <v>0</v>
      </c>
      <c r="AC271" s="183">
        <f>'Prep Partner Performance'!Y279</f>
        <v>0</v>
      </c>
      <c r="AD271" s="183">
        <f>'Prep Partner Performance'!Z279</f>
        <v>0</v>
      </c>
      <c r="AE271" s="183">
        <f>'Prep Partner Performance'!AA279</f>
        <v>0</v>
      </c>
      <c r="AF271" s="183">
        <f>'Prep Partner Performance'!AB279</f>
        <v>0</v>
      </c>
      <c r="AG271" s="183">
        <f>'Prep Partner Performance'!AC279</f>
        <v>0</v>
      </c>
      <c r="AH271" s="183">
        <f>'Prep Partner Performance'!AD279</f>
        <v>0</v>
      </c>
      <c r="AI271" s="183">
        <f>'Prep Partner Performance'!AE279</f>
        <v>0</v>
      </c>
      <c r="AJ271" s="183">
        <f>'Prep Partner Performance'!AF279</f>
        <v>0</v>
      </c>
      <c r="AK271" s="183">
        <f>'Prep Partner Performance'!AG279</f>
        <v>0</v>
      </c>
      <c r="AL271" s="183">
        <f>'Prep Partner Performance'!AH279</f>
        <v>0</v>
      </c>
      <c r="AM271" s="176">
        <f t="shared" si="9"/>
        <v>0</v>
      </c>
      <c r="AN271" s="175" t="str">
        <f>'Prep Partner Performance'!B$3</f>
        <v>PrEP Partner Performance Tool version 2.0.0</v>
      </c>
      <c r="AO271" s="197">
        <f>'Prep Partner Performance'!AJ279</f>
        <v>0</v>
      </c>
    </row>
    <row r="272" spans="1:41" x14ac:dyDescent="0.25">
      <c r="A272" s="176" t="str">
        <f t="shared" si="8"/>
        <v>202205</v>
      </c>
      <c r="B272" s="177">
        <f>'Prep Partner Performance'!AE$2</f>
        <v>2022</v>
      </c>
      <c r="C272" s="178" t="str">
        <f>'Prep Partner Performance'!Z$2</f>
        <v>05</v>
      </c>
      <c r="D272" s="176">
        <f>'Prep Partner Performance'!G$2</f>
        <v>14943</v>
      </c>
      <c r="E272" s="175" t="str">
        <f>'Prep Partner Performance'!C$2</f>
        <v>Kisima Health Centre</v>
      </c>
      <c r="F272" s="197" t="str">
        <f>'Prep Partner Performance'!B$276</f>
        <v>Partner Violence</v>
      </c>
      <c r="G272" s="175" t="str">
        <f>'Prep Partner Performance'!C280</f>
        <v>Female Sex Workers</v>
      </c>
      <c r="H272" s="175" t="str">
        <f>'Prep Partner Performance'!D280</f>
        <v>P01-271</v>
      </c>
      <c r="I272" s="183">
        <f>'Prep Partner Performance'!E280</f>
        <v>0</v>
      </c>
      <c r="J272" s="183">
        <f>'Prep Partner Performance'!F280</f>
        <v>0</v>
      </c>
      <c r="K272" s="183">
        <f>'Prep Partner Performance'!G280</f>
        <v>0</v>
      </c>
      <c r="L272" s="183">
        <f>'Prep Partner Performance'!H280</f>
        <v>0</v>
      </c>
      <c r="M272" s="183">
        <f>'Prep Partner Performance'!I280</f>
        <v>0</v>
      </c>
      <c r="N272" s="183">
        <f>'Prep Partner Performance'!J280</f>
        <v>0</v>
      </c>
      <c r="O272" s="183">
        <f>'Prep Partner Performance'!K280</f>
        <v>0</v>
      </c>
      <c r="P272" s="183">
        <f>'Prep Partner Performance'!L280</f>
        <v>0</v>
      </c>
      <c r="Q272" s="183">
        <f>'Prep Partner Performance'!M280</f>
        <v>0</v>
      </c>
      <c r="R272" s="183">
        <f>'Prep Partner Performance'!N280</f>
        <v>0</v>
      </c>
      <c r="S272" s="183">
        <f>'Prep Partner Performance'!O280</f>
        <v>0</v>
      </c>
      <c r="T272" s="183">
        <f>'Prep Partner Performance'!P280</f>
        <v>0</v>
      </c>
      <c r="U272" s="183">
        <f>'Prep Partner Performance'!Q280</f>
        <v>0</v>
      </c>
      <c r="V272" s="183">
        <f>'Prep Partner Performance'!R280</f>
        <v>0</v>
      </c>
      <c r="W272" s="183">
        <f>'Prep Partner Performance'!S280</f>
        <v>0</v>
      </c>
      <c r="X272" s="183">
        <f>'Prep Partner Performance'!T280</f>
        <v>0</v>
      </c>
      <c r="Y272" s="183">
        <f>'Prep Partner Performance'!U280</f>
        <v>0</v>
      </c>
      <c r="Z272" s="183">
        <f>'Prep Partner Performance'!V280</f>
        <v>0</v>
      </c>
      <c r="AA272" s="183">
        <f>'Prep Partner Performance'!W280</f>
        <v>0</v>
      </c>
      <c r="AB272" s="183">
        <f>'Prep Partner Performance'!X280</f>
        <v>0</v>
      </c>
      <c r="AC272" s="183">
        <f>'Prep Partner Performance'!Y280</f>
        <v>0</v>
      </c>
      <c r="AD272" s="183">
        <f>'Prep Partner Performance'!Z280</f>
        <v>0</v>
      </c>
      <c r="AE272" s="183">
        <f>'Prep Partner Performance'!AA280</f>
        <v>0</v>
      </c>
      <c r="AF272" s="183">
        <f>'Prep Partner Performance'!AB280</f>
        <v>0</v>
      </c>
      <c r="AG272" s="183">
        <f>'Prep Partner Performance'!AC280</f>
        <v>0</v>
      </c>
      <c r="AH272" s="183">
        <f>'Prep Partner Performance'!AD280</f>
        <v>0</v>
      </c>
      <c r="AI272" s="183">
        <f>'Prep Partner Performance'!AE280</f>
        <v>0</v>
      </c>
      <c r="AJ272" s="183">
        <f>'Prep Partner Performance'!AF280</f>
        <v>0</v>
      </c>
      <c r="AK272" s="183">
        <f>'Prep Partner Performance'!AG280</f>
        <v>0</v>
      </c>
      <c r="AL272" s="183">
        <f>'Prep Partner Performance'!AH280</f>
        <v>0</v>
      </c>
      <c r="AM272" s="176">
        <f t="shared" si="9"/>
        <v>0</v>
      </c>
      <c r="AN272" s="175" t="str">
        <f>'Prep Partner Performance'!B$3</f>
        <v>PrEP Partner Performance Tool version 2.0.0</v>
      </c>
      <c r="AO272" s="197">
        <f>'Prep Partner Performance'!AJ280</f>
        <v>0</v>
      </c>
    </row>
    <row r="273" spans="1:41" x14ac:dyDescent="0.25">
      <c r="A273" s="176" t="str">
        <f t="shared" si="8"/>
        <v>202205</v>
      </c>
      <c r="B273" s="177">
        <f>'Prep Partner Performance'!AE$2</f>
        <v>2022</v>
      </c>
      <c r="C273" s="178" t="str">
        <f>'Prep Partner Performance'!Z$2</f>
        <v>05</v>
      </c>
      <c r="D273" s="176">
        <f>'Prep Partner Performance'!G$2</f>
        <v>14943</v>
      </c>
      <c r="E273" s="175" t="str">
        <f>'Prep Partner Performance'!C$2</f>
        <v>Kisima Health Centre</v>
      </c>
      <c r="F273" s="197" t="str">
        <f>'Prep Partner Performance'!B$276</f>
        <v>Partner Violence</v>
      </c>
      <c r="G273" s="175" t="str">
        <f>'Prep Partner Performance'!C281</f>
        <v>People who Inject Drugs</v>
      </c>
      <c r="H273" s="175" t="str">
        <f>'Prep Partner Performance'!D281</f>
        <v>P01-272</v>
      </c>
      <c r="I273" s="183">
        <f>'Prep Partner Performance'!E281</f>
        <v>0</v>
      </c>
      <c r="J273" s="183">
        <f>'Prep Partner Performance'!F281</f>
        <v>0</v>
      </c>
      <c r="K273" s="183">
        <f>'Prep Partner Performance'!G281</f>
        <v>0</v>
      </c>
      <c r="L273" s="183">
        <f>'Prep Partner Performance'!H281</f>
        <v>0</v>
      </c>
      <c r="M273" s="183">
        <f>'Prep Partner Performance'!I281</f>
        <v>0</v>
      </c>
      <c r="N273" s="183">
        <f>'Prep Partner Performance'!J281</f>
        <v>0</v>
      </c>
      <c r="O273" s="183">
        <f>'Prep Partner Performance'!K281</f>
        <v>0</v>
      </c>
      <c r="P273" s="183">
        <f>'Prep Partner Performance'!L281</f>
        <v>0</v>
      </c>
      <c r="Q273" s="183">
        <f>'Prep Partner Performance'!M281</f>
        <v>0</v>
      </c>
      <c r="R273" s="183">
        <f>'Prep Partner Performance'!N281</f>
        <v>0</v>
      </c>
      <c r="S273" s="183">
        <f>'Prep Partner Performance'!O281</f>
        <v>0</v>
      </c>
      <c r="T273" s="183">
        <f>'Prep Partner Performance'!P281</f>
        <v>0</v>
      </c>
      <c r="U273" s="183">
        <f>'Prep Partner Performance'!Q281</f>
        <v>0</v>
      </c>
      <c r="V273" s="183">
        <f>'Prep Partner Performance'!R281</f>
        <v>0</v>
      </c>
      <c r="W273" s="183">
        <f>'Prep Partner Performance'!S281</f>
        <v>0</v>
      </c>
      <c r="X273" s="183">
        <f>'Prep Partner Performance'!T281</f>
        <v>0</v>
      </c>
      <c r="Y273" s="183">
        <f>'Prep Partner Performance'!U281</f>
        <v>0</v>
      </c>
      <c r="Z273" s="183">
        <f>'Prep Partner Performance'!V281</f>
        <v>0</v>
      </c>
      <c r="AA273" s="183">
        <f>'Prep Partner Performance'!W281</f>
        <v>0</v>
      </c>
      <c r="AB273" s="183">
        <f>'Prep Partner Performance'!X281</f>
        <v>0</v>
      </c>
      <c r="AC273" s="183">
        <f>'Prep Partner Performance'!Y281</f>
        <v>0</v>
      </c>
      <c r="AD273" s="183">
        <f>'Prep Partner Performance'!Z281</f>
        <v>0</v>
      </c>
      <c r="AE273" s="183">
        <f>'Prep Partner Performance'!AA281</f>
        <v>0</v>
      </c>
      <c r="AF273" s="183">
        <f>'Prep Partner Performance'!AB281</f>
        <v>0</v>
      </c>
      <c r="AG273" s="183">
        <f>'Prep Partner Performance'!AC281</f>
        <v>0</v>
      </c>
      <c r="AH273" s="183">
        <f>'Prep Partner Performance'!AD281</f>
        <v>0</v>
      </c>
      <c r="AI273" s="183">
        <f>'Prep Partner Performance'!AE281</f>
        <v>0</v>
      </c>
      <c r="AJ273" s="183">
        <f>'Prep Partner Performance'!AF281</f>
        <v>0</v>
      </c>
      <c r="AK273" s="183">
        <f>'Prep Partner Performance'!AG281</f>
        <v>0</v>
      </c>
      <c r="AL273" s="183">
        <f>'Prep Partner Performance'!AH281</f>
        <v>0</v>
      </c>
      <c r="AM273" s="176">
        <f t="shared" si="9"/>
        <v>0</v>
      </c>
      <c r="AN273" s="175" t="str">
        <f>'Prep Partner Performance'!B$3</f>
        <v>PrEP Partner Performance Tool version 2.0.0</v>
      </c>
      <c r="AO273" s="197">
        <f>'Prep Partner Performance'!AJ281</f>
        <v>0</v>
      </c>
    </row>
    <row r="274" spans="1:41" x14ac:dyDescent="0.25">
      <c r="A274" s="176" t="str">
        <f t="shared" si="8"/>
        <v>202205</v>
      </c>
      <c r="B274" s="177">
        <f>'Prep Partner Performance'!AE$2</f>
        <v>2022</v>
      </c>
      <c r="C274" s="178" t="str">
        <f>'Prep Partner Performance'!Z$2</f>
        <v>05</v>
      </c>
      <c r="D274" s="176">
        <f>'Prep Partner Performance'!G$2</f>
        <v>14943</v>
      </c>
      <c r="E274" s="175" t="str">
        <f>'Prep Partner Performance'!C$2</f>
        <v>Kisima Health Centre</v>
      </c>
      <c r="F274" s="197" t="str">
        <f>'Prep Partner Performance'!B$276</f>
        <v>Partner Violence</v>
      </c>
      <c r="G274" s="175" t="str">
        <f>'Prep Partner Performance'!C282</f>
        <v>Other Women</v>
      </c>
      <c r="H274" s="175" t="str">
        <f>'Prep Partner Performance'!D282</f>
        <v>P01-273</v>
      </c>
      <c r="I274" s="183">
        <f>'Prep Partner Performance'!E282</f>
        <v>0</v>
      </c>
      <c r="J274" s="183">
        <f>'Prep Partner Performance'!F282</f>
        <v>0</v>
      </c>
      <c r="K274" s="183">
        <f>'Prep Partner Performance'!G282</f>
        <v>0</v>
      </c>
      <c r="L274" s="183">
        <f>'Prep Partner Performance'!H282</f>
        <v>0</v>
      </c>
      <c r="M274" s="183">
        <f>'Prep Partner Performance'!I282</f>
        <v>0</v>
      </c>
      <c r="N274" s="183">
        <f>'Prep Partner Performance'!J282</f>
        <v>0</v>
      </c>
      <c r="O274" s="183">
        <f>'Prep Partner Performance'!K282</f>
        <v>0</v>
      </c>
      <c r="P274" s="183">
        <f>'Prep Partner Performance'!L282</f>
        <v>0</v>
      </c>
      <c r="Q274" s="183">
        <f>'Prep Partner Performance'!M282</f>
        <v>0</v>
      </c>
      <c r="R274" s="183">
        <f>'Prep Partner Performance'!N282</f>
        <v>0</v>
      </c>
      <c r="S274" s="183">
        <f>'Prep Partner Performance'!O282</f>
        <v>0</v>
      </c>
      <c r="T274" s="183">
        <f>'Prep Partner Performance'!P282</f>
        <v>0</v>
      </c>
      <c r="U274" s="183">
        <f>'Prep Partner Performance'!Q282</f>
        <v>0</v>
      </c>
      <c r="V274" s="183">
        <f>'Prep Partner Performance'!R282</f>
        <v>0</v>
      </c>
      <c r="W274" s="183">
        <f>'Prep Partner Performance'!S282</f>
        <v>0</v>
      </c>
      <c r="X274" s="183">
        <f>'Prep Partner Performance'!T282</f>
        <v>0</v>
      </c>
      <c r="Y274" s="183">
        <f>'Prep Partner Performance'!U282</f>
        <v>0</v>
      </c>
      <c r="Z274" s="183">
        <f>'Prep Partner Performance'!V282</f>
        <v>0</v>
      </c>
      <c r="AA274" s="183">
        <f>'Prep Partner Performance'!W282</f>
        <v>0</v>
      </c>
      <c r="AB274" s="183">
        <f>'Prep Partner Performance'!X282</f>
        <v>0</v>
      </c>
      <c r="AC274" s="183">
        <f>'Prep Partner Performance'!Y282</f>
        <v>0</v>
      </c>
      <c r="AD274" s="183">
        <f>'Prep Partner Performance'!Z282</f>
        <v>0</v>
      </c>
      <c r="AE274" s="183">
        <f>'Prep Partner Performance'!AA282</f>
        <v>0</v>
      </c>
      <c r="AF274" s="183">
        <f>'Prep Partner Performance'!AB282</f>
        <v>0</v>
      </c>
      <c r="AG274" s="183">
        <f>'Prep Partner Performance'!AC282</f>
        <v>0</v>
      </c>
      <c r="AH274" s="183">
        <f>'Prep Partner Performance'!AD282</f>
        <v>0</v>
      </c>
      <c r="AI274" s="183">
        <f>'Prep Partner Performance'!AE282</f>
        <v>0</v>
      </c>
      <c r="AJ274" s="183">
        <f>'Prep Partner Performance'!AF282</f>
        <v>0</v>
      </c>
      <c r="AK274" s="183">
        <f>'Prep Partner Performance'!AG282</f>
        <v>0</v>
      </c>
      <c r="AL274" s="183">
        <f>'Prep Partner Performance'!AH282</f>
        <v>0</v>
      </c>
      <c r="AM274" s="176">
        <f t="shared" si="9"/>
        <v>0</v>
      </c>
      <c r="AN274" s="175" t="str">
        <f>'Prep Partner Performance'!B$3</f>
        <v>PrEP Partner Performance Tool version 2.0.0</v>
      </c>
      <c r="AO274" s="197">
        <f>'Prep Partner Performance'!AJ282</f>
        <v>0</v>
      </c>
    </row>
    <row r="275" spans="1:41" x14ac:dyDescent="0.25">
      <c r="A275" s="176" t="str">
        <f t="shared" si="8"/>
        <v>202205</v>
      </c>
      <c r="B275" s="177">
        <f>'Prep Partner Performance'!AE$2</f>
        <v>2022</v>
      </c>
      <c r="C275" s="178" t="str">
        <f>'Prep Partner Performance'!Z$2</f>
        <v>05</v>
      </c>
      <c r="D275" s="176">
        <f>'Prep Partner Performance'!G$2</f>
        <v>14943</v>
      </c>
      <c r="E275" s="175" t="str">
        <f>'Prep Partner Performance'!C$2</f>
        <v>Kisima Health Centre</v>
      </c>
      <c r="F275" s="197" t="str">
        <f>'Prep Partner Performance'!B$276</f>
        <v>Partner Violence</v>
      </c>
      <c r="G275" s="175" t="str">
        <f>'Prep Partner Performance'!C283</f>
        <v>Serodiscordant Couple</v>
      </c>
      <c r="H275" s="175" t="str">
        <f>'Prep Partner Performance'!D283</f>
        <v>P01-274</v>
      </c>
      <c r="I275" s="183">
        <f>'Prep Partner Performance'!E283</f>
        <v>0</v>
      </c>
      <c r="J275" s="183">
        <f>'Prep Partner Performance'!F283</f>
        <v>0</v>
      </c>
      <c r="K275" s="183">
        <f>'Prep Partner Performance'!G283</f>
        <v>0</v>
      </c>
      <c r="L275" s="183">
        <f>'Prep Partner Performance'!H283</f>
        <v>0</v>
      </c>
      <c r="M275" s="183">
        <f>'Prep Partner Performance'!I283</f>
        <v>0</v>
      </c>
      <c r="N275" s="183">
        <f>'Prep Partner Performance'!J283</f>
        <v>0</v>
      </c>
      <c r="O275" s="183">
        <f>'Prep Partner Performance'!K283</f>
        <v>0</v>
      </c>
      <c r="P275" s="183">
        <f>'Prep Partner Performance'!L283</f>
        <v>0</v>
      </c>
      <c r="Q275" s="183">
        <f>'Prep Partner Performance'!M283</f>
        <v>0</v>
      </c>
      <c r="R275" s="183">
        <f>'Prep Partner Performance'!N283</f>
        <v>0</v>
      </c>
      <c r="S275" s="183">
        <f>'Prep Partner Performance'!O283</f>
        <v>0</v>
      </c>
      <c r="T275" s="183">
        <f>'Prep Partner Performance'!P283</f>
        <v>0</v>
      </c>
      <c r="U275" s="183">
        <f>'Prep Partner Performance'!Q283</f>
        <v>0</v>
      </c>
      <c r="V275" s="183">
        <f>'Prep Partner Performance'!R283</f>
        <v>0</v>
      </c>
      <c r="W275" s="183">
        <f>'Prep Partner Performance'!S283</f>
        <v>0</v>
      </c>
      <c r="X275" s="183">
        <f>'Prep Partner Performance'!T283</f>
        <v>0</v>
      </c>
      <c r="Y275" s="183">
        <f>'Prep Partner Performance'!U283</f>
        <v>0</v>
      </c>
      <c r="Z275" s="183">
        <f>'Prep Partner Performance'!V283</f>
        <v>0</v>
      </c>
      <c r="AA275" s="183">
        <f>'Prep Partner Performance'!W283</f>
        <v>0</v>
      </c>
      <c r="AB275" s="183">
        <f>'Prep Partner Performance'!X283</f>
        <v>0</v>
      </c>
      <c r="AC275" s="183">
        <f>'Prep Partner Performance'!Y283</f>
        <v>0</v>
      </c>
      <c r="AD275" s="183">
        <f>'Prep Partner Performance'!Z283</f>
        <v>0</v>
      </c>
      <c r="AE275" s="183">
        <f>'Prep Partner Performance'!AA283</f>
        <v>0</v>
      </c>
      <c r="AF275" s="183">
        <f>'Prep Partner Performance'!AB283</f>
        <v>0</v>
      </c>
      <c r="AG275" s="183">
        <f>'Prep Partner Performance'!AC283</f>
        <v>0</v>
      </c>
      <c r="AH275" s="183">
        <f>'Prep Partner Performance'!AD283</f>
        <v>0</v>
      </c>
      <c r="AI275" s="183">
        <f>'Prep Partner Performance'!AE283</f>
        <v>0</v>
      </c>
      <c r="AJ275" s="183">
        <f>'Prep Partner Performance'!AF283</f>
        <v>0</v>
      </c>
      <c r="AK275" s="183">
        <f>'Prep Partner Performance'!AG283</f>
        <v>0</v>
      </c>
      <c r="AL275" s="183">
        <f>'Prep Partner Performance'!AH283</f>
        <v>0</v>
      </c>
      <c r="AM275" s="176">
        <f t="shared" si="9"/>
        <v>0</v>
      </c>
      <c r="AN275" s="175" t="str">
        <f>'Prep Partner Performance'!B$3</f>
        <v>PrEP Partner Performance Tool version 2.0.0</v>
      </c>
      <c r="AO275" s="197">
        <f>'Prep Partner Performance'!AJ283</f>
        <v>0</v>
      </c>
    </row>
    <row r="276" spans="1:41" x14ac:dyDescent="0.25">
      <c r="A276" s="176" t="str">
        <f t="shared" si="8"/>
        <v>202205</v>
      </c>
      <c r="B276" s="177">
        <f>'Prep Partner Performance'!AE$2</f>
        <v>2022</v>
      </c>
      <c r="C276" s="178" t="str">
        <f>'Prep Partner Performance'!Z$2</f>
        <v>05</v>
      </c>
      <c r="D276" s="176">
        <f>'Prep Partner Performance'!G$2</f>
        <v>14943</v>
      </c>
      <c r="E276" s="175" t="str">
        <f>'Prep Partner Performance'!C$2</f>
        <v>Kisima Health Centre</v>
      </c>
      <c r="F276" s="197" t="str">
        <f>'Prep Partner Performance'!B$276</f>
        <v>Partner Violence</v>
      </c>
      <c r="G276" s="175" t="str">
        <f>'Prep Partner Performance'!C284</f>
        <v>Pregnant and Breast Feeding Women</v>
      </c>
      <c r="H276" s="175" t="str">
        <f>'Prep Partner Performance'!D284</f>
        <v>P01-275</v>
      </c>
      <c r="I276" s="183">
        <f>'Prep Partner Performance'!E284</f>
        <v>0</v>
      </c>
      <c r="J276" s="183">
        <f>'Prep Partner Performance'!F284</f>
        <v>0</v>
      </c>
      <c r="K276" s="183">
        <f>'Prep Partner Performance'!G284</f>
        <v>0</v>
      </c>
      <c r="L276" s="183">
        <f>'Prep Partner Performance'!H284</f>
        <v>0</v>
      </c>
      <c r="M276" s="183">
        <f>'Prep Partner Performance'!I284</f>
        <v>0</v>
      </c>
      <c r="N276" s="183">
        <f>'Prep Partner Performance'!J284</f>
        <v>0</v>
      </c>
      <c r="O276" s="183">
        <f>'Prep Partner Performance'!K284</f>
        <v>0</v>
      </c>
      <c r="P276" s="183">
        <f>'Prep Partner Performance'!L284</f>
        <v>0</v>
      </c>
      <c r="Q276" s="183">
        <f>'Prep Partner Performance'!M284</f>
        <v>0</v>
      </c>
      <c r="R276" s="183">
        <f>'Prep Partner Performance'!N284</f>
        <v>0</v>
      </c>
      <c r="S276" s="183">
        <f>'Prep Partner Performance'!O284</f>
        <v>0</v>
      </c>
      <c r="T276" s="183">
        <f>'Prep Partner Performance'!P284</f>
        <v>0</v>
      </c>
      <c r="U276" s="183">
        <f>'Prep Partner Performance'!Q284</f>
        <v>0</v>
      </c>
      <c r="V276" s="183">
        <f>'Prep Partner Performance'!R284</f>
        <v>0</v>
      </c>
      <c r="W276" s="183">
        <f>'Prep Partner Performance'!S284</f>
        <v>0</v>
      </c>
      <c r="X276" s="183">
        <f>'Prep Partner Performance'!T284</f>
        <v>0</v>
      </c>
      <c r="Y276" s="183">
        <f>'Prep Partner Performance'!U284</f>
        <v>0</v>
      </c>
      <c r="Z276" s="183">
        <f>'Prep Partner Performance'!V284</f>
        <v>0</v>
      </c>
      <c r="AA276" s="183">
        <f>'Prep Partner Performance'!W284</f>
        <v>0</v>
      </c>
      <c r="AB276" s="183">
        <f>'Prep Partner Performance'!X284</f>
        <v>0</v>
      </c>
      <c r="AC276" s="183">
        <f>'Prep Partner Performance'!Y284</f>
        <v>0</v>
      </c>
      <c r="AD276" s="183">
        <f>'Prep Partner Performance'!Z284</f>
        <v>0</v>
      </c>
      <c r="AE276" s="183">
        <f>'Prep Partner Performance'!AA284</f>
        <v>0</v>
      </c>
      <c r="AF276" s="183">
        <f>'Prep Partner Performance'!AB284</f>
        <v>0</v>
      </c>
      <c r="AG276" s="183">
        <f>'Prep Partner Performance'!AC284</f>
        <v>0</v>
      </c>
      <c r="AH276" s="183">
        <f>'Prep Partner Performance'!AD284</f>
        <v>0</v>
      </c>
      <c r="AI276" s="183">
        <f>'Prep Partner Performance'!AE284</f>
        <v>0</v>
      </c>
      <c r="AJ276" s="183">
        <f>'Prep Partner Performance'!AF284</f>
        <v>0</v>
      </c>
      <c r="AK276" s="183">
        <f>'Prep Partner Performance'!AG284</f>
        <v>0</v>
      </c>
      <c r="AL276" s="183">
        <f>'Prep Partner Performance'!AH284</f>
        <v>0</v>
      </c>
      <c r="AM276" s="176">
        <f t="shared" si="9"/>
        <v>0</v>
      </c>
      <c r="AN276" s="175" t="str">
        <f>'Prep Partner Performance'!B$3</f>
        <v>PrEP Partner Performance Tool version 2.0.0</v>
      </c>
      <c r="AO276" s="197">
        <f>'Prep Partner Performance'!AJ284</f>
        <v>0</v>
      </c>
    </row>
    <row r="277" spans="1:41" x14ac:dyDescent="0.25">
      <c r="A277" s="176" t="str">
        <f t="shared" si="8"/>
        <v>202205</v>
      </c>
      <c r="B277" s="177">
        <f>'Prep Partner Performance'!AE$2</f>
        <v>2022</v>
      </c>
      <c r="C277" s="178" t="str">
        <f>'Prep Partner Performance'!Z$2</f>
        <v>05</v>
      </c>
      <c r="D277" s="176">
        <f>'Prep Partner Performance'!G$2</f>
        <v>14943</v>
      </c>
      <c r="E277" s="175" t="str">
        <f>'Prep Partner Performance'!C$2</f>
        <v>Kisima Health Centre</v>
      </c>
      <c r="F277" s="197" t="str">
        <f>'Prep Partner Performance'!B285</f>
        <v>Died</v>
      </c>
      <c r="G277" s="175" t="str">
        <f>'Prep Partner Performance'!C285</f>
        <v>Transgender</v>
      </c>
      <c r="H277" s="175" t="str">
        <f>'Prep Partner Performance'!D285</f>
        <v>P01-276</v>
      </c>
      <c r="I277" s="183">
        <f>'Prep Partner Performance'!E285</f>
        <v>0</v>
      </c>
      <c r="J277" s="183">
        <f>'Prep Partner Performance'!F285</f>
        <v>0</v>
      </c>
      <c r="K277" s="183">
        <f>'Prep Partner Performance'!G285</f>
        <v>0</v>
      </c>
      <c r="L277" s="183">
        <f>'Prep Partner Performance'!H285</f>
        <v>0</v>
      </c>
      <c r="M277" s="183">
        <f>'Prep Partner Performance'!I285</f>
        <v>0</v>
      </c>
      <c r="N277" s="183">
        <f>'Prep Partner Performance'!J285</f>
        <v>0</v>
      </c>
      <c r="O277" s="183">
        <f>'Prep Partner Performance'!K285</f>
        <v>0</v>
      </c>
      <c r="P277" s="183">
        <f>'Prep Partner Performance'!L285</f>
        <v>0</v>
      </c>
      <c r="Q277" s="183">
        <f>'Prep Partner Performance'!M285</f>
        <v>0</v>
      </c>
      <c r="R277" s="183">
        <f>'Prep Partner Performance'!N285</f>
        <v>0</v>
      </c>
      <c r="S277" s="183">
        <f>'Prep Partner Performance'!O285</f>
        <v>0</v>
      </c>
      <c r="T277" s="183">
        <f>'Prep Partner Performance'!P285</f>
        <v>0</v>
      </c>
      <c r="U277" s="183">
        <f>'Prep Partner Performance'!Q285</f>
        <v>0</v>
      </c>
      <c r="V277" s="183">
        <f>'Prep Partner Performance'!R285</f>
        <v>0</v>
      </c>
      <c r="W277" s="183">
        <f>'Prep Partner Performance'!S285</f>
        <v>0</v>
      </c>
      <c r="X277" s="183">
        <f>'Prep Partner Performance'!T285</f>
        <v>0</v>
      </c>
      <c r="Y277" s="183">
        <f>'Prep Partner Performance'!U285</f>
        <v>0</v>
      </c>
      <c r="Z277" s="183">
        <f>'Prep Partner Performance'!V285</f>
        <v>0</v>
      </c>
      <c r="AA277" s="183">
        <f>'Prep Partner Performance'!W285</f>
        <v>0</v>
      </c>
      <c r="AB277" s="183">
        <f>'Prep Partner Performance'!X285</f>
        <v>0</v>
      </c>
      <c r="AC277" s="183">
        <f>'Prep Partner Performance'!Y285</f>
        <v>0</v>
      </c>
      <c r="AD277" s="183">
        <f>'Prep Partner Performance'!Z285</f>
        <v>0</v>
      </c>
      <c r="AE277" s="183">
        <f>'Prep Partner Performance'!AA285</f>
        <v>0</v>
      </c>
      <c r="AF277" s="183">
        <f>'Prep Partner Performance'!AB285</f>
        <v>0</v>
      </c>
      <c r="AG277" s="183">
        <f>'Prep Partner Performance'!AC285</f>
        <v>0</v>
      </c>
      <c r="AH277" s="183">
        <f>'Prep Partner Performance'!AD285</f>
        <v>0</v>
      </c>
      <c r="AI277" s="183">
        <f>'Prep Partner Performance'!AE285</f>
        <v>0</v>
      </c>
      <c r="AJ277" s="183">
        <f>'Prep Partner Performance'!AF285</f>
        <v>0</v>
      </c>
      <c r="AK277" s="183">
        <f>'Prep Partner Performance'!AG285</f>
        <v>0</v>
      </c>
      <c r="AL277" s="183">
        <f>'Prep Partner Performance'!AH285</f>
        <v>0</v>
      </c>
      <c r="AM277" s="176">
        <f t="shared" si="9"/>
        <v>0</v>
      </c>
      <c r="AN277" s="175" t="str">
        <f>'Prep Partner Performance'!B$3</f>
        <v>PrEP Partner Performance Tool version 2.0.0</v>
      </c>
      <c r="AO277" s="197">
        <f>'Prep Partner Performance'!AJ285</f>
        <v>0</v>
      </c>
    </row>
    <row r="278" spans="1:41" x14ac:dyDescent="0.25">
      <c r="A278" s="176" t="str">
        <f t="shared" si="8"/>
        <v>202205</v>
      </c>
      <c r="B278" s="177">
        <f>'Prep Partner Performance'!AE$2</f>
        <v>2022</v>
      </c>
      <c r="C278" s="178" t="str">
        <f>'Prep Partner Performance'!Z$2</f>
        <v>05</v>
      </c>
      <c r="D278" s="176">
        <f>'Prep Partner Performance'!G$2</f>
        <v>14943</v>
      </c>
      <c r="E278" s="175" t="str">
        <f>'Prep Partner Performance'!C$2</f>
        <v>Kisima Health Centre</v>
      </c>
      <c r="F278" s="197" t="str">
        <f>'Prep Partner Performance'!B$285</f>
        <v>Died</v>
      </c>
      <c r="G278" s="175" t="str">
        <f>'Prep Partner Performance'!C286</f>
        <v>Adolescent Girls and Young Women</v>
      </c>
      <c r="H278" s="175" t="str">
        <f>'Prep Partner Performance'!D286</f>
        <v>P01-277</v>
      </c>
      <c r="I278" s="183">
        <f>'Prep Partner Performance'!E286</f>
        <v>0</v>
      </c>
      <c r="J278" s="183">
        <f>'Prep Partner Performance'!F286</f>
        <v>0</v>
      </c>
      <c r="K278" s="183">
        <f>'Prep Partner Performance'!G286</f>
        <v>0</v>
      </c>
      <c r="L278" s="183">
        <f>'Prep Partner Performance'!H286</f>
        <v>0</v>
      </c>
      <c r="M278" s="183">
        <f>'Prep Partner Performance'!I286</f>
        <v>0</v>
      </c>
      <c r="N278" s="183">
        <f>'Prep Partner Performance'!J286</f>
        <v>0</v>
      </c>
      <c r="O278" s="183">
        <f>'Prep Partner Performance'!K286</f>
        <v>0</v>
      </c>
      <c r="P278" s="183">
        <f>'Prep Partner Performance'!L286</f>
        <v>0</v>
      </c>
      <c r="Q278" s="183">
        <f>'Prep Partner Performance'!M286</f>
        <v>0</v>
      </c>
      <c r="R278" s="183">
        <f>'Prep Partner Performance'!N286</f>
        <v>0</v>
      </c>
      <c r="S278" s="183">
        <f>'Prep Partner Performance'!O286</f>
        <v>0</v>
      </c>
      <c r="T278" s="183">
        <f>'Prep Partner Performance'!P286</f>
        <v>0</v>
      </c>
      <c r="U278" s="183">
        <f>'Prep Partner Performance'!Q286</f>
        <v>0</v>
      </c>
      <c r="V278" s="183">
        <f>'Prep Partner Performance'!R286</f>
        <v>0</v>
      </c>
      <c r="W278" s="183">
        <f>'Prep Partner Performance'!S286</f>
        <v>0</v>
      </c>
      <c r="X278" s="183">
        <f>'Prep Partner Performance'!T286</f>
        <v>0</v>
      </c>
      <c r="Y278" s="183">
        <f>'Prep Partner Performance'!U286</f>
        <v>0</v>
      </c>
      <c r="Z278" s="183">
        <f>'Prep Partner Performance'!V286</f>
        <v>0</v>
      </c>
      <c r="AA278" s="183">
        <f>'Prep Partner Performance'!W286</f>
        <v>0</v>
      </c>
      <c r="AB278" s="183">
        <f>'Prep Partner Performance'!X286</f>
        <v>0</v>
      </c>
      <c r="AC278" s="183">
        <f>'Prep Partner Performance'!Y286</f>
        <v>0</v>
      </c>
      <c r="AD278" s="183">
        <f>'Prep Partner Performance'!Z286</f>
        <v>0</v>
      </c>
      <c r="AE278" s="183">
        <f>'Prep Partner Performance'!AA286</f>
        <v>0</v>
      </c>
      <c r="AF278" s="183">
        <f>'Prep Partner Performance'!AB286</f>
        <v>0</v>
      </c>
      <c r="AG278" s="183">
        <f>'Prep Partner Performance'!AC286</f>
        <v>0</v>
      </c>
      <c r="AH278" s="183">
        <f>'Prep Partner Performance'!AD286</f>
        <v>0</v>
      </c>
      <c r="AI278" s="183">
        <f>'Prep Partner Performance'!AE286</f>
        <v>0</v>
      </c>
      <c r="AJ278" s="183">
        <f>'Prep Partner Performance'!AF286</f>
        <v>0</v>
      </c>
      <c r="AK278" s="183">
        <f>'Prep Partner Performance'!AG286</f>
        <v>0</v>
      </c>
      <c r="AL278" s="183">
        <f>'Prep Partner Performance'!AH286</f>
        <v>0</v>
      </c>
      <c r="AM278" s="176">
        <f t="shared" si="9"/>
        <v>0</v>
      </c>
      <c r="AN278" s="175" t="str">
        <f>'Prep Partner Performance'!B$3</f>
        <v>PrEP Partner Performance Tool version 2.0.0</v>
      </c>
      <c r="AO278" s="197">
        <f>'Prep Partner Performance'!AJ286</f>
        <v>0</v>
      </c>
    </row>
    <row r="279" spans="1:41" x14ac:dyDescent="0.25">
      <c r="A279" s="176" t="str">
        <f t="shared" si="8"/>
        <v>202205</v>
      </c>
      <c r="B279" s="177">
        <f>'Prep Partner Performance'!AE$2</f>
        <v>2022</v>
      </c>
      <c r="C279" s="178" t="str">
        <f>'Prep Partner Performance'!Z$2</f>
        <v>05</v>
      </c>
      <c r="D279" s="176">
        <f>'Prep Partner Performance'!G$2</f>
        <v>14943</v>
      </c>
      <c r="E279" s="175" t="str">
        <f>'Prep Partner Performance'!C$2</f>
        <v>Kisima Health Centre</v>
      </c>
      <c r="F279" s="197" t="str">
        <f>'Prep Partner Performance'!B$285</f>
        <v>Died</v>
      </c>
      <c r="G279" s="175" t="str">
        <f>'Prep Partner Performance'!C287</f>
        <v>Men who have Sex With Men</v>
      </c>
      <c r="H279" s="175" t="str">
        <f>'Prep Partner Performance'!D287</f>
        <v>P01-278</v>
      </c>
      <c r="I279" s="183">
        <f>'Prep Partner Performance'!E287</f>
        <v>0</v>
      </c>
      <c r="J279" s="183">
        <f>'Prep Partner Performance'!F287</f>
        <v>0</v>
      </c>
      <c r="K279" s="183">
        <f>'Prep Partner Performance'!G287</f>
        <v>0</v>
      </c>
      <c r="L279" s="183">
        <f>'Prep Partner Performance'!H287</f>
        <v>0</v>
      </c>
      <c r="M279" s="183">
        <f>'Prep Partner Performance'!I287</f>
        <v>0</v>
      </c>
      <c r="N279" s="183">
        <f>'Prep Partner Performance'!J287</f>
        <v>0</v>
      </c>
      <c r="O279" s="183">
        <f>'Prep Partner Performance'!K287</f>
        <v>0</v>
      </c>
      <c r="P279" s="183">
        <f>'Prep Partner Performance'!L287</f>
        <v>0</v>
      </c>
      <c r="Q279" s="183">
        <f>'Prep Partner Performance'!M287</f>
        <v>0</v>
      </c>
      <c r="R279" s="183">
        <f>'Prep Partner Performance'!N287</f>
        <v>0</v>
      </c>
      <c r="S279" s="183">
        <f>'Prep Partner Performance'!O287</f>
        <v>0</v>
      </c>
      <c r="T279" s="183">
        <f>'Prep Partner Performance'!P287</f>
        <v>0</v>
      </c>
      <c r="U279" s="183">
        <f>'Prep Partner Performance'!Q287</f>
        <v>0</v>
      </c>
      <c r="V279" s="183">
        <f>'Prep Partner Performance'!R287</f>
        <v>0</v>
      </c>
      <c r="W279" s="183">
        <f>'Prep Partner Performance'!S287</f>
        <v>0</v>
      </c>
      <c r="X279" s="183">
        <f>'Prep Partner Performance'!T287</f>
        <v>0</v>
      </c>
      <c r="Y279" s="183">
        <f>'Prep Partner Performance'!U287</f>
        <v>0</v>
      </c>
      <c r="Z279" s="183">
        <f>'Prep Partner Performance'!V287</f>
        <v>0</v>
      </c>
      <c r="AA279" s="183">
        <f>'Prep Partner Performance'!W287</f>
        <v>0</v>
      </c>
      <c r="AB279" s="183">
        <f>'Prep Partner Performance'!X287</f>
        <v>0</v>
      </c>
      <c r="AC279" s="183">
        <f>'Prep Partner Performance'!Y287</f>
        <v>0</v>
      </c>
      <c r="AD279" s="183">
        <f>'Prep Partner Performance'!Z287</f>
        <v>0</v>
      </c>
      <c r="AE279" s="183">
        <f>'Prep Partner Performance'!AA287</f>
        <v>0</v>
      </c>
      <c r="AF279" s="183">
        <f>'Prep Partner Performance'!AB287</f>
        <v>0</v>
      </c>
      <c r="AG279" s="183">
        <f>'Prep Partner Performance'!AC287</f>
        <v>0</v>
      </c>
      <c r="AH279" s="183">
        <f>'Prep Partner Performance'!AD287</f>
        <v>0</v>
      </c>
      <c r="AI279" s="183">
        <f>'Prep Partner Performance'!AE287</f>
        <v>0</v>
      </c>
      <c r="AJ279" s="183">
        <f>'Prep Partner Performance'!AF287</f>
        <v>0</v>
      </c>
      <c r="AK279" s="183">
        <f>'Prep Partner Performance'!AG287</f>
        <v>0</v>
      </c>
      <c r="AL279" s="183">
        <f>'Prep Partner Performance'!AH287</f>
        <v>0</v>
      </c>
      <c r="AM279" s="176">
        <f t="shared" si="9"/>
        <v>0</v>
      </c>
      <c r="AN279" s="175" t="str">
        <f>'Prep Partner Performance'!B$3</f>
        <v>PrEP Partner Performance Tool version 2.0.0</v>
      </c>
      <c r="AO279" s="197">
        <f>'Prep Partner Performance'!AJ287</f>
        <v>0</v>
      </c>
    </row>
    <row r="280" spans="1:41" x14ac:dyDescent="0.25">
      <c r="A280" s="176" t="str">
        <f t="shared" si="8"/>
        <v>202205</v>
      </c>
      <c r="B280" s="177">
        <f>'Prep Partner Performance'!AE$2</f>
        <v>2022</v>
      </c>
      <c r="C280" s="178" t="str">
        <f>'Prep Partner Performance'!Z$2</f>
        <v>05</v>
      </c>
      <c r="D280" s="176">
        <f>'Prep Partner Performance'!G$2</f>
        <v>14943</v>
      </c>
      <c r="E280" s="175" t="str">
        <f>'Prep Partner Performance'!C$2</f>
        <v>Kisima Health Centre</v>
      </c>
      <c r="F280" s="197" t="str">
        <f>'Prep Partner Performance'!B$285</f>
        <v>Died</v>
      </c>
      <c r="G280" s="175" t="str">
        <f>'Prep Partner Performance'!C288</f>
        <v>Men at high risk</v>
      </c>
      <c r="H280" s="175" t="str">
        <f>'Prep Partner Performance'!D288</f>
        <v>P01-279</v>
      </c>
      <c r="I280" s="183">
        <f>'Prep Partner Performance'!E288</f>
        <v>0</v>
      </c>
      <c r="J280" s="183">
        <f>'Prep Partner Performance'!F288</f>
        <v>0</v>
      </c>
      <c r="K280" s="183">
        <f>'Prep Partner Performance'!G288</f>
        <v>0</v>
      </c>
      <c r="L280" s="183">
        <f>'Prep Partner Performance'!H288</f>
        <v>0</v>
      </c>
      <c r="M280" s="183">
        <f>'Prep Partner Performance'!I288</f>
        <v>0</v>
      </c>
      <c r="N280" s="183">
        <f>'Prep Partner Performance'!J288</f>
        <v>0</v>
      </c>
      <c r="O280" s="183">
        <f>'Prep Partner Performance'!K288</f>
        <v>0</v>
      </c>
      <c r="P280" s="183">
        <f>'Prep Partner Performance'!L288</f>
        <v>0</v>
      </c>
      <c r="Q280" s="183">
        <f>'Prep Partner Performance'!M288</f>
        <v>0</v>
      </c>
      <c r="R280" s="183">
        <f>'Prep Partner Performance'!N288</f>
        <v>0</v>
      </c>
      <c r="S280" s="183">
        <f>'Prep Partner Performance'!O288</f>
        <v>0</v>
      </c>
      <c r="T280" s="183">
        <f>'Prep Partner Performance'!P288</f>
        <v>0</v>
      </c>
      <c r="U280" s="183">
        <f>'Prep Partner Performance'!Q288</f>
        <v>0</v>
      </c>
      <c r="V280" s="183">
        <f>'Prep Partner Performance'!R288</f>
        <v>0</v>
      </c>
      <c r="W280" s="183">
        <f>'Prep Partner Performance'!S288</f>
        <v>0</v>
      </c>
      <c r="X280" s="183">
        <f>'Prep Partner Performance'!T288</f>
        <v>0</v>
      </c>
      <c r="Y280" s="183">
        <f>'Prep Partner Performance'!U288</f>
        <v>0</v>
      </c>
      <c r="Z280" s="183">
        <f>'Prep Partner Performance'!V288</f>
        <v>0</v>
      </c>
      <c r="AA280" s="183">
        <f>'Prep Partner Performance'!W288</f>
        <v>0</v>
      </c>
      <c r="AB280" s="183">
        <f>'Prep Partner Performance'!X288</f>
        <v>0</v>
      </c>
      <c r="AC280" s="183">
        <f>'Prep Partner Performance'!Y288</f>
        <v>0</v>
      </c>
      <c r="AD280" s="183">
        <f>'Prep Partner Performance'!Z288</f>
        <v>0</v>
      </c>
      <c r="AE280" s="183">
        <f>'Prep Partner Performance'!AA288</f>
        <v>0</v>
      </c>
      <c r="AF280" s="183">
        <f>'Prep Partner Performance'!AB288</f>
        <v>0</v>
      </c>
      <c r="AG280" s="183">
        <f>'Prep Partner Performance'!AC288</f>
        <v>0</v>
      </c>
      <c r="AH280" s="183">
        <f>'Prep Partner Performance'!AD288</f>
        <v>0</v>
      </c>
      <c r="AI280" s="183">
        <f>'Prep Partner Performance'!AE288</f>
        <v>0</v>
      </c>
      <c r="AJ280" s="183">
        <f>'Prep Partner Performance'!AF288</f>
        <v>0</v>
      </c>
      <c r="AK280" s="183">
        <f>'Prep Partner Performance'!AG288</f>
        <v>0</v>
      </c>
      <c r="AL280" s="183">
        <f>'Prep Partner Performance'!AH288</f>
        <v>0</v>
      </c>
      <c r="AM280" s="176">
        <f t="shared" si="9"/>
        <v>0</v>
      </c>
      <c r="AN280" s="175" t="str">
        <f>'Prep Partner Performance'!B$3</f>
        <v>PrEP Partner Performance Tool version 2.0.0</v>
      </c>
      <c r="AO280" s="197">
        <f>'Prep Partner Performance'!AJ288</f>
        <v>0</v>
      </c>
    </row>
    <row r="281" spans="1:41" x14ac:dyDescent="0.25">
      <c r="A281" s="176" t="str">
        <f t="shared" si="8"/>
        <v>202205</v>
      </c>
      <c r="B281" s="177">
        <f>'Prep Partner Performance'!AE$2</f>
        <v>2022</v>
      </c>
      <c r="C281" s="178" t="str">
        <f>'Prep Partner Performance'!Z$2</f>
        <v>05</v>
      </c>
      <c r="D281" s="176">
        <f>'Prep Partner Performance'!G$2</f>
        <v>14943</v>
      </c>
      <c r="E281" s="175" t="str">
        <f>'Prep Partner Performance'!C$2</f>
        <v>Kisima Health Centre</v>
      </c>
      <c r="F281" s="197" t="str">
        <f>'Prep Partner Performance'!B$285</f>
        <v>Died</v>
      </c>
      <c r="G281" s="175" t="str">
        <f>'Prep Partner Performance'!C289</f>
        <v>Female Sex Workers</v>
      </c>
      <c r="H281" s="175" t="str">
        <f>'Prep Partner Performance'!D289</f>
        <v>P01-280</v>
      </c>
      <c r="I281" s="183">
        <f>'Prep Partner Performance'!E289</f>
        <v>0</v>
      </c>
      <c r="J281" s="183">
        <f>'Prep Partner Performance'!F289</f>
        <v>0</v>
      </c>
      <c r="K281" s="183">
        <f>'Prep Partner Performance'!G289</f>
        <v>0</v>
      </c>
      <c r="L281" s="183">
        <f>'Prep Partner Performance'!H289</f>
        <v>0</v>
      </c>
      <c r="M281" s="183">
        <f>'Prep Partner Performance'!I289</f>
        <v>0</v>
      </c>
      <c r="N281" s="183">
        <f>'Prep Partner Performance'!J289</f>
        <v>0</v>
      </c>
      <c r="O281" s="183">
        <f>'Prep Partner Performance'!K289</f>
        <v>0</v>
      </c>
      <c r="P281" s="183">
        <f>'Prep Partner Performance'!L289</f>
        <v>0</v>
      </c>
      <c r="Q281" s="183">
        <f>'Prep Partner Performance'!M289</f>
        <v>0</v>
      </c>
      <c r="R281" s="183">
        <f>'Prep Partner Performance'!N289</f>
        <v>0</v>
      </c>
      <c r="S281" s="183">
        <f>'Prep Partner Performance'!O289</f>
        <v>0</v>
      </c>
      <c r="T281" s="183">
        <f>'Prep Partner Performance'!P289</f>
        <v>0</v>
      </c>
      <c r="U281" s="183">
        <f>'Prep Partner Performance'!Q289</f>
        <v>0</v>
      </c>
      <c r="V281" s="183">
        <f>'Prep Partner Performance'!R289</f>
        <v>0</v>
      </c>
      <c r="W281" s="183">
        <f>'Prep Partner Performance'!S289</f>
        <v>0</v>
      </c>
      <c r="X281" s="183">
        <f>'Prep Partner Performance'!T289</f>
        <v>0</v>
      </c>
      <c r="Y281" s="183">
        <f>'Prep Partner Performance'!U289</f>
        <v>0</v>
      </c>
      <c r="Z281" s="183">
        <f>'Prep Partner Performance'!V289</f>
        <v>0</v>
      </c>
      <c r="AA281" s="183">
        <f>'Prep Partner Performance'!W289</f>
        <v>0</v>
      </c>
      <c r="AB281" s="183">
        <f>'Prep Partner Performance'!X289</f>
        <v>0</v>
      </c>
      <c r="AC281" s="183">
        <f>'Prep Partner Performance'!Y289</f>
        <v>0</v>
      </c>
      <c r="AD281" s="183">
        <f>'Prep Partner Performance'!Z289</f>
        <v>0</v>
      </c>
      <c r="AE281" s="183">
        <f>'Prep Partner Performance'!AA289</f>
        <v>0</v>
      </c>
      <c r="AF281" s="183">
        <f>'Prep Partner Performance'!AB289</f>
        <v>0</v>
      </c>
      <c r="AG281" s="183">
        <f>'Prep Partner Performance'!AC289</f>
        <v>0</v>
      </c>
      <c r="AH281" s="183">
        <f>'Prep Partner Performance'!AD289</f>
        <v>0</v>
      </c>
      <c r="AI281" s="183">
        <f>'Prep Partner Performance'!AE289</f>
        <v>0</v>
      </c>
      <c r="AJ281" s="183">
        <f>'Prep Partner Performance'!AF289</f>
        <v>0</v>
      </c>
      <c r="AK281" s="183">
        <f>'Prep Partner Performance'!AG289</f>
        <v>0</v>
      </c>
      <c r="AL281" s="183">
        <f>'Prep Partner Performance'!AH289</f>
        <v>0</v>
      </c>
      <c r="AM281" s="176">
        <f t="shared" si="9"/>
        <v>0</v>
      </c>
      <c r="AN281" s="175" t="str">
        <f>'Prep Partner Performance'!B$3</f>
        <v>PrEP Partner Performance Tool version 2.0.0</v>
      </c>
      <c r="AO281" s="197">
        <f>'Prep Partner Performance'!AJ289</f>
        <v>0</v>
      </c>
    </row>
    <row r="282" spans="1:41" x14ac:dyDescent="0.25">
      <c r="A282" s="176" t="str">
        <f t="shared" si="8"/>
        <v>202205</v>
      </c>
      <c r="B282" s="177">
        <f>'Prep Partner Performance'!AE$2</f>
        <v>2022</v>
      </c>
      <c r="C282" s="178" t="str">
        <f>'Prep Partner Performance'!Z$2</f>
        <v>05</v>
      </c>
      <c r="D282" s="176">
        <f>'Prep Partner Performance'!G$2</f>
        <v>14943</v>
      </c>
      <c r="E282" s="175" t="str">
        <f>'Prep Partner Performance'!C$2</f>
        <v>Kisima Health Centre</v>
      </c>
      <c r="F282" s="197" t="str">
        <f>'Prep Partner Performance'!B$285</f>
        <v>Died</v>
      </c>
      <c r="G282" s="175" t="str">
        <f>'Prep Partner Performance'!C290</f>
        <v>People who Inject Drugs</v>
      </c>
      <c r="H282" s="175" t="str">
        <f>'Prep Partner Performance'!D290</f>
        <v>P01-281</v>
      </c>
      <c r="I282" s="183">
        <f>'Prep Partner Performance'!E290</f>
        <v>0</v>
      </c>
      <c r="J282" s="183">
        <f>'Prep Partner Performance'!F290</f>
        <v>0</v>
      </c>
      <c r="K282" s="183">
        <f>'Prep Partner Performance'!G290</f>
        <v>0</v>
      </c>
      <c r="L282" s="183">
        <f>'Prep Partner Performance'!H290</f>
        <v>0</v>
      </c>
      <c r="M282" s="183">
        <f>'Prep Partner Performance'!I290</f>
        <v>0</v>
      </c>
      <c r="N282" s="183">
        <f>'Prep Partner Performance'!J290</f>
        <v>0</v>
      </c>
      <c r="O282" s="183">
        <f>'Prep Partner Performance'!K290</f>
        <v>0</v>
      </c>
      <c r="P282" s="183">
        <f>'Prep Partner Performance'!L290</f>
        <v>0</v>
      </c>
      <c r="Q282" s="183">
        <f>'Prep Partner Performance'!M290</f>
        <v>0</v>
      </c>
      <c r="R282" s="183">
        <f>'Prep Partner Performance'!N290</f>
        <v>0</v>
      </c>
      <c r="S282" s="183">
        <f>'Prep Partner Performance'!O290</f>
        <v>0</v>
      </c>
      <c r="T282" s="183">
        <f>'Prep Partner Performance'!P290</f>
        <v>0</v>
      </c>
      <c r="U282" s="183">
        <f>'Prep Partner Performance'!Q290</f>
        <v>0</v>
      </c>
      <c r="V282" s="183">
        <f>'Prep Partner Performance'!R290</f>
        <v>0</v>
      </c>
      <c r="W282" s="183">
        <f>'Prep Partner Performance'!S290</f>
        <v>0</v>
      </c>
      <c r="X282" s="183">
        <f>'Prep Partner Performance'!T290</f>
        <v>0</v>
      </c>
      <c r="Y282" s="183">
        <f>'Prep Partner Performance'!U290</f>
        <v>0</v>
      </c>
      <c r="Z282" s="183">
        <f>'Prep Partner Performance'!V290</f>
        <v>0</v>
      </c>
      <c r="AA282" s="183">
        <f>'Prep Partner Performance'!W290</f>
        <v>0</v>
      </c>
      <c r="AB282" s="183">
        <f>'Prep Partner Performance'!X290</f>
        <v>0</v>
      </c>
      <c r="AC282" s="183">
        <f>'Prep Partner Performance'!Y290</f>
        <v>0</v>
      </c>
      <c r="AD282" s="183">
        <f>'Prep Partner Performance'!Z290</f>
        <v>0</v>
      </c>
      <c r="AE282" s="183">
        <f>'Prep Partner Performance'!AA290</f>
        <v>0</v>
      </c>
      <c r="AF282" s="183">
        <f>'Prep Partner Performance'!AB290</f>
        <v>0</v>
      </c>
      <c r="AG282" s="183">
        <f>'Prep Partner Performance'!AC290</f>
        <v>0</v>
      </c>
      <c r="AH282" s="183">
        <f>'Prep Partner Performance'!AD290</f>
        <v>0</v>
      </c>
      <c r="AI282" s="183">
        <f>'Prep Partner Performance'!AE290</f>
        <v>0</v>
      </c>
      <c r="AJ282" s="183">
        <f>'Prep Partner Performance'!AF290</f>
        <v>0</v>
      </c>
      <c r="AK282" s="183">
        <f>'Prep Partner Performance'!AG290</f>
        <v>0</v>
      </c>
      <c r="AL282" s="183">
        <f>'Prep Partner Performance'!AH290</f>
        <v>0</v>
      </c>
      <c r="AM282" s="176">
        <f t="shared" si="9"/>
        <v>0</v>
      </c>
      <c r="AN282" s="175" t="str">
        <f>'Prep Partner Performance'!B$3</f>
        <v>PrEP Partner Performance Tool version 2.0.0</v>
      </c>
      <c r="AO282" s="197">
        <f>'Prep Partner Performance'!AJ290</f>
        <v>0</v>
      </c>
    </row>
    <row r="283" spans="1:41" x14ac:dyDescent="0.25">
      <c r="A283" s="176" t="str">
        <f t="shared" si="8"/>
        <v>202205</v>
      </c>
      <c r="B283" s="177">
        <f>'Prep Partner Performance'!AE$2</f>
        <v>2022</v>
      </c>
      <c r="C283" s="178" t="str">
        <f>'Prep Partner Performance'!Z$2</f>
        <v>05</v>
      </c>
      <c r="D283" s="176">
        <f>'Prep Partner Performance'!G$2</f>
        <v>14943</v>
      </c>
      <c r="E283" s="175" t="str">
        <f>'Prep Partner Performance'!C$2</f>
        <v>Kisima Health Centre</v>
      </c>
      <c r="F283" s="197" t="str">
        <f>'Prep Partner Performance'!B$285</f>
        <v>Died</v>
      </c>
      <c r="G283" s="175" t="str">
        <f>'Prep Partner Performance'!C291</f>
        <v>Other Women</v>
      </c>
      <c r="H283" s="175" t="str">
        <f>'Prep Partner Performance'!D291</f>
        <v>P01-282</v>
      </c>
      <c r="I283" s="183">
        <f>'Prep Partner Performance'!E291</f>
        <v>0</v>
      </c>
      <c r="J283" s="183">
        <f>'Prep Partner Performance'!F291</f>
        <v>0</v>
      </c>
      <c r="K283" s="183">
        <f>'Prep Partner Performance'!G291</f>
        <v>0</v>
      </c>
      <c r="L283" s="183">
        <f>'Prep Partner Performance'!H291</f>
        <v>0</v>
      </c>
      <c r="M283" s="183">
        <f>'Prep Partner Performance'!I291</f>
        <v>0</v>
      </c>
      <c r="N283" s="183">
        <f>'Prep Partner Performance'!J291</f>
        <v>0</v>
      </c>
      <c r="O283" s="183">
        <f>'Prep Partner Performance'!K291</f>
        <v>0</v>
      </c>
      <c r="P283" s="183">
        <f>'Prep Partner Performance'!L291</f>
        <v>0</v>
      </c>
      <c r="Q283" s="183">
        <f>'Prep Partner Performance'!M291</f>
        <v>0</v>
      </c>
      <c r="R283" s="183">
        <f>'Prep Partner Performance'!N291</f>
        <v>0</v>
      </c>
      <c r="S283" s="183">
        <f>'Prep Partner Performance'!O291</f>
        <v>0</v>
      </c>
      <c r="T283" s="183">
        <f>'Prep Partner Performance'!P291</f>
        <v>0</v>
      </c>
      <c r="U283" s="183">
        <f>'Prep Partner Performance'!Q291</f>
        <v>0</v>
      </c>
      <c r="V283" s="183">
        <f>'Prep Partner Performance'!R291</f>
        <v>0</v>
      </c>
      <c r="W283" s="183">
        <f>'Prep Partner Performance'!S291</f>
        <v>0</v>
      </c>
      <c r="X283" s="183">
        <f>'Prep Partner Performance'!T291</f>
        <v>0</v>
      </c>
      <c r="Y283" s="183">
        <f>'Prep Partner Performance'!U291</f>
        <v>0</v>
      </c>
      <c r="Z283" s="183">
        <f>'Prep Partner Performance'!V291</f>
        <v>0</v>
      </c>
      <c r="AA283" s="183">
        <f>'Prep Partner Performance'!W291</f>
        <v>0</v>
      </c>
      <c r="AB283" s="183">
        <f>'Prep Partner Performance'!X291</f>
        <v>0</v>
      </c>
      <c r="AC283" s="183">
        <f>'Prep Partner Performance'!Y291</f>
        <v>0</v>
      </c>
      <c r="AD283" s="183">
        <f>'Prep Partner Performance'!Z291</f>
        <v>0</v>
      </c>
      <c r="AE283" s="183">
        <f>'Prep Partner Performance'!AA291</f>
        <v>0</v>
      </c>
      <c r="AF283" s="183">
        <f>'Prep Partner Performance'!AB291</f>
        <v>0</v>
      </c>
      <c r="AG283" s="183">
        <f>'Prep Partner Performance'!AC291</f>
        <v>0</v>
      </c>
      <c r="AH283" s="183">
        <f>'Prep Partner Performance'!AD291</f>
        <v>0</v>
      </c>
      <c r="AI283" s="183">
        <f>'Prep Partner Performance'!AE291</f>
        <v>0</v>
      </c>
      <c r="AJ283" s="183">
        <f>'Prep Partner Performance'!AF291</f>
        <v>0</v>
      </c>
      <c r="AK283" s="183">
        <f>'Prep Partner Performance'!AG291</f>
        <v>0</v>
      </c>
      <c r="AL283" s="183">
        <f>'Prep Partner Performance'!AH291</f>
        <v>0</v>
      </c>
      <c r="AM283" s="176">
        <f t="shared" si="9"/>
        <v>0</v>
      </c>
      <c r="AN283" s="175" t="str">
        <f>'Prep Partner Performance'!B$3</f>
        <v>PrEP Partner Performance Tool version 2.0.0</v>
      </c>
      <c r="AO283" s="197">
        <f>'Prep Partner Performance'!AJ291</f>
        <v>0</v>
      </c>
    </row>
    <row r="284" spans="1:41" x14ac:dyDescent="0.25">
      <c r="A284" s="176" t="str">
        <f t="shared" si="8"/>
        <v>202205</v>
      </c>
      <c r="B284" s="177">
        <f>'Prep Partner Performance'!AE$2</f>
        <v>2022</v>
      </c>
      <c r="C284" s="178" t="str">
        <f>'Prep Partner Performance'!Z$2</f>
        <v>05</v>
      </c>
      <c r="D284" s="176">
        <f>'Prep Partner Performance'!G$2</f>
        <v>14943</v>
      </c>
      <c r="E284" s="175" t="str">
        <f>'Prep Partner Performance'!C$2</f>
        <v>Kisima Health Centre</v>
      </c>
      <c r="F284" s="197" t="str">
        <f>'Prep Partner Performance'!B$285</f>
        <v>Died</v>
      </c>
      <c r="G284" s="175" t="str">
        <f>'Prep Partner Performance'!C292</f>
        <v>Serodiscordant Couple</v>
      </c>
      <c r="H284" s="175" t="str">
        <f>'Prep Partner Performance'!D292</f>
        <v>P01-283</v>
      </c>
      <c r="I284" s="183">
        <f>'Prep Partner Performance'!E292</f>
        <v>0</v>
      </c>
      <c r="J284" s="183">
        <f>'Prep Partner Performance'!F292</f>
        <v>0</v>
      </c>
      <c r="K284" s="183">
        <f>'Prep Partner Performance'!G292</f>
        <v>0</v>
      </c>
      <c r="L284" s="183">
        <f>'Prep Partner Performance'!H292</f>
        <v>0</v>
      </c>
      <c r="M284" s="183">
        <f>'Prep Partner Performance'!I292</f>
        <v>0</v>
      </c>
      <c r="N284" s="183">
        <f>'Prep Partner Performance'!J292</f>
        <v>0</v>
      </c>
      <c r="O284" s="183">
        <f>'Prep Partner Performance'!K292</f>
        <v>0</v>
      </c>
      <c r="P284" s="183">
        <f>'Prep Partner Performance'!L292</f>
        <v>0</v>
      </c>
      <c r="Q284" s="183">
        <f>'Prep Partner Performance'!M292</f>
        <v>0</v>
      </c>
      <c r="R284" s="183">
        <f>'Prep Partner Performance'!N292</f>
        <v>0</v>
      </c>
      <c r="S284" s="183">
        <f>'Prep Partner Performance'!O292</f>
        <v>0</v>
      </c>
      <c r="T284" s="183">
        <f>'Prep Partner Performance'!P292</f>
        <v>0</v>
      </c>
      <c r="U284" s="183">
        <f>'Prep Partner Performance'!Q292</f>
        <v>0</v>
      </c>
      <c r="V284" s="183">
        <f>'Prep Partner Performance'!R292</f>
        <v>0</v>
      </c>
      <c r="W284" s="183">
        <f>'Prep Partner Performance'!S292</f>
        <v>0</v>
      </c>
      <c r="X284" s="183">
        <f>'Prep Partner Performance'!T292</f>
        <v>0</v>
      </c>
      <c r="Y284" s="183">
        <f>'Prep Partner Performance'!U292</f>
        <v>0</v>
      </c>
      <c r="Z284" s="183">
        <f>'Prep Partner Performance'!V292</f>
        <v>0</v>
      </c>
      <c r="AA284" s="183">
        <f>'Prep Partner Performance'!W292</f>
        <v>0</v>
      </c>
      <c r="AB284" s="183">
        <f>'Prep Partner Performance'!X292</f>
        <v>0</v>
      </c>
      <c r="AC284" s="183">
        <f>'Prep Partner Performance'!Y292</f>
        <v>0</v>
      </c>
      <c r="AD284" s="183">
        <f>'Prep Partner Performance'!Z292</f>
        <v>0</v>
      </c>
      <c r="AE284" s="183">
        <f>'Prep Partner Performance'!AA292</f>
        <v>0</v>
      </c>
      <c r="AF284" s="183">
        <f>'Prep Partner Performance'!AB292</f>
        <v>0</v>
      </c>
      <c r="AG284" s="183">
        <f>'Prep Partner Performance'!AC292</f>
        <v>0</v>
      </c>
      <c r="AH284" s="183">
        <f>'Prep Partner Performance'!AD292</f>
        <v>0</v>
      </c>
      <c r="AI284" s="183">
        <f>'Prep Partner Performance'!AE292</f>
        <v>0</v>
      </c>
      <c r="AJ284" s="183">
        <f>'Prep Partner Performance'!AF292</f>
        <v>0</v>
      </c>
      <c r="AK284" s="183">
        <f>'Prep Partner Performance'!AG292</f>
        <v>0</v>
      </c>
      <c r="AL284" s="183">
        <f>'Prep Partner Performance'!AH292</f>
        <v>0</v>
      </c>
      <c r="AM284" s="176">
        <f t="shared" si="9"/>
        <v>0</v>
      </c>
      <c r="AN284" s="175" t="str">
        <f>'Prep Partner Performance'!B$3</f>
        <v>PrEP Partner Performance Tool version 2.0.0</v>
      </c>
      <c r="AO284" s="197">
        <f>'Prep Partner Performance'!AJ292</f>
        <v>0</v>
      </c>
    </row>
    <row r="285" spans="1:41" x14ac:dyDescent="0.25">
      <c r="A285" s="176" t="str">
        <f t="shared" si="8"/>
        <v>202205</v>
      </c>
      <c r="B285" s="177">
        <f>'Prep Partner Performance'!AE$2</f>
        <v>2022</v>
      </c>
      <c r="C285" s="178" t="str">
        <f>'Prep Partner Performance'!Z$2</f>
        <v>05</v>
      </c>
      <c r="D285" s="176">
        <f>'Prep Partner Performance'!G$2</f>
        <v>14943</v>
      </c>
      <c r="E285" s="175" t="str">
        <f>'Prep Partner Performance'!C$2</f>
        <v>Kisima Health Centre</v>
      </c>
      <c r="F285" s="197" t="str">
        <f>'Prep Partner Performance'!B$285</f>
        <v>Died</v>
      </c>
      <c r="G285" s="175" t="str">
        <f>'Prep Partner Performance'!C293</f>
        <v>Pregnant and Breast Feeding Women</v>
      </c>
      <c r="H285" s="175" t="str">
        <f>'Prep Partner Performance'!D293</f>
        <v>P01-284</v>
      </c>
      <c r="I285" s="183">
        <f>'Prep Partner Performance'!E293</f>
        <v>0</v>
      </c>
      <c r="J285" s="183">
        <f>'Prep Partner Performance'!F293</f>
        <v>0</v>
      </c>
      <c r="K285" s="183">
        <f>'Prep Partner Performance'!G293</f>
        <v>0</v>
      </c>
      <c r="L285" s="183">
        <f>'Prep Partner Performance'!H293</f>
        <v>0</v>
      </c>
      <c r="M285" s="183">
        <f>'Prep Partner Performance'!I293</f>
        <v>0</v>
      </c>
      <c r="N285" s="183">
        <f>'Prep Partner Performance'!J293</f>
        <v>0</v>
      </c>
      <c r="O285" s="183">
        <f>'Prep Partner Performance'!K293</f>
        <v>0</v>
      </c>
      <c r="P285" s="183">
        <f>'Prep Partner Performance'!L293</f>
        <v>0</v>
      </c>
      <c r="Q285" s="183">
        <f>'Prep Partner Performance'!M293</f>
        <v>0</v>
      </c>
      <c r="R285" s="183">
        <f>'Prep Partner Performance'!N293</f>
        <v>0</v>
      </c>
      <c r="S285" s="183">
        <f>'Prep Partner Performance'!O293</f>
        <v>0</v>
      </c>
      <c r="T285" s="183">
        <f>'Prep Partner Performance'!P293</f>
        <v>0</v>
      </c>
      <c r="U285" s="183">
        <f>'Prep Partner Performance'!Q293</f>
        <v>0</v>
      </c>
      <c r="V285" s="183">
        <f>'Prep Partner Performance'!R293</f>
        <v>0</v>
      </c>
      <c r="W285" s="183">
        <f>'Prep Partner Performance'!S293</f>
        <v>0</v>
      </c>
      <c r="X285" s="183">
        <f>'Prep Partner Performance'!T293</f>
        <v>0</v>
      </c>
      <c r="Y285" s="183">
        <f>'Prep Partner Performance'!U293</f>
        <v>0</v>
      </c>
      <c r="Z285" s="183">
        <f>'Prep Partner Performance'!V293</f>
        <v>0</v>
      </c>
      <c r="AA285" s="183">
        <f>'Prep Partner Performance'!W293</f>
        <v>0</v>
      </c>
      <c r="AB285" s="183">
        <f>'Prep Partner Performance'!X293</f>
        <v>0</v>
      </c>
      <c r="AC285" s="183">
        <f>'Prep Partner Performance'!Y293</f>
        <v>0</v>
      </c>
      <c r="AD285" s="183">
        <f>'Prep Partner Performance'!Z293</f>
        <v>0</v>
      </c>
      <c r="AE285" s="183">
        <f>'Prep Partner Performance'!AA293</f>
        <v>0</v>
      </c>
      <c r="AF285" s="183">
        <f>'Prep Partner Performance'!AB293</f>
        <v>0</v>
      </c>
      <c r="AG285" s="183">
        <f>'Prep Partner Performance'!AC293</f>
        <v>0</v>
      </c>
      <c r="AH285" s="183">
        <f>'Prep Partner Performance'!AD293</f>
        <v>0</v>
      </c>
      <c r="AI285" s="183">
        <f>'Prep Partner Performance'!AE293</f>
        <v>0</v>
      </c>
      <c r="AJ285" s="183">
        <f>'Prep Partner Performance'!AF293</f>
        <v>0</v>
      </c>
      <c r="AK285" s="183">
        <f>'Prep Partner Performance'!AG293</f>
        <v>0</v>
      </c>
      <c r="AL285" s="183">
        <f>'Prep Partner Performance'!AH293</f>
        <v>0</v>
      </c>
      <c r="AM285" s="176">
        <f t="shared" si="9"/>
        <v>0</v>
      </c>
      <c r="AN285" s="175" t="str">
        <f>'Prep Partner Performance'!B$3</f>
        <v>PrEP Partner Performance Tool version 2.0.0</v>
      </c>
      <c r="AO285" s="197">
        <f>'Prep Partner Performance'!AJ293</f>
        <v>0</v>
      </c>
    </row>
    <row r="286" spans="1:41" x14ac:dyDescent="0.25">
      <c r="A286" s="176" t="str">
        <f t="shared" si="8"/>
        <v>202205</v>
      </c>
      <c r="B286" s="177">
        <f>'Prep Partner Performance'!AE$2</f>
        <v>2022</v>
      </c>
      <c r="C286" s="178" t="str">
        <f>'Prep Partner Performance'!Z$2</f>
        <v>05</v>
      </c>
      <c r="D286" s="176">
        <f>'Prep Partner Performance'!G$2</f>
        <v>14943</v>
      </c>
      <c r="E286" s="175" t="str">
        <f>'Prep Partner Performance'!C$2</f>
        <v>Kisima Health Centre</v>
      </c>
      <c r="F286" s="197" t="str">
        <f>'Prep Partner Performance'!B294</f>
        <v>Transfer Outs</v>
      </c>
      <c r="G286" s="175" t="str">
        <f>'Prep Partner Performance'!C294</f>
        <v>Transgender</v>
      </c>
      <c r="H286" s="175" t="str">
        <f>'Prep Partner Performance'!D294</f>
        <v>P01-285</v>
      </c>
      <c r="I286" s="183">
        <f>'Prep Partner Performance'!E294</f>
        <v>0</v>
      </c>
      <c r="J286" s="183">
        <f>'Prep Partner Performance'!F294</f>
        <v>0</v>
      </c>
      <c r="K286" s="183">
        <f>'Prep Partner Performance'!G294</f>
        <v>0</v>
      </c>
      <c r="L286" s="183">
        <f>'Prep Partner Performance'!H294</f>
        <v>0</v>
      </c>
      <c r="M286" s="183">
        <f>'Prep Partner Performance'!I294</f>
        <v>0</v>
      </c>
      <c r="N286" s="183">
        <f>'Prep Partner Performance'!J294</f>
        <v>0</v>
      </c>
      <c r="O286" s="183">
        <f>'Prep Partner Performance'!K294</f>
        <v>0</v>
      </c>
      <c r="P286" s="183">
        <f>'Prep Partner Performance'!L294</f>
        <v>0</v>
      </c>
      <c r="Q286" s="183">
        <f>'Prep Partner Performance'!M294</f>
        <v>0</v>
      </c>
      <c r="R286" s="183">
        <f>'Prep Partner Performance'!N294</f>
        <v>0</v>
      </c>
      <c r="S286" s="183">
        <f>'Prep Partner Performance'!O294</f>
        <v>0</v>
      </c>
      <c r="T286" s="183">
        <f>'Prep Partner Performance'!P294</f>
        <v>0</v>
      </c>
      <c r="U286" s="183">
        <f>'Prep Partner Performance'!Q294</f>
        <v>0</v>
      </c>
      <c r="V286" s="183">
        <f>'Prep Partner Performance'!R294</f>
        <v>0</v>
      </c>
      <c r="W286" s="183">
        <f>'Prep Partner Performance'!S294</f>
        <v>0</v>
      </c>
      <c r="X286" s="183">
        <f>'Prep Partner Performance'!T294</f>
        <v>0</v>
      </c>
      <c r="Y286" s="183">
        <f>'Prep Partner Performance'!U294</f>
        <v>0</v>
      </c>
      <c r="Z286" s="183">
        <f>'Prep Partner Performance'!V294</f>
        <v>0</v>
      </c>
      <c r="AA286" s="183">
        <f>'Prep Partner Performance'!W294</f>
        <v>0</v>
      </c>
      <c r="AB286" s="183">
        <f>'Prep Partner Performance'!X294</f>
        <v>0</v>
      </c>
      <c r="AC286" s="183">
        <f>'Prep Partner Performance'!Y294</f>
        <v>0</v>
      </c>
      <c r="AD286" s="183">
        <f>'Prep Partner Performance'!Z294</f>
        <v>0</v>
      </c>
      <c r="AE286" s="183">
        <f>'Prep Partner Performance'!AA294</f>
        <v>0</v>
      </c>
      <c r="AF286" s="183">
        <f>'Prep Partner Performance'!AB294</f>
        <v>0</v>
      </c>
      <c r="AG286" s="183">
        <f>'Prep Partner Performance'!AC294</f>
        <v>0</v>
      </c>
      <c r="AH286" s="183">
        <f>'Prep Partner Performance'!AD294</f>
        <v>0</v>
      </c>
      <c r="AI286" s="183">
        <f>'Prep Partner Performance'!AE294</f>
        <v>0</v>
      </c>
      <c r="AJ286" s="183">
        <f>'Prep Partner Performance'!AF294</f>
        <v>0</v>
      </c>
      <c r="AK286" s="183">
        <f>'Prep Partner Performance'!AG294</f>
        <v>0</v>
      </c>
      <c r="AL286" s="183">
        <f>'Prep Partner Performance'!AH294</f>
        <v>0</v>
      </c>
      <c r="AM286" s="176">
        <f t="shared" si="9"/>
        <v>0</v>
      </c>
      <c r="AN286" s="175" t="str">
        <f>'Prep Partner Performance'!B$3</f>
        <v>PrEP Partner Performance Tool version 2.0.0</v>
      </c>
      <c r="AO286" s="197">
        <f>'Prep Partner Performance'!AJ294</f>
        <v>0</v>
      </c>
    </row>
    <row r="287" spans="1:41" x14ac:dyDescent="0.25">
      <c r="A287" s="176" t="str">
        <f t="shared" si="8"/>
        <v>202205</v>
      </c>
      <c r="B287" s="177">
        <f>'Prep Partner Performance'!AE$2</f>
        <v>2022</v>
      </c>
      <c r="C287" s="178" t="str">
        <f>'Prep Partner Performance'!Z$2</f>
        <v>05</v>
      </c>
      <c r="D287" s="176">
        <f>'Prep Partner Performance'!G$2</f>
        <v>14943</v>
      </c>
      <c r="E287" s="175" t="str">
        <f>'Prep Partner Performance'!C$2</f>
        <v>Kisima Health Centre</v>
      </c>
      <c r="F287" s="197" t="str">
        <f>'Prep Partner Performance'!B$294</f>
        <v>Transfer Outs</v>
      </c>
      <c r="G287" s="175" t="str">
        <f>'Prep Partner Performance'!C295</f>
        <v>Adolescent Girls and Young Women</v>
      </c>
      <c r="H287" s="175" t="str">
        <f>'Prep Partner Performance'!D295</f>
        <v>P01-286</v>
      </c>
      <c r="I287" s="183">
        <f>'Prep Partner Performance'!E295</f>
        <v>0</v>
      </c>
      <c r="J287" s="183">
        <f>'Prep Partner Performance'!F295</f>
        <v>0</v>
      </c>
      <c r="K287" s="183">
        <f>'Prep Partner Performance'!G295</f>
        <v>0</v>
      </c>
      <c r="L287" s="183">
        <f>'Prep Partner Performance'!H295</f>
        <v>0</v>
      </c>
      <c r="M287" s="183">
        <f>'Prep Partner Performance'!I295</f>
        <v>0</v>
      </c>
      <c r="N287" s="183">
        <f>'Prep Partner Performance'!J295</f>
        <v>0</v>
      </c>
      <c r="O287" s="183">
        <f>'Prep Partner Performance'!K295</f>
        <v>0</v>
      </c>
      <c r="P287" s="183">
        <f>'Prep Partner Performance'!L295</f>
        <v>0</v>
      </c>
      <c r="Q287" s="183">
        <f>'Prep Partner Performance'!M295</f>
        <v>0</v>
      </c>
      <c r="R287" s="183">
        <f>'Prep Partner Performance'!N295</f>
        <v>0</v>
      </c>
      <c r="S287" s="183">
        <f>'Prep Partner Performance'!O295</f>
        <v>0</v>
      </c>
      <c r="T287" s="183">
        <f>'Prep Partner Performance'!P295</f>
        <v>0</v>
      </c>
      <c r="U287" s="183">
        <f>'Prep Partner Performance'!Q295</f>
        <v>0</v>
      </c>
      <c r="V287" s="183">
        <f>'Prep Partner Performance'!R295</f>
        <v>0</v>
      </c>
      <c r="W287" s="183">
        <f>'Prep Partner Performance'!S295</f>
        <v>0</v>
      </c>
      <c r="X287" s="183">
        <f>'Prep Partner Performance'!T295</f>
        <v>0</v>
      </c>
      <c r="Y287" s="183">
        <f>'Prep Partner Performance'!U295</f>
        <v>0</v>
      </c>
      <c r="Z287" s="183">
        <f>'Prep Partner Performance'!V295</f>
        <v>0</v>
      </c>
      <c r="AA287" s="183">
        <f>'Prep Partner Performance'!W295</f>
        <v>0</v>
      </c>
      <c r="AB287" s="183">
        <f>'Prep Partner Performance'!X295</f>
        <v>0</v>
      </c>
      <c r="AC287" s="183">
        <f>'Prep Partner Performance'!Y295</f>
        <v>0</v>
      </c>
      <c r="AD287" s="183">
        <f>'Prep Partner Performance'!Z295</f>
        <v>0</v>
      </c>
      <c r="AE287" s="183">
        <f>'Prep Partner Performance'!AA295</f>
        <v>0</v>
      </c>
      <c r="AF287" s="183">
        <f>'Prep Partner Performance'!AB295</f>
        <v>0</v>
      </c>
      <c r="AG287" s="183">
        <f>'Prep Partner Performance'!AC295</f>
        <v>0</v>
      </c>
      <c r="AH287" s="183">
        <f>'Prep Partner Performance'!AD295</f>
        <v>0</v>
      </c>
      <c r="AI287" s="183">
        <f>'Prep Partner Performance'!AE295</f>
        <v>0</v>
      </c>
      <c r="AJ287" s="183">
        <f>'Prep Partner Performance'!AF295</f>
        <v>0</v>
      </c>
      <c r="AK287" s="183">
        <f>'Prep Partner Performance'!AG295</f>
        <v>0</v>
      </c>
      <c r="AL287" s="183">
        <f>'Prep Partner Performance'!AH295</f>
        <v>0</v>
      </c>
      <c r="AM287" s="176">
        <f t="shared" si="9"/>
        <v>0</v>
      </c>
      <c r="AN287" s="175" t="str">
        <f>'Prep Partner Performance'!B$3</f>
        <v>PrEP Partner Performance Tool version 2.0.0</v>
      </c>
      <c r="AO287" s="197">
        <f>'Prep Partner Performance'!AJ295</f>
        <v>0</v>
      </c>
    </row>
    <row r="288" spans="1:41" x14ac:dyDescent="0.25">
      <c r="A288" s="176" t="str">
        <f t="shared" si="8"/>
        <v>202205</v>
      </c>
      <c r="B288" s="177">
        <f>'Prep Partner Performance'!AE$2</f>
        <v>2022</v>
      </c>
      <c r="C288" s="178" t="str">
        <f>'Prep Partner Performance'!Z$2</f>
        <v>05</v>
      </c>
      <c r="D288" s="176">
        <f>'Prep Partner Performance'!G$2</f>
        <v>14943</v>
      </c>
      <c r="E288" s="175" t="str">
        <f>'Prep Partner Performance'!C$2</f>
        <v>Kisima Health Centre</v>
      </c>
      <c r="F288" s="197" t="str">
        <f>'Prep Partner Performance'!B$294</f>
        <v>Transfer Outs</v>
      </c>
      <c r="G288" s="175" t="str">
        <f>'Prep Partner Performance'!C296</f>
        <v>Men who have Sex With Men</v>
      </c>
      <c r="H288" s="175" t="str">
        <f>'Prep Partner Performance'!D296</f>
        <v>P01-287</v>
      </c>
      <c r="I288" s="183">
        <f>'Prep Partner Performance'!E296</f>
        <v>0</v>
      </c>
      <c r="J288" s="183">
        <f>'Prep Partner Performance'!F296</f>
        <v>0</v>
      </c>
      <c r="K288" s="183">
        <f>'Prep Partner Performance'!G296</f>
        <v>0</v>
      </c>
      <c r="L288" s="183">
        <f>'Prep Partner Performance'!H296</f>
        <v>0</v>
      </c>
      <c r="M288" s="183">
        <f>'Prep Partner Performance'!I296</f>
        <v>0</v>
      </c>
      <c r="N288" s="183">
        <f>'Prep Partner Performance'!J296</f>
        <v>0</v>
      </c>
      <c r="O288" s="183">
        <f>'Prep Partner Performance'!K296</f>
        <v>0</v>
      </c>
      <c r="P288" s="183">
        <f>'Prep Partner Performance'!L296</f>
        <v>0</v>
      </c>
      <c r="Q288" s="183">
        <f>'Prep Partner Performance'!M296</f>
        <v>0</v>
      </c>
      <c r="R288" s="183">
        <f>'Prep Partner Performance'!N296</f>
        <v>0</v>
      </c>
      <c r="S288" s="183">
        <f>'Prep Partner Performance'!O296</f>
        <v>0</v>
      </c>
      <c r="T288" s="183">
        <f>'Prep Partner Performance'!P296</f>
        <v>0</v>
      </c>
      <c r="U288" s="183">
        <f>'Prep Partner Performance'!Q296</f>
        <v>0</v>
      </c>
      <c r="V288" s="183">
        <f>'Prep Partner Performance'!R296</f>
        <v>0</v>
      </c>
      <c r="W288" s="183">
        <f>'Prep Partner Performance'!S296</f>
        <v>0</v>
      </c>
      <c r="X288" s="183">
        <f>'Prep Partner Performance'!T296</f>
        <v>0</v>
      </c>
      <c r="Y288" s="183">
        <f>'Prep Partner Performance'!U296</f>
        <v>0</v>
      </c>
      <c r="Z288" s="183">
        <f>'Prep Partner Performance'!V296</f>
        <v>0</v>
      </c>
      <c r="AA288" s="183">
        <f>'Prep Partner Performance'!W296</f>
        <v>0</v>
      </c>
      <c r="AB288" s="183">
        <f>'Prep Partner Performance'!X296</f>
        <v>0</v>
      </c>
      <c r="AC288" s="183">
        <f>'Prep Partner Performance'!Y296</f>
        <v>0</v>
      </c>
      <c r="AD288" s="183">
        <f>'Prep Partner Performance'!Z296</f>
        <v>0</v>
      </c>
      <c r="AE288" s="183">
        <f>'Prep Partner Performance'!AA296</f>
        <v>0</v>
      </c>
      <c r="AF288" s="183">
        <f>'Prep Partner Performance'!AB296</f>
        <v>0</v>
      </c>
      <c r="AG288" s="183">
        <f>'Prep Partner Performance'!AC296</f>
        <v>0</v>
      </c>
      <c r="AH288" s="183">
        <f>'Prep Partner Performance'!AD296</f>
        <v>0</v>
      </c>
      <c r="AI288" s="183">
        <f>'Prep Partner Performance'!AE296</f>
        <v>0</v>
      </c>
      <c r="AJ288" s="183">
        <f>'Prep Partner Performance'!AF296</f>
        <v>0</v>
      </c>
      <c r="AK288" s="183">
        <f>'Prep Partner Performance'!AG296</f>
        <v>0</v>
      </c>
      <c r="AL288" s="183">
        <f>'Prep Partner Performance'!AH296</f>
        <v>0</v>
      </c>
      <c r="AM288" s="176">
        <f t="shared" si="9"/>
        <v>0</v>
      </c>
      <c r="AN288" s="175" t="str">
        <f>'Prep Partner Performance'!B$3</f>
        <v>PrEP Partner Performance Tool version 2.0.0</v>
      </c>
      <c r="AO288" s="197">
        <f>'Prep Partner Performance'!AJ296</f>
        <v>0</v>
      </c>
    </row>
    <row r="289" spans="1:41" x14ac:dyDescent="0.25">
      <c r="A289" s="176" t="str">
        <f t="shared" si="8"/>
        <v>202205</v>
      </c>
      <c r="B289" s="177">
        <f>'Prep Partner Performance'!AE$2</f>
        <v>2022</v>
      </c>
      <c r="C289" s="178" t="str">
        <f>'Prep Partner Performance'!Z$2</f>
        <v>05</v>
      </c>
      <c r="D289" s="176">
        <f>'Prep Partner Performance'!G$2</f>
        <v>14943</v>
      </c>
      <c r="E289" s="175" t="str">
        <f>'Prep Partner Performance'!C$2</f>
        <v>Kisima Health Centre</v>
      </c>
      <c r="F289" s="197" t="str">
        <f>'Prep Partner Performance'!B$294</f>
        <v>Transfer Outs</v>
      </c>
      <c r="G289" s="175" t="str">
        <f>'Prep Partner Performance'!C297</f>
        <v>Men at high risk</v>
      </c>
      <c r="H289" s="175" t="str">
        <f>'Prep Partner Performance'!D297</f>
        <v>P01-288</v>
      </c>
      <c r="I289" s="183">
        <f>'Prep Partner Performance'!E297</f>
        <v>0</v>
      </c>
      <c r="J289" s="183">
        <f>'Prep Partner Performance'!F297</f>
        <v>0</v>
      </c>
      <c r="K289" s="183">
        <f>'Prep Partner Performance'!G297</f>
        <v>0</v>
      </c>
      <c r="L289" s="183">
        <f>'Prep Partner Performance'!H297</f>
        <v>0</v>
      </c>
      <c r="M289" s="183">
        <f>'Prep Partner Performance'!I297</f>
        <v>0</v>
      </c>
      <c r="N289" s="183">
        <f>'Prep Partner Performance'!J297</f>
        <v>0</v>
      </c>
      <c r="O289" s="183">
        <f>'Prep Partner Performance'!K297</f>
        <v>0</v>
      </c>
      <c r="P289" s="183">
        <f>'Prep Partner Performance'!L297</f>
        <v>0</v>
      </c>
      <c r="Q289" s="183">
        <f>'Prep Partner Performance'!M297</f>
        <v>0</v>
      </c>
      <c r="R289" s="183">
        <f>'Prep Partner Performance'!N297</f>
        <v>0</v>
      </c>
      <c r="S289" s="183">
        <f>'Prep Partner Performance'!O297</f>
        <v>0</v>
      </c>
      <c r="T289" s="183">
        <f>'Prep Partner Performance'!P297</f>
        <v>0</v>
      </c>
      <c r="U289" s="183">
        <f>'Prep Partner Performance'!Q297</f>
        <v>0</v>
      </c>
      <c r="V289" s="183">
        <f>'Prep Partner Performance'!R297</f>
        <v>0</v>
      </c>
      <c r="W289" s="183">
        <f>'Prep Partner Performance'!S297</f>
        <v>0</v>
      </c>
      <c r="X289" s="183">
        <f>'Prep Partner Performance'!T297</f>
        <v>0</v>
      </c>
      <c r="Y289" s="183">
        <f>'Prep Partner Performance'!U297</f>
        <v>0</v>
      </c>
      <c r="Z289" s="183">
        <f>'Prep Partner Performance'!V297</f>
        <v>0</v>
      </c>
      <c r="AA289" s="183">
        <f>'Prep Partner Performance'!W297</f>
        <v>0</v>
      </c>
      <c r="AB289" s="183">
        <f>'Prep Partner Performance'!X297</f>
        <v>0</v>
      </c>
      <c r="AC289" s="183">
        <f>'Prep Partner Performance'!Y297</f>
        <v>0</v>
      </c>
      <c r="AD289" s="183">
        <f>'Prep Partner Performance'!Z297</f>
        <v>0</v>
      </c>
      <c r="AE289" s="183">
        <f>'Prep Partner Performance'!AA297</f>
        <v>0</v>
      </c>
      <c r="AF289" s="183">
        <f>'Prep Partner Performance'!AB297</f>
        <v>0</v>
      </c>
      <c r="AG289" s="183">
        <f>'Prep Partner Performance'!AC297</f>
        <v>0</v>
      </c>
      <c r="AH289" s="183">
        <f>'Prep Partner Performance'!AD297</f>
        <v>0</v>
      </c>
      <c r="AI289" s="183">
        <f>'Prep Partner Performance'!AE297</f>
        <v>0</v>
      </c>
      <c r="AJ289" s="183">
        <f>'Prep Partner Performance'!AF297</f>
        <v>0</v>
      </c>
      <c r="AK289" s="183">
        <f>'Prep Partner Performance'!AG297</f>
        <v>0</v>
      </c>
      <c r="AL289" s="183">
        <f>'Prep Partner Performance'!AH297</f>
        <v>0</v>
      </c>
      <c r="AM289" s="176">
        <f t="shared" si="9"/>
        <v>0</v>
      </c>
      <c r="AN289" s="175" t="str">
        <f>'Prep Partner Performance'!B$3</f>
        <v>PrEP Partner Performance Tool version 2.0.0</v>
      </c>
      <c r="AO289" s="197">
        <f>'Prep Partner Performance'!AJ297</f>
        <v>0</v>
      </c>
    </row>
    <row r="290" spans="1:41" x14ac:dyDescent="0.25">
      <c r="A290" s="176" t="str">
        <f t="shared" si="8"/>
        <v>202205</v>
      </c>
      <c r="B290" s="177">
        <f>'Prep Partner Performance'!AE$2</f>
        <v>2022</v>
      </c>
      <c r="C290" s="178" t="str">
        <f>'Prep Partner Performance'!Z$2</f>
        <v>05</v>
      </c>
      <c r="D290" s="176">
        <f>'Prep Partner Performance'!G$2</f>
        <v>14943</v>
      </c>
      <c r="E290" s="175" t="str">
        <f>'Prep Partner Performance'!C$2</f>
        <v>Kisima Health Centre</v>
      </c>
      <c r="F290" s="197" t="str">
        <f>'Prep Partner Performance'!B$294</f>
        <v>Transfer Outs</v>
      </c>
      <c r="G290" s="175" t="str">
        <f>'Prep Partner Performance'!C298</f>
        <v>Female Sex Workers</v>
      </c>
      <c r="H290" s="175" t="str">
        <f>'Prep Partner Performance'!D298</f>
        <v>P01-289</v>
      </c>
      <c r="I290" s="183">
        <f>'Prep Partner Performance'!E298</f>
        <v>0</v>
      </c>
      <c r="J290" s="183">
        <f>'Prep Partner Performance'!F298</f>
        <v>0</v>
      </c>
      <c r="K290" s="183">
        <f>'Prep Partner Performance'!G298</f>
        <v>0</v>
      </c>
      <c r="L290" s="183">
        <f>'Prep Partner Performance'!H298</f>
        <v>0</v>
      </c>
      <c r="M290" s="183">
        <f>'Prep Partner Performance'!I298</f>
        <v>0</v>
      </c>
      <c r="N290" s="183">
        <f>'Prep Partner Performance'!J298</f>
        <v>0</v>
      </c>
      <c r="O290" s="183">
        <f>'Prep Partner Performance'!K298</f>
        <v>0</v>
      </c>
      <c r="P290" s="183">
        <f>'Prep Partner Performance'!L298</f>
        <v>0</v>
      </c>
      <c r="Q290" s="183">
        <f>'Prep Partner Performance'!M298</f>
        <v>0</v>
      </c>
      <c r="R290" s="183">
        <f>'Prep Partner Performance'!N298</f>
        <v>0</v>
      </c>
      <c r="S290" s="183">
        <f>'Prep Partner Performance'!O298</f>
        <v>0</v>
      </c>
      <c r="T290" s="183">
        <f>'Prep Partner Performance'!P298</f>
        <v>0</v>
      </c>
      <c r="U290" s="183">
        <f>'Prep Partner Performance'!Q298</f>
        <v>0</v>
      </c>
      <c r="V290" s="183">
        <f>'Prep Partner Performance'!R298</f>
        <v>0</v>
      </c>
      <c r="W290" s="183">
        <f>'Prep Partner Performance'!S298</f>
        <v>0</v>
      </c>
      <c r="X290" s="183">
        <f>'Prep Partner Performance'!T298</f>
        <v>0</v>
      </c>
      <c r="Y290" s="183">
        <f>'Prep Partner Performance'!U298</f>
        <v>0</v>
      </c>
      <c r="Z290" s="183">
        <f>'Prep Partner Performance'!V298</f>
        <v>0</v>
      </c>
      <c r="AA290" s="183">
        <f>'Prep Partner Performance'!W298</f>
        <v>0</v>
      </c>
      <c r="AB290" s="183">
        <f>'Prep Partner Performance'!X298</f>
        <v>0</v>
      </c>
      <c r="AC290" s="183">
        <f>'Prep Partner Performance'!Y298</f>
        <v>0</v>
      </c>
      <c r="AD290" s="183">
        <f>'Prep Partner Performance'!Z298</f>
        <v>0</v>
      </c>
      <c r="AE290" s="183">
        <f>'Prep Partner Performance'!AA298</f>
        <v>0</v>
      </c>
      <c r="AF290" s="183">
        <f>'Prep Partner Performance'!AB298</f>
        <v>0</v>
      </c>
      <c r="AG290" s="183">
        <f>'Prep Partner Performance'!AC298</f>
        <v>0</v>
      </c>
      <c r="AH290" s="183">
        <f>'Prep Partner Performance'!AD298</f>
        <v>0</v>
      </c>
      <c r="AI290" s="183">
        <f>'Prep Partner Performance'!AE298</f>
        <v>0</v>
      </c>
      <c r="AJ290" s="183">
        <f>'Prep Partner Performance'!AF298</f>
        <v>0</v>
      </c>
      <c r="AK290" s="183">
        <f>'Prep Partner Performance'!AG298</f>
        <v>0</v>
      </c>
      <c r="AL290" s="183">
        <f>'Prep Partner Performance'!AH298</f>
        <v>0</v>
      </c>
      <c r="AM290" s="176">
        <f t="shared" si="9"/>
        <v>0</v>
      </c>
      <c r="AN290" s="175" t="str">
        <f>'Prep Partner Performance'!B$3</f>
        <v>PrEP Partner Performance Tool version 2.0.0</v>
      </c>
      <c r="AO290" s="197">
        <f>'Prep Partner Performance'!AJ298</f>
        <v>0</v>
      </c>
    </row>
    <row r="291" spans="1:41" x14ac:dyDescent="0.25">
      <c r="A291" s="176" t="str">
        <f t="shared" si="8"/>
        <v>202205</v>
      </c>
      <c r="B291" s="177">
        <f>'Prep Partner Performance'!AE$2</f>
        <v>2022</v>
      </c>
      <c r="C291" s="178" t="str">
        <f>'Prep Partner Performance'!Z$2</f>
        <v>05</v>
      </c>
      <c r="D291" s="176">
        <f>'Prep Partner Performance'!G$2</f>
        <v>14943</v>
      </c>
      <c r="E291" s="175" t="str">
        <f>'Prep Partner Performance'!C$2</f>
        <v>Kisima Health Centre</v>
      </c>
      <c r="F291" s="197" t="str">
        <f>'Prep Partner Performance'!B$294</f>
        <v>Transfer Outs</v>
      </c>
      <c r="G291" s="175" t="str">
        <f>'Prep Partner Performance'!C299</f>
        <v>People who Inject Drugs</v>
      </c>
      <c r="H291" s="175" t="str">
        <f>'Prep Partner Performance'!D299</f>
        <v>P01-290</v>
      </c>
      <c r="I291" s="183">
        <f>'Prep Partner Performance'!E299</f>
        <v>0</v>
      </c>
      <c r="J291" s="183">
        <f>'Prep Partner Performance'!F299</f>
        <v>0</v>
      </c>
      <c r="K291" s="183">
        <f>'Prep Partner Performance'!G299</f>
        <v>0</v>
      </c>
      <c r="L291" s="183">
        <f>'Prep Partner Performance'!H299</f>
        <v>0</v>
      </c>
      <c r="M291" s="183">
        <f>'Prep Partner Performance'!I299</f>
        <v>0</v>
      </c>
      <c r="N291" s="183">
        <f>'Prep Partner Performance'!J299</f>
        <v>0</v>
      </c>
      <c r="O291" s="183">
        <f>'Prep Partner Performance'!K299</f>
        <v>0</v>
      </c>
      <c r="P291" s="183">
        <f>'Prep Partner Performance'!L299</f>
        <v>0</v>
      </c>
      <c r="Q291" s="183">
        <f>'Prep Partner Performance'!M299</f>
        <v>0</v>
      </c>
      <c r="R291" s="183">
        <f>'Prep Partner Performance'!N299</f>
        <v>0</v>
      </c>
      <c r="S291" s="183">
        <f>'Prep Partner Performance'!O299</f>
        <v>0</v>
      </c>
      <c r="T291" s="183">
        <f>'Prep Partner Performance'!P299</f>
        <v>0</v>
      </c>
      <c r="U291" s="183">
        <f>'Prep Partner Performance'!Q299</f>
        <v>0</v>
      </c>
      <c r="V291" s="183">
        <f>'Prep Partner Performance'!R299</f>
        <v>0</v>
      </c>
      <c r="W291" s="183">
        <f>'Prep Partner Performance'!S299</f>
        <v>0</v>
      </c>
      <c r="X291" s="183">
        <f>'Prep Partner Performance'!T299</f>
        <v>0</v>
      </c>
      <c r="Y291" s="183">
        <f>'Prep Partner Performance'!U299</f>
        <v>0</v>
      </c>
      <c r="Z291" s="183">
        <f>'Prep Partner Performance'!V299</f>
        <v>0</v>
      </c>
      <c r="AA291" s="183">
        <f>'Prep Partner Performance'!W299</f>
        <v>0</v>
      </c>
      <c r="AB291" s="183">
        <f>'Prep Partner Performance'!X299</f>
        <v>0</v>
      </c>
      <c r="AC291" s="183">
        <f>'Prep Partner Performance'!Y299</f>
        <v>0</v>
      </c>
      <c r="AD291" s="183">
        <f>'Prep Partner Performance'!Z299</f>
        <v>0</v>
      </c>
      <c r="AE291" s="183">
        <f>'Prep Partner Performance'!AA299</f>
        <v>0</v>
      </c>
      <c r="AF291" s="183">
        <f>'Prep Partner Performance'!AB299</f>
        <v>0</v>
      </c>
      <c r="AG291" s="183">
        <f>'Prep Partner Performance'!AC299</f>
        <v>0</v>
      </c>
      <c r="AH291" s="183">
        <f>'Prep Partner Performance'!AD299</f>
        <v>0</v>
      </c>
      <c r="AI291" s="183">
        <f>'Prep Partner Performance'!AE299</f>
        <v>0</v>
      </c>
      <c r="AJ291" s="183">
        <f>'Prep Partner Performance'!AF299</f>
        <v>0</v>
      </c>
      <c r="AK291" s="183">
        <f>'Prep Partner Performance'!AG299</f>
        <v>0</v>
      </c>
      <c r="AL291" s="183">
        <f>'Prep Partner Performance'!AH299</f>
        <v>0</v>
      </c>
      <c r="AM291" s="176">
        <f t="shared" si="9"/>
        <v>0</v>
      </c>
      <c r="AN291" s="175" t="str">
        <f>'Prep Partner Performance'!B$3</f>
        <v>PrEP Partner Performance Tool version 2.0.0</v>
      </c>
      <c r="AO291" s="197">
        <f>'Prep Partner Performance'!AJ299</f>
        <v>0</v>
      </c>
    </row>
    <row r="292" spans="1:41" x14ac:dyDescent="0.25">
      <c r="A292" s="176" t="str">
        <f t="shared" si="8"/>
        <v>202205</v>
      </c>
      <c r="B292" s="177">
        <f>'Prep Partner Performance'!AE$2</f>
        <v>2022</v>
      </c>
      <c r="C292" s="178" t="str">
        <f>'Prep Partner Performance'!Z$2</f>
        <v>05</v>
      </c>
      <c r="D292" s="176">
        <f>'Prep Partner Performance'!G$2</f>
        <v>14943</v>
      </c>
      <c r="E292" s="175" t="str">
        <f>'Prep Partner Performance'!C$2</f>
        <v>Kisima Health Centre</v>
      </c>
      <c r="F292" s="197" t="str">
        <f>'Prep Partner Performance'!B$294</f>
        <v>Transfer Outs</v>
      </c>
      <c r="G292" s="175" t="str">
        <f>'Prep Partner Performance'!C300</f>
        <v>Other Women</v>
      </c>
      <c r="H292" s="175" t="str">
        <f>'Prep Partner Performance'!D300</f>
        <v>P01-291</v>
      </c>
      <c r="I292" s="183">
        <f>'Prep Partner Performance'!E300</f>
        <v>0</v>
      </c>
      <c r="J292" s="183">
        <f>'Prep Partner Performance'!F300</f>
        <v>0</v>
      </c>
      <c r="K292" s="183">
        <f>'Prep Partner Performance'!G300</f>
        <v>0</v>
      </c>
      <c r="L292" s="183">
        <f>'Prep Partner Performance'!H300</f>
        <v>0</v>
      </c>
      <c r="M292" s="183">
        <f>'Prep Partner Performance'!I300</f>
        <v>0</v>
      </c>
      <c r="N292" s="183">
        <f>'Prep Partner Performance'!J300</f>
        <v>0</v>
      </c>
      <c r="O292" s="183">
        <f>'Prep Partner Performance'!K300</f>
        <v>0</v>
      </c>
      <c r="P292" s="183">
        <f>'Prep Partner Performance'!L300</f>
        <v>0</v>
      </c>
      <c r="Q292" s="183">
        <f>'Prep Partner Performance'!M300</f>
        <v>0</v>
      </c>
      <c r="R292" s="183">
        <f>'Prep Partner Performance'!N300</f>
        <v>0</v>
      </c>
      <c r="S292" s="183">
        <f>'Prep Partner Performance'!O300</f>
        <v>0</v>
      </c>
      <c r="T292" s="183">
        <f>'Prep Partner Performance'!P300</f>
        <v>0</v>
      </c>
      <c r="U292" s="183">
        <f>'Prep Partner Performance'!Q300</f>
        <v>0</v>
      </c>
      <c r="V292" s="183">
        <f>'Prep Partner Performance'!R300</f>
        <v>0</v>
      </c>
      <c r="W292" s="183">
        <f>'Prep Partner Performance'!S300</f>
        <v>0</v>
      </c>
      <c r="X292" s="183">
        <f>'Prep Partner Performance'!T300</f>
        <v>0</v>
      </c>
      <c r="Y292" s="183">
        <f>'Prep Partner Performance'!U300</f>
        <v>0</v>
      </c>
      <c r="Z292" s="183">
        <f>'Prep Partner Performance'!V300</f>
        <v>0</v>
      </c>
      <c r="AA292" s="183">
        <f>'Prep Partner Performance'!W300</f>
        <v>0</v>
      </c>
      <c r="AB292" s="183">
        <f>'Prep Partner Performance'!X300</f>
        <v>0</v>
      </c>
      <c r="AC292" s="183">
        <f>'Prep Partner Performance'!Y300</f>
        <v>0</v>
      </c>
      <c r="AD292" s="183">
        <f>'Prep Partner Performance'!Z300</f>
        <v>0</v>
      </c>
      <c r="AE292" s="183">
        <f>'Prep Partner Performance'!AA300</f>
        <v>0</v>
      </c>
      <c r="AF292" s="183">
        <f>'Prep Partner Performance'!AB300</f>
        <v>0</v>
      </c>
      <c r="AG292" s="183">
        <f>'Prep Partner Performance'!AC300</f>
        <v>0</v>
      </c>
      <c r="AH292" s="183">
        <f>'Prep Partner Performance'!AD300</f>
        <v>0</v>
      </c>
      <c r="AI292" s="183">
        <f>'Prep Partner Performance'!AE300</f>
        <v>0</v>
      </c>
      <c r="AJ292" s="183">
        <f>'Prep Partner Performance'!AF300</f>
        <v>0</v>
      </c>
      <c r="AK292" s="183">
        <f>'Prep Partner Performance'!AG300</f>
        <v>0</v>
      </c>
      <c r="AL292" s="183">
        <f>'Prep Partner Performance'!AH300</f>
        <v>0</v>
      </c>
      <c r="AM292" s="176">
        <f t="shared" si="9"/>
        <v>0</v>
      </c>
      <c r="AN292" s="175" t="str">
        <f>'Prep Partner Performance'!B$3</f>
        <v>PrEP Partner Performance Tool version 2.0.0</v>
      </c>
      <c r="AO292" s="197">
        <f>'Prep Partner Performance'!AJ300</f>
        <v>0</v>
      </c>
    </row>
    <row r="293" spans="1:41" x14ac:dyDescent="0.25">
      <c r="A293" s="176" t="str">
        <f t="shared" si="8"/>
        <v>202205</v>
      </c>
      <c r="B293" s="177">
        <f>'Prep Partner Performance'!AE$2</f>
        <v>2022</v>
      </c>
      <c r="C293" s="178" t="str">
        <f>'Prep Partner Performance'!Z$2</f>
        <v>05</v>
      </c>
      <c r="D293" s="176">
        <f>'Prep Partner Performance'!G$2</f>
        <v>14943</v>
      </c>
      <c r="E293" s="175" t="str">
        <f>'Prep Partner Performance'!C$2</f>
        <v>Kisima Health Centre</v>
      </c>
      <c r="F293" s="197" t="str">
        <f>'Prep Partner Performance'!B$294</f>
        <v>Transfer Outs</v>
      </c>
      <c r="G293" s="175" t="str">
        <f>'Prep Partner Performance'!C301</f>
        <v>Serodiscordant Couple</v>
      </c>
      <c r="H293" s="175" t="str">
        <f>'Prep Partner Performance'!D301</f>
        <v>P01-292</v>
      </c>
      <c r="I293" s="183">
        <f>'Prep Partner Performance'!E301</f>
        <v>0</v>
      </c>
      <c r="J293" s="183">
        <f>'Prep Partner Performance'!F301</f>
        <v>0</v>
      </c>
      <c r="K293" s="183">
        <f>'Prep Partner Performance'!G301</f>
        <v>0</v>
      </c>
      <c r="L293" s="183">
        <f>'Prep Partner Performance'!H301</f>
        <v>0</v>
      </c>
      <c r="M293" s="183">
        <f>'Prep Partner Performance'!I301</f>
        <v>0</v>
      </c>
      <c r="N293" s="183">
        <f>'Prep Partner Performance'!J301</f>
        <v>0</v>
      </c>
      <c r="O293" s="183">
        <f>'Prep Partner Performance'!K301</f>
        <v>0</v>
      </c>
      <c r="P293" s="183">
        <f>'Prep Partner Performance'!L301</f>
        <v>0</v>
      </c>
      <c r="Q293" s="183">
        <f>'Prep Partner Performance'!M301</f>
        <v>0</v>
      </c>
      <c r="R293" s="183">
        <f>'Prep Partner Performance'!N301</f>
        <v>0</v>
      </c>
      <c r="S293" s="183">
        <f>'Prep Partner Performance'!O301</f>
        <v>0</v>
      </c>
      <c r="T293" s="183">
        <f>'Prep Partner Performance'!P301</f>
        <v>0</v>
      </c>
      <c r="U293" s="183">
        <f>'Prep Partner Performance'!Q301</f>
        <v>0</v>
      </c>
      <c r="V293" s="183">
        <f>'Prep Partner Performance'!R301</f>
        <v>0</v>
      </c>
      <c r="W293" s="183">
        <f>'Prep Partner Performance'!S301</f>
        <v>0</v>
      </c>
      <c r="X293" s="183">
        <f>'Prep Partner Performance'!T301</f>
        <v>0</v>
      </c>
      <c r="Y293" s="183">
        <f>'Prep Partner Performance'!U301</f>
        <v>0</v>
      </c>
      <c r="Z293" s="183">
        <f>'Prep Partner Performance'!V301</f>
        <v>0</v>
      </c>
      <c r="AA293" s="183">
        <f>'Prep Partner Performance'!W301</f>
        <v>0</v>
      </c>
      <c r="AB293" s="183">
        <f>'Prep Partner Performance'!X301</f>
        <v>0</v>
      </c>
      <c r="AC293" s="183">
        <f>'Prep Partner Performance'!Y301</f>
        <v>0</v>
      </c>
      <c r="AD293" s="183">
        <f>'Prep Partner Performance'!Z301</f>
        <v>0</v>
      </c>
      <c r="AE293" s="183">
        <f>'Prep Partner Performance'!AA301</f>
        <v>0</v>
      </c>
      <c r="AF293" s="183">
        <f>'Prep Partner Performance'!AB301</f>
        <v>0</v>
      </c>
      <c r="AG293" s="183">
        <f>'Prep Partner Performance'!AC301</f>
        <v>0</v>
      </c>
      <c r="AH293" s="183">
        <f>'Prep Partner Performance'!AD301</f>
        <v>0</v>
      </c>
      <c r="AI293" s="183">
        <f>'Prep Partner Performance'!AE301</f>
        <v>0</v>
      </c>
      <c r="AJ293" s="183">
        <f>'Prep Partner Performance'!AF301</f>
        <v>0</v>
      </c>
      <c r="AK293" s="183">
        <f>'Prep Partner Performance'!AG301</f>
        <v>0</v>
      </c>
      <c r="AL293" s="183">
        <f>'Prep Partner Performance'!AH301</f>
        <v>0</v>
      </c>
      <c r="AM293" s="176">
        <f t="shared" si="9"/>
        <v>0</v>
      </c>
      <c r="AN293" s="175" t="str">
        <f>'Prep Partner Performance'!B$3</f>
        <v>PrEP Partner Performance Tool version 2.0.0</v>
      </c>
      <c r="AO293" s="197">
        <f>'Prep Partner Performance'!AJ301</f>
        <v>0</v>
      </c>
    </row>
    <row r="294" spans="1:41" x14ac:dyDescent="0.25">
      <c r="A294" s="176" t="str">
        <f t="shared" si="8"/>
        <v>202205</v>
      </c>
      <c r="B294" s="177">
        <f>'Prep Partner Performance'!AE$2</f>
        <v>2022</v>
      </c>
      <c r="C294" s="178" t="str">
        <f>'Prep Partner Performance'!Z$2</f>
        <v>05</v>
      </c>
      <c r="D294" s="176">
        <f>'Prep Partner Performance'!G$2</f>
        <v>14943</v>
      </c>
      <c r="E294" s="175" t="str">
        <f>'Prep Partner Performance'!C$2</f>
        <v>Kisima Health Centre</v>
      </c>
      <c r="F294" s="197" t="str">
        <f>'Prep Partner Performance'!B$294</f>
        <v>Transfer Outs</v>
      </c>
      <c r="G294" s="175" t="str">
        <f>'Prep Partner Performance'!C302</f>
        <v>Pregnant and Breast Feeding Women</v>
      </c>
      <c r="H294" s="175" t="str">
        <f>'Prep Partner Performance'!D302</f>
        <v>P01-293</v>
      </c>
      <c r="I294" s="183">
        <f>'Prep Partner Performance'!E302</f>
        <v>0</v>
      </c>
      <c r="J294" s="183">
        <f>'Prep Partner Performance'!F302</f>
        <v>0</v>
      </c>
      <c r="K294" s="183">
        <f>'Prep Partner Performance'!G302</f>
        <v>0</v>
      </c>
      <c r="L294" s="183">
        <f>'Prep Partner Performance'!H302</f>
        <v>0</v>
      </c>
      <c r="M294" s="183">
        <f>'Prep Partner Performance'!I302</f>
        <v>0</v>
      </c>
      <c r="N294" s="183">
        <f>'Prep Partner Performance'!J302</f>
        <v>0</v>
      </c>
      <c r="O294" s="183">
        <f>'Prep Partner Performance'!K302</f>
        <v>0</v>
      </c>
      <c r="P294" s="183">
        <f>'Prep Partner Performance'!L302</f>
        <v>0</v>
      </c>
      <c r="Q294" s="183">
        <f>'Prep Partner Performance'!M302</f>
        <v>0</v>
      </c>
      <c r="R294" s="183">
        <f>'Prep Partner Performance'!N302</f>
        <v>0</v>
      </c>
      <c r="S294" s="183">
        <f>'Prep Partner Performance'!O302</f>
        <v>0</v>
      </c>
      <c r="T294" s="183">
        <f>'Prep Partner Performance'!P302</f>
        <v>0</v>
      </c>
      <c r="U294" s="183">
        <f>'Prep Partner Performance'!Q302</f>
        <v>0</v>
      </c>
      <c r="V294" s="183">
        <f>'Prep Partner Performance'!R302</f>
        <v>0</v>
      </c>
      <c r="W294" s="183">
        <f>'Prep Partner Performance'!S302</f>
        <v>0</v>
      </c>
      <c r="X294" s="183">
        <f>'Prep Partner Performance'!T302</f>
        <v>0</v>
      </c>
      <c r="Y294" s="183">
        <f>'Prep Partner Performance'!U302</f>
        <v>0</v>
      </c>
      <c r="Z294" s="183">
        <f>'Prep Partner Performance'!V302</f>
        <v>0</v>
      </c>
      <c r="AA294" s="183">
        <f>'Prep Partner Performance'!W302</f>
        <v>0</v>
      </c>
      <c r="AB294" s="183">
        <f>'Prep Partner Performance'!X302</f>
        <v>0</v>
      </c>
      <c r="AC294" s="183">
        <f>'Prep Partner Performance'!Y302</f>
        <v>0</v>
      </c>
      <c r="AD294" s="183">
        <f>'Prep Partner Performance'!Z302</f>
        <v>0</v>
      </c>
      <c r="AE294" s="183">
        <f>'Prep Partner Performance'!AA302</f>
        <v>0</v>
      </c>
      <c r="AF294" s="183">
        <f>'Prep Partner Performance'!AB302</f>
        <v>0</v>
      </c>
      <c r="AG294" s="183">
        <f>'Prep Partner Performance'!AC302</f>
        <v>0</v>
      </c>
      <c r="AH294" s="183">
        <f>'Prep Partner Performance'!AD302</f>
        <v>0</v>
      </c>
      <c r="AI294" s="183">
        <f>'Prep Partner Performance'!AE302</f>
        <v>0</v>
      </c>
      <c r="AJ294" s="183">
        <f>'Prep Partner Performance'!AF302</f>
        <v>0</v>
      </c>
      <c r="AK294" s="183">
        <f>'Prep Partner Performance'!AG302</f>
        <v>0</v>
      </c>
      <c r="AL294" s="183">
        <f>'Prep Partner Performance'!AH302</f>
        <v>0</v>
      </c>
      <c r="AM294" s="176">
        <f t="shared" si="9"/>
        <v>0</v>
      </c>
      <c r="AN294" s="175" t="str">
        <f>'Prep Partner Performance'!B$3</f>
        <v>PrEP Partner Performance Tool version 2.0.0</v>
      </c>
      <c r="AO294" s="197">
        <f>'Prep Partner Performance'!AJ302</f>
        <v>0</v>
      </c>
    </row>
    <row r="295" spans="1:41" x14ac:dyDescent="0.25">
      <c r="A295" s="176" t="str">
        <f t="shared" si="8"/>
        <v>202205</v>
      </c>
      <c r="B295" s="177">
        <f>'Prep Partner Performance'!AE$2</f>
        <v>2022</v>
      </c>
      <c r="C295" s="178" t="str">
        <f>'Prep Partner Performance'!Z$2</f>
        <v>05</v>
      </c>
      <c r="D295" s="176">
        <f>'Prep Partner Performance'!G$2</f>
        <v>14943</v>
      </c>
      <c r="E295" s="175" t="str">
        <f>'Prep Partner Performance'!C$2</f>
        <v>Kisima Health Centre</v>
      </c>
      <c r="F295" s="197" t="str">
        <f>'Prep Partner Performance'!B303</f>
        <v>Missed Drugs Pick ups</v>
      </c>
      <c r="G295" s="175" t="str">
        <f>'Prep Partner Performance'!C303</f>
        <v>Transgender</v>
      </c>
      <c r="H295" s="175" t="str">
        <f>'Prep Partner Performance'!D303</f>
        <v>P01-294</v>
      </c>
      <c r="I295" s="183">
        <f>'Prep Partner Performance'!E303</f>
        <v>0</v>
      </c>
      <c r="J295" s="183">
        <f>'Prep Partner Performance'!F303</f>
        <v>0</v>
      </c>
      <c r="K295" s="183">
        <f>'Prep Partner Performance'!G303</f>
        <v>0</v>
      </c>
      <c r="L295" s="183">
        <f>'Prep Partner Performance'!H303</f>
        <v>0</v>
      </c>
      <c r="M295" s="183">
        <f>'Prep Partner Performance'!I303</f>
        <v>0</v>
      </c>
      <c r="N295" s="183">
        <f>'Prep Partner Performance'!J303</f>
        <v>0</v>
      </c>
      <c r="O295" s="183">
        <f>'Prep Partner Performance'!K303</f>
        <v>0</v>
      </c>
      <c r="P295" s="183">
        <f>'Prep Partner Performance'!L303</f>
        <v>0</v>
      </c>
      <c r="Q295" s="183">
        <f>'Prep Partner Performance'!M303</f>
        <v>0</v>
      </c>
      <c r="R295" s="183">
        <f>'Prep Partner Performance'!N303</f>
        <v>0</v>
      </c>
      <c r="S295" s="183">
        <f>'Prep Partner Performance'!O303</f>
        <v>0</v>
      </c>
      <c r="T295" s="183">
        <f>'Prep Partner Performance'!P303</f>
        <v>0</v>
      </c>
      <c r="U295" s="183">
        <f>'Prep Partner Performance'!Q303</f>
        <v>0</v>
      </c>
      <c r="V295" s="183">
        <f>'Prep Partner Performance'!R303</f>
        <v>0</v>
      </c>
      <c r="W295" s="183">
        <f>'Prep Partner Performance'!S303</f>
        <v>0</v>
      </c>
      <c r="X295" s="183">
        <f>'Prep Partner Performance'!T303</f>
        <v>0</v>
      </c>
      <c r="Y295" s="183">
        <f>'Prep Partner Performance'!U303</f>
        <v>0</v>
      </c>
      <c r="Z295" s="183">
        <f>'Prep Partner Performance'!V303</f>
        <v>0</v>
      </c>
      <c r="AA295" s="183">
        <f>'Prep Partner Performance'!W303</f>
        <v>0</v>
      </c>
      <c r="AB295" s="183">
        <f>'Prep Partner Performance'!X303</f>
        <v>0</v>
      </c>
      <c r="AC295" s="183">
        <f>'Prep Partner Performance'!Y303</f>
        <v>0</v>
      </c>
      <c r="AD295" s="183">
        <f>'Prep Partner Performance'!Z303</f>
        <v>0</v>
      </c>
      <c r="AE295" s="183">
        <f>'Prep Partner Performance'!AA303</f>
        <v>0</v>
      </c>
      <c r="AF295" s="183">
        <f>'Prep Partner Performance'!AB303</f>
        <v>0</v>
      </c>
      <c r="AG295" s="183">
        <f>'Prep Partner Performance'!AC303</f>
        <v>0</v>
      </c>
      <c r="AH295" s="183">
        <f>'Prep Partner Performance'!AD303</f>
        <v>0</v>
      </c>
      <c r="AI295" s="183">
        <f>'Prep Partner Performance'!AE303</f>
        <v>0</v>
      </c>
      <c r="AJ295" s="183">
        <f>'Prep Partner Performance'!AF303</f>
        <v>0</v>
      </c>
      <c r="AK295" s="183">
        <f>'Prep Partner Performance'!AG303</f>
        <v>0</v>
      </c>
      <c r="AL295" s="183">
        <f>'Prep Partner Performance'!AH303</f>
        <v>0</v>
      </c>
      <c r="AM295" s="176">
        <f t="shared" si="9"/>
        <v>0</v>
      </c>
      <c r="AN295" s="175" t="str">
        <f>'Prep Partner Performance'!B$3</f>
        <v>PrEP Partner Performance Tool version 2.0.0</v>
      </c>
      <c r="AO295" s="197">
        <f>'Prep Partner Performance'!AJ303</f>
        <v>0</v>
      </c>
    </row>
    <row r="296" spans="1:41" x14ac:dyDescent="0.25">
      <c r="A296" s="176" t="str">
        <f t="shared" si="8"/>
        <v>202205</v>
      </c>
      <c r="B296" s="177">
        <f>'Prep Partner Performance'!AE$2</f>
        <v>2022</v>
      </c>
      <c r="C296" s="178" t="str">
        <f>'Prep Partner Performance'!Z$2</f>
        <v>05</v>
      </c>
      <c r="D296" s="176">
        <f>'Prep Partner Performance'!G$2</f>
        <v>14943</v>
      </c>
      <c r="E296" s="175" t="str">
        <f>'Prep Partner Performance'!C$2</f>
        <v>Kisima Health Centre</v>
      </c>
      <c r="F296" s="197" t="str">
        <f>'Prep Partner Performance'!B$303</f>
        <v>Missed Drugs Pick ups</v>
      </c>
      <c r="G296" s="175" t="str">
        <f>'Prep Partner Performance'!C304</f>
        <v>Adolescent Girls and Young Women</v>
      </c>
      <c r="H296" s="175" t="str">
        <f>'Prep Partner Performance'!D304</f>
        <v>P01-295</v>
      </c>
      <c r="I296" s="183">
        <f>'Prep Partner Performance'!E304</f>
        <v>0</v>
      </c>
      <c r="J296" s="183">
        <f>'Prep Partner Performance'!F304</f>
        <v>0</v>
      </c>
      <c r="K296" s="183">
        <f>'Prep Partner Performance'!G304</f>
        <v>0</v>
      </c>
      <c r="L296" s="183">
        <f>'Prep Partner Performance'!H304</f>
        <v>0</v>
      </c>
      <c r="M296" s="183">
        <f>'Prep Partner Performance'!I304</f>
        <v>0</v>
      </c>
      <c r="N296" s="183">
        <f>'Prep Partner Performance'!J304</f>
        <v>0</v>
      </c>
      <c r="O296" s="183">
        <f>'Prep Partner Performance'!K304</f>
        <v>0</v>
      </c>
      <c r="P296" s="183">
        <f>'Prep Partner Performance'!L304</f>
        <v>0</v>
      </c>
      <c r="Q296" s="183">
        <f>'Prep Partner Performance'!M304</f>
        <v>0</v>
      </c>
      <c r="R296" s="183">
        <f>'Prep Partner Performance'!N304</f>
        <v>0</v>
      </c>
      <c r="S296" s="183">
        <f>'Prep Partner Performance'!O304</f>
        <v>0</v>
      </c>
      <c r="T296" s="183">
        <f>'Prep Partner Performance'!P304</f>
        <v>0</v>
      </c>
      <c r="U296" s="183">
        <f>'Prep Partner Performance'!Q304</f>
        <v>0</v>
      </c>
      <c r="V296" s="183">
        <f>'Prep Partner Performance'!R304</f>
        <v>0</v>
      </c>
      <c r="W296" s="183">
        <f>'Prep Partner Performance'!S304</f>
        <v>0</v>
      </c>
      <c r="X296" s="183">
        <f>'Prep Partner Performance'!T304</f>
        <v>0</v>
      </c>
      <c r="Y296" s="183">
        <f>'Prep Partner Performance'!U304</f>
        <v>0</v>
      </c>
      <c r="Z296" s="183">
        <f>'Prep Partner Performance'!V304</f>
        <v>0</v>
      </c>
      <c r="AA296" s="183">
        <f>'Prep Partner Performance'!W304</f>
        <v>0</v>
      </c>
      <c r="AB296" s="183">
        <f>'Prep Partner Performance'!X304</f>
        <v>0</v>
      </c>
      <c r="AC296" s="183">
        <f>'Prep Partner Performance'!Y304</f>
        <v>0</v>
      </c>
      <c r="AD296" s="183">
        <f>'Prep Partner Performance'!Z304</f>
        <v>0</v>
      </c>
      <c r="AE296" s="183">
        <f>'Prep Partner Performance'!AA304</f>
        <v>0</v>
      </c>
      <c r="AF296" s="183">
        <f>'Prep Partner Performance'!AB304</f>
        <v>0</v>
      </c>
      <c r="AG296" s="183">
        <f>'Prep Partner Performance'!AC304</f>
        <v>0</v>
      </c>
      <c r="AH296" s="183">
        <f>'Prep Partner Performance'!AD304</f>
        <v>0</v>
      </c>
      <c r="AI296" s="183">
        <f>'Prep Partner Performance'!AE304</f>
        <v>0</v>
      </c>
      <c r="AJ296" s="183">
        <f>'Prep Partner Performance'!AF304</f>
        <v>0</v>
      </c>
      <c r="AK296" s="183">
        <f>'Prep Partner Performance'!AG304</f>
        <v>0</v>
      </c>
      <c r="AL296" s="183">
        <f>'Prep Partner Performance'!AH304</f>
        <v>0</v>
      </c>
      <c r="AM296" s="176">
        <f t="shared" si="9"/>
        <v>0</v>
      </c>
      <c r="AN296" s="175" t="str">
        <f>'Prep Partner Performance'!B$3</f>
        <v>PrEP Partner Performance Tool version 2.0.0</v>
      </c>
      <c r="AO296" s="197">
        <f>'Prep Partner Performance'!AJ304</f>
        <v>0</v>
      </c>
    </row>
    <row r="297" spans="1:41" x14ac:dyDescent="0.25">
      <c r="A297" s="176" t="str">
        <f t="shared" si="8"/>
        <v>202205</v>
      </c>
      <c r="B297" s="177">
        <f>'Prep Partner Performance'!AE$2</f>
        <v>2022</v>
      </c>
      <c r="C297" s="178" t="str">
        <f>'Prep Partner Performance'!Z$2</f>
        <v>05</v>
      </c>
      <c r="D297" s="176">
        <f>'Prep Partner Performance'!G$2</f>
        <v>14943</v>
      </c>
      <c r="E297" s="175" t="str">
        <f>'Prep Partner Performance'!C$2</f>
        <v>Kisima Health Centre</v>
      </c>
      <c r="F297" s="197" t="str">
        <f>'Prep Partner Performance'!B$303</f>
        <v>Missed Drugs Pick ups</v>
      </c>
      <c r="G297" s="175" t="str">
        <f>'Prep Partner Performance'!C305</f>
        <v>Men who have Sex With Men</v>
      </c>
      <c r="H297" s="175" t="str">
        <f>'Prep Partner Performance'!D305</f>
        <v>P01-296</v>
      </c>
      <c r="I297" s="183">
        <f>'Prep Partner Performance'!E305</f>
        <v>0</v>
      </c>
      <c r="J297" s="183">
        <f>'Prep Partner Performance'!F305</f>
        <v>0</v>
      </c>
      <c r="K297" s="183">
        <f>'Prep Partner Performance'!G305</f>
        <v>0</v>
      </c>
      <c r="L297" s="183">
        <f>'Prep Partner Performance'!H305</f>
        <v>0</v>
      </c>
      <c r="M297" s="183">
        <f>'Prep Partner Performance'!I305</f>
        <v>0</v>
      </c>
      <c r="N297" s="183">
        <f>'Prep Partner Performance'!J305</f>
        <v>0</v>
      </c>
      <c r="O297" s="183">
        <f>'Prep Partner Performance'!K305</f>
        <v>0</v>
      </c>
      <c r="P297" s="183">
        <f>'Prep Partner Performance'!L305</f>
        <v>0</v>
      </c>
      <c r="Q297" s="183">
        <f>'Prep Partner Performance'!M305</f>
        <v>0</v>
      </c>
      <c r="R297" s="183">
        <f>'Prep Partner Performance'!N305</f>
        <v>0</v>
      </c>
      <c r="S297" s="183">
        <f>'Prep Partner Performance'!O305</f>
        <v>0</v>
      </c>
      <c r="T297" s="183">
        <f>'Prep Partner Performance'!P305</f>
        <v>0</v>
      </c>
      <c r="U297" s="183">
        <f>'Prep Partner Performance'!Q305</f>
        <v>0</v>
      </c>
      <c r="V297" s="183">
        <f>'Prep Partner Performance'!R305</f>
        <v>0</v>
      </c>
      <c r="W297" s="183">
        <f>'Prep Partner Performance'!S305</f>
        <v>0</v>
      </c>
      <c r="X297" s="183">
        <f>'Prep Partner Performance'!T305</f>
        <v>0</v>
      </c>
      <c r="Y297" s="183">
        <f>'Prep Partner Performance'!U305</f>
        <v>0</v>
      </c>
      <c r="Z297" s="183">
        <f>'Prep Partner Performance'!V305</f>
        <v>0</v>
      </c>
      <c r="AA297" s="183">
        <f>'Prep Partner Performance'!W305</f>
        <v>0</v>
      </c>
      <c r="AB297" s="183">
        <f>'Prep Partner Performance'!X305</f>
        <v>0</v>
      </c>
      <c r="AC297" s="183">
        <f>'Prep Partner Performance'!Y305</f>
        <v>0</v>
      </c>
      <c r="AD297" s="183">
        <f>'Prep Partner Performance'!Z305</f>
        <v>0</v>
      </c>
      <c r="AE297" s="183">
        <f>'Prep Partner Performance'!AA305</f>
        <v>0</v>
      </c>
      <c r="AF297" s="183">
        <f>'Prep Partner Performance'!AB305</f>
        <v>0</v>
      </c>
      <c r="AG297" s="183">
        <f>'Prep Partner Performance'!AC305</f>
        <v>0</v>
      </c>
      <c r="AH297" s="183">
        <f>'Prep Partner Performance'!AD305</f>
        <v>0</v>
      </c>
      <c r="AI297" s="183">
        <f>'Prep Partner Performance'!AE305</f>
        <v>0</v>
      </c>
      <c r="AJ297" s="183">
        <f>'Prep Partner Performance'!AF305</f>
        <v>0</v>
      </c>
      <c r="AK297" s="183">
        <f>'Prep Partner Performance'!AG305</f>
        <v>0</v>
      </c>
      <c r="AL297" s="183">
        <f>'Prep Partner Performance'!AH305</f>
        <v>0</v>
      </c>
      <c r="AM297" s="176">
        <f t="shared" si="9"/>
        <v>0</v>
      </c>
      <c r="AN297" s="175" t="str">
        <f>'Prep Partner Performance'!B$3</f>
        <v>PrEP Partner Performance Tool version 2.0.0</v>
      </c>
      <c r="AO297" s="197">
        <f>'Prep Partner Performance'!AJ305</f>
        <v>0</v>
      </c>
    </row>
    <row r="298" spans="1:41" x14ac:dyDescent="0.25">
      <c r="A298" s="176" t="str">
        <f t="shared" si="8"/>
        <v>202205</v>
      </c>
      <c r="B298" s="177">
        <f>'Prep Partner Performance'!AE$2</f>
        <v>2022</v>
      </c>
      <c r="C298" s="178" t="str">
        <f>'Prep Partner Performance'!Z$2</f>
        <v>05</v>
      </c>
      <c r="D298" s="176">
        <f>'Prep Partner Performance'!G$2</f>
        <v>14943</v>
      </c>
      <c r="E298" s="175" t="str">
        <f>'Prep Partner Performance'!C$2</f>
        <v>Kisima Health Centre</v>
      </c>
      <c r="F298" s="197" t="str">
        <f>'Prep Partner Performance'!B$303</f>
        <v>Missed Drugs Pick ups</v>
      </c>
      <c r="G298" s="175" t="str">
        <f>'Prep Partner Performance'!C306</f>
        <v>Men at high risk</v>
      </c>
      <c r="H298" s="175" t="str">
        <f>'Prep Partner Performance'!D306</f>
        <v>P01-297</v>
      </c>
      <c r="I298" s="183">
        <f>'Prep Partner Performance'!E306</f>
        <v>0</v>
      </c>
      <c r="J298" s="183">
        <f>'Prep Partner Performance'!F306</f>
        <v>0</v>
      </c>
      <c r="K298" s="183">
        <f>'Prep Partner Performance'!G306</f>
        <v>0</v>
      </c>
      <c r="L298" s="183">
        <f>'Prep Partner Performance'!H306</f>
        <v>0</v>
      </c>
      <c r="M298" s="183">
        <f>'Prep Partner Performance'!I306</f>
        <v>0</v>
      </c>
      <c r="N298" s="183">
        <f>'Prep Partner Performance'!J306</f>
        <v>0</v>
      </c>
      <c r="O298" s="183">
        <f>'Prep Partner Performance'!K306</f>
        <v>0</v>
      </c>
      <c r="P298" s="183">
        <f>'Prep Partner Performance'!L306</f>
        <v>0</v>
      </c>
      <c r="Q298" s="183">
        <f>'Prep Partner Performance'!M306</f>
        <v>0</v>
      </c>
      <c r="R298" s="183">
        <f>'Prep Partner Performance'!N306</f>
        <v>0</v>
      </c>
      <c r="S298" s="183">
        <f>'Prep Partner Performance'!O306</f>
        <v>0</v>
      </c>
      <c r="T298" s="183">
        <f>'Prep Partner Performance'!P306</f>
        <v>0</v>
      </c>
      <c r="U298" s="183">
        <f>'Prep Partner Performance'!Q306</f>
        <v>0</v>
      </c>
      <c r="V298" s="183">
        <f>'Prep Partner Performance'!R306</f>
        <v>0</v>
      </c>
      <c r="W298" s="183">
        <f>'Prep Partner Performance'!S306</f>
        <v>0</v>
      </c>
      <c r="X298" s="183">
        <f>'Prep Partner Performance'!T306</f>
        <v>0</v>
      </c>
      <c r="Y298" s="183">
        <f>'Prep Partner Performance'!U306</f>
        <v>0</v>
      </c>
      <c r="Z298" s="183">
        <f>'Prep Partner Performance'!V306</f>
        <v>0</v>
      </c>
      <c r="AA298" s="183">
        <f>'Prep Partner Performance'!W306</f>
        <v>0</v>
      </c>
      <c r="AB298" s="183">
        <f>'Prep Partner Performance'!X306</f>
        <v>0</v>
      </c>
      <c r="AC298" s="183">
        <f>'Prep Partner Performance'!Y306</f>
        <v>0</v>
      </c>
      <c r="AD298" s="183">
        <f>'Prep Partner Performance'!Z306</f>
        <v>0</v>
      </c>
      <c r="AE298" s="183">
        <f>'Prep Partner Performance'!AA306</f>
        <v>0</v>
      </c>
      <c r="AF298" s="183">
        <f>'Prep Partner Performance'!AB306</f>
        <v>0</v>
      </c>
      <c r="AG298" s="183">
        <f>'Prep Partner Performance'!AC306</f>
        <v>0</v>
      </c>
      <c r="AH298" s="183">
        <f>'Prep Partner Performance'!AD306</f>
        <v>0</v>
      </c>
      <c r="AI298" s="183">
        <f>'Prep Partner Performance'!AE306</f>
        <v>0</v>
      </c>
      <c r="AJ298" s="183">
        <f>'Prep Partner Performance'!AF306</f>
        <v>0</v>
      </c>
      <c r="AK298" s="183">
        <f>'Prep Partner Performance'!AG306</f>
        <v>0</v>
      </c>
      <c r="AL298" s="183">
        <f>'Prep Partner Performance'!AH306</f>
        <v>0</v>
      </c>
      <c r="AM298" s="176">
        <f t="shared" si="9"/>
        <v>0</v>
      </c>
      <c r="AN298" s="175" t="str">
        <f>'Prep Partner Performance'!B$3</f>
        <v>PrEP Partner Performance Tool version 2.0.0</v>
      </c>
      <c r="AO298" s="197">
        <f>'Prep Partner Performance'!AJ306</f>
        <v>0</v>
      </c>
    </row>
    <row r="299" spans="1:41" x14ac:dyDescent="0.25">
      <c r="A299" s="176" t="str">
        <f t="shared" si="8"/>
        <v>202205</v>
      </c>
      <c r="B299" s="177">
        <f>'Prep Partner Performance'!AE$2</f>
        <v>2022</v>
      </c>
      <c r="C299" s="178" t="str">
        <f>'Prep Partner Performance'!Z$2</f>
        <v>05</v>
      </c>
      <c r="D299" s="176">
        <f>'Prep Partner Performance'!G$2</f>
        <v>14943</v>
      </c>
      <c r="E299" s="175" t="str">
        <f>'Prep Partner Performance'!C$2</f>
        <v>Kisima Health Centre</v>
      </c>
      <c r="F299" s="197" t="str">
        <f>'Prep Partner Performance'!B$303</f>
        <v>Missed Drugs Pick ups</v>
      </c>
      <c r="G299" s="175" t="str">
        <f>'Prep Partner Performance'!C307</f>
        <v>Female Sex Workers</v>
      </c>
      <c r="H299" s="175" t="str">
        <f>'Prep Partner Performance'!D307</f>
        <v>P01-298</v>
      </c>
      <c r="I299" s="183">
        <f>'Prep Partner Performance'!E307</f>
        <v>0</v>
      </c>
      <c r="J299" s="183">
        <f>'Prep Partner Performance'!F307</f>
        <v>0</v>
      </c>
      <c r="K299" s="183">
        <f>'Prep Partner Performance'!G307</f>
        <v>0</v>
      </c>
      <c r="L299" s="183">
        <f>'Prep Partner Performance'!H307</f>
        <v>0</v>
      </c>
      <c r="M299" s="183">
        <f>'Prep Partner Performance'!I307</f>
        <v>0</v>
      </c>
      <c r="N299" s="183">
        <f>'Prep Partner Performance'!J307</f>
        <v>0</v>
      </c>
      <c r="O299" s="183">
        <f>'Prep Partner Performance'!K307</f>
        <v>0</v>
      </c>
      <c r="P299" s="183">
        <f>'Prep Partner Performance'!L307</f>
        <v>0</v>
      </c>
      <c r="Q299" s="183">
        <f>'Prep Partner Performance'!M307</f>
        <v>0</v>
      </c>
      <c r="R299" s="183">
        <f>'Prep Partner Performance'!N307</f>
        <v>0</v>
      </c>
      <c r="S299" s="183">
        <f>'Prep Partner Performance'!O307</f>
        <v>0</v>
      </c>
      <c r="T299" s="183">
        <f>'Prep Partner Performance'!P307</f>
        <v>0</v>
      </c>
      <c r="U299" s="183">
        <f>'Prep Partner Performance'!Q307</f>
        <v>0</v>
      </c>
      <c r="V299" s="183">
        <f>'Prep Partner Performance'!R307</f>
        <v>0</v>
      </c>
      <c r="W299" s="183">
        <f>'Prep Partner Performance'!S307</f>
        <v>0</v>
      </c>
      <c r="X299" s="183">
        <f>'Prep Partner Performance'!T307</f>
        <v>0</v>
      </c>
      <c r="Y299" s="183">
        <f>'Prep Partner Performance'!U307</f>
        <v>0</v>
      </c>
      <c r="Z299" s="183">
        <f>'Prep Partner Performance'!V307</f>
        <v>0</v>
      </c>
      <c r="AA299" s="183">
        <f>'Prep Partner Performance'!W307</f>
        <v>0</v>
      </c>
      <c r="AB299" s="183">
        <f>'Prep Partner Performance'!X307</f>
        <v>0</v>
      </c>
      <c r="AC299" s="183">
        <f>'Prep Partner Performance'!Y307</f>
        <v>0</v>
      </c>
      <c r="AD299" s="183">
        <f>'Prep Partner Performance'!Z307</f>
        <v>0</v>
      </c>
      <c r="AE299" s="183">
        <f>'Prep Partner Performance'!AA307</f>
        <v>0</v>
      </c>
      <c r="AF299" s="183">
        <f>'Prep Partner Performance'!AB307</f>
        <v>0</v>
      </c>
      <c r="AG299" s="183">
        <f>'Prep Partner Performance'!AC307</f>
        <v>0</v>
      </c>
      <c r="AH299" s="183">
        <f>'Prep Partner Performance'!AD307</f>
        <v>0</v>
      </c>
      <c r="AI299" s="183">
        <f>'Prep Partner Performance'!AE307</f>
        <v>0</v>
      </c>
      <c r="AJ299" s="183">
        <f>'Prep Partner Performance'!AF307</f>
        <v>0</v>
      </c>
      <c r="AK299" s="183">
        <f>'Prep Partner Performance'!AG307</f>
        <v>0</v>
      </c>
      <c r="AL299" s="183">
        <f>'Prep Partner Performance'!AH307</f>
        <v>0</v>
      </c>
      <c r="AM299" s="176">
        <f t="shared" si="9"/>
        <v>0</v>
      </c>
      <c r="AN299" s="175" t="str">
        <f>'Prep Partner Performance'!B$3</f>
        <v>PrEP Partner Performance Tool version 2.0.0</v>
      </c>
      <c r="AO299" s="197">
        <f>'Prep Partner Performance'!AJ307</f>
        <v>0</v>
      </c>
    </row>
    <row r="300" spans="1:41" x14ac:dyDescent="0.25">
      <c r="A300" s="176" t="str">
        <f t="shared" si="8"/>
        <v>202205</v>
      </c>
      <c r="B300" s="177">
        <f>'Prep Partner Performance'!AE$2</f>
        <v>2022</v>
      </c>
      <c r="C300" s="178" t="str">
        <f>'Prep Partner Performance'!Z$2</f>
        <v>05</v>
      </c>
      <c r="D300" s="176">
        <f>'Prep Partner Performance'!G$2</f>
        <v>14943</v>
      </c>
      <c r="E300" s="175" t="str">
        <f>'Prep Partner Performance'!C$2</f>
        <v>Kisima Health Centre</v>
      </c>
      <c r="F300" s="197" t="str">
        <f>'Prep Partner Performance'!B$303</f>
        <v>Missed Drugs Pick ups</v>
      </c>
      <c r="G300" s="175" t="str">
        <f>'Prep Partner Performance'!C308</f>
        <v>People who Inject Drugs</v>
      </c>
      <c r="H300" s="175" t="str">
        <f>'Prep Partner Performance'!D308</f>
        <v>P01-299</v>
      </c>
      <c r="I300" s="183">
        <f>'Prep Partner Performance'!E308</f>
        <v>0</v>
      </c>
      <c r="J300" s="183">
        <f>'Prep Partner Performance'!F308</f>
        <v>0</v>
      </c>
      <c r="K300" s="183">
        <f>'Prep Partner Performance'!G308</f>
        <v>0</v>
      </c>
      <c r="L300" s="183">
        <f>'Prep Partner Performance'!H308</f>
        <v>0</v>
      </c>
      <c r="M300" s="183">
        <f>'Prep Partner Performance'!I308</f>
        <v>0</v>
      </c>
      <c r="N300" s="183">
        <f>'Prep Partner Performance'!J308</f>
        <v>0</v>
      </c>
      <c r="O300" s="183">
        <f>'Prep Partner Performance'!K308</f>
        <v>0</v>
      </c>
      <c r="P300" s="183">
        <f>'Prep Partner Performance'!L308</f>
        <v>0</v>
      </c>
      <c r="Q300" s="183">
        <f>'Prep Partner Performance'!M308</f>
        <v>0</v>
      </c>
      <c r="R300" s="183">
        <f>'Prep Partner Performance'!N308</f>
        <v>0</v>
      </c>
      <c r="S300" s="183">
        <f>'Prep Partner Performance'!O308</f>
        <v>0</v>
      </c>
      <c r="T300" s="183">
        <f>'Prep Partner Performance'!P308</f>
        <v>0</v>
      </c>
      <c r="U300" s="183">
        <f>'Prep Partner Performance'!Q308</f>
        <v>0</v>
      </c>
      <c r="V300" s="183">
        <f>'Prep Partner Performance'!R308</f>
        <v>0</v>
      </c>
      <c r="W300" s="183">
        <f>'Prep Partner Performance'!S308</f>
        <v>0</v>
      </c>
      <c r="X300" s="183">
        <f>'Prep Partner Performance'!T308</f>
        <v>0</v>
      </c>
      <c r="Y300" s="183">
        <f>'Prep Partner Performance'!U308</f>
        <v>0</v>
      </c>
      <c r="Z300" s="183">
        <f>'Prep Partner Performance'!V308</f>
        <v>0</v>
      </c>
      <c r="AA300" s="183">
        <f>'Prep Partner Performance'!W308</f>
        <v>0</v>
      </c>
      <c r="AB300" s="183">
        <f>'Prep Partner Performance'!X308</f>
        <v>0</v>
      </c>
      <c r="AC300" s="183">
        <f>'Prep Partner Performance'!Y308</f>
        <v>0</v>
      </c>
      <c r="AD300" s="183">
        <f>'Prep Partner Performance'!Z308</f>
        <v>0</v>
      </c>
      <c r="AE300" s="183">
        <f>'Prep Partner Performance'!AA308</f>
        <v>0</v>
      </c>
      <c r="AF300" s="183">
        <f>'Prep Partner Performance'!AB308</f>
        <v>0</v>
      </c>
      <c r="AG300" s="183">
        <f>'Prep Partner Performance'!AC308</f>
        <v>0</v>
      </c>
      <c r="AH300" s="183">
        <f>'Prep Partner Performance'!AD308</f>
        <v>0</v>
      </c>
      <c r="AI300" s="183">
        <f>'Prep Partner Performance'!AE308</f>
        <v>0</v>
      </c>
      <c r="AJ300" s="183">
        <f>'Prep Partner Performance'!AF308</f>
        <v>0</v>
      </c>
      <c r="AK300" s="183">
        <f>'Prep Partner Performance'!AG308</f>
        <v>0</v>
      </c>
      <c r="AL300" s="183">
        <f>'Prep Partner Performance'!AH308</f>
        <v>0</v>
      </c>
      <c r="AM300" s="176">
        <f t="shared" si="9"/>
        <v>0</v>
      </c>
      <c r="AN300" s="175" t="str">
        <f>'Prep Partner Performance'!B$3</f>
        <v>PrEP Partner Performance Tool version 2.0.0</v>
      </c>
      <c r="AO300" s="197">
        <f>'Prep Partner Performance'!AJ308</f>
        <v>0</v>
      </c>
    </row>
    <row r="301" spans="1:41" x14ac:dyDescent="0.25">
      <c r="A301" s="176" t="str">
        <f t="shared" si="8"/>
        <v>202205</v>
      </c>
      <c r="B301" s="177">
        <f>'Prep Partner Performance'!AE$2</f>
        <v>2022</v>
      </c>
      <c r="C301" s="178" t="str">
        <f>'Prep Partner Performance'!Z$2</f>
        <v>05</v>
      </c>
      <c r="D301" s="176">
        <f>'Prep Partner Performance'!G$2</f>
        <v>14943</v>
      </c>
      <c r="E301" s="175" t="str">
        <f>'Prep Partner Performance'!C$2</f>
        <v>Kisima Health Centre</v>
      </c>
      <c r="F301" s="197" t="str">
        <f>'Prep Partner Performance'!B$303</f>
        <v>Missed Drugs Pick ups</v>
      </c>
      <c r="G301" s="175" t="str">
        <f>'Prep Partner Performance'!C309</f>
        <v>Other Women</v>
      </c>
      <c r="H301" s="175" t="str">
        <f>'Prep Partner Performance'!D309</f>
        <v>P01-300</v>
      </c>
      <c r="I301" s="183">
        <f>'Prep Partner Performance'!E309</f>
        <v>0</v>
      </c>
      <c r="J301" s="183">
        <f>'Prep Partner Performance'!F309</f>
        <v>0</v>
      </c>
      <c r="K301" s="183">
        <f>'Prep Partner Performance'!G309</f>
        <v>0</v>
      </c>
      <c r="L301" s="183">
        <f>'Prep Partner Performance'!H309</f>
        <v>0</v>
      </c>
      <c r="M301" s="183">
        <f>'Prep Partner Performance'!I309</f>
        <v>0</v>
      </c>
      <c r="N301" s="183">
        <f>'Prep Partner Performance'!J309</f>
        <v>0</v>
      </c>
      <c r="O301" s="183">
        <f>'Prep Partner Performance'!K309</f>
        <v>0</v>
      </c>
      <c r="P301" s="183">
        <f>'Prep Partner Performance'!L309</f>
        <v>0</v>
      </c>
      <c r="Q301" s="183">
        <f>'Prep Partner Performance'!M309</f>
        <v>0</v>
      </c>
      <c r="R301" s="183">
        <f>'Prep Partner Performance'!N309</f>
        <v>0</v>
      </c>
      <c r="S301" s="183">
        <f>'Prep Partner Performance'!O309</f>
        <v>0</v>
      </c>
      <c r="T301" s="183">
        <f>'Prep Partner Performance'!P309</f>
        <v>0</v>
      </c>
      <c r="U301" s="183">
        <f>'Prep Partner Performance'!Q309</f>
        <v>0</v>
      </c>
      <c r="V301" s="183">
        <f>'Prep Partner Performance'!R309</f>
        <v>0</v>
      </c>
      <c r="W301" s="183">
        <f>'Prep Partner Performance'!S309</f>
        <v>0</v>
      </c>
      <c r="X301" s="183">
        <f>'Prep Partner Performance'!T309</f>
        <v>0</v>
      </c>
      <c r="Y301" s="183">
        <f>'Prep Partner Performance'!U309</f>
        <v>0</v>
      </c>
      <c r="Z301" s="183">
        <f>'Prep Partner Performance'!V309</f>
        <v>0</v>
      </c>
      <c r="AA301" s="183">
        <f>'Prep Partner Performance'!W309</f>
        <v>0</v>
      </c>
      <c r="AB301" s="183">
        <f>'Prep Partner Performance'!X309</f>
        <v>0</v>
      </c>
      <c r="AC301" s="183">
        <f>'Prep Partner Performance'!Y309</f>
        <v>0</v>
      </c>
      <c r="AD301" s="183">
        <f>'Prep Partner Performance'!Z309</f>
        <v>0</v>
      </c>
      <c r="AE301" s="183">
        <f>'Prep Partner Performance'!AA309</f>
        <v>0</v>
      </c>
      <c r="AF301" s="183">
        <f>'Prep Partner Performance'!AB309</f>
        <v>0</v>
      </c>
      <c r="AG301" s="183">
        <f>'Prep Partner Performance'!AC309</f>
        <v>0</v>
      </c>
      <c r="AH301" s="183">
        <f>'Prep Partner Performance'!AD309</f>
        <v>0</v>
      </c>
      <c r="AI301" s="183">
        <f>'Prep Partner Performance'!AE309</f>
        <v>0</v>
      </c>
      <c r="AJ301" s="183">
        <f>'Prep Partner Performance'!AF309</f>
        <v>0</v>
      </c>
      <c r="AK301" s="183">
        <f>'Prep Partner Performance'!AG309</f>
        <v>0</v>
      </c>
      <c r="AL301" s="183">
        <f>'Prep Partner Performance'!AH309</f>
        <v>0</v>
      </c>
      <c r="AM301" s="176">
        <f t="shared" si="9"/>
        <v>0</v>
      </c>
      <c r="AN301" s="175" t="str">
        <f>'Prep Partner Performance'!B$3</f>
        <v>PrEP Partner Performance Tool version 2.0.0</v>
      </c>
      <c r="AO301" s="197">
        <f>'Prep Partner Performance'!AJ309</f>
        <v>0</v>
      </c>
    </row>
    <row r="302" spans="1:41" x14ac:dyDescent="0.25">
      <c r="A302" s="176" t="str">
        <f t="shared" si="8"/>
        <v>202205</v>
      </c>
      <c r="B302" s="177">
        <f>'Prep Partner Performance'!AE$2</f>
        <v>2022</v>
      </c>
      <c r="C302" s="178" t="str">
        <f>'Prep Partner Performance'!Z$2</f>
        <v>05</v>
      </c>
      <c r="D302" s="176">
        <f>'Prep Partner Performance'!G$2</f>
        <v>14943</v>
      </c>
      <c r="E302" s="175" t="str">
        <f>'Prep Partner Performance'!C$2</f>
        <v>Kisima Health Centre</v>
      </c>
      <c r="F302" s="197" t="str">
        <f>'Prep Partner Performance'!B$303</f>
        <v>Missed Drugs Pick ups</v>
      </c>
      <c r="G302" s="175" t="str">
        <f>'Prep Partner Performance'!C310</f>
        <v>Serodiscordant Couple</v>
      </c>
      <c r="H302" s="175" t="str">
        <f>'Prep Partner Performance'!D310</f>
        <v>P01-301</v>
      </c>
      <c r="I302" s="183">
        <f>'Prep Partner Performance'!E310</f>
        <v>0</v>
      </c>
      <c r="J302" s="183">
        <f>'Prep Partner Performance'!F310</f>
        <v>0</v>
      </c>
      <c r="K302" s="183">
        <f>'Prep Partner Performance'!G310</f>
        <v>0</v>
      </c>
      <c r="L302" s="183">
        <f>'Prep Partner Performance'!H310</f>
        <v>0</v>
      </c>
      <c r="M302" s="183">
        <f>'Prep Partner Performance'!I310</f>
        <v>0</v>
      </c>
      <c r="N302" s="183">
        <f>'Prep Partner Performance'!J310</f>
        <v>0</v>
      </c>
      <c r="O302" s="183">
        <f>'Prep Partner Performance'!K310</f>
        <v>0</v>
      </c>
      <c r="P302" s="183">
        <f>'Prep Partner Performance'!L310</f>
        <v>0</v>
      </c>
      <c r="Q302" s="183">
        <f>'Prep Partner Performance'!M310</f>
        <v>0</v>
      </c>
      <c r="R302" s="183">
        <f>'Prep Partner Performance'!N310</f>
        <v>0</v>
      </c>
      <c r="S302" s="183">
        <f>'Prep Partner Performance'!O310</f>
        <v>0</v>
      </c>
      <c r="T302" s="183">
        <f>'Prep Partner Performance'!P310</f>
        <v>0</v>
      </c>
      <c r="U302" s="183">
        <f>'Prep Partner Performance'!Q310</f>
        <v>0</v>
      </c>
      <c r="V302" s="183">
        <f>'Prep Partner Performance'!R310</f>
        <v>0</v>
      </c>
      <c r="W302" s="183">
        <f>'Prep Partner Performance'!S310</f>
        <v>0</v>
      </c>
      <c r="X302" s="183">
        <f>'Prep Partner Performance'!T310</f>
        <v>0</v>
      </c>
      <c r="Y302" s="183">
        <f>'Prep Partner Performance'!U310</f>
        <v>0</v>
      </c>
      <c r="Z302" s="183">
        <f>'Prep Partner Performance'!V310</f>
        <v>0</v>
      </c>
      <c r="AA302" s="183">
        <f>'Prep Partner Performance'!W310</f>
        <v>0</v>
      </c>
      <c r="AB302" s="183">
        <f>'Prep Partner Performance'!X310</f>
        <v>0</v>
      </c>
      <c r="AC302" s="183">
        <f>'Prep Partner Performance'!Y310</f>
        <v>0</v>
      </c>
      <c r="AD302" s="183">
        <f>'Prep Partner Performance'!Z310</f>
        <v>0</v>
      </c>
      <c r="AE302" s="183">
        <f>'Prep Partner Performance'!AA310</f>
        <v>0</v>
      </c>
      <c r="AF302" s="183">
        <f>'Prep Partner Performance'!AB310</f>
        <v>0</v>
      </c>
      <c r="AG302" s="183">
        <f>'Prep Partner Performance'!AC310</f>
        <v>0</v>
      </c>
      <c r="AH302" s="183">
        <f>'Prep Partner Performance'!AD310</f>
        <v>0</v>
      </c>
      <c r="AI302" s="183">
        <f>'Prep Partner Performance'!AE310</f>
        <v>0</v>
      </c>
      <c r="AJ302" s="183">
        <f>'Prep Partner Performance'!AF310</f>
        <v>0</v>
      </c>
      <c r="AK302" s="183">
        <f>'Prep Partner Performance'!AG310</f>
        <v>0</v>
      </c>
      <c r="AL302" s="183">
        <f>'Prep Partner Performance'!AH310</f>
        <v>0</v>
      </c>
      <c r="AM302" s="176">
        <f t="shared" si="9"/>
        <v>0</v>
      </c>
      <c r="AN302" s="175" t="str">
        <f>'Prep Partner Performance'!B$3</f>
        <v>PrEP Partner Performance Tool version 2.0.0</v>
      </c>
      <c r="AO302" s="197">
        <f>'Prep Partner Performance'!AJ310</f>
        <v>0</v>
      </c>
    </row>
    <row r="303" spans="1:41" x14ac:dyDescent="0.25">
      <c r="A303" s="176" t="str">
        <f t="shared" si="8"/>
        <v>202205</v>
      </c>
      <c r="B303" s="177">
        <f>'Prep Partner Performance'!AE$2</f>
        <v>2022</v>
      </c>
      <c r="C303" s="178" t="str">
        <f>'Prep Partner Performance'!Z$2</f>
        <v>05</v>
      </c>
      <c r="D303" s="176">
        <f>'Prep Partner Performance'!G$2</f>
        <v>14943</v>
      </c>
      <c r="E303" s="175" t="str">
        <f>'Prep Partner Performance'!C$2</f>
        <v>Kisima Health Centre</v>
      </c>
      <c r="F303" s="197" t="str">
        <f>'Prep Partner Performance'!B$303</f>
        <v>Missed Drugs Pick ups</v>
      </c>
      <c r="G303" s="175" t="str">
        <f>'Prep Partner Performance'!C311</f>
        <v>Pregnant and Breast Feeding Women</v>
      </c>
      <c r="H303" s="175" t="str">
        <f>'Prep Partner Performance'!D311</f>
        <v>P01-302</v>
      </c>
      <c r="I303" s="183">
        <f>'Prep Partner Performance'!E311</f>
        <v>0</v>
      </c>
      <c r="J303" s="183">
        <f>'Prep Partner Performance'!F311</f>
        <v>0</v>
      </c>
      <c r="K303" s="183">
        <f>'Prep Partner Performance'!G311</f>
        <v>0</v>
      </c>
      <c r="L303" s="183">
        <f>'Prep Partner Performance'!H311</f>
        <v>0</v>
      </c>
      <c r="M303" s="183">
        <f>'Prep Partner Performance'!I311</f>
        <v>0</v>
      </c>
      <c r="N303" s="183">
        <f>'Prep Partner Performance'!J311</f>
        <v>0</v>
      </c>
      <c r="O303" s="183">
        <f>'Prep Partner Performance'!K311</f>
        <v>0</v>
      </c>
      <c r="P303" s="183">
        <f>'Prep Partner Performance'!L311</f>
        <v>0</v>
      </c>
      <c r="Q303" s="183">
        <f>'Prep Partner Performance'!M311</f>
        <v>0</v>
      </c>
      <c r="R303" s="183">
        <f>'Prep Partner Performance'!N311</f>
        <v>0</v>
      </c>
      <c r="S303" s="183">
        <f>'Prep Partner Performance'!O311</f>
        <v>0</v>
      </c>
      <c r="T303" s="183">
        <f>'Prep Partner Performance'!P311</f>
        <v>0</v>
      </c>
      <c r="U303" s="183">
        <f>'Prep Partner Performance'!Q311</f>
        <v>0</v>
      </c>
      <c r="V303" s="183">
        <f>'Prep Partner Performance'!R311</f>
        <v>0</v>
      </c>
      <c r="W303" s="183">
        <f>'Prep Partner Performance'!S311</f>
        <v>0</v>
      </c>
      <c r="X303" s="183">
        <f>'Prep Partner Performance'!T311</f>
        <v>0</v>
      </c>
      <c r="Y303" s="183">
        <f>'Prep Partner Performance'!U311</f>
        <v>0</v>
      </c>
      <c r="Z303" s="183">
        <f>'Prep Partner Performance'!V311</f>
        <v>0</v>
      </c>
      <c r="AA303" s="183">
        <f>'Prep Partner Performance'!W311</f>
        <v>0</v>
      </c>
      <c r="AB303" s="183">
        <f>'Prep Partner Performance'!X311</f>
        <v>0</v>
      </c>
      <c r="AC303" s="183">
        <f>'Prep Partner Performance'!Y311</f>
        <v>0</v>
      </c>
      <c r="AD303" s="183">
        <f>'Prep Partner Performance'!Z311</f>
        <v>0</v>
      </c>
      <c r="AE303" s="183">
        <f>'Prep Partner Performance'!AA311</f>
        <v>0</v>
      </c>
      <c r="AF303" s="183">
        <f>'Prep Partner Performance'!AB311</f>
        <v>0</v>
      </c>
      <c r="AG303" s="183">
        <f>'Prep Partner Performance'!AC311</f>
        <v>0</v>
      </c>
      <c r="AH303" s="183">
        <f>'Prep Partner Performance'!AD311</f>
        <v>0</v>
      </c>
      <c r="AI303" s="183">
        <f>'Prep Partner Performance'!AE311</f>
        <v>0</v>
      </c>
      <c r="AJ303" s="183">
        <f>'Prep Partner Performance'!AF311</f>
        <v>0</v>
      </c>
      <c r="AK303" s="183">
        <f>'Prep Partner Performance'!AG311</f>
        <v>0</v>
      </c>
      <c r="AL303" s="183">
        <f>'Prep Partner Performance'!AH311</f>
        <v>0</v>
      </c>
      <c r="AM303" s="176">
        <f t="shared" si="9"/>
        <v>0</v>
      </c>
      <c r="AN303" s="175" t="str">
        <f>'Prep Partner Performance'!B$3</f>
        <v>PrEP Partner Performance Tool version 2.0.0</v>
      </c>
      <c r="AO303" s="197">
        <f>'Prep Partner Performance'!AJ311</f>
        <v>0</v>
      </c>
    </row>
    <row r="304" spans="1:41" x14ac:dyDescent="0.25">
      <c r="A304" s="176" t="str">
        <f t="shared" si="8"/>
        <v>202205</v>
      </c>
      <c r="B304" s="177">
        <f>'Prep Partner Performance'!AE$2</f>
        <v>2022</v>
      </c>
      <c r="C304" s="178" t="str">
        <f>'Prep Partner Performance'!Z$2</f>
        <v>05</v>
      </c>
      <c r="D304" s="176">
        <f>'Prep Partner Performance'!G$2</f>
        <v>14943</v>
      </c>
      <c r="E304" s="175" t="str">
        <f>'Prep Partner Performance'!C$2</f>
        <v>Kisima Health Centre</v>
      </c>
      <c r="F304" s="197" t="str">
        <f>'Prep Partner Performance'!B312</f>
        <v xml:space="preserve"> Any Other Reason</v>
      </c>
      <c r="G304" s="175" t="str">
        <f>'Prep Partner Performance'!C312</f>
        <v>Transgender</v>
      </c>
      <c r="H304" s="175" t="str">
        <f>'Prep Partner Performance'!D312</f>
        <v>P01-303</v>
      </c>
      <c r="I304" s="183">
        <f>'Prep Partner Performance'!E312</f>
        <v>0</v>
      </c>
      <c r="J304" s="183">
        <f>'Prep Partner Performance'!F312</f>
        <v>0</v>
      </c>
      <c r="K304" s="183">
        <f>'Prep Partner Performance'!G312</f>
        <v>0</v>
      </c>
      <c r="L304" s="183">
        <f>'Prep Partner Performance'!H312</f>
        <v>0</v>
      </c>
      <c r="M304" s="183">
        <f>'Prep Partner Performance'!I312</f>
        <v>0</v>
      </c>
      <c r="N304" s="183">
        <f>'Prep Partner Performance'!J312</f>
        <v>0</v>
      </c>
      <c r="O304" s="183">
        <f>'Prep Partner Performance'!K312</f>
        <v>0</v>
      </c>
      <c r="P304" s="183">
        <f>'Prep Partner Performance'!L312</f>
        <v>0</v>
      </c>
      <c r="Q304" s="183">
        <f>'Prep Partner Performance'!M312</f>
        <v>0</v>
      </c>
      <c r="R304" s="183">
        <f>'Prep Partner Performance'!N312</f>
        <v>0</v>
      </c>
      <c r="S304" s="183">
        <f>'Prep Partner Performance'!O312</f>
        <v>0</v>
      </c>
      <c r="T304" s="183">
        <f>'Prep Partner Performance'!P312</f>
        <v>0</v>
      </c>
      <c r="U304" s="183">
        <f>'Prep Partner Performance'!Q312</f>
        <v>0</v>
      </c>
      <c r="V304" s="183">
        <f>'Prep Partner Performance'!R312</f>
        <v>0</v>
      </c>
      <c r="W304" s="183">
        <f>'Prep Partner Performance'!S312</f>
        <v>0</v>
      </c>
      <c r="X304" s="183">
        <f>'Prep Partner Performance'!T312</f>
        <v>0</v>
      </c>
      <c r="Y304" s="183">
        <f>'Prep Partner Performance'!U312</f>
        <v>0</v>
      </c>
      <c r="Z304" s="183">
        <f>'Prep Partner Performance'!V312</f>
        <v>0</v>
      </c>
      <c r="AA304" s="183">
        <f>'Prep Partner Performance'!W312</f>
        <v>0</v>
      </c>
      <c r="AB304" s="183">
        <f>'Prep Partner Performance'!X312</f>
        <v>0</v>
      </c>
      <c r="AC304" s="183">
        <f>'Prep Partner Performance'!Y312</f>
        <v>0</v>
      </c>
      <c r="AD304" s="183">
        <f>'Prep Partner Performance'!Z312</f>
        <v>0</v>
      </c>
      <c r="AE304" s="183">
        <f>'Prep Partner Performance'!AA312</f>
        <v>0</v>
      </c>
      <c r="AF304" s="183">
        <f>'Prep Partner Performance'!AB312</f>
        <v>0</v>
      </c>
      <c r="AG304" s="183">
        <f>'Prep Partner Performance'!AC312</f>
        <v>0</v>
      </c>
      <c r="AH304" s="183">
        <f>'Prep Partner Performance'!AD312</f>
        <v>0</v>
      </c>
      <c r="AI304" s="183">
        <f>'Prep Partner Performance'!AE312</f>
        <v>0</v>
      </c>
      <c r="AJ304" s="183">
        <f>'Prep Partner Performance'!AF312</f>
        <v>0</v>
      </c>
      <c r="AK304" s="183">
        <f>'Prep Partner Performance'!AG312</f>
        <v>0</v>
      </c>
      <c r="AL304" s="183">
        <f>'Prep Partner Performance'!AH312</f>
        <v>0</v>
      </c>
      <c r="AM304" s="176">
        <f t="shared" si="9"/>
        <v>0</v>
      </c>
      <c r="AN304" s="175" t="str">
        <f>'Prep Partner Performance'!B$3</f>
        <v>PrEP Partner Performance Tool version 2.0.0</v>
      </c>
      <c r="AO304" s="197" t="str">
        <f>'Prep Partner Performance'!AJ312</f>
        <v/>
      </c>
    </row>
    <row r="305" spans="1:41" x14ac:dyDescent="0.25">
      <c r="A305" s="176" t="str">
        <f t="shared" si="8"/>
        <v>202205</v>
      </c>
      <c r="B305" s="177">
        <f>'Prep Partner Performance'!AE$2</f>
        <v>2022</v>
      </c>
      <c r="C305" s="178" t="str">
        <f>'Prep Partner Performance'!Z$2</f>
        <v>05</v>
      </c>
      <c r="D305" s="176">
        <f>'Prep Partner Performance'!G$2</f>
        <v>14943</v>
      </c>
      <c r="E305" s="175" t="str">
        <f>'Prep Partner Performance'!C$2</f>
        <v>Kisima Health Centre</v>
      </c>
      <c r="F305" s="197" t="str">
        <f>'Prep Partner Performance'!B$312</f>
        <v xml:space="preserve"> Any Other Reason</v>
      </c>
      <c r="G305" s="175" t="str">
        <f>'Prep Partner Performance'!C313</f>
        <v>Adolescent Girls and Young Women</v>
      </c>
      <c r="H305" s="175" t="str">
        <f>'Prep Partner Performance'!D313</f>
        <v>P01-304</v>
      </c>
      <c r="I305" s="183">
        <f>'Prep Partner Performance'!E313</f>
        <v>0</v>
      </c>
      <c r="J305" s="183">
        <f>'Prep Partner Performance'!F313</f>
        <v>0</v>
      </c>
      <c r="K305" s="183">
        <f>'Prep Partner Performance'!G313</f>
        <v>0</v>
      </c>
      <c r="L305" s="183">
        <f>'Prep Partner Performance'!H313</f>
        <v>0</v>
      </c>
      <c r="M305" s="183">
        <f>'Prep Partner Performance'!I313</f>
        <v>0</v>
      </c>
      <c r="N305" s="183">
        <f>'Prep Partner Performance'!J313</f>
        <v>0</v>
      </c>
      <c r="O305" s="183">
        <f>'Prep Partner Performance'!K313</f>
        <v>0</v>
      </c>
      <c r="P305" s="183">
        <f>'Prep Partner Performance'!L313</f>
        <v>0</v>
      </c>
      <c r="Q305" s="183">
        <f>'Prep Partner Performance'!M313</f>
        <v>0</v>
      </c>
      <c r="R305" s="183">
        <f>'Prep Partner Performance'!N313</f>
        <v>0</v>
      </c>
      <c r="S305" s="183">
        <f>'Prep Partner Performance'!O313</f>
        <v>0</v>
      </c>
      <c r="T305" s="183">
        <f>'Prep Partner Performance'!P313</f>
        <v>0</v>
      </c>
      <c r="U305" s="183">
        <f>'Prep Partner Performance'!Q313</f>
        <v>0</v>
      </c>
      <c r="V305" s="183">
        <f>'Prep Partner Performance'!R313</f>
        <v>0</v>
      </c>
      <c r="W305" s="183">
        <f>'Prep Partner Performance'!S313</f>
        <v>0</v>
      </c>
      <c r="X305" s="183">
        <f>'Prep Partner Performance'!T313</f>
        <v>0</v>
      </c>
      <c r="Y305" s="183">
        <f>'Prep Partner Performance'!U313</f>
        <v>0</v>
      </c>
      <c r="Z305" s="183">
        <f>'Prep Partner Performance'!V313</f>
        <v>0</v>
      </c>
      <c r="AA305" s="183">
        <f>'Prep Partner Performance'!W313</f>
        <v>0</v>
      </c>
      <c r="AB305" s="183">
        <f>'Prep Partner Performance'!X313</f>
        <v>0</v>
      </c>
      <c r="AC305" s="183">
        <f>'Prep Partner Performance'!Y313</f>
        <v>0</v>
      </c>
      <c r="AD305" s="183">
        <f>'Prep Partner Performance'!Z313</f>
        <v>0</v>
      </c>
      <c r="AE305" s="183">
        <f>'Prep Partner Performance'!AA313</f>
        <v>0</v>
      </c>
      <c r="AF305" s="183">
        <f>'Prep Partner Performance'!AB313</f>
        <v>0</v>
      </c>
      <c r="AG305" s="183">
        <f>'Prep Partner Performance'!AC313</f>
        <v>0</v>
      </c>
      <c r="AH305" s="183">
        <f>'Prep Partner Performance'!AD313</f>
        <v>0</v>
      </c>
      <c r="AI305" s="183">
        <f>'Prep Partner Performance'!AE313</f>
        <v>0</v>
      </c>
      <c r="AJ305" s="183">
        <f>'Prep Partner Performance'!AF313</f>
        <v>0</v>
      </c>
      <c r="AK305" s="183">
        <f>'Prep Partner Performance'!AG313</f>
        <v>0</v>
      </c>
      <c r="AL305" s="183">
        <f>'Prep Partner Performance'!AH313</f>
        <v>0</v>
      </c>
      <c r="AM305" s="176">
        <f t="shared" si="9"/>
        <v>0</v>
      </c>
      <c r="AN305" s="175" t="str">
        <f>'Prep Partner Performance'!B$3</f>
        <v>PrEP Partner Performance Tool version 2.0.0</v>
      </c>
      <c r="AO305" s="197" t="str">
        <f>'Prep Partner Performance'!AJ313</f>
        <v/>
      </c>
    </row>
    <row r="306" spans="1:41" x14ac:dyDescent="0.25">
      <c r="A306" s="176" t="str">
        <f t="shared" si="8"/>
        <v>202205</v>
      </c>
      <c r="B306" s="177">
        <f>'Prep Partner Performance'!AE$2</f>
        <v>2022</v>
      </c>
      <c r="C306" s="178" t="str">
        <f>'Prep Partner Performance'!Z$2</f>
        <v>05</v>
      </c>
      <c r="D306" s="176">
        <f>'Prep Partner Performance'!G$2</f>
        <v>14943</v>
      </c>
      <c r="E306" s="175" t="str">
        <f>'Prep Partner Performance'!C$2</f>
        <v>Kisima Health Centre</v>
      </c>
      <c r="F306" s="197" t="str">
        <f>'Prep Partner Performance'!B$312</f>
        <v xml:space="preserve"> Any Other Reason</v>
      </c>
      <c r="G306" s="175" t="str">
        <f>'Prep Partner Performance'!C314</f>
        <v>Men who have Sex With Men</v>
      </c>
      <c r="H306" s="175" t="str">
        <f>'Prep Partner Performance'!D314</f>
        <v>P01-305</v>
      </c>
      <c r="I306" s="183">
        <f>'Prep Partner Performance'!E314</f>
        <v>0</v>
      </c>
      <c r="J306" s="183">
        <f>'Prep Partner Performance'!F314</f>
        <v>0</v>
      </c>
      <c r="K306" s="183">
        <f>'Prep Partner Performance'!G314</f>
        <v>0</v>
      </c>
      <c r="L306" s="183">
        <f>'Prep Partner Performance'!H314</f>
        <v>0</v>
      </c>
      <c r="M306" s="183">
        <f>'Prep Partner Performance'!I314</f>
        <v>0</v>
      </c>
      <c r="N306" s="183">
        <f>'Prep Partner Performance'!J314</f>
        <v>0</v>
      </c>
      <c r="O306" s="183">
        <f>'Prep Partner Performance'!K314</f>
        <v>0</v>
      </c>
      <c r="P306" s="183">
        <f>'Prep Partner Performance'!L314</f>
        <v>0</v>
      </c>
      <c r="Q306" s="183">
        <f>'Prep Partner Performance'!M314</f>
        <v>0</v>
      </c>
      <c r="R306" s="183">
        <f>'Prep Partner Performance'!N314</f>
        <v>0</v>
      </c>
      <c r="S306" s="183">
        <f>'Prep Partner Performance'!O314</f>
        <v>0</v>
      </c>
      <c r="T306" s="183">
        <f>'Prep Partner Performance'!P314</f>
        <v>0</v>
      </c>
      <c r="U306" s="183">
        <f>'Prep Partner Performance'!Q314</f>
        <v>0</v>
      </c>
      <c r="V306" s="183">
        <f>'Prep Partner Performance'!R314</f>
        <v>0</v>
      </c>
      <c r="W306" s="183">
        <f>'Prep Partner Performance'!S314</f>
        <v>0</v>
      </c>
      <c r="X306" s="183">
        <f>'Prep Partner Performance'!T314</f>
        <v>0</v>
      </c>
      <c r="Y306" s="183">
        <f>'Prep Partner Performance'!U314</f>
        <v>0</v>
      </c>
      <c r="Z306" s="183">
        <f>'Prep Partner Performance'!V314</f>
        <v>0</v>
      </c>
      <c r="AA306" s="183">
        <f>'Prep Partner Performance'!W314</f>
        <v>0</v>
      </c>
      <c r="AB306" s="183">
        <f>'Prep Partner Performance'!X314</f>
        <v>0</v>
      </c>
      <c r="AC306" s="183">
        <f>'Prep Partner Performance'!Y314</f>
        <v>0</v>
      </c>
      <c r="AD306" s="183">
        <f>'Prep Partner Performance'!Z314</f>
        <v>0</v>
      </c>
      <c r="AE306" s="183">
        <f>'Prep Partner Performance'!AA314</f>
        <v>0</v>
      </c>
      <c r="AF306" s="183">
        <f>'Prep Partner Performance'!AB314</f>
        <v>0</v>
      </c>
      <c r="AG306" s="183">
        <f>'Prep Partner Performance'!AC314</f>
        <v>0</v>
      </c>
      <c r="AH306" s="183">
        <f>'Prep Partner Performance'!AD314</f>
        <v>0</v>
      </c>
      <c r="AI306" s="183">
        <f>'Prep Partner Performance'!AE314</f>
        <v>0</v>
      </c>
      <c r="AJ306" s="183">
        <f>'Prep Partner Performance'!AF314</f>
        <v>0</v>
      </c>
      <c r="AK306" s="183">
        <f>'Prep Partner Performance'!AG314</f>
        <v>0</v>
      </c>
      <c r="AL306" s="183">
        <f>'Prep Partner Performance'!AH314</f>
        <v>0</v>
      </c>
      <c r="AM306" s="176">
        <f t="shared" si="9"/>
        <v>0</v>
      </c>
      <c r="AN306" s="175" t="str">
        <f>'Prep Partner Performance'!B$3</f>
        <v>PrEP Partner Performance Tool version 2.0.0</v>
      </c>
      <c r="AO306" s="197" t="str">
        <f>'Prep Partner Performance'!AJ314</f>
        <v/>
      </c>
    </row>
    <row r="307" spans="1:41" x14ac:dyDescent="0.25">
      <c r="A307" s="176" t="str">
        <f t="shared" si="8"/>
        <v>202205</v>
      </c>
      <c r="B307" s="177">
        <f>'Prep Partner Performance'!AE$2</f>
        <v>2022</v>
      </c>
      <c r="C307" s="178" t="str">
        <f>'Prep Partner Performance'!Z$2</f>
        <v>05</v>
      </c>
      <c r="D307" s="176">
        <f>'Prep Partner Performance'!G$2</f>
        <v>14943</v>
      </c>
      <c r="E307" s="175" t="str">
        <f>'Prep Partner Performance'!C$2</f>
        <v>Kisima Health Centre</v>
      </c>
      <c r="F307" s="197" t="str">
        <f>'Prep Partner Performance'!B$312</f>
        <v xml:space="preserve"> Any Other Reason</v>
      </c>
      <c r="G307" s="175" t="str">
        <f>'Prep Partner Performance'!C315</f>
        <v>Men at high risk</v>
      </c>
      <c r="H307" s="175" t="str">
        <f>'Prep Partner Performance'!D315</f>
        <v>P01-306</v>
      </c>
      <c r="I307" s="183">
        <f>'Prep Partner Performance'!E315</f>
        <v>0</v>
      </c>
      <c r="J307" s="183">
        <f>'Prep Partner Performance'!F315</f>
        <v>0</v>
      </c>
      <c r="K307" s="183">
        <f>'Prep Partner Performance'!G315</f>
        <v>0</v>
      </c>
      <c r="L307" s="183">
        <f>'Prep Partner Performance'!H315</f>
        <v>0</v>
      </c>
      <c r="M307" s="183">
        <f>'Prep Partner Performance'!I315</f>
        <v>0</v>
      </c>
      <c r="N307" s="183">
        <f>'Prep Partner Performance'!J315</f>
        <v>0</v>
      </c>
      <c r="O307" s="183">
        <f>'Prep Partner Performance'!K315</f>
        <v>0</v>
      </c>
      <c r="P307" s="183">
        <f>'Prep Partner Performance'!L315</f>
        <v>0</v>
      </c>
      <c r="Q307" s="183">
        <f>'Prep Partner Performance'!M315</f>
        <v>0</v>
      </c>
      <c r="R307" s="183">
        <f>'Prep Partner Performance'!N315</f>
        <v>0</v>
      </c>
      <c r="S307" s="183">
        <f>'Prep Partner Performance'!O315</f>
        <v>0</v>
      </c>
      <c r="T307" s="183">
        <f>'Prep Partner Performance'!P315</f>
        <v>0</v>
      </c>
      <c r="U307" s="183">
        <f>'Prep Partner Performance'!Q315</f>
        <v>0</v>
      </c>
      <c r="V307" s="183">
        <f>'Prep Partner Performance'!R315</f>
        <v>0</v>
      </c>
      <c r="W307" s="183">
        <f>'Prep Partner Performance'!S315</f>
        <v>0</v>
      </c>
      <c r="X307" s="183">
        <f>'Prep Partner Performance'!T315</f>
        <v>0</v>
      </c>
      <c r="Y307" s="183">
        <f>'Prep Partner Performance'!U315</f>
        <v>0</v>
      </c>
      <c r="Z307" s="183">
        <f>'Prep Partner Performance'!V315</f>
        <v>0</v>
      </c>
      <c r="AA307" s="183">
        <f>'Prep Partner Performance'!W315</f>
        <v>0</v>
      </c>
      <c r="AB307" s="183">
        <f>'Prep Partner Performance'!X315</f>
        <v>0</v>
      </c>
      <c r="AC307" s="183">
        <f>'Prep Partner Performance'!Y315</f>
        <v>0</v>
      </c>
      <c r="AD307" s="183">
        <f>'Prep Partner Performance'!Z315</f>
        <v>0</v>
      </c>
      <c r="AE307" s="183">
        <f>'Prep Partner Performance'!AA315</f>
        <v>0</v>
      </c>
      <c r="AF307" s="183">
        <f>'Prep Partner Performance'!AB315</f>
        <v>0</v>
      </c>
      <c r="AG307" s="183">
        <f>'Prep Partner Performance'!AC315</f>
        <v>0</v>
      </c>
      <c r="AH307" s="183">
        <f>'Prep Partner Performance'!AD315</f>
        <v>0</v>
      </c>
      <c r="AI307" s="183">
        <f>'Prep Partner Performance'!AE315</f>
        <v>0</v>
      </c>
      <c r="AJ307" s="183">
        <f>'Prep Partner Performance'!AF315</f>
        <v>0</v>
      </c>
      <c r="AK307" s="183">
        <f>'Prep Partner Performance'!AG315</f>
        <v>0</v>
      </c>
      <c r="AL307" s="183">
        <f>'Prep Partner Performance'!AH315</f>
        <v>0</v>
      </c>
      <c r="AM307" s="176">
        <f t="shared" si="9"/>
        <v>0</v>
      </c>
      <c r="AN307" s="175" t="str">
        <f>'Prep Partner Performance'!B$3</f>
        <v>PrEP Partner Performance Tool version 2.0.0</v>
      </c>
      <c r="AO307" s="197" t="str">
        <f>'Prep Partner Performance'!AJ315</f>
        <v/>
      </c>
    </row>
    <row r="308" spans="1:41" x14ac:dyDescent="0.25">
      <c r="A308" s="176" t="str">
        <f t="shared" si="8"/>
        <v>202205</v>
      </c>
      <c r="B308" s="177">
        <f>'Prep Partner Performance'!AE$2</f>
        <v>2022</v>
      </c>
      <c r="C308" s="178" t="str">
        <f>'Prep Partner Performance'!Z$2</f>
        <v>05</v>
      </c>
      <c r="D308" s="176">
        <f>'Prep Partner Performance'!G$2</f>
        <v>14943</v>
      </c>
      <c r="E308" s="175" t="str">
        <f>'Prep Partner Performance'!C$2</f>
        <v>Kisima Health Centre</v>
      </c>
      <c r="F308" s="197" t="str">
        <f>'Prep Partner Performance'!B$312</f>
        <v xml:space="preserve"> Any Other Reason</v>
      </c>
      <c r="G308" s="175" t="str">
        <f>'Prep Partner Performance'!C316</f>
        <v>Female Sex Workers</v>
      </c>
      <c r="H308" s="175" t="str">
        <f>'Prep Partner Performance'!D316</f>
        <v>P01-307</v>
      </c>
      <c r="I308" s="183">
        <f>'Prep Partner Performance'!E316</f>
        <v>0</v>
      </c>
      <c r="J308" s="183">
        <f>'Prep Partner Performance'!F316</f>
        <v>0</v>
      </c>
      <c r="K308" s="183">
        <f>'Prep Partner Performance'!G316</f>
        <v>0</v>
      </c>
      <c r="L308" s="183">
        <f>'Prep Partner Performance'!H316</f>
        <v>0</v>
      </c>
      <c r="M308" s="183">
        <f>'Prep Partner Performance'!I316</f>
        <v>0</v>
      </c>
      <c r="N308" s="183">
        <f>'Prep Partner Performance'!J316</f>
        <v>0</v>
      </c>
      <c r="O308" s="183">
        <f>'Prep Partner Performance'!K316</f>
        <v>0</v>
      </c>
      <c r="P308" s="183">
        <f>'Prep Partner Performance'!L316</f>
        <v>0</v>
      </c>
      <c r="Q308" s="183">
        <f>'Prep Partner Performance'!M316</f>
        <v>0</v>
      </c>
      <c r="R308" s="183">
        <f>'Prep Partner Performance'!N316</f>
        <v>0</v>
      </c>
      <c r="S308" s="183">
        <f>'Prep Partner Performance'!O316</f>
        <v>0</v>
      </c>
      <c r="T308" s="183">
        <f>'Prep Partner Performance'!P316</f>
        <v>0</v>
      </c>
      <c r="U308" s="183">
        <f>'Prep Partner Performance'!Q316</f>
        <v>0</v>
      </c>
      <c r="V308" s="183">
        <f>'Prep Partner Performance'!R316</f>
        <v>0</v>
      </c>
      <c r="W308" s="183">
        <f>'Prep Partner Performance'!S316</f>
        <v>0</v>
      </c>
      <c r="X308" s="183">
        <f>'Prep Partner Performance'!T316</f>
        <v>0</v>
      </c>
      <c r="Y308" s="183">
        <f>'Prep Partner Performance'!U316</f>
        <v>0</v>
      </c>
      <c r="Z308" s="183">
        <f>'Prep Partner Performance'!V316</f>
        <v>0</v>
      </c>
      <c r="AA308" s="183">
        <f>'Prep Partner Performance'!W316</f>
        <v>0</v>
      </c>
      <c r="AB308" s="183">
        <f>'Prep Partner Performance'!X316</f>
        <v>0</v>
      </c>
      <c r="AC308" s="183">
        <f>'Prep Partner Performance'!Y316</f>
        <v>0</v>
      </c>
      <c r="AD308" s="183">
        <f>'Prep Partner Performance'!Z316</f>
        <v>0</v>
      </c>
      <c r="AE308" s="183">
        <f>'Prep Partner Performance'!AA316</f>
        <v>0</v>
      </c>
      <c r="AF308" s="183">
        <f>'Prep Partner Performance'!AB316</f>
        <v>0</v>
      </c>
      <c r="AG308" s="183">
        <f>'Prep Partner Performance'!AC316</f>
        <v>0</v>
      </c>
      <c r="AH308" s="183">
        <f>'Prep Partner Performance'!AD316</f>
        <v>0</v>
      </c>
      <c r="AI308" s="183">
        <f>'Prep Partner Performance'!AE316</f>
        <v>0</v>
      </c>
      <c r="AJ308" s="183">
        <f>'Prep Partner Performance'!AF316</f>
        <v>0</v>
      </c>
      <c r="AK308" s="183">
        <f>'Prep Partner Performance'!AG316</f>
        <v>0</v>
      </c>
      <c r="AL308" s="183">
        <f>'Prep Partner Performance'!AH316</f>
        <v>0</v>
      </c>
      <c r="AM308" s="176">
        <f t="shared" si="9"/>
        <v>0</v>
      </c>
      <c r="AN308" s="175" t="str">
        <f>'Prep Partner Performance'!B$3</f>
        <v>PrEP Partner Performance Tool version 2.0.0</v>
      </c>
      <c r="AO308" s="197" t="str">
        <f>'Prep Partner Performance'!AJ316</f>
        <v/>
      </c>
    </row>
    <row r="309" spans="1:41" x14ac:dyDescent="0.25">
      <c r="A309" s="176" t="str">
        <f t="shared" si="8"/>
        <v>202205</v>
      </c>
      <c r="B309" s="177">
        <f>'Prep Partner Performance'!AE$2</f>
        <v>2022</v>
      </c>
      <c r="C309" s="178" t="str">
        <f>'Prep Partner Performance'!Z$2</f>
        <v>05</v>
      </c>
      <c r="D309" s="176">
        <f>'Prep Partner Performance'!G$2</f>
        <v>14943</v>
      </c>
      <c r="E309" s="175" t="str">
        <f>'Prep Partner Performance'!C$2</f>
        <v>Kisima Health Centre</v>
      </c>
      <c r="F309" s="197" t="str">
        <f>'Prep Partner Performance'!B$312</f>
        <v xml:space="preserve"> Any Other Reason</v>
      </c>
      <c r="G309" s="175" t="str">
        <f>'Prep Partner Performance'!C317</f>
        <v>People who Inject Drugs</v>
      </c>
      <c r="H309" s="175" t="str">
        <f>'Prep Partner Performance'!D317</f>
        <v>P01-308</v>
      </c>
      <c r="I309" s="183">
        <f>'Prep Partner Performance'!E317</f>
        <v>0</v>
      </c>
      <c r="J309" s="183">
        <f>'Prep Partner Performance'!F317</f>
        <v>0</v>
      </c>
      <c r="K309" s="183">
        <f>'Prep Partner Performance'!G317</f>
        <v>0</v>
      </c>
      <c r="L309" s="183">
        <f>'Prep Partner Performance'!H317</f>
        <v>0</v>
      </c>
      <c r="M309" s="183">
        <f>'Prep Partner Performance'!I317</f>
        <v>0</v>
      </c>
      <c r="N309" s="183">
        <f>'Prep Partner Performance'!J317</f>
        <v>0</v>
      </c>
      <c r="O309" s="183">
        <f>'Prep Partner Performance'!K317</f>
        <v>0</v>
      </c>
      <c r="P309" s="183">
        <f>'Prep Partner Performance'!L317</f>
        <v>0</v>
      </c>
      <c r="Q309" s="183">
        <f>'Prep Partner Performance'!M317</f>
        <v>0</v>
      </c>
      <c r="R309" s="183">
        <f>'Prep Partner Performance'!N317</f>
        <v>0</v>
      </c>
      <c r="S309" s="183">
        <f>'Prep Partner Performance'!O317</f>
        <v>0</v>
      </c>
      <c r="T309" s="183">
        <f>'Prep Partner Performance'!P317</f>
        <v>0</v>
      </c>
      <c r="U309" s="183">
        <f>'Prep Partner Performance'!Q317</f>
        <v>0</v>
      </c>
      <c r="V309" s="183">
        <f>'Prep Partner Performance'!R317</f>
        <v>0</v>
      </c>
      <c r="W309" s="183">
        <f>'Prep Partner Performance'!S317</f>
        <v>0</v>
      </c>
      <c r="X309" s="183">
        <f>'Prep Partner Performance'!T317</f>
        <v>0</v>
      </c>
      <c r="Y309" s="183">
        <f>'Prep Partner Performance'!U317</f>
        <v>0</v>
      </c>
      <c r="Z309" s="183">
        <f>'Prep Partner Performance'!V317</f>
        <v>0</v>
      </c>
      <c r="AA309" s="183">
        <f>'Prep Partner Performance'!W317</f>
        <v>0</v>
      </c>
      <c r="AB309" s="183">
        <f>'Prep Partner Performance'!X317</f>
        <v>0</v>
      </c>
      <c r="AC309" s="183">
        <f>'Prep Partner Performance'!Y317</f>
        <v>0</v>
      </c>
      <c r="AD309" s="183">
        <f>'Prep Partner Performance'!Z317</f>
        <v>0</v>
      </c>
      <c r="AE309" s="183">
        <f>'Prep Partner Performance'!AA317</f>
        <v>0</v>
      </c>
      <c r="AF309" s="183">
        <f>'Prep Partner Performance'!AB317</f>
        <v>0</v>
      </c>
      <c r="AG309" s="183">
        <f>'Prep Partner Performance'!AC317</f>
        <v>0</v>
      </c>
      <c r="AH309" s="183">
        <f>'Prep Partner Performance'!AD317</f>
        <v>0</v>
      </c>
      <c r="AI309" s="183">
        <f>'Prep Partner Performance'!AE317</f>
        <v>0</v>
      </c>
      <c r="AJ309" s="183">
        <f>'Prep Partner Performance'!AF317</f>
        <v>0</v>
      </c>
      <c r="AK309" s="183">
        <f>'Prep Partner Performance'!AG317</f>
        <v>0</v>
      </c>
      <c r="AL309" s="183">
        <f>'Prep Partner Performance'!AH317</f>
        <v>0</v>
      </c>
      <c r="AM309" s="176">
        <f t="shared" si="9"/>
        <v>0</v>
      </c>
      <c r="AN309" s="175" t="str">
        <f>'Prep Partner Performance'!B$3</f>
        <v>PrEP Partner Performance Tool version 2.0.0</v>
      </c>
      <c r="AO309" s="197" t="str">
        <f>'Prep Partner Performance'!AJ317</f>
        <v/>
      </c>
    </row>
    <row r="310" spans="1:41" x14ac:dyDescent="0.25">
      <c r="A310" s="176" t="str">
        <f t="shared" si="8"/>
        <v>202205</v>
      </c>
      <c r="B310" s="177">
        <f>'Prep Partner Performance'!AE$2</f>
        <v>2022</v>
      </c>
      <c r="C310" s="178" t="str">
        <f>'Prep Partner Performance'!Z$2</f>
        <v>05</v>
      </c>
      <c r="D310" s="176">
        <f>'Prep Partner Performance'!G$2</f>
        <v>14943</v>
      </c>
      <c r="E310" s="175" t="str">
        <f>'Prep Partner Performance'!C$2</f>
        <v>Kisima Health Centre</v>
      </c>
      <c r="F310" s="197" t="str">
        <f>'Prep Partner Performance'!B$312</f>
        <v xml:space="preserve"> Any Other Reason</v>
      </c>
      <c r="G310" s="175" t="str">
        <f>'Prep Partner Performance'!C318</f>
        <v>Other Women</v>
      </c>
      <c r="H310" s="175" t="str">
        <f>'Prep Partner Performance'!D318</f>
        <v>P01-309</v>
      </c>
      <c r="I310" s="183">
        <f>'Prep Partner Performance'!E318</f>
        <v>0</v>
      </c>
      <c r="J310" s="183">
        <f>'Prep Partner Performance'!F318</f>
        <v>0</v>
      </c>
      <c r="K310" s="183">
        <f>'Prep Partner Performance'!G318</f>
        <v>0</v>
      </c>
      <c r="L310" s="183">
        <f>'Prep Partner Performance'!H318</f>
        <v>0</v>
      </c>
      <c r="M310" s="183">
        <f>'Prep Partner Performance'!I318</f>
        <v>0</v>
      </c>
      <c r="N310" s="183">
        <f>'Prep Partner Performance'!J318</f>
        <v>0</v>
      </c>
      <c r="O310" s="183">
        <f>'Prep Partner Performance'!K318</f>
        <v>0</v>
      </c>
      <c r="P310" s="183">
        <f>'Prep Partner Performance'!L318</f>
        <v>0</v>
      </c>
      <c r="Q310" s="183">
        <f>'Prep Partner Performance'!M318</f>
        <v>0</v>
      </c>
      <c r="R310" s="183">
        <f>'Prep Partner Performance'!N318</f>
        <v>0</v>
      </c>
      <c r="S310" s="183">
        <f>'Prep Partner Performance'!O318</f>
        <v>0</v>
      </c>
      <c r="T310" s="183">
        <f>'Prep Partner Performance'!P318</f>
        <v>0</v>
      </c>
      <c r="U310" s="183">
        <f>'Prep Partner Performance'!Q318</f>
        <v>0</v>
      </c>
      <c r="V310" s="183">
        <f>'Prep Partner Performance'!R318</f>
        <v>0</v>
      </c>
      <c r="W310" s="183">
        <f>'Prep Partner Performance'!S318</f>
        <v>0</v>
      </c>
      <c r="X310" s="183">
        <f>'Prep Partner Performance'!T318</f>
        <v>0</v>
      </c>
      <c r="Y310" s="183">
        <f>'Prep Partner Performance'!U318</f>
        <v>0</v>
      </c>
      <c r="Z310" s="183">
        <f>'Prep Partner Performance'!V318</f>
        <v>0</v>
      </c>
      <c r="AA310" s="183">
        <f>'Prep Partner Performance'!W318</f>
        <v>0</v>
      </c>
      <c r="AB310" s="183">
        <f>'Prep Partner Performance'!X318</f>
        <v>0</v>
      </c>
      <c r="AC310" s="183">
        <f>'Prep Partner Performance'!Y318</f>
        <v>0</v>
      </c>
      <c r="AD310" s="183">
        <f>'Prep Partner Performance'!Z318</f>
        <v>0</v>
      </c>
      <c r="AE310" s="183">
        <f>'Prep Partner Performance'!AA318</f>
        <v>0</v>
      </c>
      <c r="AF310" s="183">
        <f>'Prep Partner Performance'!AB318</f>
        <v>0</v>
      </c>
      <c r="AG310" s="183">
        <f>'Prep Partner Performance'!AC318</f>
        <v>0</v>
      </c>
      <c r="AH310" s="183">
        <f>'Prep Partner Performance'!AD318</f>
        <v>0</v>
      </c>
      <c r="AI310" s="183">
        <f>'Prep Partner Performance'!AE318</f>
        <v>0</v>
      </c>
      <c r="AJ310" s="183">
        <f>'Prep Partner Performance'!AF318</f>
        <v>0</v>
      </c>
      <c r="AK310" s="183">
        <f>'Prep Partner Performance'!AG318</f>
        <v>0</v>
      </c>
      <c r="AL310" s="183">
        <f>'Prep Partner Performance'!AH318</f>
        <v>0</v>
      </c>
      <c r="AM310" s="176">
        <f t="shared" si="9"/>
        <v>0</v>
      </c>
      <c r="AN310" s="175" t="str">
        <f>'Prep Partner Performance'!B$3</f>
        <v>PrEP Partner Performance Tool version 2.0.0</v>
      </c>
      <c r="AO310" s="197" t="str">
        <f>'Prep Partner Performance'!AJ318</f>
        <v/>
      </c>
    </row>
    <row r="311" spans="1:41" x14ac:dyDescent="0.25">
      <c r="A311" s="176" t="str">
        <f t="shared" si="8"/>
        <v>202205</v>
      </c>
      <c r="B311" s="177">
        <f>'Prep Partner Performance'!AE$2</f>
        <v>2022</v>
      </c>
      <c r="C311" s="178" t="str">
        <f>'Prep Partner Performance'!Z$2</f>
        <v>05</v>
      </c>
      <c r="D311" s="176">
        <f>'Prep Partner Performance'!G$2</f>
        <v>14943</v>
      </c>
      <c r="E311" s="175" t="str">
        <f>'Prep Partner Performance'!C$2</f>
        <v>Kisima Health Centre</v>
      </c>
      <c r="F311" s="197" t="str">
        <f>'Prep Partner Performance'!B$312</f>
        <v xml:space="preserve"> Any Other Reason</v>
      </c>
      <c r="G311" s="175" t="str">
        <f>'Prep Partner Performance'!C319</f>
        <v>Serodiscordant Couple</v>
      </c>
      <c r="H311" s="175" t="str">
        <f>'Prep Partner Performance'!D319</f>
        <v>P01-310</v>
      </c>
      <c r="I311" s="183">
        <f>'Prep Partner Performance'!E319</f>
        <v>0</v>
      </c>
      <c r="J311" s="183">
        <f>'Prep Partner Performance'!F319</f>
        <v>0</v>
      </c>
      <c r="K311" s="183">
        <f>'Prep Partner Performance'!G319</f>
        <v>0</v>
      </c>
      <c r="L311" s="183">
        <f>'Prep Partner Performance'!H319</f>
        <v>0</v>
      </c>
      <c r="M311" s="183">
        <f>'Prep Partner Performance'!I319</f>
        <v>0</v>
      </c>
      <c r="N311" s="183">
        <f>'Prep Partner Performance'!J319</f>
        <v>0</v>
      </c>
      <c r="O311" s="183">
        <f>'Prep Partner Performance'!K319</f>
        <v>0</v>
      </c>
      <c r="P311" s="183">
        <f>'Prep Partner Performance'!L319</f>
        <v>0</v>
      </c>
      <c r="Q311" s="183">
        <f>'Prep Partner Performance'!M319</f>
        <v>0</v>
      </c>
      <c r="R311" s="183">
        <f>'Prep Partner Performance'!N319</f>
        <v>0</v>
      </c>
      <c r="S311" s="183">
        <f>'Prep Partner Performance'!O319</f>
        <v>0</v>
      </c>
      <c r="T311" s="183">
        <f>'Prep Partner Performance'!P319</f>
        <v>0</v>
      </c>
      <c r="U311" s="183">
        <f>'Prep Partner Performance'!Q319</f>
        <v>0</v>
      </c>
      <c r="V311" s="183">
        <f>'Prep Partner Performance'!R319</f>
        <v>0</v>
      </c>
      <c r="W311" s="183">
        <f>'Prep Partner Performance'!S319</f>
        <v>0</v>
      </c>
      <c r="X311" s="183">
        <f>'Prep Partner Performance'!T319</f>
        <v>0</v>
      </c>
      <c r="Y311" s="183">
        <f>'Prep Partner Performance'!U319</f>
        <v>0</v>
      </c>
      <c r="Z311" s="183">
        <f>'Prep Partner Performance'!V319</f>
        <v>0</v>
      </c>
      <c r="AA311" s="183">
        <f>'Prep Partner Performance'!W319</f>
        <v>0</v>
      </c>
      <c r="AB311" s="183">
        <f>'Prep Partner Performance'!X319</f>
        <v>0</v>
      </c>
      <c r="AC311" s="183">
        <f>'Prep Partner Performance'!Y319</f>
        <v>0</v>
      </c>
      <c r="AD311" s="183">
        <f>'Prep Partner Performance'!Z319</f>
        <v>0</v>
      </c>
      <c r="AE311" s="183">
        <f>'Prep Partner Performance'!AA319</f>
        <v>0</v>
      </c>
      <c r="AF311" s="183">
        <f>'Prep Partner Performance'!AB319</f>
        <v>0</v>
      </c>
      <c r="AG311" s="183">
        <f>'Prep Partner Performance'!AC319</f>
        <v>0</v>
      </c>
      <c r="AH311" s="183">
        <f>'Prep Partner Performance'!AD319</f>
        <v>0</v>
      </c>
      <c r="AI311" s="183">
        <f>'Prep Partner Performance'!AE319</f>
        <v>0</v>
      </c>
      <c r="AJ311" s="183">
        <f>'Prep Partner Performance'!AF319</f>
        <v>0</v>
      </c>
      <c r="AK311" s="183">
        <f>'Prep Partner Performance'!AG319</f>
        <v>0</v>
      </c>
      <c r="AL311" s="183">
        <f>'Prep Partner Performance'!AH319</f>
        <v>0</v>
      </c>
      <c r="AM311" s="176">
        <f t="shared" si="9"/>
        <v>0</v>
      </c>
      <c r="AN311" s="175" t="str">
        <f>'Prep Partner Performance'!B$3</f>
        <v>PrEP Partner Performance Tool version 2.0.0</v>
      </c>
      <c r="AO311" s="197" t="str">
        <f>'Prep Partner Performance'!AJ319</f>
        <v/>
      </c>
    </row>
    <row r="312" spans="1:41" s="194" customFormat="1" x14ac:dyDescent="0.25">
      <c r="A312" s="190" t="str">
        <f t="shared" si="8"/>
        <v>202205</v>
      </c>
      <c r="B312" s="191">
        <f>'Prep Partner Performance'!AE$2</f>
        <v>2022</v>
      </c>
      <c r="C312" s="192" t="str">
        <f>'Prep Partner Performance'!Z$2</f>
        <v>05</v>
      </c>
      <c r="D312" s="190">
        <f>'Prep Partner Performance'!G$2</f>
        <v>14943</v>
      </c>
      <c r="E312" s="193" t="str">
        <f>'Prep Partner Performance'!C$2</f>
        <v>Kisima Health Centre</v>
      </c>
      <c r="F312" s="198" t="str">
        <f>'Prep Partner Performance'!B$312</f>
        <v xml:space="preserve"> Any Other Reason</v>
      </c>
      <c r="G312" s="193" t="str">
        <f>'Prep Partner Performance'!C320</f>
        <v>Pregnant and Breast Feeding Women</v>
      </c>
      <c r="H312" s="193" t="str">
        <f>'Prep Partner Performance'!D320</f>
        <v>P01-311</v>
      </c>
      <c r="I312" s="193">
        <f>'Prep Partner Performance'!E320</f>
        <v>0</v>
      </c>
      <c r="J312" s="193">
        <f>'Prep Partner Performance'!F320</f>
        <v>0</v>
      </c>
      <c r="K312" s="193">
        <f>'Prep Partner Performance'!G320</f>
        <v>0</v>
      </c>
      <c r="L312" s="193">
        <f>'Prep Partner Performance'!H320</f>
        <v>0</v>
      </c>
      <c r="M312" s="193">
        <f>'Prep Partner Performance'!I320</f>
        <v>0</v>
      </c>
      <c r="N312" s="193">
        <f>'Prep Partner Performance'!J320</f>
        <v>0</v>
      </c>
      <c r="O312" s="193">
        <f>'Prep Partner Performance'!K320</f>
        <v>0</v>
      </c>
      <c r="P312" s="193">
        <f>'Prep Partner Performance'!L320</f>
        <v>0</v>
      </c>
      <c r="Q312" s="193">
        <f>'Prep Partner Performance'!M320</f>
        <v>0</v>
      </c>
      <c r="R312" s="193">
        <f>'Prep Partner Performance'!N320</f>
        <v>0</v>
      </c>
      <c r="S312" s="193">
        <f>'Prep Partner Performance'!O320</f>
        <v>0</v>
      </c>
      <c r="T312" s="193">
        <f>'Prep Partner Performance'!P320</f>
        <v>0</v>
      </c>
      <c r="U312" s="193">
        <f>'Prep Partner Performance'!Q320</f>
        <v>0</v>
      </c>
      <c r="V312" s="193">
        <f>'Prep Partner Performance'!R320</f>
        <v>0</v>
      </c>
      <c r="W312" s="193">
        <f>'Prep Partner Performance'!S320</f>
        <v>0</v>
      </c>
      <c r="X312" s="193">
        <f>'Prep Partner Performance'!T320</f>
        <v>0</v>
      </c>
      <c r="Y312" s="193">
        <f>'Prep Partner Performance'!U320</f>
        <v>0</v>
      </c>
      <c r="Z312" s="193">
        <f>'Prep Partner Performance'!V320</f>
        <v>0</v>
      </c>
      <c r="AA312" s="193">
        <f>'Prep Partner Performance'!W320</f>
        <v>0</v>
      </c>
      <c r="AB312" s="193">
        <f>'Prep Partner Performance'!X320</f>
        <v>0</v>
      </c>
      <c r="AC312" s="193">
        <f>'Prep Partner Performance'!Y320</f>
        <v>0</v>
      </c>
      <c r="AD312" s="193">
        <f>'Prep Partner Performance'!Z320</f>
        <v>0</v>
      </c>
      <c r="AE312" s="193">
        <f>'Prep Partner Performance'!AA320</f>
        <v>0</v>
      </c>
      <c r="AF312" s="193">
        <f>'Prep Partner Performance'!AB320</f>
        <v>0</v>
      </c>
      <c r="AG312" s="193">
        <f>'Prep Partner Performance'!AC320</f>
        <v>0</v>
      </c>
      <c r="AH312" s="193">
        <f>'Prep Partner Performance'!AD320</f>
        <v>0</v>
      </c>
      <c r="AI312" s="193">
        <f>'Prep Partner Performance'!AE320</f>
        <v>0</v>
      </c>
      <c r="AJ312" s="193">
        <f>'Prep Partner Performance'!AF320</f>
        <v>0</v>
      </c>
      <c r="AK312" s="193">
        <f>'Prep Partner Performance'!AG320</f>
        <v>0</v>
      </c>
      <c r="AL312" s="193">
        <f>'Prep Partner Performance'!AH320</f>
        <v>0</v>
      </c>
      <c r="AM312" s="190">
        <f t="shared" si="9"/>
        <v>0</v>
      </c>
      <c r="AN312" s="193" t="str">
        <f>'Prep Partner Performance'!B$3</f>
        <v>PrEP Partner Performance Tool version 2.0.0</v>
      </c>
      <c r="AO312" s="197" t="str">
        <f>'Prep Partner Performance'!AJ320</f>
        <v/>
      </c>
    </row>
    <row r="313" spans="1:41" s="210" customFormat="1" x14ac:dyDescent="0.25">
      <c r="A313" s="205" t="str">
        <f t="shared" si="8"/>
        <v>202205</v>
      </c>
      <c r="B313" s="206">
        <f>'Prep Partner Performance'!AE$2</f>
        <v>2022</v>
      </c>
      <c r="C313" s="207" t="str">
        <f>'Prep Partner Performance'!Z$2</f>
        <v>05</v>
      </c>
      <c r="D313" s="205">
        <f>'Prep Partner Performance'!G$2</f>
        <v>14943</v>
      </c>
      <c r="E313" s="208" t="str">
        <f>'Prep Partner Performance'!C$2</f>
        <v>Kisima Health Centre</v>
      </c>
      <c r="F313" s="209" t="str">
        <f>'PrEP Utilization in PMTCT'!B9</f>
        <v>PrEP Utilization in ANC Settings</v>
      </c>
      <c r="G313" s="208" t="str">
        <f>'PrEP Utilization in PMTCT'!C9</f>
        <v xml:space="preserve">Total Number of ANC Visits (New+Revisits) </v>
      </c>
      <c r="H313" s="208" t="str">
        <f>'PrEP Utilization in PMTCT'!D9</f>
        <v>PRP01-01</v>
      </c>
      <c r="I313" s="208">
        <f>'PrEP Utilization in PMTCT'!E9</f>
        <v>0</v>
      </c>
      <c r="J313" s="208">
        <f>'PrEP Utilization in PMTCT'!F9</f>
        <v>0</v>
      </c>
      <c r="K313" s="208">
        <f>'PrEP Utilization in PMTCT'!G9</f>
        <v>0</v>
      </c>
      <c r="L313" s="208">
        <f>'PrEP Utilization in PMTCT'!H9</f>
        <v>0</v>
      </c>
      <c r="M313" s="208">
        <f>'PrEP Utilization in PMTCT'!I9</f>
        <v>0</v>
      </c>
      <c r="N313" s="208">
        <f>'PrEP Utilization in PMTCT'!J9</f>
        <v>0</v>
      </c>
      <c r="O313" s="208">
        <f>'PrEP Utilization in PMTCT'!K9</f>
        <v>0</v>
      </c>
      <c r="P313" s="208">
        <f>'PrEP Utilization in PMTCT'!L9</f>
        <v>0</v>
      </c>
      <c r="Q313" s="208">
        <f>'PrEP Utilization in PMTCT'!M9</f>
        <v>0</v>
      </c>
      <c r="R313" s="208">
        <f>'PrEP Utilization in PMTCT'!N9</f>
        <v>0</v>
      </c>
      <c r="S313" s="208">
        <f>'PrEP Utilization in PMTCT'!O9</f>
        <v>0</v>
      </c>
      <c r="T313" s="208">
        <f>'PrEP Utilization in PMTCT'!P9</f>
        <v>0</v>
      </c>
      <c r="U313" s="208">
        <f>'PrEP Utilization in PMTCT'!Q9</f>
        <v>0</v>
      </c>
      <c r="V313" s="208">
        <f>'PrEP Utilization in PMTCT'!R9</f>
        <v>0</v>
      </c>
      <c r="W313" s="208">
        <f>'PrEP Utilization in PMTCT'!S9</f>
        <v>0</v>
      </c>
      <c r="X313" s="208">
        <f>'PrEP Utilization in PMTCT'!T9</f>
        <v>0</v>
      </c>
      <c r="Y313" s="208">
        <f>'PrEP Utilization in PMTCT'!U9</f>
        <v>0</v>
      </c>
      <c r="Z313" s="208">
        <f>'PrEP Utilization in PMTCT'!V9</f>
        <v>0</v>
      </c>
      <c r="AA313" s="208">
        <f>'PrEP Utilization in PMTCT'!W9</f>
        <v>0</v>
      </c>
      <c r="AB313" s="208">
        <f>'PrEP Utilization in PMTCT'!X9</f>
        <v>0</v>
      </c>
      <c r="AC313" s="208">
        <f>'PrEP Utilization in PMTCT'!Y9</f>
        <v>0</v>
      </c>
      <c r="AD313" s="208">
        <f>'PrEP Utilization in PMTCT'!Z9</f>
        <v>0</v>
      </c>
      <c r="AE313" s="208">
        <f>'PrEP Utilization in PMTCT'!AA9</f>
        <v>0</v>
      </c>
      <c r="AF313" s="208">
        <f>'PrEP Utilization in PMTCT'!AB9</f>
        <v>0</v>
      </c>
      <c r="AG313" s="208">
        <f>'PrEP Utilization in PMTCT'!AC9</f>
        <v>0</v>
      </c>
      <c r="AH313" s="208">
        <f>'PrEP Utilization in PMTCT'!AD9</f>
        <v>0</v>
      </c>
      <c r="AI313" s="208">
        <f>'PrEP Utilization in PMTCT'!AE9</f>
        <v>0</v>
      </c>
      <c r="AJ313" s="208">
        <f>'PrEP Utilization in PMTCT'!AF9</f>
        <v>0</v>
      </c>
      <c r="AK313" s="208">
        <f>'PrEP Utilization in PMTCT'!AG9</f>
        <v>0</v>
      </c>
      <c r="AL313" s="208">
        <f>'PrEP Utilization in PMTCT'!AH9</f>
        <v>0</v>
      </c>
      <c r="AM313" s="205">
        <f t="shared" si="9"/>
        <v>0</v>
      </c>
      <c r="AN313" s="208" t="str">
        <f>'PrEP Utilization in PMTCT'!B$3</f>
        <v>PrEP Utilization in PMTCT Settings version 2.0.0</v>
      </c>
      <c r="AO313" s="197" t="str">
        <f>'PrEP Utilization in PMTCT'!AJ9</f>
        <v/>
      </c>
    </row>
    <row r="314" spans="1:41" x14ac:dyDescent="0.25">
      <c r="A314" s="176" t="str">
        <f t="shared" si="8"/>
        <v>202205</v>
      </c>
      <c r="B314" s="177">
        <f>'Prep Partner Performance'!AE$2</f>
        <v>2022</v>
      </c>
      <c r="C314" s="178" t="str">
        <f>'Prep Partner Performance'!Z$2</f>
        <v>05</v>
      </c>
      <c r="D314" s="176">
        <f>'Prep Partner Performance'!G$2</f>
        <v>14943</v>
      </c>
      <c r="E314" s="175" t="str">
        <f>'Prep Partner Performance'!C$2</f>
        <v>Kisima Health Centre</v>
      </c>
      <c r="F314" s="201" t="str">
        <f>'PrEP Utilization in PMTCT'!B$9</f>
        <v>PrEP Utilization in ANC Settings</v>
      </c>
      <c r="G314" s="185" t="str">
        <f>'PrEP Utilization in PMTCT'!C10</f>
        <v>Total Number of HIV Pos clients(KP, New P Prev P)</v>
      </c>
      <c r="H314" s="185" t="str">
        <f>'PrEP Utilization in PMTCT'!D10</f>
        <v>PRP01-02</v>
      </c>
      <c r="I314" s="185">
        <f>'PrEP Utilization in PMTCT'!E10</f>
        <v>0</v>
      </c>
      <c r="J314" s="185">
        <f>'PrEP Utilization in PMTCT'!F10</f>
        <v>0</v>
      </c>
      <c r="K314" s="185">
        <f>'PrEP Utilization in PMTCT'!G10</f>
        <v>0</v>
      </c>
      <c r="L314" s="185">
        <f>'PrEP Utilization in PMTCT'!H10</f>
        <v>0</v>
      </c>
      <c r="M314" s="185">
        <f>'PrEP Utilization in PMTCT'!I10</f>
        <v>0</v>
      </c>
      <c r="N314" s="185">
        <f>'PrEP Utilization in PMTCT'!J10</f>
        <v>0</v>
      </c>
      <c r="O314" s="185">
        <f>'PrEP Utilization in PMTCT'!K10</f>
        <v>0</v>
      </c>
      <c r="P314" s="185">
        <f>'PrEP Utilization in PMTCT'!L10</f>
        <v>0</v>
      </c>
      <c r="Q314" s="185">
        <f>'PrEP Utilization in PMTCT'!M10</f>
        <v>0</v>
      </c>
      <c r="R314" s="185">
        <f>'PrEP Utilization in PMTCT'!N10</f>
        <v>0</v>
      </c>
      <c r="S314" s="185">
        <f>'PrEP Utilization in PMTCT'!O10</f>
        <v>0</v>
      </c>
      <c r="T314" s="185">
        <f>'PrEP Utilization in PMTCT'!P10</f>
        <v>0</v>
      </c>
      <c r="U314" s="185">
        <f>'PrEP Utilization in PMTCT'!Q10</f>
        <v>0</v>
      </c>
      <c r="V314" s="185">
        <f>'PrEP Utilization in PMTCT'!R10</f>
        <v>0</v>
      </c>
      <c r="W314" s="185">
        <f>'PrEP Utilization in PMTCT'!S10</f>
        <v>0</v>
      </c>
      <c r="X314" s="185">
        <f>'PrEP Utilization in PMTCT'!T10</f>
        <v>0</v>
      </c>
      <c r="Y314" s="185">
        <f>'PrEP Utilization in PMTCT'!U10</f>
        <v>0</v>
      </c>
      <c r="Z314" s="185">
        <f>'PrEP Utilization in PMTCT'!V10</f>
        <v>0</v>
      </c>
      <c r="AA314" s="185">
        <f>'PrEP Utilization in PMTCT'!W10</f>
        <v>0</v>
      </c>
      <c r="AB314" s="185">
        <f>'PrEP Utilization in PMTCT'!X10</f>
        <v>0</v>
      </c>
      <c r="AC314" s="185">
        <f>'PrEP Utilization in PMTCT'!Y10</f>
        <v>0</v>
      </c>
      <c r="AD314" s="185">
        <f>'PrEP Utilization in PMTCT'!Z10</f>
        <v>0</v>
      </c>
      <c r="AE314" s="185">
        <f>'PrEP Utilization in PMTCT'!AA10</f>
        <v>0</v>
      </c>
      <c r="AF314" s="185">
        <f>'PrEP Utilization in PMTCT'!AB10</f>
        <v>0</v>
      </c>
      <c r="AG314" s="185">
        <f>'PrEP Utilization in PMTCT'!AC10</f>
        <v>0</v>
      </c>
      <c r="AH314" s="185">
        <f>'PrEP Utilization in PMTCT'!AD10</f>
        <v>0</v>
      </c>
      <c r="AI314" s="185">
        <f>'PrEP Utilization in PMTCT'!AE10</f>
        <v>0</v>
      </c>
      <c r="AJ314" s="185">
        <f>'PrEP Utilization in PMTCT'!AF10</f>
        <v>0</v>
      </c>
      <c r="AK314" s="185">
        <f>'PrEP Utilization in PMTCT'!AG10</f>
        <v>0</v>
      </c>
      <c r="AL314" s="185">
        <f>'PrEP Utilization in PMTCT'!AH10</f>
        <v>0</v>
      </c>
      <c r="AM314" s="184">
        <f t="shared" si="9"/>
        <v>0</v>
      </c>
      <c r="AN314" s="185" t="str">
        <f>'PrEP Utilization in PMTCT'!B$3</f>
        <v>PrEP Utilization in PMTCT Settings version 2.0.0</v>
      </c>
      <c r="AO314" s="197">
        <f>'PrEP Utilization in PMTCT'!AJ10</f>
        <v>0</v>
      </c>
    </row>
    <row r="315" spans="1:41" x14ac:dyDescent="0.25">
      <c r="A315" s="176" t="str">
        <f t="shared" si="8"/>
        <v>202205</v>
      </c>
      <c r="B315" s="177">
        <f>'Prep Partner Performance'!AE$2</f>
        <v>2022</v>
      </c>
      <c r="C315" s="178" t="str">
        <f>'Prep Partner Performance'!Z$2</f>
        <v>05</v>
      </c>
      <c r="D315" s="176">
        <f>'Prep Partner Performance'!G$2</f>
        <v>14943</v>
      </c>
      <c r="E315" s="175" t="str">
        <f>'Prep Partner Performance'!C$2</f>
        <v>Kisima Health Centre</v>
      </c>
      <c r="F315" s="201" t="str">
        <f>'PrEP Utilization in PMTCT'!B$9</f>
        <v>PrEP Utilization in ANC Settings</v>
      </c>
      <c r="G315" s="185" t="str">
        <f>'PrEP Utilization in PMTCT'!C11</f>
        <v>Total Number of clients already on PrEP</v>
      </c>
      <c r="H315" s="185" t="str">
        <f>'PrEP Utilization in PMTCT'!D11</f>
        <v>PRP01-03</v>
      </c>
      <c r="I315" s="185">
        <f>'PrEP Utilization in PMTCT'!E11</f>
        <v>0</v>
      </c>
      <c r="J315" s="185">
        <f>'PrEP Utilization in PMTCT'!F11</f>
        <v>0</v>
      </c>
      <c r="K315" s="185">
        <f>'PrEP Utilization in PMTCT'!G11</f>
        <v>0</v>
      </c>
      <c r="L315" s="185">
        <f>'PrEP Utilization in PMTCT'!H11</f>
        <v>0</v>
      </c>
      <c r="M315" s="185">
        <f>'PrEP Utilization in PMTCT'!I11</f>
        <v>0</v>
      </c>
      <c r="N315" s="185">
        <f>'PrEP Utilization in PMTCT'!J11</f>
        <v>0</v>
      </c>
      <c r="O315" s="185">
        <f>'PrEP Utilization in PMTCT'!K11</f>
        <v>0</v>
      </c>
      <c r="P315" s="185">
        <f>'PrEP Utilization in PMTCT'!L11</f>
        <v>0</v>
      </c>
      <c r="Q315" s="185">
        <f>'PrEP Utilization in PMTCT'!M11</f>
        <v>0</v>
      </c>
      <c r="R315" s="185">
        <f>'PrEP Utilization in PMTCT'!N11</f>
        <v>0</v>
      </c>
      <c r="S315" s="185">
        <f>'PrEP Utilization in PMTCT'!O11</f>
        <v>0</v>
      </c>
      <c r="T315" s="185">
        <f>'PrEP Utilization in PMTCT'!P11</f>
        <v>0</v>
      </c>
      <c r="U315" s="185">
        <f>'PrEP Utilization in PMTCT'!Q11</f>
        <v>0</v>
      </c>
      <c r="V315" s="185">
        <f>'PrEP Utilization in PMTCT'!R11</f>
        <v>0</v>
      </c>
      <c r="W315" s="185">
        <f>'PrEP Utilization in PMTCT'!S11</f>
        <v>0</v>
      </c>
      <c r="X315" s="185">
        <f>'PrEP Utilization in PMTCT'!T11</f>
        <v>0</v>
      </c>
      <c r="Y315" s="185">
        <f>'PrEP Utilization in PMTCT'!U11</f>
        <v>0</v>
      </c>
      <c r="Z315" s="185">
        <f>'PrEP Utilization in PMTCT'!V11</f>
        <v>0</v>
      </c>
      <c r="AA315" s="185">
        <f>'PrEP Utilization in PMTCT'!W11</f>
        <v>0</v>
      </c>
      <c r="AB315" s="185">
        <f>'PrEP Utilization in PMTCT'!X11</f>
        <v>0</v>
      </c>
      <c r="AC315" s="185">
        <f>'PrEP Utilization in PMTCT'!Y11</f>
        <v>0</v>
      </c>
      <c r="AD315" s="185">
        <f>'PrEP Utilization in PMTCT'!Z11</f>
        <v>0</v>
      </c>
      <c r="AE315" s="185">
        <f>'PrEP Utilization in PMTCT'!AA11</f>
        <v>0</v>
      </c>
      <c r="AF315" s="185">
        <f>'PrEP Utilization in PMTCT'!AB11</f>
        <v>0</v>
      </c>
      <c r="AG315" s="185">
        <f>'PrEP Utilization in PMTCT'!AC11</f>
        <v>0</v>
      </c>
      <c r="AH315" s="185">
        <f>'PrEP Utilization in PMTCT'!AD11</f>
        <v>0</v>
      </c>
      <c r="AI315" s="185">
        <f>'PrEP Utilization in PMTCT'!AE11</f>
        <v>0</v>
      </c>
      <c r="AJ315" s="185">
        <f>'PrEP Utilization in PMTCT'!AF11</f>
        <v>0</v>
      </c>
      <c r="AK315" s="185">
        <f>'PrEP Utilization in PMTCT'!AG11</f>
        <v>0</v>
      </c>
      <c r="AL315" s="185">
        <f>'PrEP Utilization in PMTCT'!AH11</f>
        <v>0</v>
      </c>
      <c r="AM315" s="184">
        <f t="shared" si="9"/>
        <v>0</v>
      </c>
      <c r="AN315" s="185" t="str">
        <f>'PrEP Utilization in PMTCT'!B$3</f>
        <v>PrEP Utilization in PMTCT Settings version 2.0.0</v>
      </c>
      <c r="AO315" s="197" t="str">
        <f>'PrEP Utilization in PMTCT'!AJ11</f>
        <v/>
      </c>
    </row>
    <row r="316" spans="1:41" x14ac:dyDescent="0.25">
      <c r="A316" s="176" t="str">
        <f t="shared" si="8"/>
        <v>202205</v>
      </c>
      <c r="B316" s="177">
        <f>'Prep Partner Performance'!AE$2</f>
        <v>2022</v>
      </c>
      <c r="C316" s="178" t="str">
        <f>'Prep Partner Performance'!Z$2</f>
        <v>05</v>
      </c>
      <c r="D316" s="176">
        <f>'Prep Partner Performance'!G$2</f>
        <v>14943</v>
      </c>
      <c r="E316" s="175" t="str">
        <f>'Prep Partner Performance'!C$2</f>
        <v>Kisima Health Centre</v>
      </c>
      <c r="F316" s="201" t="str">
        <f>'PrEP Utilization in PMTCT'!B$9</f>
        <v>PrEP Utilization in ANC Settings</v>
      </c>
      <c r="G316" s="185" t="str">
        <f>'PrEP Utilization in PMTCT'!C12</f>
        <v>Number Eligible for Screening HIV Risk</v>
      </c>
      <c r="H316" s="185" t="str">
        <f>'PrEP Utilization in PMTCT'!D12</f>
        <v>PRP01-031</v>
      </c>
      <c r="I316" s="185">
        <f>'PrEP Utilization in PMTCT'!E12</f>
        <v>0</v>
      </c>
      <c r="J316" s="185">
        <f>'PrEP Utilization in PMTCT'!F12</f>
        <v>0</v>
      </c>
      <c r="K316" s="185">
        <f>'PrEP Utilization in PMTCT'!G12</f>
        <v>0</v>
      </c>
      <c r="L316" s="185">
        <f>'PrEP Utilization in PMTCT'!H12</f>
        <v>0</v>
      </c>
      <c r="M316" s="185">
        <f>'PrEP Utilization in PMTCT'!I12</f>
        <v>0</v>
      </c>
      <c r="N316" s="185">
        <f>'PrEP Utilization in PMTCT'!J12</f>
        <v>0</v>
      </c>
      <c r="O316" s="185">
        <f>'PrEP Utilization in PMTCT'!K12</f>
        <v>0</v>
      </c>
      <c r="P316" s="185">
        <f>'PrEP Utilization in PMTCT'!L12</f>
        <v>0</v>
      </c>
      <c r="Q316" s="185">
        <f>'PrEP Utilization in PMTCT'!M12</f>
        <v>0</v>
      </c>
      <c r="R316" s="185">
        <f>'PrEP Utilization in PMTCT'!N12</f>
        <v>0</v>
      </c>
      <c r="S316" s="185">
        <f>'PrEP Utilization in PMTCT'!O12</f>
        <v>0</v>
      </c>
      <c r="T316" s="185">
        <f>'PrEP Utilization in PMTCT'!P12</f>
        <v>0</v>
      </c>
      <c r="U316" s="185">
        <f>'PrEP Utilization in PMTCT'!Q12</f>
        <v>0</v>
      </c>
      <c r="V316" s="185">
        <f>'PrEP Utilization in PMTCT'!R12</f>
        <v>0</v>
      </c>
      <c r="W316" s="185">
        <f>'PrEP Utilization in PMTCT'!S12</f>
        <v>0</v>
      </c>
      <c r="X316" s="185">
        <f>'PrEP Utilization in PMTCT'!T12</f>
        <v>0</v>
      </c>
      <c r="Y316" s="185">
        <f>'PrEP Utilization in PMTCT'!U12</f>
        <v>0</v>
      </c>
      <c r="Z316" s="185">
        <f>'PrEP Utilization in PMTCT'!V12</f>
        <v>0</v>
      </c>
      <c r="AA316" s="185">
        <f>'PrEP Utilization in PMTCT'!W12</f>
        <v>0</v>
      </c>
      <c r="AB316" s="185">
        <f>'PrEP Utilization in PMTCT'!X12</f>
        <v>0</v>
      </c>
      <c r="AC316" s="185">
        <f>'PrEP Utilization in PMTCT'!Y12</f>
        <v>0</v>
      </c>
      <c r="AD316" s="185">
        <f>'PrEP Utilization in PMTCT'!Z12</f>
        <v>0</v>
      </c>
      <c r="AE316" s="185">
        <f>'PrEP Utilization in PMTCT'!AA12</f>
        <v>0</v>
      </c>
      <c r="AF316" s="185">
        <f>'PrEP Utilization in PMTCT'!AB12</f>
        <v>0</v>
      </c>
      <c r="AG316" s="185">
        <f>'PrEP Utilization in PMTCT'!AC12</f>
        <v>0</v>
      </c>
      <c r="AH316" s="185">
        <f>'PrEP Utilization in PMTCT'!AD12</f>
        <v>0</v>
      </c>
      <c r="AI316" s="185">
        <f>'PrEP Utilization in PMTCT'!AE12</f>
        <v>0</v>
      </c>
      <c r="AJ316" s="185">
        <f>'PrEP Utilization in PMTCT'!AF12</f>
        <v>0</v>
      </c>
      <c r="AK316" s="185">
        <f>'PrEP Utilization in PMTCT'!AG12</f>
        <v>0</v>
      </c>
      <c r="AL316" s="185">
        <f>'PrEP Utilization in PMTCT'!AH12</f>
        <v>0</v>
      </c>
      <c r="AM316" s="184">
        <f t="shared" si="9"/>
        <v>0</v>
      </c>
      <c r="AN316" s="185" t="str">
        <f>'PrEP Utilization in PMTCT'!B$3</f>
        <v>PrEP Utilization in PMTCT Settings version 2.0.0</v>
      </c>
      <c r="AO316" s="197">
        <f>'PrEP Utilization in PMTCT'!AJ12</f>
        <v>0</v>
      </c>
    </row>
    <row r="317" spans="1:41" x14ac:dyDescent="0.25">
      <c r="A317" s="176" t="str">
        <f t="shared" si="8"/>
        <v>202205</v>
      </c>
      <c r="B317" s="177">
        <f>'Prep Partner Performance'!AE$2</f>
        <v>2022</v>
      </c>
      <c r="C317" s="178" t="str">
        <f>'Prep Partner Performance'!Z$2</f>
        <v>05</v>
      </c>
      <c r="D317" s="176">
        <f>'Prep Partner Performance'!G$2</f>
        <v>14943</v>
      </c>
      <c r="E317" s="175" t="str">
        <f>'Prep Partner Performance'!C$2</f>
        <v>Kisima Health Centre</v>
      </c>
      <c r="F317" s="201" t="str">
        <f>'PrEP Utilization in PMTCT'!B$9</f>
        <v>PrEP Utilization in ANC Settings</v>
      </c>
      <c r="G317" s="185" t="str">
        <f>'PrEP Utilization in PMTCT'!C13</f>
        <v>Number Screened for HIV Risk</v>
      </c>
      <c r="H317" s="185" t="str">
        <f>'PrEP Utilization in PMTCT'!D13</f>
        <v>PRP01-04</v>
      </c>
      <c r="I317" s="185">
        <f>'PrEP Utilization in PMTCT'!E13</f>
        <v>0</v>
      </c>
      <c r="J317" s="185">
        <f>'PrEP Utilization in PMTCT'!F13</f>
        <v>0</v>
      </c>
      <c r="K317" s="185">
        <f>'PrEP Utilization in PMTCT'!G13</f>
        <v>0</v>
      </c>
      <c r="L317" s="185">
        <f>'PrEP Utilization in PMTCT'!H13</f>
        <v>0</v>
      </c>
      <c r="M317" s="185">
        <f>'PrEP Utilization in PMTCT'!I13</f>
        <v>0</v>
      </c>
      <c r="N317" s="185">
        <f>'PrEP Utilization in PMTCT'!J13</f>
        <v>0</v>
      </c>
      <c r="O317" s="185">
        <f>'PrEP Utilization in PMTCT'!K13</f>
        <v>0</v>
      </c>
      <c r="P317" s="185">
        <f>'PrEP Utilization in PMTCT'!L13</f>
        <v>0</v>
      </c>
      <c r="Q317" s="185">
        <f>'PrEP Utilization in PMTCT'!M13</f>
        <v>0</v>
      </c>
      <c r="R317" s="185">
        <f>'PrEP Utilization in PMTCT'!N13</f>
        <v>0</v>
      </c>
      <c r="S317" s="185">
        <f>'PrEP Utilization in PMTCT'!O13</f>
        <v>0</v>
      </c>
      <c r="T317" s="185">
        <f>'PrEP Utilization in PMTCT'!P13</f>
        <v>0</v>
      </c>
      <c r="U317" s="185">
        <f>'PrEP Utilization in PMTCT'!Q13</f>
        <v>0</v>
      </c>
      <c r="V317" s="185">
        <f>'PrEP Utilization in PMTCT'!R13</f>
        <v>0</v>
      </c>
      <c r="W317" s="185">
        <f>'PrEP Utilization in PMTCT'!S13</f>
        <v>0</v>
      </c>
      <c r="X317" s="185">
        <f>'PrEP Utilization in PMTCT'!T13</f>
        <v>0</v>
      </c>
      <c r="Y317" s="185">
        <f>'PrEP Utilization in PMTCT'!U13</f>
        <v>0</v>
      </c>
      <c r="Z317" s="185">
        <f>'PrEP Utilization in PMTCT'!V13</f>
        <v>0</v>
      </c>
      <c r="AA317" s="185">
        <f>'PrEP Utilization in PMTCT'!W13</f>
        <v>0</v>
      </c>
      <c r="AB317" s="185">
        <f>'PrEP Utilization in PMTCT'!X13</f>
        <v>0</v>
      </c>
      <c r="AC317" s="185">
        <f>'PrEP Utilization in PMTCT'!Y13</f>
        <v>0</v>
      </c>
      <c r="AD317" s="185">
        <f>'PrEP Utilization in PMTCT'!Z13</f>
        <v>0</v>
      </c>
      <c r="AE317" s="185">
        <f>'PrEP Utilization in PMTCT'!AA13</f>
        <v>0</v>
      </c>
      <c r="AF317" s="185">
        <f>'PrEP Utilization in PMTCT'!AB13</f>
        <v>0</v>
      </c>
      <c r="AG317" s="185">
        <f>'PrEP Utilization in PMTCT'!AC13</f>
        <v>0</v>
      </c>
      <c r="AH317" s="185">
        <f>'PrEP Utilization in PMTCT'!AD13</f>
        <v>0</v>
      </c>
      <c r="AI317" s="185">
        <f>'PrEP Utilization in PMTCT'!AE13</f>
        <v>0</v>
      </c>
      <c r="AJ317" s="185">
        <f>'PrEP Utilization in PMTCT'!AF13</f>
        <v>0</v>
      </c>
      <c r="AK317" s="185">
        <f>'PrEP Utilization in PMTCT'!AG13</f>
        <v>0</v>
      </c>
      <c r="AL317" s="185">
        <f>'PrEP Utilization in PMTCT'!AH13</f>
        <v>0</v>
      </c>
      <c r="AM317" s="184">
        <f t="shared" si="9"/>
        <v>0</v>
      </c>
      <c r="AN317" s="185" t="str">
        <f>'PrEP Utilization in PMTCT'!B$3</f>
        <v>PrEP Utilization in PMTCT Settings version 2.0.0</v>
      </c>
      <c r="AO317" s="197" t="str">
        <f>'PrEP Utilization in PMTCT'!AJ13</f>
        <v/>
      </c>
    </row>
    <row r="318" spans="1:41" x14ac:dyDescent="0.25">
      <c r="A318" s="176" t="str">
        <f t="shared" si="8"/>
        <v>202205</v>
      </c>
      <c r="B318" s="177">
        <f>'Prep Partner Performance'!AE$2</f>
        <v>2022</v>
      </c>
      <c r="C318" s="178" t="str">
        <f>'Prep Partner Performance'!Z$2</f>
        <v>05</v>
      </c>
      <c r="D318" s="176">
        <f>'Prep Partner Performance'!G$2</f>
        <v>14943</v>
      </c>
      <c r="E318" s="175" t="str">
        <f>'Prep Partner Performance'!C$2</f>
        <v>Kisima Health Centre</v>
      </c>
      <c r="F318" s="201" t="str">
        <f>'PrEP Utilization in PMTCT'!B$9</f>
        <v>PrEP Utilization in ANC Settings</v>
      </c>
      <c r="G318" s="185" t="str">
        <f>'PrEP Utilization in PMTCT'!C14</f>
        <v>Number Eligible for PrEP</v>
      </c>
      <c r="H318" s="185" t="str">
        <f>'PrEP Utilization in PMTCT'!D14</f>
        <v>PRP01-05</v>
      </c>
      <c r="I318" s="185">
        <f>'PrEP Utilization in PMTCT'!E14</f>
        <v>0</v>
      </c>
      <c r="J318" s="185">
        <f>'PrEP Utilization in PMTCT'!F14</f>
        <v>0</v>
      </c>
      <c r="K318" s="185">
        <f>'PrEP Utilization in PMTCT'!G14</f>
        <v>0</v>
      </c>
      <c r="L318" s="185">
        <f>'PrEP Utilization in PMTCT'!H14</f>
        <v>0</v>
      </c>
      <c r="M318" s="185">
        <f>'PrEP Utilization in PMTCT'!I14</f>
        <v>0</v>
      </c>
      <c r="N318" s="185">
        <f>'PrEP Utilization in PMTCT'!J14</f>
        <v>0</v>
      </c>
      <c r="O318" s="185">
        <f>'PrEP Utilization in PMTCT'!K14</f>
        <v>0</v>
      </c>
      <c r="P318" s="185">
        <f>'PrEP Utilization in PMTCT'!L14</f>
        <v>0</v>
      </c>
      <c r="Q318" s="185">
        <f>'PrEP Utilization in PMTCT'!M14</f>
        <v>0</v>
      </c>
      <c r="R318" s="185">
        <f>'PrEP Utilization in PMTCT'!N14</f>
        <v>0</v>
      </c>
      <c r="S318" s="185">
        <f>'PrEP Utilization in PMTCT'!O14</f>
        <v>0</v>
      </c>
      <c r="T318" s="185">
        <f>'PrEP Utilization in PMTCT'!P14</f>
        <v>0</v>
      </c>
      <c r="U318" s="185">
        <f>'PrEP Utilization in PMTCT'!Q14</f>
        <v>0</v>
      </c>
      <c r="V318" s="185">
        <f>'PrEP Utilization in PMTCT'!R14</f>
        <v>0</v>
      </c>
      <c r="W318" s="185">
        <f>'PrEP Utilization in PMTCT'!S14</f>
        <v>0</v>
      </c>
      <c r="X318" s="185">
        <f>'PrEP Utilization in PMTCT'!T14</f>
        <v>0</v>
      </c>
      <c r="Y318" s="185">
        <f>'PrEP Utilization in PMTCT'!U14</f>
        <v>0</v>
      </c>
      <c r="Z318" s="185">
        <f>'PrEP Utilization in PMTCT'!V14</f>
        <v>0</v>
      </c>
      <c r="AA318" s="185">
        <f>'PrEP Utilization in PMTCT'!W14</f>
        <v>0</v>
      </c>
      <c r="AB318" s="185">
        <f>'PrEP Utilization in PMTCT'!X14</f>
        <v>0</v>
      </c>
      <c r="AC318" s="185">
        <f>'PrEP Utilization in PMTCT'!Y14</f>
        <v>0</v>
      </c>
      <c r="AD318" s="185">
        <f>'PrEP Utilization in PMTCT'!Z14</f>
        <v>0</v>
      </c>
      <c r="AE318" s="185">
        <f>'PrEP Utilization in PMTCT'!AA14</f>
        <v>0</v>
      </c>
      <c r="AF318" s="185">
        <f>'PrEP Utilization in PMTCT'!AB14</f>
        <v>0</v>
      </c>
      <c r="AG318" s="185">
        <f>'PrEP Utilization in PMTCT'!AC14</f>
        <v>0</v>
      </c>
      <c r="AH318" s="185">
        <f>'PrEP Utilization in PMTCT'!AD14</f>
        <v>0</v>
      </c>
      <c r="AI318" s="185">
        <f>'PrEP Utilization in PMTCT'!AE14</f>
        <v>0</v>
      </c>
      <c r="AJ318" s="185">
        <f>'PrEP Utilization in PMTCT'!AF14</f>
        <v>0</v>
      </c>
      <c r="AK318" s="185">
        <f>'PrEP Utilization in PMTCT'!AG14</f>
        <v>0</v>
      </c>
      <c r="AL318" s="185">
        <f>'PrEP Utilization in PMTCT'!AH14</f>
        <v>0</v>
      </c>
      <c r="AM318" s="184">
        <f t="shared" si="9"/>
        <v>0</v>
      </c>
      <c r="AN318" s="185" t="str">
        <f>'PrEP Utilization in PMTCT'!B$3</f>
        <v>PrEP Utilization in PMTCT Settings version 2.0.0</v>
      </c>
      <c r="AO318" s="197" t="str">
        <f>'PrEP Utilization in PMTCT'!AJ14</f>
        <v/>
      </c>
    </row>
    <row r="319" spans="1:41" x14ac:dyDescent="0.25">
      <c r="A319" s="176" t="str">
        <f t="shared" si="8"/>
        <v>202205</v>
      </c>
      <c r="B319" s="177">
        <f>'Prep Partner Performance'!AE$2</f>
        <v>2022</v>
      </c>
      <c r="C319" s="178" t="str">
        <f>'Prep Partner Performance'!Z$2</f>
        <v>05</v>
      </c>
      <c r="D319" s="176">
        <f>'Prep Partner Performance'!G$2</f>
        <v>14943</v>
      </c>
      <c r="E319" s="175" t="str">
        <f>'Prep Partner Performance'!C$2</f>
        <v>Kisima Health Centre</v>
      </c>
      <c r="F319" s="201" t="str">
        <f>'PrEP Utilization in PMTCT'!B$9</f>
        <v>PrEP Utilization in ANC Settings</v>
      </c>
      <c r="G319" s="185" t="str">
        <f>'PrEP Utilization in PMTCT'!C15</f>
        <v>Number Started/enrolled on PrEP</v>
      </c>
      <c r="H319" s="185" t="str">
        <f>'PrEP Utilization in PMTCT'!D15</f>
        <v>PRP01-06</v>
      </c>
      <c r="I319" s="185">
        <f>'PrEP Utilization in PMTCT'!E15</f>
        <v>0</v>
      </c>
      <c r="J319" s="185">
        <f>'PrEP Utilization in PMTCT'!F15</f>
        <v>0</v>
      </c>
      <c r="K319" s="185">
        <f>'PrEP Utilization in PMTCT'!G15</f>
        <v>0</v>
      </c>
      <c r="L319" s="185">
        <f>'PrEP Utilization in PMTCT'!H15</f>
        <v>0</v>
      </c>
      <c r="M319" s="185">
        <f>'PrEP Utilization in PMTCT'!I15</f>
        <v>0</v>
      </c>
      <c r="N319" s="185">
        <f>'PrEP Utilization in PMTCT'!J15</f>
        <v>0</v>
      </c>
      <c r="O319" s="185">
        <f>'PrEP Utilization in PMTCT'!K15</f>
        <v>0</v>
      </c>
      <c r="P319" s="185">
        <f>'PrEP Utilization in PMTCT'!L15</f>
        <v>0</v>
      </c>
      <c r="Q319" s="185">
        <f>'PrEP Utilization in PMTCT'!M15</f>
        <v>0</v>
      </c>
      <c r="R319" s="185">
        <f>'PrEP Utilization in PMTCT'!N15</f>
        <v>0</v>
      </c>
      <c r="S319" s="185">
        <f>'PrEP Utilization in PMTCT'!O15</f>
        <v>0</v>
      </c>
      <c r="T319" s="185">
        <f>'PrEP Utilization in PMTCT'!P15</f>
        <v>0</v>
      </c>
      <c r="U319" s="185">
        <f>'PrEP Utilization in PMTCT'!Q15</f>
        <v>0</v>
      </c>
      <c r="V319" s="185">
        <f>'PrEP Utilization in PMTCT'!R15</f>
        <v>0</v>
      </c>
      <c r="W319" s="185">
        <f>'PrEP Utilization in PMTCT'!S15</f>
        <v>0</v>
      </c>
      <c r="X319" s="185">
        <f>'PrEP Utilization in PMTCT'!T15</f>
        <v>0</v>
      </c>
      <c r="Y319" s="185">
        <f>'PrEP Utilization in PMTCT'!U15</f>
        <v>0</v>
      </c>
      <c r="Z319" s="185">
        <f>'PrEP Utilization in PMTCT'!V15</f>
        <v>0</v>
      </c>
      <c r="AA319" s="185">
        <f>'PrEP Utilization in PMTCT'!W15</f>
        <v>0</v>
      </c>
      <c r="AB319" s="185">
        <f>'PrEP Utilization in PMTCT'!X15</f>
        <v>0</v>
      </c>
      <c r="AC319" s="185">
        <f>'PrEP Utilization in PMTCT'!Y15</f>
        <v>0</v>
      </c>
      <c r="AD319" s="185">
        <f>'PrEP Utilization in PMTCT'!Z15</f>
        <v>0</v>
      </c>
      <c r="AE319" s="185">
        <f>'PrEP Utilization in PMTCT'!AA15</f>
        <v>0</v>
      </c>
      <c r="AF319" s="185">
        <f>'PrEP Utilization in PMTCT'!AB15</f>
        <v>0</v>
      </c>
      <c r="AG319" s="185">
        <f>'PrEP Utilization in PMTCT'!AC15</f>
        <v>0</v>
      </c>
      <c r="AH319" s="185">
        <f>'PrEP Utilization in PMTCT'!AD15</f>
        <v>0</v>
      </c>
      <c r="AI319" s="185">
        <f>'PrEP Utilization in PMTCT'!AE15</f>
        <v>0</v>
      </c>
      <c r="AJ319" s="185">
        <f>'PrEP Utilization in PMTCT'!AF15</f>
        <v>0</v>
      </c>
      <c r="AK319" s="185">
        <f>'PrEP Utilization in PMTCT'!AG15</f>
        <v>0</v>
      </c>
      <c r="AL319" s="185">
        <f>'PrEP Utilization in PMTCT'!AH15</f>
        <v>0</v>
      </c>
      <c r="AM319" s="184">
        <f t="shared" si="9"/>
        <v>0</v>
      </c>
      <c r="AN319" s="185" t="str">
        <f>'PrEP Utilization in PMTCT'!B$3</f>
        <v>PrEP Utilization in PMTCT Settings version 2.0.0</v>
      </c>
      <c r="AO319" s="197" t="str">
        <f>'PrEP Utilization in PMTCT'!AJ15</f>
        <v/>
      </c>
    </row>
    <row r="320" spans="1:41" x14ac:dyDescent="0.25">
      <c r="A320" s="176" t="str">
        <f t="shared" si="8"/>
        <v>202205</v>
      </c>
      <c r="B320" s="177">
        <f>'Prep Partner Performance'!AE$2</f>
        <v>2022</v>
      </c>
      <c r="C320" s="178" t="str">
        <f>'Prep Partner Performance'!Z$2</f>
        <v>05</v>
      </c>
      <c r="D320" s="176">
        <f>'Prep Partner Performance'!G$2</f>
        <v>14943</v>
      </c>
      <c r="E320" s="175" t="str">
        <f>'Prep Partner Performance'!C$2</f>
        <v>Kisima Health Centre</v>
      </c>
      <c r="F320" s="201" t="str">
        <f>'PrEP Utilization in PMTCT'!B$9</f>
        <v>PrEP Utilization in ANC Settings</v>
      </c>
      <c r="G320" s="185" t="str">
        <f>'PrEP Utilization in PMTCT'!C16</f>
        <v>Number Declined PrEP</v>
      </c>
      <c r="H320" s="185" t="str">
        <f>'PrEP Utilization in PMTCT'!D16</f>
        <v>PRP01-07</v>
      </c>
      <c r="I320" s="185">
        <f>'PrEP Utilization in PMTCT'!E16</f>
        <v>0</v>
      </c>
      <c r="J320" s="185">
        <f>'PrEP Utilization in PMTCT'!F16</f>
        <v>0</v>
      </c>
      <c r="K320" s="185">
        <f>'PrEP Utilization in PMTCT'!G16</f>
        <v>0</v>
      </c>
      <c r="L320" s="185">
        <f>'PrEP Utilization in PMTCT'!H16</f>
        <v>0</v>
      </c>
      <c r="M320" s="185">
        <f>'PrEP Utilization in PMTCT'!I16</f>
        <v>0</v>
      </c>
      <c r="N320" s="185">
        <f>'PrEP Utilization in PMTCT'!J16</f>
        <v>0</v>
      </c>
      <c r="O320" s="185">
        <f>'PrEP Utilization in PMTCT'!K16</f>
        <v>0</v>
      </c>
      <c r="P320" s="185">
        <f>'PrEP Utilization in PMTCT'!L16</f>
        <v>0</v>
      </c>
      <c r="Q320" s="185">
        <f>'PrEP Utilization in PMTCT'!M16</f>
        <v>0</v>
      </c>
      <c r="R320" s="185">
        <f>'PrEP Utilization in PMTCT'!N16</f>
        <v>0</v>
      </c>
      <c r="S320" s="185">
        <f>'PrEP Utilization in PMTCT'!O16</f>
        <v>0</v>
      </c>
      <c r="T320" s="185">
        <f>'PrEP Utilization in PMTCT'!P16</f>
        <v>0</v>
      </c>
      <c r="U320" s="185">
        <f>'PrEP Utilization in PMTCT'!Q16</f>
        <v>0</v>
      </c>
      <c r="V320" s="185">
        <f>'PrEP Utilization in PMTCT'!R16</f>
        <v>0</v>
      </c>
      <c r="W320" s="185">
        <f>'PrEP Utilization in PMTCT'!S16</f>
        <v>0</v>
      </c>
      <c r="X320" s="185">
        <f>'PrEP Utilization in PMTCT'!T16</f>
        <v>0</v>
      </c>
      <c r="Y320" s="185">
        <f>'PrEP Utilization in PMTCT'!U16</f>
        <v>0</v>
      </c>
      <c r="Z320" s="185">
        <f>'PrEP Utilization in PMTCT'!V16</f>
        <v>0</v>
      </c>
      <c r="AA320" s="185">
        <f>'PrEP Utilization in PMTCT'!W16</f>
        <v>0</v>
      </c>
      <c r="AB320" s="185">
        <f>'PrEP Utilization in PMTCT'!X16</f>
        <v>0</v>
      </c>
      <c r="AC320" s="185">
        <f>'PrEP Utilization in PMTCT'!Y16</f>
        <v>0</v>
      </c>
      <c r="AD320" s="185">
        <f>'PrEP Utilization in PMTCT'!Z16</f>
        <v>0</v>
      </c>
      <c r="AE320" s="185">
        <f>'PrEP Utilization in PMTCT'!AA16</f>
        <v>0</v>
      </c>
      <c r="AF320" s="185">
        <f>'PrEP Utilization in PMTCT'!AB16</f>
        <v>0</v>
      </c>
      <c r="AG320" s="185">
        <f>'PrEP Utilization in PMTCT'!AC16</f>
        <v>0</v>
      </c>
      <c r="AH320" s="185">
        <f>'PrEP Utilization in PMTCT'!AD16</f>
        <v>0</v>
      </c>
      <c r="AI320" s="185">
        <f>'PrEP Utilization in PMTCT'!AE16</f>
        <v>0</v>
      </c>
      <c r="AJ320" s="185">
        <f>'PrEP Utilization in PMTCT'!AF16</f>
        <v>0</v>
      </c>
      <c r="AK320" s="185">
        <f>'PrEP Utilization in PMTCT'!AG16</f>
        <v>0</v>
      </c>
      <c r="AL320" s="185">
        <f>'PrEP Utilization in PMTCT'!AH16</f>
        <v>0</v>
      </c>
      <c r="AM320" s="184">
        <f t="shared" si="9"/>
        <v>0</v>
      </c>
      <c r="AN320" s="185" t="str">
        <f>'PrEP Utilization in PMTCT'!B$3</f>
        <v>PrEP Utilization in PMTCT Settings version 2.0.0</v>
      </c>
      <c r="AO320" s="197" t="str">
        <f>'PrEP Utilization in PMTCT'!AJ16</f>
        <v/>
      </c>
    </row>
    <row r="321" spans="1:41" x14ac:dyDescent="0.25">
      <c r="A321" s="176" t="str">
        <f t="shared" si="8"/>
        <v>202205</v>
      </c>
      <c r="B321" s="177">
        <f>'Prep Partner Performance'!AE$2</f>
        <v>2022</v>
      </c>
      <c r="C321" s="178" t="str">
        <f>'Prep Partner Performance'!Z$2</f>
        <v>05</v>
      </c>
      <c r="D321" s="176">
        <f>'Prep Partner Performance'!G$2</f>
        <v>14943</v>
      </c>
      <c r="E321" s="175" t="str">
        <f>'Prep Partner Performance'!C$2</f>
        <v>Kisima Health Centre</v>
      </c>
      <c r="F321" s="201" t="str">
        <f>'PrEP Utilization in PMTCT'!B$9</f>
        <v>PrEP Utilization in ANC Settings</v>
      </c>
      <c r="G321" s="185" t="str">
        <f>'PrEP Utilization in PMTCT'!C17</f>
        <v>Number of Clients currently on PrEP</v>
      </c>
      <c r="H321" s="185" t="str">
        <f>'PrEP Utilization in PMTCT'!D17</f>
        <v>PRP01-08</v>
      </c>
      <c r="I321" s="185">
        <f>'PrEP Utilization in PMTCT'!E17</f>
        <v>0</v>
      </c>
      <c r="J321" s="185">
        <f>'PrEP Utilization in PMTCT'!F17</f>
        <v>0</v>
      </c>
      <c r="K321" s="185">
        <f>'PrEP Utilization in PMTCT'!G17</f>
        <v>0</v>
      </c>
      <c r="L321" s="185">
        <f>'PrEP Utilization in PMTCT'!H17</f>
        <v>0</v>
      </c>
      <c r="M321" s="185">
        <f>'PrEP Utilization in PMTCT'!I17</f>
        <v>0</v>
      </c>
      <c r="N321" s="185">
        <f>'PrEP Utilization in PMTCT'!J17</f>
        <v>0</v>
      </c>
      <c r="O321" s="185">
        <f>'PrEP Utilization in PMTCT'!K17</f>
        <v>0</v>
      </c>
      <c r="P321" s="185">
        <f>'PrEP Utilization in PMTCT'!L17</f>
        <v>0</v>
      </c>
      <c r="Q321" s="185">
        <f>'PrEP Utilization in PMTCT'!M17</f>
        <v>0</v>
      </c>
      <c r="R321" s="185">
        <f>'PrEP Utilization in PMTCT'!N17</f>
        <v>0</v>
      </c>
      <c r="S321" s="185">
        <f>'PrEP Utilization in PMTCT'!O17</f>
        <v>0</v>
      </c>
      <c r="T321" s="185">
        <f>'PrEP Utilization in PMTCT'!P17</f>
        <v>0</v>
      </c>
      <c r="U321" s="185">
        <f>'PrEP Utilization in PMTCT'!Q17</f>
        <v>0</v>
      </c>
      <c r="V321" s="185">
        <f>'PrEP Utilization in PMTCT'!R17</f>
        <v>0</v>
      </c>
      <c r="W321" s="185">
        <f>'PrEP Utilization in PMTCT'!S17</f>
        <v>0</v>
      </c>
      <c r="X321" s="185">
        <f>'PrEP Utilization in PMTCT'!T17</f>
        <v>0</v>
      </c>
      <c r="Y321" s="185">
        <f>'PrEP Utilization in PMTCT'!U17</f>
        <v>0</v>
      </c>
      <c r="Z321" s="185">
        <f>'PrEP Utilization in PMTCT'!V17</f>
        <v>0</v>
      </c>
      <c r="AA321" s="185">
        <f>'PrEP Utilization in PMTCT'!W17</f>
        <v>0</v>
      </c>
      <c r="AB321" s="185">
        <f>'PrEP Utilization in PMTCT'!X17</f>
        <v>0</v>
      </c>
      <c r="AC321" s="185">
        <f>'PrEP Utilization in PMTCT'!Y17</f>
        <v>0</v>
      </c>
      <c r="AD321" s="185">
        <f>'PrEP Utilization in PMTCT'!Z17</f>
        <v>0</v>
      </c>
      <c r="AE321" s="185">
        <f>'PrEP Utilization in PMTCT'!AA17</f>
        <v>0</v>
      </c>
      <c r="AF321" s="185">
        <f>'PrEP Utilization in PMTCT'!AB17</f>
        <v>0</v>
      </c>
      <c r="AG321" s="185">
        <f>'PrEP Utilization in PMTCT'!AC17</f>
        <v>0</v>
      </c>
      <c r="AH321" s="185">
        <f>'PrEP Utilization in PMTCT'!AD17</f>
        <v>0</v>
      </c>
      <c r="AI321" s="185">
        <f>'PrEP Utilization in PMTCT'!AE17</f>
        <v>0</v>
      </c>
      <c r="AJ321" s="185">
        <f>'PrEP Utilization in PMTCT'!AF17</f>
        <v>0</v>
      </c>
      <c r="AK321" s="185">
        <f>'PrEP Utilization in PMTCT'!AG17</f>
        <v>0</v>
      </c>
      <c r="AL321" s="185">
        <f>'PrEP Utilization in PMTCT'!AH17</f>
        <v>0</v>
      </c>
      <c r="AM321" s="184">
        <f t="shared" si="9"/>
        <v>0</v>
      </c>
      <c r="AN321" s="185" t="str">
        <f>'PrEP Utilization in PMTCT'!B$3</f>
        <v>PrEP Utilization in PMTCT Settings version 2.0.0</v>
      </c>
      <c r="AO321" s="197" t="str">
        <f>'PrEP Utilization in PMTCT'!AJ17</f>
        <v/>
      </c>
    </row>
    <row r="322" spans="1:41" x14ac:dyDescent="0.25">
      <c r="A322" s="176" t="str">
        <f t="shared" si="8"/>
        <v>202205</v>
      </c>
      <c r="B322" s="177">
        <f>'Prep Partner Performance'!AE$2</f>
        <v>2022</v>
      </c>
      <c r="C322" s="178" t="str">
        <f>'Prep Partner Performance'!Z$2</f>
        <v>05</v>
      </c>
      <c r="D322" s="176">
        <f>'Prep Partner Performance'!G$2</f>
        <v>14943</v>
      </c>
      <c r="E322" s="175" t="str">
        <f>'Prep Partner Performance'!C$2</f>
        <v>Kisima Health Centre</v>
      </c>
      <c r="F322" s="201" t="str">
        <f>'PrEP Utilization in PMTCT'!B$9</f>
        <v>PrEP Utilization in ANC Settings</v>
      </c>
      <c r="G322" s="185" t="str">
        <f>'PrEP Utilization in PMTCT'!C18</f>
        <v>Number of Clients stopped / discontinued PrEP</v>
      </c>
      <c r="H322" s="185" t="str">
        <f>'PrEP Utilization in PMTCT'!D18</f>
        <v>PRP01-09</v>
      </c>
      <c r="I322" s="185">
        <f>'PrEP Utilization in PMTCT'!E18</f>
        <v>0</v>
      </c>
      <c r="J322" s="185">
        <f>'PrEP Utilization in PMTCT'!F18</f>
        <v>0</v>
      </c>
      <c r="K322" s="185">
        <f>'PrEP Utilization in PMTCT'!G18</f>
        <v>0</v>
      </c>
      <c r="L322" s="185">
        <f>'PrEP Utilization in PMTCT'!H18</f>
        <v>0</v>
      </c>
      <c r="M322" s="185">
        <f>'PrEP Utilization in PMTCT'!I18</f>
        <v>0</v>
      </c>
      <c r="N322" s="185">
        <f>'PrEP Utilization in PMTCT'!J18</f>
        <v>0</v>
      </c>
      <c r="O322" s="185">
        <f>'PrEP Utilization in PMTCT'!K18</f>
        <v>0</v>
      </c>
      <c r="P322" s="185">
        <f>'PrEP Utilization in PMTCT'!L18</f>
        <v>0</v>
      </c>
      <c r="Q322" s="185">
        <f>'PrEP Utilization in PMTCT'!M18</f>
        <v>0</v>
      </c>
      <c r="R322" s="185">
        <f>'PrEP Utilization in PMTCT'!N18</f>
        <v>0</v>
      </c>
      <c r="S322" s="185">
        <f>'PrEP Utilization in PMTCT'!O18</f>
        <v>0</v>
      </c>
      <c r="T322" s="185">
        <f>'PrEP Utilization in PMTCT'!P18</f>
        <v>0</v>
      </c>
      <c r="U322" s="185">
        <f>'PrEP Utilization in PMTCT'!Q18</f>
        <v>0</v>
      </c>
      <c r="V322" s="185">
        <f>'PrEP Utilization in PMTCT'!R18</f>
        <v>0</v>
      </c>
      <c r="W322" s="185">
        <f>'PrEP Utilization in PMTCT'!S18</f>
        <v>0</v>
      </c>
      <c r="X322" s="185">
        <f>'PrEP Utilization in PMTCT'!T18</f>
        <v>0</v>
      </c>
      <c r="Y322" s="185">
        <f>'PrEP Utilization in PMTCT'!U18</f>
        <v>0</v>
      </c>
      <c r="Z322" s="185">
        <f>'PrEP Utilization in PMTCT'!V18</f>
        <v>0</v>
      </c>
      <c r="AA322" s="185">
        <f>'PrEP Utilization in PMTCT'!W18</f>
        <v>0</v>
      </c>
      <c r="AB322" s="185">
        <f>'PrEP Utilization in PMTCT'!X18</f>
        <v>0</v>
      </c>
      <c r="AC322" s="185">
        <f>'PrEP Utilization in PMTCT'!Y18</f>
        <v>0</v>
      </c>
      <c r="AD322" s="185">
        <f>'PrEP Utilization in PMTCT'!Z18</f>
        <v>0</v>
      </c>
      <c r="AE322" s="185">
        <f>'PrEP Utilization in PMTCT'!AA18</f>
        <v>0</v>
      </c>
      <c r="AF322" s="185">
        <f>'PrEP Utilization in PMTCT'!AB18</f>
        <v>0</v>
      </c>
      <c r="AG322" s="185">
        <f>'PrEP Utilization in PMTCT'!AC18</f>
        <v>0</v>
      </c>
      <c r="AH322" s="185">
        <f>'PrEP Utilization in PMTCT'!AD18</f>
        <v>0</v>
      </c>
      <c r="AI322" s="185">
        <f>'PrEP Utilization in PMTCT'!AE18</f>
        <v>0</v>
      </c>
      <c r="AJ322" s="185">
        <f>'PrEP Utilization in PMTCT'!AF18</f>
        <v>0</v>
      </c>
      <c r="AK322" s="185">
        <f>'PrEP Utilization in PMTCT'!AG18</f>
        <v>0</v>
      </c>
      <c r="AL322" s="185">
        <f>'PrEP Utilization in PMTCT'!AH18</f>
        <v>0</v>
      </c>
      <c r="AM322" s="184">
        <f t="shared" si="9"/>
        <v>0</v>
      </c>
      <c r="AN322" s="185" t="str">
        <f>'PrEP Utilization in PMTCT'!B$3</f>
        <v>PrEP Utilization in PMTCT Settings version 2.0.0</v>
      </c>
      <c r="AO322" s="197" t="str">
        <f>'PrEP Utilization in PMTCT'!AJ18</f>
        <v/>
      </c>
    </row>
    <row r="323" spans="1:41" x14ac:dyDescent="0.25">
      <c r="A323" s="176" t="str">
        <f t="shared" ref="A323:A386" si="10">B323&amp;C323</f>
        <v>202205</v>
      </c>
      <c r="B323" s="177">
        <f>'Prep Partner Performance'!AE$2</f>
        <v>2022</v>
      </c>
      <c r="C323" s="178" t="str">
        <f>'Prep Partner Performance'!Z$2</f>
        <v>05</v>
      </c>
      <c r="D323" s="176">
        <f>'Prep Partner Performance'!G$2</f>
        <v>14943</v>
      </c>
      <c r="E323" s="175" t="str">
        <f>'Prep Partner Performance'!C$2</f>
        <v>Kisima Health Centre</v>
      </c>
      <c r="F323" s="201" t="str">
        <f>'PrEP Utilization in PMTCT'!B$9</f>
        <v>PrEP Utilization in ANC Settings</v>
      </c>
      <c r="G323" s="185" t="str">
        <f>'PrEP Utilization in PMTCT'!C19</f>
        <v>Number of Clients attending a follow up visit/Refills</v>
      </c>
      <c r="H323" s="185" t="str">
        <f>'PrEP Utilization in PMTCT'!D19</f>
        <v>PRP01-10</v>
      </c>
      <c r="I323" s="185">
        <f>'PrEP Utilization in PMTCT'!E19</f>
        <v>0</v>
      </c>
      <c r="J323" s="185">
        <f>'PrEP Utilization in PMTCT'!F19</f>
        <v>0</v>
      </c>
      <c r="K323" s="185">
        <f>'PrEP Utilization in PMTCT'!G19</f>
        <v>0</v>
      </c>
      <c r="L323" s="185">
        <f>'PrEP Utilization in PMTCT'!H19</f>
        <v>0</v>
      </c>
      <c r="M323" s="185">
        <f>'PrEP Utilization in PMTCT'!I19</f>
        <v>0</v>
      </c>
      <c r="N323" s="185">
        <f>'PrEP Utilization in PMTCT'!J19</f>
        <v>0</v>
      </c>
      <c r="O323" s="185">
        <f>'PrEP Utilization in PMTCT'!K19</f>
        <v>0</v>
      </c>
      <c r="P323" s="185">
        <f>'PrEP Utilization in PMTCT'!L19</f>
        <v>0</v>
      </c>
      <c r="Q323" s="185">
        <f>'PrEP Utilization in PMTCT'!M19</f>
        <v>0</v>
      </c>
      <c r="R323" s="185">
        <f>'PrEP Utilization in PMTCT'!N19</f>
        <v>0</v>
      </c>
      <c r="S323" s="185">
        <f>'PrEP Utilization in PMTCT'!O19</f>
        <v>0</v>
      </c>
      <c r="T323" s="185">
        <f>'PrEP Utilization in PMTCT'!P19</f>
        <v>0</v>
      </c>
      <c r="U323" s="185">
        <f>'PrEP Utilization in PMTCT'!Q19</f>
        <v>0</v>
      </c>
      <c r="V323" s="185">
        <f>'PrEP Utilization in PMTCT'!R19</f>
        <v>0</v>
      </c>
      <c r="W323" s="185">
        <f>'PrEP Utilization in PMTCT'!S19</f>
        <v>0</v>
      </c>
      <c r="X323" s="185">
        <f>'PrEP Utilization in PMTCT'!T19</f>
        <v>0</v>
      </c>
      <c r="Y323" s="185">
        <f>'PrEP Utilization in PMTCT'!U19</f>
        <v>0</v>
      </c>
      <c r="Z323" s="185">
        <f>'PrEP Utilization in PMTCT'!V19</f>
        <v>0</v>
      </c>
      <c r="AA323" s="185">
        <f>'PrEP Utilization in PMTCT'!W19</f>
        <v>0</v>
      </c>
      <c r="AB323" s="185">
        <f>'PrEP Utilization in PMTCT'!X19</f>
        <v>0</v>
      </c>
      <c r="AC323" s="185">
        <f>'PrEP Utilization in PMTCT'!Y19</f>
        <v>0</v>
      </c>
      <c r="AD323" s="185">
        <f>'PrEP Utilization in PMTCT'!Z19</f>
        <v>0</v>
      </c>
      <c r="AE323" s="185">
        <f>'PrEP Utilization in PMTCT'!AA19</f>
        <v>0</v>
      </c>
      <c r="AF323" s="185">
        <f>'PrEP Utilization in PMTCT'!AB19</f>
        <v>0</v>
      </c>
      <c r="AG323" s="185">
        <f>'PrEP Utilization in PMTCT'!AC19</f>
        <v>0</v>
      </c>
      <c r="AH323" s="185">
        <f>'PrEP Utilization in PMTCT'!AD19</f>
        <v>0</v>
      </c>
      <c r="AI323" s="185">
        <f>'PrEP Utilization in PMTCT'!AE19</f>
        <v>0</v>
      </c>
      <c r="AJ323" s="185">
        <f>'PrEP Utilization in PMTCT'!AF19</f>
        <v>0</v>
      </c>
      <c r="AK323" s="185">
        <f>'PrEP Utilization in PMTCT'!AG19</f>
        <v>0</v>
      </c>
      <c r="AL323" s="185">
        <f>'PrEP Utilization in PMTCT'!AH19</f>
        <v>0</v>
      </c>
      <c r="AM323" s="184">
        <f t="shared" si="9"/>
        <v>0</v>
      </c>
      <c r="AN323" s="185" t="str">
        <f>'PrEP Utilization in PMTCT'!B$3</f>
        <v>PrEP Utilization in PMTCT Settings version 2.0.0</v>
      </c>
      <c r="AO323" s="197" t="str">
        <f>'PrEP Utilization in PMTCT'!AJ19</f>
        <v/>
      </c>
    </row>
    <row r="324" spans="1:41" x14ac:dyDescent="0.25">
      <c r="A324" s="176" t="str">
        <f t="shared" si="10"/>
        <v>202205</v>
      </c>
      <c r="B324" s="177">
        <f>'Prep Partner Performance'!AE$2</f>
        <v>2022</v>
      </c>
      <c r="C324" s="178" t="str">
        <f>'Prep Partner Performance'!Z$2</f>
        <v>05</v>
      </c>
      <c r="D324" s="176">
        <f>'Prep Partner Performance'!G$2</f>
        <v>14943</v>
      </c>
      <c r="E324" s="175" t="str">
        <f>'Prep Partner Performance'!C$2</f>
        <v>Kisima Health Centre</v>
      </c>
      <c r="F324" s="201" t="str">
        <f>'PrEP Utilization in PMTCT'!B$9</f>
        <v>PrEP Utilization in ANC Settings</v>
      </c>
      <c r="G324" s="185" t="str">
        <f>'PrEP Utilization in PMTCT'!C20</f>
        <v>Number Re-initiated on PrEP</v>
      </c>
      <c r="H324" s="185" t="str">
        <f>'PrEP Utilization in PMTCT'!D20</f>
        <v>PRP01-11</v>
      </c>
      <c r="I324" s="185">
        <f>'PrEP Utilization in PMTCT'!E20</f>
        <v>0</v>
      </c>
      <c r="J324" s="185">
        <f>'PrEP Utilization in PMTCT'!F20</f>
        <v>0</v>
      </c>
      <c r="K324" s="185">
        <f>'PrEP Utilization in PMTCT'!G20</f>
        <v>0</v>
      </c>
      <c r="L324" s="185">
        <f>'PrEP Utilization in PMTCT'!H20</f>
        <v>0</v>
      </c>
      <c r="M324" s="185">
        <f>'PrEP Utilization in PMTCT'!I20</f>
        <v>0</v>
      </c>
      <c r="N324" s="185">
        <f>'PrEP Utilization in PMTCT'!J20</f>
        <v>0</v>
      </c>
      <c r="O324" s="185">
        <f>'PrEP Utilization in PMTCT'!K20</f>
        <v>0</v>
      </c>
      <c r="P324" s="185">
        <f>'PrEP Utilization in PMTCT'!L20</f>
        <v>0</v>
      </c>
      <c r="Q324" s="185">
        <f>'PrEP Utilization in PMTCT'!M20</f>
        <v>0</v>
      </c>
      <c r="R324" s="185">
        <f>'PrEP Utilization in PMTCT'!N20</f>
        <v>0</v>
      </c>
      <c r="S324" s="185">
        <f>'PrEP Utilization in PMTCT'!O20</f>
        <v>0</v>
      </c>
      <c r="T324" s="185">
        <f>'PrEP Utilization in PMTCT'!P20</f>
        <v>0</v>
      </c>
      <c r="U324" s="185">
        <f>'PrEP Utilization in PMTCT'!Q20</f>
        <v>0</v>
      </c>
      <c r="V324" s="185">
        <f>'PrEP Utilization in PMTCT'!R20</f>
        <v>0</v>
      </c>
      <c r="W324" s="185">
        <f>'PrEP Utilization in PMTCT'!S20</f>
        <v>0</v>
      </c>
      <c r="X324" s="185">
        <f>'PrEP Utilization in PMTCT'!T20</f>
        <v>0</v>
      </c>
      <c r="Y324" s="185">
        <f>'PrEP Utilization in PMTCT'!U20</f>
        <v>0</v>
      </c>
      <c r="Z324" s="185">
        <f>'PrEP Utilization in PMTCT'!V20</f>
        <v>0</v>
      </c>
      <c r="AA324" s="185">
        <f>'PrEP Utilization in PMTCT'!W20</f>
        <v>0</v>
      </c>
      <c r="AB324" s="185">
        <f>'PrEP Utilization in PMTCT'!X20</f>
        <v>0</v>
      </c>
      <c r="AC324" s="185">
        <f>'PrEP Utilization in PMTCT'!Y20</f>
        <v>0</v>
      </c>
      <c r="AD324" s="185">
        <f>'PrEP Utilization in PMTCT'!Z20</f>
        <v>0</v>
      </c>
      <c r="AE324" s="185">
        <f>'PrEP Utilization in PMTCT'!AA20</f>
        <v>0</v>
      </c>
      <c r="AF324" s="185">
        <f>'PrEP Utilization in PMTCT'!AB20</f>
        <v>0</v>
      </c>
      <c r="AG324" s="185">
        <f>'PrEP Utilization in PMTCT'!AC20</f>
        <v>0</v>
      </c>
      <c r="AH324" s="185">
        <f>'PrEP Utilization in PMTCT'!AD20</f>
        <v>0</v>
      </c>
      <c r="AI324" s="185">
        <f>'PrEP Utilization in PMTCT'!AE20</f>
        <v>0</v>
      </c>
      <c r="AJ324" s="185">
        <f>'PrEP Utilization in PMTCT'!AF20</f>
        <v>0</v>
      </c>
      <c r="AK324" s="185">
        <f>'PrEP Utilization in PMTCT'!AG20</f>
        <v>0</v>
      </c>
      <c r="AL324" s="185">
        <f>'PrEP Utilization in PMTCT'!AH20</f>
        <v>0</v>
      </c>
      <c r="AM324" s="184">
        <f t="shared" ref="AM324:AM387" si="11">SUM(I324:AL324)</f>
        <v>0</v>
      </c>
      <c r="AN324" s="185" t="str">
        <f>'PrEP Utilization in PMTCT'!B$3</f>
        <v>PrEP Utilization in PMTCT Settings version 2.0.0</v>
      </c>
      <c r="AO324" s="197">
        <f>'PrEP Utilization in PMTCT'!AJ20</f>
        <v>0</v>
      </c>
    </row>
    <row r="325" spans="1:41" x14ac:dyDescent="0.25">
      <c r="A325" s="176" t="str">
        <f t="shared" si="10"/>
        <v>202205</v>
      </c>
      <c r="B325" s="177">
        <f>'Prep Partner Performance'!AE$2</f>
        <v>2022</v>
      </c>
      <c r="C325" s="178" t="str">
        <f>'Prep Partner Performance'!Z$2</f>
        <v>05</v>
      </c>
      <c r="D325" s="176">
        <f>'Prep Partner Performance'!G$2</f>
        <v>14943</v>
      </c>
      <c r="E325" s="175" t="str">
        <f>'Prep Partner Performance'!C$2</f>
        <v>Kisima Health Centre</v>
      </c>
      <c r="F325" s="201" t="str">
        <f>'PrEP Utilization in PMTCT'!B$9</f>
        <v>PrEP Utilization in ANC Settings</v>
      </c>
      <c r="G325" s="185" t="str">
        <f>'PrEP Utilization in PMTCT'!C21</f>
        <v>PrEP_CT: Total Number Clients re-initiations and follow-up visits for the Quarter</v>
      </c>
      <c r="H325" s="185" t="str">
        <f>'PrEP Utilization in PMTCT'!D21</f>
        <v>PRP01-12</v>
      </c>
      <c r="I325" s="185">
        <f>'PrEP Utilization in PMTCT'!E21</f>
        <v>0</v>
      </c>
      <c r="J325" s="185">
        <f>'PrEP Utilization in PMTCT'!F21</f>
        <v>0</v>
      </c>
      <c r="K325" s="185">
        <f>'PrEP Utilization in PMTCT'!G21</f>
        <v>0</v>
      </c>
      <c r="L325" s="185">
        <f>'PrEP Utilization in PMTCT'!H21</f>
        <v>0</v>
      </c>
      <c r="M325" s="185">
        <f>'PrEP Utilization in PMTCT'!I21</f>
        <v>0</v>
      </c>
      <c r="N325" s="185">
        <f>'PrEP Utilization in PMTCT'!J21</f>
        <v>0</v>
      </c>
      <c r="O325" s="185">
        <f>'PrEP Utilization in PMTCT'!K21</f>
        <v>0</v>
      </c>
      <c r="P325" s="185">
        <f>'PrEP Utilization in PMTCT'!L21</f>
        <v>0</v>
      </c>
      <c r="Q325" s="185">
        <f>'PrEP Utilization in PMTCT'!M21</f>
        <v>0</v>
      </c>
      <c r="R325" s="185">
        <f>'PrEP Utilization in PMTCT'!N21</f>
        <v>0</v>
      </c>
      <c r="S325" s="185">
        <f>'PrEP Utilization in PMTCT'!O21</f>
        <v>0</v>
      </c>
      <c r="T325" s="185">
        <f>'PrEP Utilization in PMTCT'!P21</f>
        <v>0</v>
      </c>
      <c r="U325" s="185">
        <f>'PrEP Utilization in PMTCT'!Q21</f>
        <v>0</v>
      </c>
      <c r="V325" s="185">
        <f>'PrEP Utilization in PMTCT'!R21</f>
        <v>0</v>
      </c>
      <c r="W325" s="185">
        <f>'PrEP Utilization in PMTCT'!S21</f>
        <v>0</v>
      </c>
      <c r="X325" s="185">
        <f>'PrEP Utilization in PMTCT'!T21</f>
        <v>0</v>
      </c>
      <c r="Y325" s="185">
        <f>'PrEP Utilization in PMTCT'!U21</f>
        <v>0</v>
      </c>
      <c r="Z325" s="185">
        <f>'PrEP Utilization in PMTCT'!V21</f>
        <v>0</v>
      </c>
      <c r="AA325" s="185">
        <f>'PrEP Utilization in PMTCT'!W21</f>
        <v>0</v>
      </c>
      <c r="AB325" s="185">
        <f>'PrEP Utilization in PMTCT'!X21</f>
        <v>0</v>
      </c>
      <c r="AC325" s="185">
        <f>'PrEP Utilization in PMTCT'!Y21</f>
        <v>0</v>
      </c>
      <c r="AD325" s="185">
        <f>'PrEP Utilization in PMTCT'!Z21</f>
        <v>0</v>
      </c>
      <c r="AE325" s="185">
        <f>'PrEP Utilization in PMTCT'!AA21</f>
        <v>0</v>
      </c>
      <c r="AF325" s="185">
        <f>'PrEP Utilization in PMTCT'!AB21</f>
        <v>0</v>
      </c>
      <c r="AG325" s="185">
        <f>'PrEP Utilization in PMTCT'!AC21</f>
        <v>0</v>
      </c>
      <c r="AH325" s="185">
        <f>'PrEP Utilization in PMTCT'!AD21</f>
        <v>0</v>
      </c>
      <c r="AI325" s="185">
        <f>'PrEP Utilization in PMTCT'!AE21</f>
        <v>0</v>
      </c>
      <c r="AJ325" s="185">
        <f>'PrEP Utilization in PMTCT'!AF21</f>
        <v>0</v>
      </c>
      <c r="AK325" s="185">
        <f>'PrEP Utilization in PMTCT'!AG21</f>
        <v>0</v>
      </c>
      <c r="AL325" s="185">
        <f>'PrEP Utilization in PMTCT'!AH21</f>
        <v>0</v>
      </c>
      <c r="AM325" s="184">
        <f t="shared" si="11"/>
        <v>0</v>
      </c>
      <c r="AN325" s="185" t="str">
        <f>'PrEP Utilization in PMTCT'!B$3</f>
        <v>PrEP Utilization in PMTCT Settings version 2.0.0</v>
      </c>
      <c r="AO325" s="197">
        <f>'PrEP Utilization in PMTCT'!AJ21</f>
        <v>0</v>
      </c>
    </row>
    <row r="326" spans="1:41" x14ac:dyDescent="0.25">
      <c r="A326" s="176" t="str">
        <f t="shared" si="10"/>
        <v>202205</v>
      </c>
      <c r="B326" s="177">
        <f>'Prep Partner Performance'!AE$2</f>
        <v>2022</v>
      </c>
      <c r="C326" s="178" t="str">
        <f>'Prep Partner Performance'!Z$2</f>
        <v>05</v>
      </c>
      <c r="D326" s="176">
        <f>'Prep Partner Performance'!G$2</f>
        <v>14943</v>
      </c>
      <c r="E326" s="175" t="str">
        <f>'Prep Partner Performance'!C$2</f>
        <v>Kisima Health Centre</v>
      </c>
      <c r="F326" s="201" t="str">
        <f>'PrEP Utilization in PMTCT'!B22</f>
        <v>Reasons for discontinuation among those who discontinue Prep in ANC Settings</v>
      </c>
      <c r="G326" s="185" t="str">
        <f>'PrEP Utilization in PMTCT'!C22</f>
        <v>Number discontinued because Number discontinued because HIV test is positive</v>
      </c>
      <c r="H326" s="185" t="str">
        <f>'PrEP Utilization in PMTCT'!D22</f>
        <v>PRP01-13</v>
      </c>
      <c r="I326" s="185">
        <f>'PrEP Utilization in PMTCT'!E22</f>
        <v>0</v>
      </c>
      <c r="J326" s="185">
        <f>'PrEP Utilization in PMTCT'!F22</f>
        <v>0</v>
      </c>
      <c r="K326" s="185">
        <f>'PrEP Utilization in PMTCT'!G22</f>
        <v>0</v>
      </c>
      <c r="L326" s="185">
        <f>'PrEP Utilization in PMTCT'!H22</f>
        <v>0</v>
      </c>
      <c r="M326" s="185">
        <f>'PrEP Utilization in PMTCT'!I22</f>
        <v>0</v>
      </c>
      <c r="N326" s="185">
        <f>'PrEP Utilization in PMTCT'!J22</f>
        <v>0</v>
      </c>
      <c r="O326" s="185">
        <f>'PrEP Utilization in PMTCT'!K22</f>
        <v>0</v>
      </c>
      <c r="P326" s="185">
        <f>'PrEP Utilization in PMTCT'!L22</f>
        <v>0</v>
      </c>
      <c r="Q326" s="185">
        <f>'PrEP Utilization in PMTCT'!M22</f>
        <v>0</v>
      </c>
      <c r="R326" s="185">
        <f>'PrEP Utilization in PMTCT'!N22</f>
        <v>0</v>
      </c>
      <c r="S326" s="185">
        <f>'PrEP Utilization in PMTCT'!O22</f>
        <v>0</v>
      </c>
      <c r="T326" s="185">
        <f>'PrEP Utilization in PMTCT'!P22</f>
        <v>0</v>
      </c>
      <c r="U326" s="185">
        <f>'PrEP Utilization in PMTCT'!Q22</f>
        <v>0</v>
      </c>
      <c r="V326" s="185">
        <f>'PrEP Utilization in PMTCT'!R22</f>
        <v>0</v>
      </c>
      <c r="W326" s="185">
        <f>'PrEP Utilization in PMTCT'!S22</f>
        <v>0</v>
      </c>
      <c r="X326" s="185">
        <f>'PrEP Utilization in PMTCT'!T22</f>
        <v>0</v>
      </c>
      <c r="Y326" s="185">
        <f>'PrEP Utilization in PMTCT'!U22</f>
        <v>0</v>
      </c>
      <c r="Z326" s="185">
        <f>'PrEP Utilization in PMTCT'!V22</f>
        <v>0</v>
      </c>
      <c r="AA326" s="185">
        <f>'PrEP Utilization in PMTCT'!W22</f>
        <v>0</v>
      </c>
      <c r="AB326" s="185">
        <f>'PrEP Utilization in PMTCT'!X22</f>
        <v>0</v>
      </c>
      <c r="AC326" s="185">
        <f>'PrEP Utilization in PMTCT'!Y22</f>
        <v>0</v>
      </c>
      <c r="AD326" s="185">
        <f>'PrEP Utilization in PMTCT'!Z22</f>
        <v>0</v>
      </c>
      <c r="AE326" s="185">
        <f>'PrEP Utilization in PMTCT'!AA22</f>
        <v>0</v>
      </c>
      <c r="AF326" s="185">
        <f>'PrEP Utilization in PMTCT'!AB22</f>
        <v>0</v>
      </c>
      <c r="AG326" s="185">
        <f>'PrEP Utilization in PMTCT'!AC22</f>
        <v>0</v>
      </c>
      <c r="AH326" s="185">
        <f>'PrEP Utilization in PMTCT'!AD22</f>
        <v>0</v>
      </c>
      <c r="AI326" s="185">
        <f>'PrEP Utilization in PMTCT'!AE22</f>
        <v>0</v>
      </c>
      <c r="AJ326" s="185">
        <f>'PrEP Utilization in PMTCT'!AF22</f>
        <v>0</v>
      </c>
      <c r="AK326" s="185">
        <f>'PrEP Utilization in PMTCT'!AG22</f>
        <v>0</v>
      </c>
      <c r="AL326" s="185">
        <f>'PrEP Utilization in PMTCT'!AH22</f>
        <v>0</v>
      </c>
      <c r="AM326" s="184">
        <f t="shared" si="11"/>
        <v>0</v>
      </c>
      <c r="AN326" s="185" t="str">
        <f>'PrEP Utilization in PMTCT'!B$3</f>
        <v>PrEP Utilization in PMTCT Settings version 2.0.0</v>
      </c>
      <c r="AO326" s="197">
        <f>'PrEP Utilization in PMTCT'!AJ22</f>
        <v>0</v>
      </c>
    </row>
    <row r="327" spans="1:41" x14ac:dyDescent="0.25">
      <c r="A327" s="176" t="str">
        <f t="shared" si="10"/>
        <v>202205</v>
      </c>
      <c r="B327" s="177">
        <f>'Prep Partner Performance'!AE$2</f>
        <v>2022</v>
      </c>
      <c r="C327" s="178" t="str">
        <f>'Prep Partner Performance'!Z$2</f>
        <v>05</v>
      </c>
      <c r="D327" s="176">
        <f>'Prep Partner Performance'!G$2</f>
        <v>14943</v>
      </c>
      <c r="E327" s="175" t="str">
        <f>'Prep Partner Performance'!C$2</f>
        <v>Kisima Health Centre</v>
      </c>
      <c r="F327" s="201" t="str">
        <f>'PrEP Utilization in PMTCT'!B$22</f>
        <v>Reasons for discontinuation among those who discontinue Prep in ANC Settings</v>
      </c>
      <c r="G327" s="185" t="str">
        <f>'PrEP Utilization in PMTCT'!C23</f>
        <v>Number discontinued because of Number discontinued because of Low risk of HIV</v>
      </c>
      <c r="H327" s="185" t="str">
        <f>'PrEP Utilization in PMTCT'!D23</f>
        <v>PRP01-14</v>
      </c>
      <c r="I327" s="185">
        <f>'PrEP Utilization in PMTCT'!E23</f>
        <v>0</v>
      </c>
      <c r="J327" s="185">
        <f>'PrEP Utilization in PMTCT'!F23</f>
        <v>0</v>
      </c>
      <c r="K327" s="185">
        <f>'PrEP Utilization in PMTCT'!G23</f>
        <v>0</v>
      </c>
      <c r="L327" s="185">
        <f>'PrEP Utilization in PMTCT'!H23</f>
        <v>0</v>
      </c>
      <c r="M327" s="185">
        <f>'PrEP Utilization in PMTCT'!I23</f>
        <v>0</v>
      </c>
      <c r="N327" s="185">
        <f>'PrEP Utilization in PMTCT'!J23</f>
        <v>0</v>
      </c>
      <c r="O327" s="185">
        <f>'PrEP Utilization in PMTCT'!K23</f>
        <v>0</v>
      </c>
      <c r="P327" s="185">
        <f>'PrEP Utilization in PMTCT'!L23</f>
        <v>0</v>
      </c>
      <c r="Q327" s="185">
        <f>'PrEP Utilization in PMTCT'!M23</f>
        <v>0</v>
      </c>
      <c r="R327" s="185">
        <f>'PrEP Utilization in PMTCT'!N23</f>
        <v>0</v>
      </c>
      <c r="S327" s="185">
        <f>'PrEP Utilization in PMTCT'!O23</f>
        <v>0</v>
      </c>
      <c r="T327" s="185">
        <f>'PrEP Utilization in PMTCT'!P23</f>
        <v>0</v>
      </c>
      <c r="U327" s="185">
        <f>'PrEP Utilization in PMTCT'!Q23</f>
        <v>0</v>
      </c>
      <c r="V327" s="185">
        <f>'PrEP Utilization in PMTCT'!R23</f>
        <v>0</v>
      </c>
      <c r="W327" s="185">
        <f>'PrEP Utilization in PMTCT'!S23</f>
        <v>0</v>
      </c>
      <c r="X327" s="185">
        <f>'PrEP Utilization in PMTCT'!T23</f>
        <v>0</v>
      </c>
      <c r="Y327" s="185">
        <f>'PrEP Utilization in PMTCT'!U23</f>
        <v>0</v>
      </c>
      <c r="Z327" s="185">
        <f>'PrEP Utilization in PMTCT'!V23</f>
        <v>0</v>
      </c>
      <c r="AA327" s="185">
        <f>'PrEP Utilization in PMTCT'!W23</f>
        <v>0</v>
      </c>
      <c r="AB327" s="185">
        <f>'PrEP Utilization in PMTCT'!X23</f>
        <v>0</v>
      </c>
      <c r="AC327" s="185">
        <f>'PrEP Utilization in PMTCT'!Y23</f>
        <v>0</v>
      </c>
      <c r="AD327" s="185">
        <f>'PrEP Utilization in PMTCT'!Z23</f>
        <v>0</v>
      </c>
      <c r="AE327" s="185">
        <f>'PrEP Utilization in PMTCT'!AA23</f>
        <v>0</v>
      </c>
      <c r="AF327" s="185">
        <f>'PrEP Utilization in PMTCT'!AB23</f>
        <v>0</v>
      </c>
      <c r="AG327" s="185">
        <f>'PrEP Utilization in PMTCT'!AC23</f>
        <v>0</v>
      </c>
      <c r="AH327" s="185">
        <f>'PrEP Utilization in PMTCT'!AD23</f>
        <v>0</v>
      </c>
      <c r="AI327" s="185">
        <f>'PrEP Utilization in PMTCT'!AE23</f>
        <v>0</v>
      </c>
      <c r="AJ327" s="185">
        <f>'PrEP Utilization in PMTCT'!AF23</f>
        <v>0</v>
      </c>
      <c r="AK327" s="185">
        <f>'PrEP Utilization in PMTCT'!AG23</f>
        <v>0</v>
      </c>
      <c r="AL327" s="185">
        <f>'PrEP Utilization in PMTCT'!AH23</f>
        <v>0</v>
      </c>
      <c r="AM327" s="184">
        <f t="shared" si="11"/>
        <v>0</v>
      </c>
      <c r="AN327" s="185" t="str">
        <f>'PrEP Utilization in PMTCT'!B$3</f>
        <v>PrEP Utilization in PMTCT Settings version 2.0.0</v>
      </c>
      <c r="AO327" s="197">
        <f>'PrEP Utilization in PMTCT'!AJ23</f>
        <v>0</v>
      </c>
    </row>
    <row r="328" spans="1:41" x14ac:dyDescent="0.25">
      <c r="A328" s="176" t="str">
        <f t="shared" si="10"/>
        <v>202205</v>
      </c>
      <c r="B328" s="177">
        <f>'Prep Partner Performance'!AE$2</f>
        <v>2022</v>
      </c>
      <c r="C328" s="178" t="str">
        <f>'Prep Partner Performance'!Z$2</f>
        <v>05</v>
      </c>
      <c r="D328" s="176">
        <f>'Prep Partner Performance'!G$2</f>
        <v>14943</v>
      </c>
      <c r="E328" s="175" t="str">
        <f>'Prep Partner Performance'!C$2</f>
        <v>Kisima Health Centre</v>
      </c>
      <c r="F328" s="201" t="str">
        <f>'PrEP Utilization in PMTCT'!B$22</f>
        <v>Reasons for discontinuation among those who discontinue Prep in ANC Settings</v>
      </c>
      <c r="G328" s="185" t="str">
        <f>'PrEP Utilization in PMTCT'!C24</f>
        <v>Number discontinued because of Number discontinued because of Renal Dysfunction</v>
      </c>
      <c r="H328" s="185" t="str">
        <f>'PrEP Utilization in PMTCT'!D24</f>
        <v>PRP01-15</v>
      </c>
      <c r="I328" s="185">
        <f>'PrEP Utilization in PMTCT'!E24</f>
        <v>0</v>
      </c>
      <c r="J328" s="185">
        <f>'PrEP Utilization in PMTCT'!F24</f>
        <v>0</v>
      </c>
      <c r="K328" s="185">
        <f>'PrEP Utilization in PMTCT'!G24</f>
        <v>0</v>
      </c>
      <c r="L328" s="185">
        <f>'PrEP Utilization in PMTCT'!H24</f>
        <v>0</v>
      </c>
      <c r="M328" s="185">
        <f>'PrEP Utilization in PMTCT'!I24</f>
        <v>0</v>
      </c>
      <c r="N328" s="185">
        <f>'PrEP Utilization in PMTCT'!J24</f>
        <v>0</v>
      </c>
      <c r="O328" s="185">
        <f>'PrEP Utilization in PMTCT'!K24</f>
        <v>0</v>
      </c>
      <c r="P328" s="185">
        <f>'PrEP Utilization in PMTCT'!L24</f>
        <v>0</v>
      </c>
      <c r="Q328" s="185">
        <f>'PrEP Utilization in PMTCT'!M24</f>
        <v>0</v>
      </c>
      <c r="R328" s="185">
        <f>'PrEP Utilization in PMTCT'!N24</f>
        <v>0</v>
      </c>
      <c r="S328" s="185">
        <f>'PrEP Utilization in PMTCT'!O24</f>
        <v>0</v>
      </c>
      <c r="T328" s="185">
        <f>'PrEP Utilization in PMTCT'!P24</f>
        <v>0</v>
      </c>
      <c r="U328" s="185">
        <f>'PrEP Utilization in PMTCT'!Q24</f>
        <v>0</v>
      </c>
      <c r="V328" s="185">
        <f>'PrEP Utilization in PMTCT'!R24</f>
        <v>0</v>
      </c>
      <c r="W328" s="185">
        <f>'PrEP Utilization in PMTCT'!S24</f>
        <v>0</v>
      </c>
      <c r="X328" s="185">
        <f>'PrEP Utilization in PMTCT'!T24</f>
        <v>0</v>
      </c>
      <c r="Y328" s="185">
        <f>'PrEP Utilization in PMTCT'!U24</f>
        <v>0</v>
      </c>
      <c r="Z328" s="185">
        <f>'PrEP Utilization in PMTCT'!V24</f>
        <v>0</v>
      </c>
      <c r="AA328" s="185">
        <f>'PrEP Utilization in PMTCT'!W24</f>
        <v>0</v>
      </c>
      <c r="AB328" s="185">
        <f>'PrEP Utilization in PMTCT'!X24</f>
        <v>0</v>
      </c>
      <c r="AC328" s="185">
        <f>'PrEP Utilization in PMTCT'!Y24</f>
        <v>0</v>
      </c>
      <c r="AD328" s="185">
        <f>'PrEP Utilization in PMTCT'!Z24</f>
        <v>0</v>
      </c>
      <c r="AE328" s="185">
        <f>'PrEP Utilization in PMTCT'!AA24</f>
        <v>0</v>
      </c>
      <c r="AF328" s="185">
        <f>'PrEP Utilization in PMTCT'!AB24</f>
        <v>0</v>
      </c>
      <c r="AG328" s="185">
        <f>'PrEP Utilization in PMTCT'!AC24</f>
        <v>0</v>
      </c>
      <c r="AH328" s="185">
        <f>'PrEP Utilization in PMTCT'!AD24</f>
        <v>0</v>
      </c>
      <c r="AI328" s="185">
        <f>'PrEP Utilization in PMTCT'!AE24</f>
        <v>0</v>
      </c>
      <c r="AJ328" s="185">
        <f>'PrEP Utilization in PMTCT'!AF24</f>
        <v>0</v>
      </c>
      <c r="AK328" s="185">
        <f>'PrEP Utilization in PMTCT'!AG24</f>
        <v>0</v>
      </c>
      <c r="AL328" s="185">
        <f>'PrEP Utilization in PMTCT'!AH24</f>
        <v>0</v>
      </c>
      <c r="AM328" s="184">
        <f t="shared" si="11"/>
        <v>0</v>
      </c>
      <c r="AN328" s="185" t="str">
        <f>'PrEP Utilization in PMTCT'!B$3</f>
        <v>PrEP Utilization in PMTCT Settings version 2.0.0</v>
      </c>
      <c r="AO328" s="197">
        <f>'PrEP Utilization in PMTCT'!AJ24</f>
        <v>0</v>
      </c>
    </row>
    <row r="329" spans="1:41" x14ac:dyDescent="0.25">
      <c r="A329" s="176" t="str">
        <f t="shared" si="10"/>
        <v>202205</v>
      </c>
      <c r="B329" s="177">
        <f>'Prep Partner Performance'!AE$2</f>
        <v>2022</v>
      </c>
      <c r="C329" s="178" t="str">
        <f>'Prep Partner Performance'!Z$2</f>
        <v>05</v>
      </c>
      <c r="D329" s="176">
        <f>'Prep Partner Performance'!G$2</f>
        <v>14943</v>
      </c>
      <c r="E329" s="175" t="str">
        <f>'Prep Partner Performance'!C$2</f>
        <v>Kisima Health Centre</v>
      </c>
      <c r="F329" s="201" t="str">
        <f>'PrEP Utilization in PMTCT'!B$22</f>
        <v>Reasons for discontinuation among those who discontinue Prep in ANC Settings</v>
      </c>
      <c r="G329" s="185" t="str">
        <f>'PrEP Utilization in PMTCT'!C25</f>
        <v>Number discontinued because of Number discontinued because of Client request</v>
      </c>
      <c r="H329" s="185" t="str">
        <f>'PrEP Utilization in PMTCT'!D25</f>
        <v>PRP01-16</v>
      </c>
      <c r="I329" s="185">
        <f>'PrEP Utilization in PMTCT'!E25</f>
        <v>0</v>
      </c>
      <c r="J329" s="185">
        <f>'PrEP Utilization in PMTCT'!F25</f>
        <v>0</v>
      </c>
      <c r="K329" s="185">
        <f>'PrEP Utilization in PMTCT'!G25</f>
        <v>0</v>
      </c>
      <c r="L329" s="185">
        <f>'PrEP Utilization in PMTCT'!H25</f>
        <v>0</v>
      </c>
      <c r="M329" s="185">
        <f>'PrEP Utilization in PMTCT'!I25</f>
        <v>0</v>
      </c>
      <c r="N329" s="185">
        <f>'PrEP Utilization in PMTCT'!J25</f>
        <v>0</v>
      </c>
      <c r="O329" s="185">
        <f>'PrEP Utilization in PMTCT'!K25</f>
        <v>0</v>
      </c>
      <c r="P329" s="185">
        <f>'PrEP Utilization in PMTCT'!L25</f>
        <v>0</v>
      </c>
      <c r="Q329" s="185">
        <f>'PrEP Utilization in PMTCT'!M25</f>
        <v>0</v>
      </c>
      <c r="R329" s="185">
        <f>'PrEP Utilization in PMTCT'!N25</f>
        <v>0</v>
      </c>
      <c r="S329" s="185">
        <f>'PrEP Utilization in PMTCT'!O25</f>
        <v>0</v>
      </c>
      <c r="T329" s="185">
        <f>'PrEP Utilization in PMTCT'!P25</f>
        <v>0</v>
      </c>
      <c r="U329" s="185">
        <f>'PrEP Utilization in PMTCT'!Q25</f>
        <v>0</v>
      </c>
      <c r="V329" s="185">
        <f>'PrEP Utilization in PMTCT'!R25</f>
        <v>0</v>
      </c>
      <c r="W329" s="185">
        <f>'PrEP Utilization in PMTCT'!S25</f>
        <v>0</v>
      </c>
      <c r="X329" s="185">
        <f>'PrEP Utilization in PMTCT'!T25</f>
        <v>0</v>
      </c>
      <c r="Y329" s="185">
        <f>'PrEP Utilization in PMTCT'!U25</f>
        <v>0</v>
      </c>
      <c r="Z329" s="185">
        <f>'PrEP Utilization in PMTCT'!V25</f>
        <v>0</v>
      </c>
      <c r="AA329" s="185">
        <f>'PrEP Utilization in PMTCT'!W25</f>
        <v>0</v>
      </c>
      <c r="AB329" s="185">
        <f>'PrEP Utilization in PMTCT'!X25</f>
        <v>0</v>
      </c>
      <c r="AC329" s="185">
        <f>'PrEP Utilization in PMTCT'!Y25</f>
        <v>0</v>
      </c>
      <c r="AD329" s="185">
        <f>'PrEP Utilization in PMTCT'!Z25</f>
        <v>0</v>
      </c>
      <c r="AE329" s="185">
        <f>'PrEP Utilization in PMTCT'!AA25</f>
        <v>0</v>
      </c>
      <c r="AF329" s="185">
        <f>'PrEP Utilization in PMTCT'!AB25</f>
        <v>0</v>
      </c>
      <c r="AG329" s="185">
        <f>'PrEP Utilization in PMTCT'!AC25</f>
        <v>0</v>
      </c>
      <c r="AH329" s="185">
        <f>'PrEP Utilization in PMTCT'!AD25</f>
        <v>0</v>
      </c>
      <c r="AI329" s="185">
        <f>'PrEP Utilization in PMTCT'!AE25</f>
        <v>0</v>
      </c>
      <c r="AJ329" s="185">
        <f>'PrEP Utilization in PMTCT'!AF25</f>
        <v>0</v>
      </c>
      <c r="AK329" s="185">
        <f>'PrEP Utilization in PMTCT'!AG25</f>
        <v>0</v>
      </c>
      <c r="AL329" s="185">
        <f>'PrEP Utilization in PMTCT'!AH25</f>
        <v>0</v>
      </c>
      <c r="AM329" s="184">
        <f t="shared" si="11"/>
        <v>0</v>
      </c>
      <c r="AN329" s="185" t="str">
        <f>'PrEP Utilization in PMTCT'!B$3</f>
        <v>PrEP Utilization in PMTCT Settings version 2.0.0</v>
      </c>
      <c r="AO329" s="197">
        <f>'PrEP Utilization in PMTCT'!AJ25</f>
        <v>0</v>
      </c>
    </row>
    <row r="330" spans="1:41" x14ac:dyDescent="0.25">
      <c r="A330" s="176" t="str">
        <f t="shared" si="10"/>
        <v>202205</v>
      </c>
      <c r="B330" s="177">
        <f>'Prep Partner Performance'!AE$2</f>
        <v>2022</v>
      </c>
      <c r="C330" s="178" t="str">
        <f>'Prep Partner Performance'!Z$2</f>
        <v>05</v>
      </c>
      <c r="D330" s="176">
        <f>'Prep Partner Performance'!G$2</f>
        <v>14943</v>
      </c>
      <c r="E330" s="175" t="str">
        <f>'Prep Partner Performance'!C$2</f>
        <v>Kisima Health Centre</v>
      </c>
      <c r="F330" s="201" t="str">
        <f>'PrEP Utilization in PMTCT'!B$22</f>
        <v>Reasons for discontinuation among those who discontinue Prep in ANC Settings</v>
      </c>
      <c r="G330" s="185" t="str">
        <f>'PrEP Utilization in PMTCT'!C26</f>
        <v>Number discontinued because of Number discontinued because of Non-adherence</v>
      </c>
      <c r="H330" s="185" t="str">
        <f>'PrEP Utilization in PMTCT'!D26</f>
        <v>PRP01-17</v>
      </c>
      <c r="I330" s="185">
        <f>'PrEP Utilization in PMTCT'!E26</f>
        <v>0</v>
      </c>
      <c r="J330" s="185">
        <f>'PrEP Utilization in PMTCT'!F26</f>
        <v>0</v>
      </c>
      <c r="K330" s="185">
        <f>'PrEP Utilization in PMTCT'!G26</f>
        <v>0</v>
      </c>
      <c r="L330" s="185">
        <f>'PrEP Utilization in PMTCT'!H26</f>
        <v>0</v>
      </c>
      <c r="M330" s="185">
        <f>'PrEP Utilization in PMTCT'!I26</f>
        <v>0</v>
      </c>
      <c r="N330" s="185">
        <f>'PrEP Utilization in PMTCT'!J26</f>
        <v>0</v>
      </c>
      <c r="O330" s="185">
        <f>'PrEP Utilization in PMTCT'!K26</f>
        <v>0</v>
      </c>
      <c r="P330" s="185">
        <f>'PrEP Utilization in PMTCT'!L26</f>
        <v>0</v>
      </c>
      <c r="Q330" s="185">
        <f>'PrEP Utilization in PMTCT'!M26</f>
        <v>0</v>
      </c>
      <c r="R330" s="185">
        <f>'PrEP Utilization in PMTCT'!N26</f>
        <v>0</v>
      </c>
      <c r="S330" s="185">
        <f>'PrEP Utilization in PMTCT'!O26</f>
        <v>0</v>
      </c>
      <c r="T330" s="185">
        <f>'PrEP Utilization in PMTCT'!P26</f>
        <v>0</v>
      </c>
      <c r="U330" s="185">
        <f>'PrEP Utilization in PMTCT'!Q26</f>
        <v>0</v>
      </c>
      <c r="V330" s="185">
        <f>'PrEP Utilization in PMTCT'!R26</f>
        <v>0</v>
      </c>
      <c r="W330" s="185">
        <f>'PrEP Utilization in PMTCT'!S26</f>
        <v>0</v>
      </c>
      <c r="X330" s="185">
        <f>'PrEP Utilization in PMTCT'!T26</f>
        <v>0</v>
      </c>
      <c r="Y330" s="185">
        <f>'PrEP Utilization in PMTCT'!U26</f>
        <v>0</v>
      </c>
      <c r="Z330" s="185">
        <f>'PrEP Utilization in PMTCT'!V26</f>
        <v>0</v>
      </c>
      <c r="AA330" s="185">
        <f>'PrEP Utilization in PMTCT'!W26</f>
        <v>0</v>
      </c>
      <c r="AB330" s="185">
        <f>'PrEP Utilization in PMTCT'!X26</f>
        <v>0</v>
      </c>
      <c r="AC330" s="185">
        <f>'PrEP Utilization in PMTCT'!Y26</f>
        <v>0</v>
      </c>
      <c r="AD330" s="185">
        <f>'PrEP Utilization in PMTCT'!Z26</f>
        <v>0</v>
      </c>
      <c r="AE330" s="185">
        <f>'PrEP Utilization in PMTCT'!AA26</f>
        <v>0</v>
      </c>
      <c r="AF330" s="185">
        <f>'PrEP Utilization in PMTCT'!AB26</f>
        <v>0</v>
      </c>
      <c r="AG330" s="185">
        <f>'PrEP Utilization in PMTCT'!AC26</f>
        <v>0</v>
      </c>
      <c r="AH330" s="185">
        <f>'PrEP Utilization in PMTCT'!AD26</f>
        <v>0</v>
      </c>
      <c r="AI330" s="185">
        <f>'PrEP Utilization in PMTCT'!AE26</f>
        <v>0</v>
      </c>
      <c r="AJ330" s="185">
        <f>'PrEP Utilization in PMTCT'!AF26</f>
        <v>0</v>
      </c>
      <c r="AK330" s="185">
        <f>'PrEP Utilization in PMTCT'!AG26</f>
        <v>0</v>
      </c>
      <c r="AL330" s="185">
        <f>'PrEP Utilization in PMTCT'!AH26</f>
        <v>0</v>
      </c>
      <c r="AM330" s="184">
        <f t="shared" si="11"/>
        <v>0</v>
      </c>
      <c r="AN330" s="185" t="str">
        <f>'PrEP Utilization in PMTCT'!B$3</f>
        <v>PrEP Utilization in PMTCT Settings version 2.0.0</v>
      </c>
      <c r="AO330" s="197">
        <f>'PrEP Utilization in PMTCT'!AJ26</f>
        <v>0</v>
      </c>
    </row>
    <row r="331" spans="1:41" x14ac:dyDescent="0.25">
      <c r="A331" s="176" t="str">
        <f t="shared" si="10"/>
        <v>202205</v>
      </c>
      <c r="B331" s="177">
        <f>'Prep Partner Performance'!AE$2</f>
        <v>2022</v>
      </c>
      <c r="C331" s="178" t="str">
        <f>'Prep Partner Performance'!Z$2</f>
        <v>05</v>
      </c>
      <c r="D331" s="176">
        <f>'Prep Partner Performance'!G$2</f>
        <v>14943</v>
      </c>
      <c r="E331" s="175" t="str">
        <f>'Prep Partner Performance'!C$2</f>
        <v>Kisima Health Centre</v>
      </c>
      <c r="F331" s="201" t="str">
        <f>'PrEP Utilization in PMTCT'!B$22</f>
        <v>Reasons for discontinuation among those who discontinue Prep in ANC Settings</v>
      </c>
      <c r="G331" s="185" t="str">
        <f>'PrEP Utilization in PMTCT'!C27</f>
        <v>Number discontinued because of Number discontinued because of Viral suppression of HIV + partner</v>
      </c>
      <c r="H331" s="185" t="str">
        <f>'PrEP Utilization in PMTCT'!D27</f>
        <v>PRP01-18</v>
      </c>
      <c r="I331" s="185">
        <f>'PrEP Utilization in PMTCT'!E27</f>
        <v>0</v>
      </c>
      <c r="J331" s="185">
        <f>'PrEP Utilization in PMTCT'!F27</f>
        <v>0</v>
      </c>
      <c r="K331" s="185">
        <f>'PrEP Utilization in PMTCT'!G27</f>
        <v>0</v>
      </c>
      <c r="L331" s="185">
        <f>'PrEP Utilization in PMTCT'!H27</f>
        <v>0</v>
      </c>
      <c r="M331" s="185">
        <f>'PrEP Utilization in PMTCT'!I27</f>
        <v>0</v>
      </c>
      <c r="N331" s="185">
        <f>'PrEP Utilization in PMTCT'!J27</f>
        <v>0</v>
      </c>
      <c r="O331" s="185">
        <f>'PrEP Utilization in PMTCT'!K27</f>
        <v>0</v>
      </c>
      <c r="P331" s="185">
        <f>'PrEP Utilization in PMTCT'!L27</f>
        <v>0</v>
      </c>
      <c r="Q331" s="185">
        <f>'PrEP Utilization in PMTCT'!M27</f>
        <v>0</v>
      </c>
      <c r="R331" s="185">
        <f>'PrEP Utilization in PMTCT'!N27</f>
        <v>0</v>
      </c>
      <c r="S331" s="185">
        <f>'PrEP Utilization in PMTCT'!O27</f>
        <v>0</v>
      </c>
      <c r="T331" s="185">
        <f>'PrEP Utilization in PMTCT'!P27</f>
        <v>0</v>
      </c>
      <c r="U331" s="185">
        <f>'PrEP Utilization in PMTCT'!Q27</f>
        <v>0</v>
      </c>
      <c r="V331" s="185">
        <f>'PrEP Utilization in PMTCT'!R27</f>
        <v>0</v>
      </c>
      <c r="W331" s="185">
        <f>'PrEP Utilization in PMTCT'!S27</f>
        <v>0</v>
      </c>
      <c r="X331" s="185">
        <f>'PrEP Utilization in PMTCT'!T27</f>
        <v>0</v>
      </c>
      <c r="Y331" s="185">
        <f>'PrEP Utilization in PMTCT'!U27</f>
        <v>0</v>
      </c>
      <c r="Z331" s="185">
        <f>'PrEP Utilization in PMTCT'!V27</f>
        <v>0</v>
      </c>
      <c r="AA331" s="185">
        <f>'PrEP Utilization in PMTCT'!W27</f>
        <v>0</v>
      </c>
      <c r="AB331" s="185">
        <f>'PrEP Utilization in PMTCT'!X27</f>
        <v>0</v>
      </c>
      <c r="AC331" s="185">
        <f>'PrEP Utilization in PMTCT'!Y27</f>
        <v>0</v>
      </c>
      <c r="AD331" s="185">
        <f>'PrEP Utilization in PMTCT'!Z27</f>
        <v>0</v>
      </c>
      <c r="AE331" s="185">
        <f>'PrEP Utilization in PMTCT'!AA27</f>
        <v>0</v>
      </c>
      <c r="AF331" s="185">
        <f>'PrEP Utilization in PMTCT'!AB27</f>
        <v>0</v>
      </c>
      <c r="AG331" s="185">
        <f>'PrEP Utilization in PMTCT'!AC27</f>
        <v>0</v>
      </c>
      <c r="AH331" s="185">
        <f>'PrEP Utilization in PMTCT'!AD27</f>
        <v>0</v>
      </c>
      <c r="AI331" s="185">
        <f>'PrEP Utilization in PMTCT'!AE27</f>
        <v>0</v>
      </c>
      <c r="AJ331" s="185">
        <f>'PrEP Utilization in PMTCT'!AF27</f>
        <v>0</v>
      </c>
      <c r="AK331" s="185">
        <f>'PrEP Utilization in PMTCT'!AG27</f>
        <v>0</v>
      </c>
      <c r="AL331" s="185">
        <f>'PrEP Utilization in PMTCT'!AH27</f>
        <v>0</v>
      </c>
      <c r="AM331" s="184">
        <f t="shared" si="11"/>
        <v>0</v>
      </c>
      <c r="AN331" s="185" t="str">
        <f>'PrEP Utilization in PMTCT'!B$3</f>
        <v>PrEP Utilization in PMTCT Settings version 2.0.0</v>
      </c>
      <c r="AO331" s="197">
        <f>'PrEP Utilization in PMTCT'!AJ27</f>
        <v>0</v>
      </c>
    </row>
    <row r="332" spans="1:41" x14ac:dyDescent="0.25">
      <c r="A332" s="176" t="str">
        <f t="shared" si="10"/>
        <v>202205</v>
      </c>
      <c r="B332" s="177">
        <f>'Prep Partner Performance'!AE$2</f>
        <v>2022</v>
      </c>
      <c r="C332" s="178" t="str">
        <f>'Prep Partner Performance'!Z$2</f>
        <v>05</v>
      </c>
      <c r="D332" s="176">
        <f>'Prep Partner Performance'!G$2</f>
        <v>14943</v>
      </c>
      <c r="E332" s="175" t="str">
        <f>'Prep Partner Performance'!C$2</f>
        <v>Kisima Health Centre</v>
      </c>
      <c r="F332" s="201" t="str">
        <f>'PrEP Utilization in PMTCT'!B$22</f>
        <v>Reasons for discontinuation among those who discontinue Prep in ANC Settings</v>
      </c>
      <c r="G332" s="185" t="str">
        <f>'PrEP Utilization in PMTCT'!C28</f>
        <v>Number discontinued because of Number discontinued because of Too many HIV tests</v>
      </c>
      <c r="H332" s="185" t="str">
        <f>'PrEP Utilization in PMTCT'!D28</f>
        <v>PRP01-19</v>
      </c>
      <c r="I332" s="185">
        <f>'PrEP Utilization in PMTCT'!E28</f>
        <v>0</v>
      </c>
      <c r="J332" s="185">
        <f>'PrEP Utilization in PMTCT'!F28</f>
        <v>0</v>
      </c>
      <c r="K332" s="185">
        <f>'PrEP Utilization in PMTCT'!G28</f>
        <v>0</v>
      </c>
      <c r="L332" s="185">
        <f>'PrEP Utilization in PMTCT'!H28</f>
        <v>0</v>
      </c>
      <c r="M332" s="185">
        <f>'PrEP Utilization in PMTCT'!I28</f>
        <v>0</v>
      </c>
      <c r="N332" s="185">
        <f>'PrEP Utilization in PMTCT'!J28</f>
        <v>0</v>
      </c>
      <c r="O332" s="185">
        <f>'PrEP Utilization in PMTCT'!K28</f>
        <v>0</v>
      </c>
      <c r="P332" s="185">
        <f>'PrEP Utilization in PMTCT'!L28</f>
        <v>0</v>
      </c>
      <c r="Q332" s="185">
        <f>'PrEP Utilization in PMTCT'!M28</f>
        <v>0</v>
      </c>
      <c r="R332" s="185">
        <f>'PrEP Utilization in PMTCT'!N28</f>
        <v>0</v>
      </c>
      <c r="S332" s="185">
        <f>'PrEP Utilization in PMTCT'!O28</f>
        <v>0</v>
      </c>
      <c r="T332" s="185">
        <f>'PrEP Utilization in PMTCT'!P28</f>
        <v>0</v>
      </c>
      <c r="U332" s="185">
        <f>'PrEP Utilization in PMTCT'!Q28</f>
        <v>0</v>
      </c>
      <c r="V332" s="185">
        <f>'PrEP Utilization in PMTCT'!R28</f>
        <v>0</v>
      </c>
      <c r="W332" s="185">
        <f>'PrEP Utilization in PMTCT'!S28</f>
        <v>0</v>
      </c>
      <c r="X332" s="185">
        <f>'PrEP Utilization in PMTCT'!T28</f>
        <v>0</v>
      </c>
      <c r="Y332" s="185">
        <f>'PrEP Utilization in PMTCT'!U28</f>
        <v>0</v>
      </c>
      <c r="Z332" s="185">
        <f>'PrEP Utilization in PMTCT'!V28</f>
        <v>0</v>
      </c>
      <c r="AA332" s="185">
        <f>'PrEP Utilization in PMTCT'!W28</f>
        <v>0</v>
      </c>
      <c r="AB332" s="185">
        <f>'PrEP Utilization in PMTCT'!X28</f>
        <v>0</v>
      </c>
      <c r="AC332" s="185">
        <f>'PrEP Utilization in PMTCT'!Y28</f>
        <v>0</v>
      </c>
      <c r="AD332" s="185">
        <f>'PrEP Utilization in PMTCT'!Z28</f>
        <v>0</v>
      </c>
      <c r="AE332" s="185">
        <f>'PrEP Utilization in PMTCT'!AA28</f>
        <v>0</v>
      </c>
      <c r="AF332" s="185">
        <f>'PrEP Utilization in PMTCT'!AB28</f>
        <v>0</v>
      </c>
      <c r="AG332" s="185">
        <f>'PrEP Utilization in PMTCT'!AC28</f>
        <v>0</v>
      </c>
      <c r="AH332" s="185">
        <f>'PrEP Utilization in PMTCT'!AD28</f>
        <v>0</v>
      </c>
      <c r="AI332" s="185">
        <f>'PrEP Utilization in PMTCT'!AE28</f>
        <v>0</v>
      </c>
      <c r="AJ332" s="185">
        <f>'PrEP Utilization in PMTCT'!AF28</f>
        <v>0</v>
      </c>
      <c r="AK332" s="185">
        <f>'PrEP Utilization in PMTCT'!AG28</f>
        <v>0</v>
      </c>
      <c r="AL332" s="185">
        <f>'PrEP Utilization in PMTCT'!AH28</f>
        <v>0</v>
      </c>
      <c r="AM332" s="184">
        <f t="shared" si="11"/>
        <v>0</v>
      </c>
      <c r="AN332" s="185" t="str">
        <f>'PrEP Utilization in PMTCT'!B$3</f>
        <v>PrEP Utilization in PMTCT Settings version 2.0.0</v>
      </c>
      <c r="AO332" s="197">
        <f>'PrEP Utilization in PMTCT'!AJ28</f>
        <v>0</v>
      </c>
    </row>
    <row r="333" spans="1:41" s="196" customFormat="1" x14ac:dyDescent="0.25">
      <c r="A333" s="186" t="str">
        <f t="shared" si="10"/>
        <v>202205</v>
      </c>
      <c r="B333" s="187">
        <f>'Prep Partner Performance'!AE$2</f>
        <v>2022</v>
      </c>
      <c r="C333" s="188" t="str">
        <f>'Prep Partner Performance'!Z$2</f>
        <v>05</v>
      </c>
      <c r="D333" s="186">
        <f>'Prep Partner Performance'!G$2</f>
        <v>14943</v>
      </c>
      <c r="E333" s="189" t="str">
        <f>'Prep Partner Performance'!C$2</f>
        <v>Kisima Health Centre</v>
      </c>
      <c r="F333" s="202" t="str">
        <f>'PrEP Utilization in PMTCT'!B$22</f>
        <v>Reasons for discontinuation among those who discontinue Prep in ANC Settings</v>
      </c>
      <c r="G333" s="203" t="str">
        <f>'PrEP Utilization in PMTCT'!C29</f>
        <v>Number discontinued because of Number discontinued because of Other reasons</v>
      </c>
      <c r="H333" s="203" t="str">
        <f>'PrEP Utilization in PMTCT'!D29</f>
        <v>PRP01-20</v>
      </c>
      <c r="I333" s="203">
        <f>'PrEP Utilization in PMTCT'!E29</f>
        <v>0</v>
      </c>
      <c r="J333" s="203">
        <f>'PrEP Utilization in PMTCT'!F29</f>
        <v>0</v>
      </c>
      <c r="K333" s="203">
        <f>'PrEP Utilization in PMTCT'!G29</f>
        <v>0</v>
      </c>
      <c r="L333" s="203">
        <f>'PrEP Utilization in PMTCT'!H29</f>
        <v>0</v>
      </c>
      <c r="M333" s="203">
        <f>'PrEP Utilization in PMTCT'!I29</f>
        <v>0</v>
      </c>
      <c r="N333" s="203">
        <f>'PrEP Utilization in PMTCT'!J29</f>
        <v>0</v>
      </c>
      <c r="O333" s="203">
        <f>'PrEP Utilization in PMTCT'!K29</f>
        <v>0</v>
      </c>
      <c r="P333" s="203">
        <f>'PrEP Utilization in PMTCT'!L29</f>
        <v>0</v>
      </c>
      <c r="Q333" s="203">
        <f>'PrEP Utilization in PMTCT'!M29</f>
        <v>0</v>
      </c>
      <c r="R333" s="203">
        <f>'PrEP Utilization in PMTCT'!N29</f>
        <v>0</v>
      </c>
      <c r="S333" s="203">
        <f>'PrEP Utilization in PMTCT'!O29</f>
        <v>0</v>
      </c>
      <c r="T333" s="203">
        <f>'PrEP Utilization in PMTCT'!P29</f>
        <v>0</v>
      </c>
      <c r="U333" s="203">
        <f>'PrEP Utilization in PMTCT'!Q29</f>
        <v>0</v>
      </c>
      <c r="V333" s="203">
        <f>'PrEP Utilization in PMTCT'!R29</f>
        <v>0</v>
      </c>
      <c r="W333" s="203">
        <f>'PrEP Utilization in PMTCT'!S29</f>
        <v>0</v>
      </c>
      <c r="X333" s="203">
        <f>'PrEP Utilization in PMTCT'!T29</f>
        <v>0</v>
      </c>
      <c r="Y333" s="203">
        <f>'PrEP Utilization in PMTCT'!U29</f>
        <v>0</v>
      </c>
      <c r="Z333" s="203">
        <f>'PrEP Utilization in PMTCT'!V29</f>
        <v>0</v>
      </c>
      <c r="AA333" s="203">
        <f>'PrEP Utilization in PMTCT'!W29</f>
        <v>0</v>
      </c>
      <c r="AB333" s="203">
        <f>'PrEP Utilization in PMTCT'!X29</f>
        <v>0</v>
      </c>
      <c r="AC333" s="203">
        <f>'PrEP Utilization in PMTCT'!Y29</f>
        <v>0</v>
      </c>
      <c r="AD333" s="203">
        <f>'PrEP Utilization in PMTCT'!Z29</f>
        <v>0</v>
      </c>
      <c r="AE333" s="203">
        <f>'PrEP Utilization in PMTCT'!AA29</f>
        <v>0</v>
      </c>
      <c r="AF333" s="203">
        <f>'PrEP Utilization in PMTCT'!AB29</f>
        <v>0</v>
      </c>
      <c r="AG333" s="203">
        <f>'PrEP Utilization in PMTCT'!AC29</f>
        <v>0</v>
      </c>
      <c r="AH333" s="203">
        <f>'PrEP Utilization in PMTCT'!AD29</f>
        <v>0</v>
      </c>
      <c r="AI333" s="203">
        <f>'PrEP Utilization in PMTCT'!AE29</f>
        <v>0</v>
      </c>
      <c r="AJ333" s="203">
        <f>'PrEP Utilization in PMTCT'!AF29</f>
        <v>0</v>
      </c>
      <c r="AK333" s="203">
        <f>'PrEP Utilization in PMTCT'!AG29</f>
        <v>0</v>
      </c>
      <c r="AL333" s="203">
        <f>'PrEP Utilization in PMTCT'!AH29</f>
        <v>0</v>
      </c>
      <c r="AM333" s="204">
        <f t="shared" si="11"/>
        <v>0</v>
      </c>
      <c r="AN333" s="203" t="str">
        <f>'PrEP Utilization in PMTCT'!B$3</f>
        <v>PrEP Utilization in PMTCT Settings version 2.0.0</v>
      </c>
      <c r="AO333" s="197" t="str">
        <f>'PrEP Utilization in PMTCT'!AJ29</f>
        <v/>
      </c>
    </row>
    <row r="334" spans="1:41" s="195" customFormat="1" x14ac:dyDescent="0.25">
      <c r="A334" s="179" t="str">
        <f t="shared" si="10"/>
        <v>202205</v>
      </c>
      <c r="B334" s="180">
        <f>'Prep Partner Performance'!AE$2</f>
        <v>2022</v>
      </c>
      <c r="C334" s="181" t="str">
        <f>'Prep Partner Performance'!Z$2</f>
        <v>05</v>
      </c>
      <c r="D334" s="179">
        <f>'Prep Partner Performance'!G$2</f>
        <v>14943</v>
      </c>
      <c r="E334" s="182" t="str">
        <f>'Prep Partner Performance'!C$2</f>
        <v>Kisima Health Centre</v>
      </c>
      <c r="F334" s="199" t="str">
        <f>'PrEP Utilization in PMTCT'!B33</f>
        <v>PrEP Utilization in PMTCT L&amp;D Settings</v>
      </c>
      <c r="G334" s="182" t="str">
        <f>'PrEP Utilization in PMTCT'!C33</f>
        <v>Total Number of Labour &amp; delivery Clients</v>
      </c>
      <c r="H334" s="182" t="str">
        <f>'PrEP Utilization in PMTCT'!D33</f>
        <v>PRP01-21</v>
      </c>
      <c r="I334" s="182">
        <f>'PrEP Utilization in PMTCT'!E33</f>
        <v>0</v>
      </c>
      <c r="J334" s="182">
        <f>'PrEP Utilization in PMTCT'!F33</f>
        <v>0</v>
      </c>
      <c r="K334" s="182">
        <f>'PrEP Utilization in PMTCT'!G33</f>
        <v>0</v>
      </c>
      <c r="L334" s="182">
        <f>'PrEP Utilization in PMTCT'!H33</f>
        <v>0</v>
      </c>
      <c r="M334" s="182">
        <f>'PrEP Utilization in PMTCT'!I33</f>
        <v>0</v>
      </c>
      <c r="N334" s="182">
        <f>'PrEP Utilization in PMTCT'!J33</f>
        <v>0</v>
      </c>
      <c r="O334" s="182">
        <f>'PrEP Utilization in PMTCT'!K33</f>
        <v>0</v>
      </c>
      <c r="P334" s="182">
        <f>'PrEP Utilization in PMTCT'!L33</f>
        <v>0</v>
      </c>
      <c r="Q334" s="182">
        <f>'PrEP Utilization in PMTCT'!M33</f>
        <v>0</v>
      </c>
      <c r="R334" s="182">
        <f>'PrEP Utilization in PMTCT'!N33</f>
        <v>0</v>
      </c>
      <c r="S334" s="182">
        <f>'PrEP Utilization in PMTCT'!O33</f>
        <v>0</v>
      </c>
      <c r="T334" s="182">
        <f>'PrEP Utilization in PMTCT'!P33</f>
        <v>0</v>
      </c>
      <c r="U334" s="182">
        <f>'PrEP Utilization in PMTCT'!Q33</f>
        <v>0</v>
      </c>
      <c r="V334" s="182">
        <f>'PrEP Utilization in PMTCT'!R33</f>
        <v>0</v>
      </c>
      <c r="W334" s="182">
        <f>'PrEP Utilization in PMTCT'!S33</f>
        <v>0</v>
      </c>
      <c r="X334" s="182">
        <f>'PrEP Utilization in PMTCT'!T33</f>
        <v>0</v>
      </c>
      <c r="Y334" s="182">
        <f>'PrEP Utilization in PMTCT'!U33</f>
        <v>0</v>
      </c>
      <c r="Z334" s="182">
        <f>'PrEP Utilization in PMTCT'!V33</f>
        <v>0</v>
      </c>
      <c r="AA334" s="182">
        <f>'PrEP Utilization in PMTCT'!W33</f>
        <v>0</v>
      </c>
      <c r="AB334" s="182">
        <f>'PrEP Utilization in PMTCT'!X33</f>
        <v>0</v>
      </c>
      <c r="AC334" s="182">
        <f>'PrEP Utilization in PMTCT'!Y33</f>
        <v>0</v>
      </c>
      <c r="AD334" s="182">
        <f>'PrEP Utilization in PMTCT'!Z33</f>
        <v>0</v>
      </c>
      <c r="AE334" s="182">
        <f>'PrEP Utilization in PMTCT'!AA33</f>
        <v>0</v>
      </c>
      <c r="AF334" s="182">
        <f>'PrEP Utilization in PMTCT'!AB33</f>
        <v>0</v>
      </c>
      <c r="AG334" s="182">
        <f>'PrEP Utilization in PMTCT'!AC33</f>
        <v>0</v>
      </c>
      <c r="AH334" s="182">
        <f>'PrEP Utilization in PMTCT'!AD33</f>
        <v>0</v>
      </c>
      <c r="AI334" s="182">
        <f>'PrEP Utilization in PMTCT'!AE33</f>
        <v>0</v>
      </c>
      <c r="AJ334" s="182">
        <f>'PrEP Utilization in PMTCT'!AF33</f>
        <v>0</v>
      </c>
      <c r="AK334" s="182">
        <f>'PrEP Utilization in PMTCT'!AG33</f>
        <v>0</v>
      </c>
      <c r="AL334" s="182">
        <f>'PrEP Utilization in PMTCT'!AH33</f>
        <v>0</v>
      </c>
      <c r="AM334" s="179">
        <f t="shared" si="11"/>
        <v>0</v>
      </c>
      <c r="AN334" s="182" t="str">
        <f>'PrEP Utilization in PMTCT'!B$3</f>
        <v>PrEP Utilization in PMTCT Settings version 2.0.0</v>
      </c>
      <c r="AO334" s="197" t="str">
        <f>'PrEP Utilization in PMTCT'!AJ33</f>
        <v/>
      </c>
    </row>
    <row r="335" spans="1:41" x14ac:dyDescent="0.25">
      <c r="A335" s="176" t="str">
        <f t="shared" si="10"/>
        <v>202205</v>
      </c>
      <c r="B335" s="177">
        <f>'Prep Partner Performance'!AE$2</f>
        <v>2022</v>
      </c>
      <c r="C335" s="178" t="str">
        <f>'Prep Partner Performance'!Z$2</f>
        <v>05</v>
      </c>
      <c r="D335" s="176">
        <f>'Prep Partner Performance'!G$2</f>
        <v>14943</v>
      </c>
      <c r="E335" s="175" t="str">
        <f>'Prep Partner Performance'!C$2</f>
        <v>Kisima Health Centre</v>
      </c>
      <c r="F335" s="201" t="str">
        <f>'PrEP Utilization in PMTCT'!B$33</f>
        <v>PrEP Utilization in PMTCT L&amp;D Settings</v>
      </c>
      <c r="G335" s="185" t="str">
        <f>'PrEP Utilization in PMTCT'!C34</f>
        <v>Total Number of HIV Pos clients(KP, New P Prev P)</v>
      </c>
      <c r="H335" s="185" t="str">
        <f>'PrEP Utilization in PMTCT'!D34</f>
        <v>PRP01-22</v>
      </c>
      <c r="I335" s="185">
        <f>'PrEP Utilization in PMTCT'!E34</f>
        <v>0</v>
      </c>
      <c r="J335" s="185">
        <f>'PrEP Utilization in PMTCT'!F34</f>
        <v>0</v>
      </c>
      <c r="K335" s="185">
        <f>'PrEP Utilization in PMTCT'!G34</f>
        <v>0</v>
      </c>
      <c r="L335" s="185">
        <f>'PrEP Utilization in PMTCT'!H34</f>
        <v>0</v>
      </c>
      <c r="M335" s="185">
        <f>'PrEP Utilization in PMTCT'!I34</f>
        <v>0</v>
      </c>
      <c r="N335" s="185">
        <f>'PrEP Utilization in PMTCT'!J34</f>
        <v>0</v>
      </c>
      <c r="O335" s="185">
        <f>'PrEP Utilization in PMTCT'!K34</f>
        <v>0</v>
      </c>
      <c r="P335" s="185">
        <f>'PrEP Utilization in PMTCT'!L34</f>
        <v>0</v>
      </c>
      <c r="Q335" s="185">
        <f>'PrEP Utilization in PMTCT'!M34</f>
        <v>0</v>
      </c>
      <c r="R335" s="185">
        <f>'PrEP Utilization in PMTCT'!N34</f>
        <v>0</v>
      </c>
      <c r="S335" s="185">
        <f>'PrEP Utilization in PMTCT'!O34</f>
        <v>0</v>
      </c>
      <c r="T335" s="185">
        <f>'PrEP Utilization in PMTCT'!P34</f>
        <v>0</v>
      </c>
      <c r="U335" s="185">
        <f>'PrEP Utilization in PMTCT'!Q34</f>
        <v>0</v>
      </c>
      <c r="V335" s="185">
        <f>'PrEP Utilization in PMTCT'!R34</f>
        <v>0</v>
      </c>
      <c r="W335" s="185">
        <f>'PrEP Utilization in PMTCT'!S34</f>
        <v>0</v>
      </c>
      <c r="X335" s="185">
        <f>'PrEP Utilization in PMTCT'!T34</f>
        <v>0</v>
      </c>
      <c r="Y335" s="185">
        <f>'PrEP Utilization in PMTCT'!U34</f>
        <v>0</v>
      </c>
      <c r="Z335" s="185">
        <f>'PrEP Utilization in PMTCT'!V34</f>
        <v>0</v>
      </c>
      <c r="AA335" s="185">
        <f>'PrEP Utilization in PMTCT'!W34</f>
        <v>0</v>
      </c>
      <c r="AB335" s="185">
        <f>'PrEP Utilization in PMTCT'!X34</f>
        <v>0</v>
      </c>
      <c r="AC335" s="185">
        <f>'PrEP Utilization in PMTCT'!Y34</f>
        <v>0</v>
      </c>
      <c r="AD335" s="185">
        <f>'PrEP Utilization in PMTCT'!Z34</f>
        <v>0</v>
      </c>
      <c r="AE335" s="185">
        <f>'PrEP Utilization in PMTCT'!AA34</f>
        <v>0</v>
      </c>
      <c r="AF335" s="185">
        <f>'PrEP Utilization in PMTCT'!AB34</f>
        <v>0</v>
      </c>
      <c r="AG335" s="185">
        <f>'PrEP Utilization in PMTCT'!AC34</f>
        <v>0</v>
      </c>
      <c r="AH335" s="185">
        <f>'PrEP Utilization in PMTCT'!AD34</f>
        <v>0</v>
      </c>
      <c r="AI335" s="185">
        <f>'PrEP Utilization in PMTCT'!AE34</f>
        <v>0</v>
      </c>
      <c r="AJ335" s="185">
        <f>'PrEP Utilization in PMTCT'!AF34</f>
        <v>0</v>
      </c>
      <c r="AK335" s="185">
        <f>'PrEP Utilization in PMTCT'!AG34</f>
        <v>0</v>
      </c>
      <c r="AL335" s="185">
        <f>'PrEP Utilization in PMTCT'!AH34</f>
        <v>0</v>
      </c>
      <c r="AM335" s="184">
        <f t="shared" si="11"/>
        <v>0</v>
      </c>
      <c r="AN335" s="185" t="str">
        <f>'PrEP Utilization in PMTCT'!B$3</f>
        <v>PrEP Utilization in PMTCT Settings version 2.0.0</v>
      </c>
      <c r="AO335" s="197">
        <f>'PrEP Utilization in PMTCT'!AJ34</f>
        <v>0</v>
      </c>
    </row>
    <row r="336" spans="1:41" x14ac:dyDescent="0.25">
      <c r="A336" s="176" t="str">
        <f t="shared" si="10"/>
        <v>202205</v>
      </c>
      <c r="B336" s="177">
        <f>'Prep Partner Performance'!AE$2</f>
        <v>2022</v>
      </c>
      <c r="C336" s="178" t="str">
        <f>'Prep Partner Performance'!Z$2</f>
        <v>05</v>
      </c>
      <c r="D336" s="176">
        <f>'Prep Partner Performance'!G$2</f>
        <v>14943</v>
      </c>
      <c r="E336" s="175" t="str">
        <f>'Prep Partner Performance'!C$2</f>
        <v>Kisima Health Centre</v>
      </c>
      <c r="F336" s="201" t="str">
        <f>'PrEP Utilization in PMTCT'!B$33</f>
        <v>PrEP Utilization in PMTCT L&amp;D Settings</v>
      </c>
      <c r="G336" s="185" t="str">
        <f>'PrEP Utilization in PMTCT'!C35</f>
        <v>Total Number of clients already on PrEP</v>
      </c>
      <c r="H336" s="185" t="str">
        <f>'PrEP Utilization in PMTCT'!D35</f>
        <v>PRP01-23</v>
      </c>
      <c r="I336" s="185">
        <f>'PrEP Utilization in PMTCT'!E35</f>
        <v>0</v>
      </c>
      <c r="J336" s="185">
        <f>'PrEP Utilization in PMTCT'!F35</f>
        <v>0</v>
      </c>
      <c r="K336" s="185">
        <f>'PrEP Utilization in PMTCT'!G35</f>
        <v>0</v>
      </c>
      <c r="L336" s="185">
        <f>'PrEP Utilization in PMTCT'!H35</f>
        <v>0</v>
      </c>
      <c r="M336" s="185">
        <f>'PrEP Utilization in PMTCT'!I35</f>
        <v>0</v>
      </c>
      <c r="N336" s="185">
        <f>'PrEP Utilization in PMTCT'!J35</f>
        <v>0</v>
      </c>
      <c r="O336" s="185">
        <f>'PrEP Utilization in PMTCT'!K35</f>
        <v>0</v>
      </c>
      <c r="P336" s="185">
        <f>'PrEP Utilization in PMTCT'!L35</f>
        <v>0</v>
      </c>
      <c r="Q336" s="185">
        <f>'PrEP Utilization in PMTCT'!M35</f>
        <v>0</v>
      </c>
      <c r="R336" s="185">
        <f>'PrEP Utilization in PMTCT'!N35</f>
        <v>0</v>
      </c>
      <c r="S336" s="185">
        <f>'PrEP Utilization in PMTCT'!O35</f>
        <v>0</v>
      </c>
      <c r="T336" s="185">
        <f>'PrEP Utilization in PMTCT'!P35</f>
        <v>0</v>
      </c>
      <c r="U336" s="185">
        <f>'PrEP Utilization in PMTCT'!Q35</f>
        <v>0</v>
      </c>
      <c r="V336" s="185">
        <f>'PrEP Utilization in PMTCT'!R35</f>
        <v>0</v>
      </c>
      <c r="W336" s="185">
        <f>'PrEP Utilization in PMTCT'!S35</f>
        <v>0</v>
      </c>
      <c r="X336" s="185">
        <f>'PrEP Utilization in PMTCT'!T35</f>
        <v>0</v>
      </c>
      <c r="Y336" s="185">
        <f>'PrEP Utilization in PMTCT'!U35</f>
        <v>0</v>
      </c>
      <c r="Z336" s="185">
        <f>'PrEP Utilization in PMTCT'!V35</f>
        <v>0</v>
      </c>
      <c r="AA336" s="185">
        <f>'PrEP Utilization in PMTCT'!W35</f>
        <v>0</v>
      </c>
      <c r="AB336" s="185">
        <f>'PrEP Utilization in PMTCT'!X35</f>
        <v>0</v>
      </c>
      <c r="AC336" s="185">
        <f>'PrEP Utilization in PMTCT'!Y35</f>
        <v>0</v>
      </c>
      <c r="AD336" s="185">
        <f>'PrEP Utilization in PMTCT'!Z35</f>
        <v>0</v>
      </c>
      <c r="AE336" s="185">
        <f>'PrEP Utilization in PMTCT'!AA35</f>
        <v>0</v>
      </c>
      <c r="AF336" s="185">
        <f>'PrEP Utilization in PMTCT'!AB35</f>
        <v>0</v>
      </c>
      <c r="AG336" s="185">
        <f>'PrEP Utilization in PMTCT'!AC35</f>
        <v>0</v>
      </c>
      <c r="AH336" s="185">
        <f>'PrEP Utilization in PMTCT'!AD35</f>
        <v>0</v>
      </c>
      <c r="AI336" s="185">
        <f>'PrEP Utilization in PMTCT'!AE35</f>
        <v>0</v>
      </c>
      <c r="AJ336" s="185">
        <f>'PrEP Utilization in PMTCT'!AF35</f>
        <v>0</v>
      </c>
      <c r="AK336" s="185">
        <f>'PrEP Utilization in PMTCT'!AG35</f>
        <v>0</v>
      </c>
      <c r="AL336" s="185">
        <f>'PrEP Utilization in PMTCT'!AH35</f>
        <v>0</v>
      </c>
      <c r="AM336" s="184">
        <f t="shared" si="11"/>
        <v>0</v>
      </c>
      <c r="AN336" s="185" t="str">
        <f>'PrEP Utilization in PMTCT'!B$3</f>
        <v>PrEP Utilization in PMTCT Settings version 2.0.0</v>
      </c>
      <c r="AO336" s="197" t="str">
        <f>'PrEP Utilization in PMTCT'!AJ35</f>
        <v/>
      </c>
    </row>
    <row r="337" spans="1:41" x14ac:dyDescent="0.25">
      <c r="A337" s="176" t="str">
        <f t="shared" si="10"/>
        <v>202205</v>
      </c>
      <c r="B337" s="177">
        <f>'Prep Partner Performance'!AE$2</f>
        <v>2022</v>
      </c>
      <c r="C337" s="178" t="str">
        <f>'Prep Partner Performance'!Z$2</f>
        <v>05</v>
      </c>
      <c r="D337" s="176">
        <f>'Prep Partner Performance'!G$2</f>
        <v>14943</v>
      </c>
      <c r="E337" s="175" t="str">
        <f>'Prep Partner Performance'!C$2</f>
        <v>Kisima Health Centre</v>
      </c>
      <c r="F337" s="201" t="str">
        <f>'PrEP Utilization in PMTCT'!B$33</f>
        <v>PrEP Utilization in PMTCT L&amp;D Settings</v>
      </c>
      <c r="G337" s="185" t="str">
        <f>'PrEP Utilization in PMTCT'!C36</f>
        <v>Number Eligible for Screening HIV Risk</v>
      </c>
      <c r="H337" s="185" t="str">
        <f>'PrEP Utilization in PMTCT'!D36</f>
        <v>PRP01-231</v>
      </c>
      <c r="I337" s="185">
        <f>'PrEP Utilization in PMTCT'!E36</f>
        <v>0</v>
      </c>
      <c r="J337" s="185">
        <f>'PrEP Utilization in PMTCT'!F36</f>
        <v>0</v>
      </c>
      <c r="K337" s="185">
        <f>'PrEP Utilization in PMTCT'!G36</f>
        <v>0</v>
      </c>
      <c r="L337" s="185">
        <f>'PrEP Utilization in PMTCT'!H36</f>
        <v>0</v>
      </c>
      <c r="M337" s="185">
        <f>'PrEP Utilization in PMTCT'!I36</f>
        <v>0</v>
      </c>
      <c r="N337" s="185">
        <f>'PrEP Utilization in PMTCT'!J36</f>
        <v>0</v>
      </c>
      <c r="O337" s="185">
        <f>'PrEP Utilization in PMTCT'!K36</f>
        <v>0</v>
      </c>
      <c r="P337" s="185">
        <f>'PrEP Utilization in PMTCT'!L36</f>
        <v>0</v>
      </c>
      <c r="Q337" s="185">
        <f>'PrEP Utilization in PMTCT'!M36</f>
        <v>0</v>
      </c>
      <c r="R337" s="185">
        <f>'PrEP Utilization in PMTCT'!N36</f>
        <v>0</v>
      </c>
      <c r="S337" s="185">
        <f>'PrEP Utilization in PMTCT'!O36</f>
        <v>0</v>
      </c>
      <c r="T337" s="185">
        <f>'PrEP Utilization in PMTCT'!P36</f>
        <v>0</v>
      </c>
      <c r="U337" s="185">
        <f>'PrEP Utilization in PMTCT'!Q36</f>
        <v>0</v>
      </c>
      <c r="V337" s="185">
        <f>'PrEP Utilization in PMTCT'!R36</f>
        <v>0</v>
      </c>
      <c r="W337" s="185">
        <f>'PrEP Utilization in PMTCT'!S36</f>
        <v>0</v>
      </c>
      <c r="X337" s="185">
        <f>'PrEP Utilization in PMTCT'!T36</f>
        <v>0</v>
      </c>
      <c r="Y337" s="185">
        <f>'PrEP Utilization in PMTCT'!U36</f>
        <v>0</v>
      </c>
      <c r="Z337" s="185">
        <f>'PrEP Utilization in PMTCT'!V36</f>
        <v>0</v>
      </c>
      <c r="AA337" s="185">
        <f>'PrEP Utilization in PMTCT'!W36</f>
        <v>0</v>
      </c>
      <c r="AB337" s="185">
        <f>'PrEP Utilization in PMTCT'!X36</f>
        <v>0</v>
      </c>
      <c r="AC337" s="185">
        <f>'PrEP Utilization in PMTCT'!Y36</f>
        <v>0</v>
      </c>
      <c r="AD337" s="185">
        <f>'PrEP Utilization in PMTCT'!Z36</f>
        <v>0</v>
      </c>
      <c r="AE337" s="185">
        <f>'PrEP Utilization in PMTCT'!AA36</f>
        <v>0</v>
      </c>
      <c r="AF337" s="185">
        <f>'PrEP Utilization in PMTCT'!AB36</f>
        <v>0</v>
      </c>
      <c r="AG337" s="185">
        <f>'PrEP Utilization in PMTCT'!AC36</f>
        <v>0</v>
      </c>
      <c r="AH337" s="185">
        <f>'PrEP Utilization in PMTCT'!AD36</f>
        <v>0</v>
      </c>
      <c r="AI337" s="185">
        <f>'PrEP Utilization in PMTCT'!AE36</f>
        <v>0</v>
      </c>
      <c r="AJ337" s="185">
        <f>'PrEP Utilization in PMTCT'!AF36</f>
        <v>0</v>
      </c>
      <c r="AK337" s="185">
        <f>'PrEP Utilization in PMTCT'!AG36</f>
        <v>0</v>
      </c>
      <c r="AL337" s="185">
        <f>'PrEP Utilization in PMTCT'!AH36</f>
        <v>0</v>
      </c>
      <c r="AM337" s="184">
        <f t="shared" si="11"/>
        <v>0</v>
      </c>
      <c r="AN337" s="185" t="str">
        <f>'PrEP Utilization in PMTCT'!B$3</f>
        <v>PrEP Utilization in PMTCT Settings version 2.0.0</v>
      </c>
      <c r="AO337" s="197">
        <f>'PrEP Utilization in PMTCT'!AJ36</f>
        <v>0</v>
      </c>
    </row>
    <row r="338" spans="1:41" x14ac:dyDescent="0.25">
      <c r="A338" s="176" t="str">
        <f t="shared" si="10"/>
        <v>202205</v>
      </c>
      <c r="B338" s="177">
        <f>'Prep Partner Performance'!AE$2</f>
        <v>2022</v>
      </c>
      <c r="C338" s="178" t="str">
        <f>'Prep Partner Performance'!Z$2</f>
        <v>05</v>
      </c>
      <c r="D338" s="176">
        <f>'Prep Partner Performance'!G$2</f>
        <v>14943</v>
      </c>
      <c r="E338" s="175" t="str">
        <f>'Prep Partner Performance'!C$2</f>
        <v>Kisima Health Centre</v>
      </c>
      <c r="F338" s="201" t="str">
        <f>'PrEP Utilization in PMTCT'!B$33</f>
        <v>PrEP Utilization in PMTCT L&amp;D Settings</v>
      </c>
      <c r="G338" s="185" t="str">
        <f>'PrEP Utilization in PMTCT'!C37</f>
        <v>Number Screened for HIV Risk</v>
      </c>
      <c r="H338" s="185" t="str">
        <f>'PrEP Utilization in PMTCT'!D37</f>
        <v>PRP01-24</v>
      </c>
      <c r="I338" s="185">
        <f>'PrEP Utilization in PMTCT'!E37</f>
        <v>0</v>
      </c>
      <c r="J338" s="185">
        <f>'PrEP Utilization in PMTCT'!F37</f>
        <v>0</v>
      </c>
      <c r="K338" s="185">
        <f>'PrEP Utilization in PMTCT'!G37</f>
        <v>0</v>
      </c>
      <c r="L338" s="185">
        <f>'PrEP Utilization in PMTCT'!H37</f>
        <v>0</v>
      </c>
      <c r="M338" s="185">
        <f>'PrEP Utilization in PMTCT'!I37</f>
        <v>0</v>
      </c>
      <c r="N338" s="185">
        <f>'PrEP Utilization in PMTCT'!J37</f>
        <v>0</v>
      </c>
      <c r="O338" s="185">
        <f>'PrEP Utilization in PMTCT'!K37</f>
        <v>0</v>
      </c>
      <c r="P338" s="185">
        <f>'PrEP Utilization in PMTCT'!L37</f>
        <v>0</v>
      </c>
      <c r="Q338" s="185">
        <f>'PrEP Utilization in PMTCT'!M37</f>
        <v>0</v>
      </c>
      <c r="R338" s="185">
        <f>'PrEP Utilization in PMTCT'!N37</f>
        <v>0</v>
      </c>
      <c r="S338" s="185">
        <f>'PrEP Utilization in PMTCT'!O37</f>
        <v>0</v>
      </c>
      <c r="T338" s="185">
        <f>'PrEP Utilization in PMTCT'!P37</f>
        <v>0</v>
      </c>
      <c r="U338" s="185">
        <f>'PrEP Utilization in PMTCT'!Q37</f>
        <v>0</v>
      </c>
      <c r="V338" s="185">
        <f>'PrEP Utilization in PMTCT'!R37</f>
        <v>0</v>
      </c>
      <c r="W338" s="185">
        <f>'PrEP Utilization in PMTCT'!S37</f>
        <v>0</v>
      </c>
      <c r="X338" s="185">
        <f>'PrEP Utilization in PMTCT'!T37</f>
        <v>0</v>
      </c>
      <c r="Y338" s="185">
        <f>'PrEP Utilization in PMTCT'!U37</f>
        <v>0</v>
      </c>
      <c r="Z338" s="185">
        <f>'PrEP Utilization in PMTCT'!V37</f>
        <v>0</v>
      </c>
      <c r="AA338" s="185">
        <f>'PrEP Utilization in PMTCT'!W37</f>
        <v>0</v>
      </c>
      <c r="AB338" s="185">
        <f>'PrEP Utilization in PMTCT'!X37</f>
        <v>0</v>
      </c>
      <c r="AC338" s="185">
        <f>'PrEP Utilization in PMTCT'!Y37</f>
        <v>0</v>
      </c>
      <c r="AD338" s="185">
        <f>'PrEP Utilization in PMTCT'!Z37</f>
        <v>0</v>
      </c>
      <c r="AE338" s="185">
        <f>'PrEP Utilization in PMTCT'!AA37</f>
        <v>0</v>
      </c>
      <c r="AF338" s="185">
        <f>'PrEP Utilization in PMTCT'!AB37</f>
        <v>0</v>
      </c>
      <c r="AG338" s="185">
        <f>'PrEP Utilization in PMTCT'!AC37</f>
        <v>0</v>
      </c>
      <c r="AH338" s="185">
        <f>'PrEP Utilization in PMTCT'!AD37</f>
        <v>0</v>
      </c>
      <c r="AI338" s="185">
        <f>'PrEP Utilization in PMTCT'!AE37</f>
        <v>0</v>
      </c>
      <c r="AJ338" s="185">
        <f>'PrEP Utilization in PMTCT'!AF37</f>
        <v>0</v>
      </c>
      <c r="AK338" s="185">
        <f>'PrEP Utilization in PMTCT'!AG37</f>
        <v>0</v>
      </c>
      <c r="AL338" s="185">
        <f>'PrEP Utilization in PMTCT'!AH37</f>
        <v>0</v>
      </c>
      <c r="AM338" s="184">
        <f t="shared" si="11"/>
        <v>0</v>
      </c>
      <c r="AN338" s="185" t="str">
        <f>'PrEP Utilization in PMTCT'!B$3</f>
        <v>PrEP Utilization in PMTCT Settings version 2.0.0</v>
      </c>
      <c r="AO338" s="197" t="str">
        <f>'PrEP Utilization in PMTCT'!AJ37</f>
        <v/>
      </c>
    </row>
    <row r="339" spans="1:41" x14ac:dyDescent="0.25">
      <c r="A339" s="176" t="str">
        <f t="shared" si="10"/>
        <v>202205</v>
      </c>
      <c r="B339" s="177">
        <f>'Prep Partner Performance'!AE$2</f>
        <v>2022</v>
      </c>
      <c r="C339" s="178" t="str">
        <f>'Prep Partner Performance'!Z$2</f>
        <v>05</v>
      </c>
      <c r="D339" s="176">
        <f>'Prep Partner Performance'!G$2</f>
        <v>14943</v>
      </c>
      <c r="E339" s="175" t="str">
        <f>'Prep Partner Performance'!C$2</f>
        <v>Kisima Health Centre</v>
      </c>
      <c r="F339" s="201" t="str">
        <f>'PrEP Utilization in PMTCT'!B$33</f>
        <v>PrEP Utilization in PMTCT L&amp;D Settings</v>
      </c>
      <c r="G339" s="185" t="str">
        <f>'PrEP Utilization in PMTCT'!C38</f>
        <v>Number Eligible for PrEP</v>
      </c>
      <c r="H339" s="185" t="str">
        <f>'PrEP Utilization in PMTCT'!D38</f>
        <v>PRP01-25</v>
      </c>
      <c r="I339" s="185">
        <f>'PrEP Utilization in PMTCT'!E38</f>
        <v>0</v>
      </c>
      <c r="J339" s="185">
        <f>'PrEP Utilization in PMTCT'!F38</f>
        <v>0</v>
      </c>
      <c r="K339" s="185">
        <f>'PrEP Utilization in PMTCT'!G38</f>
        <v>0</v>
      </c>
      <c r="L339" s="185">
        <f>'PrEP Utilization in PMTCT'!H38</f>
        <v>0</v>
      </c>
      <c r="M339" s="185">
        <f>'PrEP Utilization in PMTCT'!I38</f>
        <v>0</v>
      </c>
      <c r="N339" s="185">
        <f>'PrEP Utilization in PMTCT'!J38</f>
        <v>0</v>
      </c>
      <c r="O339" s="185">
        <f>'PrEP Utilization in PMTCT'!K38</f>
        <v>0</v>
      </c>
      <c r="P339" s="185">
        <f>'PrEP Utilization in PMTCT'!L38</f>
        <v>0</v>
      </c>
      <c r="Q339" s="185">
        <f>'PrEP Utilization in PMTCT'!M38</f>
        <v>0</v>
      </c>
      <c r="R339" s="185">
        <f>'PrEP Utilization in PMTCT'!N38</f>
        <v>0</v>
      </c>
      <c r="S339" s="185">
        <f>'PrEP Utilization in PMTCT'!O38</f>
        <v>0</v>
      </c>
      <c r="T339" s="185">
        <f>'PrEP Utilization in PMTCT'!P38</f>
        <v>0</v>
      </c>
      <c r="U339" s="185">
        <f>'PrEP Utilization in PMTCT'!Q38</f>
        <v>0</v>
      </c>
      <c r="V339" s="185">
        <f>'PrEP Utilization in PMTCT'!R38</f>
        <v>0</v>
      </c>
      <c r="W339" s="185">
        <f>'PrEP Utilization in PMTCT'!S38</f>
        <v>0</v>
      </c>
      <c r="X339" s="185">
        <f>'PrEP Utilization in PMTCT'!T38</f>
        <v>0</v>
      </c>
      <c r="Y339" s="185">
        <f>'PrEP Utilization in PMTCT'!U38</f>
        <v>0</v>
      </c>
      <c r="Z339" s="185">
        <f>'PrEP Utilization in PMTCT'!V38</f>
        <v>0</v>
      </c>
      <c r="AA339" s="185">
        <f>'PrEP Utilization in PMTCT'!W38</f>
        <v>0</v>
      </c>
      <c r="AB339" s="185">
        <f>'PrEP Utilization in PMTCT'!X38</f>
        <v>0</v>
      </c>
      <c r="AC339" s="185">
        <f>'PrEP Utilization in PMTCT'!Y38</f>
        <v>0</v>
      </c>
      <c r="AD339" s="185">
        <f>'PrEP Utilization in PMTCT'!Z38</f>
        <v>0</v>
      </c>
      <c r="AE339" s="185">
        <f>'PrEP Utilization in PMTCT'!AA38</f>
        <v>0</v>
      </c>
      <c r="AF339" s="185">
        <f>'PrEP Utilization in PMTCT'!AB38</f>
        <v>0</v>
      </c>
      <c r="AG339" s="185">
        <f>'PrEP Utilization in PMTCT'!AC38</f>
        <v>0</v>
      </c>
      <c r="AH339" s="185">
        <f>'PrEP Utilization in PMTCT'!AD38</f>
        <v>0</v>
      </c>
      <c r="AI339" s="185">
        <f>'PrEP Utilization in PMTCT'!AE38</f>
        <v>0</v>
      </c>
      <c r="AJ339" s="185">
        <f>'PrEP Utilization in PMTCT'!AF38</f>
        <v>0</v>
      </c>
      <c r="AK339" s="185">
        <f>'PrEP Utilization in PMTCT'!AG38</f>
        <v>0</v>
      </c>
      <c r="AL339" s="185">
        <f>'PrEP Utilization in PMTCT'!AH38</f>
        <v>0</v>
      </c>
      <c r="AM339" s="184">
        <f t="shared" si="11"/>
        <v>0</v>
      </c>
      <c r="AN339" s="185" t="str">
        <f>'PrEP Utilization in PMTCT'!B$3</f>
        <v>PrEP Utilization in PMTCT Settings version 2.0.0</v>
      </c>
      <c r="AO339" s="197" t="str">
        <f>'PrEP Utilization in PMTCT'!AJ38</f>
        <v/>
      </c>
    </row>
    <row r="340" spans="1:41" x14ac:dyDescent="0.25">
      <c r="A340" s="176" t="str">
        <f t="shared" si="10"/>
        <v>202205</v>
      </c>
      <c r="B340" s="177">
        <f>'Prep Partner Performance'!AE$2</f>
        <v>2022</v>
      </c>
      <c r="C340" s="178" t="str">
        <f>'Prep Partner Performance'!Z$2</f>
        <v>05</v>
      </c>
      <c r="D340" s="176">
        <f>'Prep Partner Performance'!G$2</f>
        <v>14943</v>
      </c>
      <c r="E340" s="175" t="str">
        <f>'Prep Partner Performance'!C$2</f>
        <v>Kisima Health Centre</v>
      </c>
      <c r="F340" s="201" t="str">
        <f>'PrEP Utilization in PMTCT'!B$33</f>
        <v>PrEP Utilization in PMTCT L&amp;D Settings</v>
      </c>
      <c r="G340" s="185" t="str">
        <f>'PrEP Utilization in PMTCT'!C39</f>
        <v>Number Started or enrolled on PrEP</v>
      </c>
      <c r="H340" s="185" t="str">
        <f>'PrEP Utilization in PMTCT'!D39</f>
        <v>PRP01-26</v>
      </c>
      <c r="I340" s="185">
        <f>'PrEP Utilization in PMTCT'!E39</f>
        <v>0</v>
      </c>
      <c r="J340" s="185">
        <f>'PrEP Utilization in PMTCT'!F39</f>
        <v>0</v>
      </c>
      <c r="K340" s="185">
        <f>'PrEP Utilization in PMTCT'!G39</f>
        <v>0</v>
      </c>
      <c r="L340" s="185">
        <f>'PrEP Utilization in PMTCT'!H39</f>
        <v>0</v>
      </c>
      <c r="M340" s="185">
        <f>'PrEP Utilization in PMTCT'!I39</f>
        <v>0</v>
      </c>
      <c r="N340" s="185">
        <f>'PrEP Utilization in PMTCT'!J39</f>
        <v>0</v>
      </c>
      <c r="O340" s="185">
        <f>'PrEP Utilization in PMTCT'!K39</f>
        <v>0</v>
      </c>
      <c r="P340" s="185">
        <f>'PrEP Utilization in PMTCT'!L39</f>
        <v>0</v>
      </c>
      <c r="Q340" s="185">
        <f>'PrEP Utilization in PMTCT'!M39</f>
        <v>0</v>
      </c>
      <c r="R340" s="185">
        <f>'PrEP Utilization in PMTCT'!N39</f>
        <v>0</v>
      </c>
      <c r="S340" s="185">
        <f>'PrEP Utilization in PMTCT'!O39</f>
        <v>0</v>
      </c>
      <c r="T340" s="185">
        <f>'PrEP Utilization in PMTCT'!P39</f>
        <v>0</v>
      </c>
      <c r="U340" s="185">
        <f>'PrEP Utilization in PMTCT'!Q39</f>
        <v>0</v>
      </c>
      <c r="V340" s="185">
        <f>'PrEP Utilization in PMTCT'!R39</f>
        <v>0</v>
      </c>
      <c r="W340" s="185">
        <f>'PrEP Utilization in PMTCT'!S39</f>
        <v>0</v>
      </c>
      <c r="X340" s="185">
        <f>'PrEP Utilization in PMTCT'!T39</f>
        <v>0</v>
      </c>
      <c r="Y340" s="185">
        <f>'PrEP Utilization in PMTCT'!U39</f>
        <v>0</v>
      </c>
      <c r="Z340" s="185">
        <f>'PrEP Utilization in PMTCT'!V39</f>
        <v>0</v>
      </c>
      <c r="AA340" s="185">
        <f>'PrEP Utilization in PMTCT'!W39</f>
        <v>0</v>
      </c>
      <c r="AB340" s="185">
        <f>'PrEP Utilization in PMTCT'!X39</f>
        <v>0</v>
      </c>
      <c r="AC340" s="185">
        <f>'PrEP Utilization in PMTCT'!Y39</f>
        <v>0</v>
      </c>
      <c r="AD340" s="185">
        <f>'PrEP Utilization in PMTCT'!Z39</f>
        <v>0</v>
      </c>
      <c r="AE340" s="185">
        <f>'PrEP Utilization in PMTCT'!AA39</f>
        <v>0</v>
      </c>
      <c r="AF340" s="185">
        <f>'PrEP Utilization in PMTCT'!AB39</f>
        <v>0</v>
      </c>
      <c r="AG340" s="185">
        <f>'PrEP Utilization in PMTCT'!AC39</f>
        <v>0</v>
      </c>
      <c r="AH340" s="185">
        <f>'PrEP Utilization in PMTCT'!AD39</f>
        <v>0</v>
      </c>
      <c r="AI340" s="185">
        <f>'PrEP Utilization in PMTCT'!AE39</f>
        <v>0</v>
      </c>
      <c r="AJ340" s="185">
        <f>'PrEP Utilization in PMTCT'!AF39</f>
        <v>0</v>
      </c>
      <c r="AK340" s="185">
        <f>'PrEP Utilization in PMTCT'!AG39</f>
        <v>0</v>
      </c>
      <c r="AL340" s="185">
        <f>'PrEP Utilization in PMTCT'!AH39</f>
        <v>0</v>
      </c>
      <c r="AM340" s="184">
        <f t="shared" si="11"/>
        <v>0</v>
      </c>
      <c r="AN340" s="185" t="str">
        <f>'PrEP Utilization in PMTCT'!B$3</f>
        <v>PrEP Utilization in PMTCT Settings version 2.0.0</v>
      </c>
      <c r="AO340" s="197" t="str">
        <f>'PrEP Utilization in PMTCT'!AJ39</f>
        <v/>
      </c>
    </row>
    <row r="341" spans="1:41" x14ac:dyDescent="0.25">
      <c r="A341" s="176" t="str">
        <f t="shared" si="10"/>
        <v>202205</v>
      </c>
      <c r="B341" s="177">
        <f>'Prep Partner Performance'!AE$2</f>
        <v>2022</v>
      </c>
      <c r="C341" s="178" t="str">
        <f>'Prep Partner Performance'!Z$2</f>
        <v>05</v>
      </c>
      <c r="D341" s="176">
        <f>'Prep Partner Performance'!G$2</f>
        <v>14943</v>
      </c>
      <c r="E341" s="175" t="str">
        <f>'Prep Partner Performance'!C$2</f>
        <v>Kisima Health Centre</v>
      </c>
      <c r="F341" s="201" t="str">
        <f>'PrEP Utilization in PMTCT'!B$33</f>
        <v>PrEP Utilization in PMTCT L&amp;D Settings</v>
      </c>
      <c r="G341" s="185" t="str">
        <f>'PrEP Utilization in PMTCT'!C40</f>
        <v>Number Declined PrEP</v>
      </c>
      <c r="H341" s="185" t="str">
        <f>'PrEP Utilization in PMTCT'!D40</f>
        <v>PRP01-27</v>
      </c>
      <c r="I341" s="185">
        <f>'PrEP Utilization in PMTCT'!E40</f>
        <v>0</v>
      </c>
      <c r="J341" s="185">
        <f>'PrEP Utilization in PMTCT'!F40</f>
        <v>0</v>
      </c>
      <c r="K341" s="185">
        <f>'PrEP Utilization in PMTCT'!G40</f>
        <v>0</v>
      </c>
      <c r="L341" s="185">
        <f>'PrEP Utilization in PMTCT'!H40</f>
        <v>0</v>
      </c>
      <c r="M341" s="185">
        <f>'PrEP Utilization in PMTCT'!I40</f>
        <v>0</v>
      </c>
      <c r="N341" s="185">
        <f>'PrEP Utilization in PMTCT'!J40</f>
        <v>0</v>
      </c>
      <c r="O341" s="185">
        <f>'PrEP Utilization in PMTCT'!K40</f>
        <v>0</v>
      </c>
      <c r="P341" s="185">
        <f>'PrEP Utilization in PMTCT'!L40</f>
        <v>0</v>
      </c>
      <c r="Q341" s="185">
        <f>'PrEP Utilization in PMTCT'!M40</f>
        <v>0</v>
      </c>
      <c r="R341" s="185">
        <f>'PrEP Utilization in PMTCT'!N40</f>
        <v>0</v>
      </c>
      <c r="S341" s="185">
        <f>'PrEP Utilization in PMTCT'!O40</f>
        <v>0</v>
      </c>
      <c r="T341" s="185">
        <f>'PrEP Utilization in PMTCT'!P40</f>
        <v>0</v>
      </c>
      <c r="U341" s="185">
        <f>'PrEP Utilization in PMTCT'!Q40</f>
        <v>0</v>
      </c>
      <c r="V341" s="185">
        <f>'PrEP Utilization in PMTCT'!R40</f>
        <v>0</v>
      </c>
      <c r="W341" s="185">
        <f>'PrEP Utilization in PMTCT'!S40</f>
        <v>0</v>
      </c>
      <c r="X341" s="185">
        <f>'PrEP Utilization in PMTCT'!T40</f>
        <v>0</v>
      </c>
      <c r="Y341" s="185">
        <f>'PrEP Utilization in PMTCT'!U40</f>
        <v>0</v>
      </c>
      <c r="Z341" s="185">
        <f>'PrEP Utilization in PMTCT'!V40</f>
        <v>0</v>
      </c>
      <c r="AA341" s="185">
        <f>'PrEP Utilization in PMTCT'!W40</f>
        <v>0</v>
      </c>
      <c r="AB341" s="185">
        <f>'PrEP Utilization in PMTCT'!X40</f>
        <v>0</v>
      </c>
      <c r="AC341" s="185">
        <f>'PrEP Utilization in PMTCT'!Y40</f>
        <v>0</v>
      </c>
      <c r="AD341" s="185">
        <f>'PrEP Utilization in PMTCT'!Z40</f>
        <v>0</v>
      </c>
      <c r="AE341" s="185">
        <f>'PrEP Utilization in PMTCT'!AA40</f>
        <v>0</v>
      </c>
      <c r="AF341" s="185">
        <f>'PrEP Utilization in PMTCT'!AB40</f>
        <v>0</v>
      </c>
      <c r="AG341" s="185">
        <f>'PrEP Utilization in PMTCT'!AC40</f>
        <v>0</v>
      </c>
      <c r="AH341" s="185">
        <f>'PrEP Utilization in PMTCT'!AD40</f>
        <v>0</v>
      </c>
      <c r="AI341" s="185">
        <f>'PrEP Utilization in PMTCT'!AE40</f>
        <v>0</v>
      </c>
      <c r="AJ341" s="185">
        <f>'PrEP Utilization in PMTCT'!AF40</f>
        <v>0</v>
      </c>
      <c r="AK341" s="185">
        <f>'PrEP Utilization in PMTCT'!AG40</f>
        <v>0</v>
      </c>
      <c r="AL341" s="185">
        <f>'PrEP Utilization in PMTCT'!AH40</f>
        <v>0</v>
      </c>
      <c r="AM341" s="184">
        <f t="shared" si="11"/>
        <v>0</v>
      </c>
      <c r="AN341" s="185" t="str">
        <f>'PrEP Utilization in PMTCT'!B$3</f>
        <v>PrEP Utilization in PMTCT Settings version 2.0.0</v>
      </c>
      <c r="AO341" s="197" t="str">
        <f>'PrEP Utilization in PMTCT'!AJ40</f>
        <v/>
      </c>
    </row>
    <row r="342" spans="1:41" x14ac:dyDescent="0.25">
      <c r="A342" s="176" t="str">
        <f t="shared" si="10"/>
        <v>202205</v>
      </c>
      <c r="B342" s="177">
        <f>'Prep Partner Performance'!AE$2</f>
        <v>2022</v>
      </c>
      <c r="C342" s="178" t="str">
        <f>'Prep Partner Performance'!Z$2</f>
        <v>05</v>
      </c>
      <c r="D342" s="176">
        <f>'Prep Partner Performance'!G$2</f>
        <v>14943</v>
      </c>
      <c r="E342" s="175" t="str">
        <f>'Prep Partner Performance'!C$2</f>
        <v>Kisima Health Centre</v>
      </c>
      <c r="F342" s="201" t="str">
        <f>'PrEP Utilization in PMTCT'!B$33</f>
        <v>PrEP Utilization in PMTCT L&amp;D Settings</v>
      </c>
      <c r="G342" s="185" t="str">
        <f>'PrEP Utilization in PMTCT'!C41</f>
        <v>Number Clients currently on PrEP</v>
      </c>
      <c r="H342" s="185" t="str">
        <f>'PrEP Utilization in PMTCT'!D41</f>
        <v>PRP01-28</v>
      </c>
      <c r="I342" s="185">
        <f>'PrEP Utilization in PMTCT'!E41</f>
        <v>0</v>
      </c>
      <c r="J342" s="185">
        <f>'PrEP Utilization in PMTCT'!F41</f>
        <v>0</v>
      </c>
      <c r="K342" s="185">
        <f>'PrEP Utilization in PMTCT'!G41</f>
        <v>0</v>
      </c>
      <c r="L342" s="185">
        <f>'PrEP Utilization in PMTCT'!H41</f>
        <v>0</v>
      </c>
      <c r="M342" s="185">
        <f>'PrEP Utilization in PMTCT'!I41</f>
        <v>0</v>
      </c>
      <c r="N342" s="185">
        <f>'PrEP Utilization in PMTCT'!J41</f>
        <v>0</v>
      </c>
      <c r="O342" s="185">
        <f>'PrEP Utilization in PMTCT'!K41</f>
        <v>0</v>
      </c>
      <c r="P342" s="185">
        <f>'PrEP Utilization in PMTCT'!L41</f>
        <v>0</v>
      </c>
      <c r="Q342" s="185">
        <f>'PrEP Utilization in PMTCT'!M41</f>
        <v>0</v>
      </c>
      <c r="R342" s="185">
        <f>'PrEP Utilization in PMTCT'!N41</f>
        <v>0</v>
      </c>
      <c r="S342" s="185">
        <f>'PrEP Utilization in PMTCT'!O41</f>
        <v>0</v>
      </c>
      <c r="T342" s="185">
        <f>'PrEP Utilization in PMTCT'!P41</f>
        <v>0</v>
      </c>
      <c r="U342" s="185">
        <f>'PrEP Utilization in PMTCT'!Q41</f>
        <v>0</v>
      </c>
      <c r="V342" s="185">
        <f>'PrEP Utilization in PMTCT'!R41</f>
        <v>0</v>
      </c>
      <c r="W342" s="185">
        <f>'PrEP Utilization in PMTCT'!S41</f>
        <v>0</v>
      </c>
      <c r="X342" s="185">
        <f>'PrEP Utilization in PMTCT'!T41</f>
        <v>0</v>
      </c>
      <c r="Y342" s="185">
        <f>'PrEP Utilization in PMTCT'!U41</f>
        <v>0</v>
      </c>
      <c r="Z342" s="185">
        <f>'PrEP Utilization in PMTCT'!V41</f>
        <v>0</v>
      </c>
      <c r="AA342" s="185">
        <f>'PrEP Utilization in PMTCT'!W41</f>
        <v>0</v>
      </c>
      <c r="AB342" s="185">
        <f>'PrEP Utilization in PMTCT'!X41</f>
        <v>0</v>
      </c>
      <c r="AC342" s="185">
        <f>'PrEP Utilization in PMTCT'!Y41</f>
        <v>0</v>
      </c>
      <c r="AD342" s="185">
        <f>'PrEP Utilization in PMTCT'!Z41</f>
        <v>0</v>
      </c>
      <c r="AE342" s="185">
        <f>'PrEP Utilization in PMTCT'!AA41</f>
        <v>0</v>
      </c>
      <c r="AF342" s="185">
        <f>'PrEP Utilization in PMTCT'!AB41</f>
        <v>0</v>
      </c>
      <c r="AG342" s="185">
        <f>'PrEP Utilization in PMTCT'!AC41</f>
        <v>0</v>
      </c>
      <c r="AH342" s="185">
        <f>'PrEP Utilization in PMTCT'!AD41</f>
        <v>0</v>
      </c>
      <c r="AI342" s="185">
        <f>'PrEP Utilization in PMTCT'!AE41</f>
        <v>0</v>
      </c>
      <c r="AJ342" s="185">
        <f>'PrEP Utilization in PMTCT'!AF41</f>
        <v>0</v>
      </c>
      <c r="AK342" s="185">
        <f>'PrEP Utilization in PMTCT'!AG41</f>
        <v>0</v>
      </c>
      <c r="AL342" s="185">
        <f>'PrEP Utilization in PMTCT'!AH41</f>
        <v>0</v>
      </c>
      <c r="AM342" s="184">
        <f t="shared" si="11"/>
        <v>0</v>
      </c>
      <c r="AN342" s="185" t="str">
        <f>'PrEP Utilization in PMTCT'!B$3</f>
        <v>PrEP Utilization in PMTCT Settings version 2.0.0</v>
      </c>
      <c r="AO342" s="197" t="str">
        <f>'PrEP Utilization in PMTCT'!AJ41</f>
        <v/>
      </c>
    </row>
    <row r="343" spans="1:41" x14ac:dyDescent="0.25">
      <c r="A343" s="176" t="str">
        <f t="shared" si="10"/>
        <v>202205</v>
      </c>
      <c r="B343" s="177">
        <f>'Prep Partner Performance'!AE$2</f>
        <v>2022</v>
      </c>
      <c r="C343" s="178" t="str">
        <f>'Prep Partner Performance'!Z$2</f>
        <v>05</v>
      </c>
      <c r="D343" s="176">
        <f>'Prep Partner Performance'!G$2</f>
        <v>14943</v>
      </c>
      <c r="E343" s="175" t="str">
        <f>'Prep Partner Performance'!C$2</f>
        <v>Kisima Health Centre</v>
      </c>
      <c r="F343" s="201" t="str">
        <f>'PrEP Utilization in PMTCT'!B$33</f>
        <v>PrEP Utilization in PMTCT L&amp;D Settings</v>
      </c>
      <c r="G343" s="185" t="str">
        <f>'PrEP Utilization in PMTCT'!C42</f>
        <v>Number Clients stopped or  discontinued PrEP</v>
      </c>
      <c r="H343" s="185" t="str">
        <f>'PrEP Utilization in PMTCT'!D42</f>
        <v>PRP01-29</v>
      </c>
      <c r="I343" s="185">
        <f>'PrEP Utilization in PMTCT'!E42</f>
        <v>0</v>
      </c>
      <c r="J343" s="185">
        <f>'PrEP Utilization in PMTCT'!F42</f>
        <v>0</v>
      </c>
      <c r="K343" s="185">
        <f>'PrEP Utilization in PMTCT'!G42</f>
        <v>0</v>
      </c>
      <c r="L343" s="185">
        <f>'PrEP Utilization in PMTCT'!H42</f>
        <v>0</v>
      </c>
      <c r="M343" s="185">
        <f>'PrEP Utilization in PMTCT'!I42</f>
        <v>0</v>
      </c>
      <c r="N343" s="185">
        <f>'PrEP Utilization in PMTCT'!J42</f>
        <v>0</v>
      </c>
      <c r="O343" s="185">
        <f>'PrEP Utilization in PMTCT'!K42</f>
        <v>0</v>
      </c>
      <c r="P343" s="185">
        <f>'PrEP Utilization in PMTCT'!L42</f>
        <v>0</v>
      </c>
      <c r="Q343" s="185">
        <f>'PrEP Utilization in PMTCT'!M42</f>
        <v>0</v>
      </c>
      <c r="R343" s="185">
        <f>'PrEP Utilization in PMTCT'!N42</f>
        <v>0</v>
      </c>
      <c r="S343" s="185">
        <f>'PrEP Utilization in PMTCT'!O42</f>
        <v>0</v>
      </c>
      <c r="T343" s="185">
        <f>'PrEP Utilization in PMTCT'!P42</f>
        <v>0</v>
      </c>
      <c r="U343" s="185">
        <f>'PrEP Utilization in PMTCT'!Q42</f>
        <v>0</v>
      </c>
      <c r="V343" s="185">
        <f>'PrEP Utilization in PMTCT'!R42</f>
        <v>0</v>
      </c>
      <c r="W343" s="185">
        <f>'PrEP Utilization in PMTCT'!S42</f>
        <v>0</v>
      </c>
      <c r="X343" s="185">
        <f>'PrEP Utilization in PMTCT'!T42</f>
        <v>0</v>
      </c>
      <c r="Y343" s="185">
        <f>'PrEP Utilization in PMTCT'!U42</f>
        <v>0</v>
      </c>
      <c r="Z343" s="185">
        <f>'PrEP Utilization in PMTCT'!V42</f>
        <v>0</v>
      </c>
      <c r="AA343" s="185">
        <f>'PrEP Utilization in PMTCT'!W42</f>
        <v>0</v>
      </c>
      <c r="AB343" s="185">
        <f>'PrEP Utilization in PMTCT'!X42</f>
        <v>0</v>
      </c>
      <c r="AC343" s="185">
        <f>'PrEP Utilization in PMTCT'!Y42</f>
        <v>0</v>
      </c>
      <c r="AD343" s="185">
        <f>'PrEP Utilization in PMTCT'!Z42</f>
        <v>0</v>
      </c>
      <c r="AE343" s="185">
        <f>'PrEP Utilization in PMTCT'!AA42</f>
        <v>0</v>
      </c>
      <c r="AF343" s="185">
        <f>'PrEP Utilization in PMTCT'!AB42</f>
        <v>0</v>
      </c>
      <c r="AG343" s="185">
        <f>'PrEP Utilization in PMTCT'!AC42</f>
        <v>0</v>
      </c>
      <c r="AH343" s="185">
        <f>'PrEP Utilization in PMTCT'!AD42</f>
        <v>0</v>
      </c>
      <c r="AI343" s="185">
        <f>'PrEP Utilization in PMTCT'!AE42</f>
        <v>0</v>
      </c>
      <c r="AJ343" s="185">
        <f>'PrEP Utilization in PMTCT'!AF42</f>
        <v>0</v>
      </c>
      <c r="AK343" s="185">
        <f>'PrEP Utilization in PMTCT'!AG42</f>
        <v>0</v>
      </c>
      <c r="AL343" s="185">
        <f>'PrEP Utilization in PMTCT'!AH42</f>
        <v>0</v>
      </c>
      <c r="AM343" s="184">
        <f t="shared" si="11"/>
        <v>0</v>
      </c>
      <c r="AN343" s="185" t="str">
        <f>'PrEP Utilization in PMTCT'!B$3</f>
        <v>PrEP Utilization in PMTCT Settings version 2.0.0</v>
      </c>
      <c r="AO343" s="197" t="str">
        <f>'PrEP Utilization in PMTCT'!AJ42</f>
        <v/>
      </c>
    </row>
    <row r="344" spans="1:41" x14ac:dyDescent="0.25">
      <c r="A344" s="176" t="str">
        <f t="shared" si="10"/>
        <v>202205</v>
      </c>
      <c r="B344" s="177">
        <f>'Prep Partner Performance'!AE$2</f>
        <v>2022</v>
      </c>
      <c r="C344" s="178" t="str">
        <f>'Prep Partner Performance'!Z$2</f>
        <v>05</v>
      </c>
      <c r="D344" s="176">
        <f>'Prep Partner Performance'!G$2</f>
        <v>14943</v>
      </c>
      <c r="E344" s="175" t="str">
        <f>'Prep Partner Performance'!C$2</f>
        <v>Kisima Health Centre</v>
      </c>
      <c r="F344" s="201" t="str">
        <f>'PrEP Utilization in PMTCT'!B$33</f>
        <v>PrEP Utilization in PMTCT L&amp;D Settings</v>
      </c>
      <c r="G344" s="185" t="str">
        <f>'PrEP Utilization in PMTCT'!C43</f>
        <v>Number Clients attending a follow up visit/Refills</v>
      </c>
      <c r="H344" s="185" t="str">
        <f>'PrEP Utilization in PMTCT'!D43</f>
        <v>PRP01-30</v>
      </c>
      <c r="I344" s="185">
        <f>'PrEP Utilization in PMTCT'!E43</f>
        <v>0</v>
      </c>
      <c r="J344" s="185">
        <f>'PrEP Utilization in PMTCT'!F43</f>
        <v>0</v>
      </c>
      <c r="K344" s="185">
        <f>'PrEP Utilization in PMTCT'!G43</f>
        <v>0</v>
      </c>
      <c r="L344" s="185">
        <f>'PrEP Utilization in PMTCT'!H43</f>
        <v>0</v>
      </c>
      <c r="M344" s="185">
        <f>'PrEP Utilization in PMTCT'!I43</f>
        <v>0</v>
      </c>
      <c r="N344" s="185">
        <f>'PrEP Utilization in PMTCT'!J43</f>
        <v>0</v>
      </c>
      <c r="O344" s="185">
        <f>'PrEP Utilization in PMTCT'!K43</f>
        <v>0</v>
      </c>
      <c r="P344" s="185">
        <f>'PrEP Utilization in PMTCT'!L43</f>
        <v>0</v>
      </c>
      <c r="Q344" s="185">
        <f>'PrEP Utilization in PMTCT'!M43</f>
        <v>0</v>
      </c>
      <c r="R344" s="185">
        <f>'PrEP Utilization in PMTCT'!N43</f>
        <v>0</v>
      </c>
      <c r="S344" s="185">
        <f>'PrEP Utilization in PMTCT'!O43</f>
        <v>0</v>
      </c>
      <c r="T344" s="185">
        <f>'PrEP Utilization in PMTCT'!P43</f>
        <v>0</v>
      </c>
      <c r="U344" s="185">
        <f>'PrEP Utilization in PMTCT'!Q43</f>
        <v>0</v>
      </c>
      <c r="V344" s="185">
        <f>'PrEP Utilization in PMTCT'!R43</f>
        <v>0</v>
      </c>
      <c r="W344" s="185">
        <f>'PrEP Utilization in PMTCT'!S43</f>
        <v>0</v>
      </c>
      <c r="X344" s="185">
        <f>'PrEP Utilization in PMTCT'!T43</f>
        <v>0</v>
      </c>
      <c r="Y344" s="185">
        <f>'PrEP Utilization in PMTCT'!U43</f>
        <v>0</v>
      </c>
      <c r="Z344" s="185">
        <f>'PrEP Utilization in PMTCT'!V43</f>
        <v>0</v>
      </c>
      <c r="AA344" s="185">
        <f>'PrEP Utilization in PMTCT'!W43</f>
        <v>0</v>
      </c>
      <c r="AB344" s="185">
        <f>'PrEP Utilization in PMTCT'!X43</f>
        <v>0</v>
      </c>
      <c r="AC344" s="185">
        <f>'PrEP Utilization in PMTCT'!Y43</f>
        <v>0</v>
      </c>
      <c r="AD344" s="185">
        <f>'PrEP Utilization in PMTCT'!Z43</f>
        <v>0</v>
      </c>
      <c r="AE344" s="185">
        <f>'PrEP Utilization in PMTCT'!AA43</f>
        <v>0</v>
      </c>
      <c r="AF344" s="185">
        <f>'PrEP Utilization in PMTCT'!AB43</f>
        <v>0</v>
      </c>
      <c r="AG344" s="185">
        <f>'PrEP Utilization in PMTCT'!AC43</f>
        <v>0</v>
      </c>
      <c r="AH344" s="185">
        <f>'PrEP Utilization in PMTCT'!AD43</f>
        <v>0</v>
      </c>
      <c r="AI344" s="185">
        <f>'PrEP Utilization in PMTCT'!AE43</f>
        <v>0</v>
      </c>
      <c r="AJ344" s="185">
        <f>'PrEP Utilization in PMTCT'!AF43</f>
        <v>0</v>
      </c>
      <c r="AK344" s="185">
        <f>'PrEP Utilization in PMTCT'!AG43</f>
        <v>0</v>
      </c>
      <c r="AL344" s="185">
        <f>'PrEP Utilization in PMTCT'!AH43</f>
        <v>0</v>
      </c>
      <c r="AM344" s="184">
        <f t="shared" si="11"/>
        <v>0</v>
      </c>
      <c r="AN344" s="185" t="str">
        <f>'PrEP Utilization in PMTCT'!B$3</f>
        <v>PrEP Utilization in PMTCT Settings version 2.0.0</v>
      </c>
      <c r="AO344" s="197" t="str">
        <f>'PrEP Utilization in PMTCT'!AJ43</f>
        <v/>
      </c>
    </row>
    <row r="345" spans="1:41" x14ac:dyDescent="0.25">
      <c r="A345" s="176" t="str">
        <f t="shared" si="10"/>
        <v>202205</v>
      </c>
      <c r="B345" s="177">
        <f>'Prep Partner Performance'!AE$2</f>
        <v>2022</v>
      </c>
      <c r="C345" s="178" t="str">
        <f>'Prep Partner Performance'!Z$2</f>
        <v>05</v>
      </c>
      <c r="D345" s="176">
        <f>'Prep Partner Performance'!G$2</f>
        <v>14943</v>
      </c>
      <c r="E345" s="175" t="str">
        <f>'Prep Partner Performance'!C$2</f>
        <v>Kisima Health Centre</v>
      </c>
      <c r="F345" s="201" t="str">
        <f>'PrEP Utilization in PMTCT'!B$33</f>
        <v>PrEP Utilization in PMTCT L&amp;D Settings</v>
      </c>
      <c r="G345" s="185" t="str">
        <f>'PrEP Utilization in PMTCT'!C44</f>
        <v>Number Re-initiated PrEP</v>
      </c>
      <c r="H345" s="185" t="str">
        <f>'PrEP Utilization in PMTCT'!D44</f>
        <v>PRP01-31</v>
      </c>
      <c r="I345" s="185">
        <f>'PrEP Utilization in PMTCT'!E44</f>
        <v>0</v>
      </c>
      <c r="J345" s="185">
        <f>'PrEP Utilization in PMTCT'!F44</f>
        <v>0</v>
      </c>
      <c r="K345" s="185">
        <f>'PrEP Utilization in PMTCT'!G44</f>
        <v>0</v>
      </c>
      <c r="L345" s="185">
        <f>'PrEP Utilization in PMTCT'!H44</f>
        <v>0</v>
      </c>
      <c r="M345" s="185">
        <f>'PrEP Utilization in PMTCT'!I44</f>
        <v>0</v>
      </c>
      <c r="N345" s="185">
        <f>'PrEP Utilization in PMTCT'!J44</f>
        <v>0</v>
      </c>
      <c r="O345" s="185">
        <f>'PrEP Utilization in PMTCT'!K44</f>
        <v>0</v>
      </c>
      <c r="P345" s="185">
        <f>'PrEP Utilization in PMTCT'!L44</f>
        <v>0</v>
      </c>
      <c r="Q345" s="185">
        <f>'PrEP Utilization in PMTCT'!M44</f>
        <v>0</v>
      </c>
      <c r="R345" s="185">
        <f>'PrEP Utilization in PMTCT'!N44</f>
        <v>0</v>
      </c>
      <c r="S345" s="185">
        <f>'PrEP Utilization in PMTCT'!O44</f>
        <v>0</v>
      </c>
      <c r="T345" s="185">
        <f>'PrEP Utilization in PMTCT'!P44</f>
        <v>0</v>
      </c>
      <c r="U345" s="185">
        <f>'PrEP Utilization in PMTCT'!Q44</f>
        <v>0</v>
      </c>
      <c r="V345" s="185">
        <f>'PrEP Utilization in PMTCT'!R44</f>
        <v>0</v>
      </c>
      <c r="W345" s="185">
        <f>'PrEP Utilization in PMTCT'!S44</f>
        <v>0</v>
      </c>
      <c r="X345" s="185">
        <f>'PrEP Utilization in PMTCT'!T44</f>
        <v>0</v>
      </c>
      <c r="Y345" s="185">
        <f>'PrEP Utilization in PMTCT'!U44</f>
        <v>0</v>
      </c>
      <c r="Z345" s="185">
        <f>'PrEP Utilization in PMTCT'!V44</f>
        <v>0</v>
      </c>
      <c r="AA345" s="185">
        <f>'PrEP Utilization in PMTCT'!W44</f>
        <v>0</v>
      </c>
      <c r="AB345" s="185">
        <f>'PrEP Utilization in PMTCT'!X44</f>
        <v>0</v>
      </c>
      <c r="AC345" s="185">
        <f>'PrEP Utilization in PMTCT'!Y44</f>
        <v>0</v>
      </c>
      <c r="AD345" s="185">
        <f>'PrEP Utilization in PMTCT'!Z44</f>
        <v>0</v>
      </c>
      <c r="AE345" s="185">
        <f>'PrEP Utilization in PMTCT'!AA44</f>
        <v>0</v>
      </c>
      <c r="AF345" s="185">
        <f>'PrEP Utilization in PMTCT'!AB44</f>
        <v>0</v>
      </c>
      <c r="AG345" s="185">
        <f>'PrEP Utilization in PMTCT'!AC44</f>
        <v>0</v>
      </c>
      <c r="AH345" s="185">
        <f>'PrEP Utilization in PMTCT'!AD44</f>
        <v>0</v>
      </c>
      <c r="AI345" s="185">
        <f>'PrEP Utilization in PMTCT'!AE44</f>
        <v>0</v>
      </c>
      <c r="AJ345" s="185">
        <f>'PrEP Utilization in PMTCT'!AF44</f>
        <v>0</v>
      </c>
      <c r="AK345" s="185">
        <f>'PrEP Utilization in PMTCT'!AG44</f>
        <v>0</v>
      </c>
      <c r="AL345" s="185">
        <f>'PrEP Utilization in PMTCT'!AH44</f>
        <v>0</v>
      </c>
      <c r="AM345" s="184">
        <f t="shared" si="11"/>
        <v>0</v>
      </c>
      <c r="AN345" s="185" t="str">
        <f>'PrEP Utilization in PMTCT'!B$3</f>
        <v>PrEP Utilization in PMTCT Settings version 2.0.0</v>
      </c>
      <c r="AO345" s="197">
        <f>'PrEP Utilization in PMTCT'!AJ44</f>
        <v>0</v>
      </c>
    </row>
    <row r="346" spans="1:41" x14ac:dyDescent="0.25">
      <c r="A346" s="176" t="str">
        <f t="shared" si="10"/>
        <v>202205</v>
      </c>
      <c r="B346" s="177">
        <f>'Prep Partner Performance'!AE$2</f>
        <v>2022</v>
      </c>
      <c r="C346" s="178" t="str">
        <f>'Prep Partner Performance'!Z$2</f>
        <v>05</v>
      </c>
      <c r="D346" s="176">
        <f>'Prep Partner Performance'!G$2</f>
        <v>14943</v>
      </c>
      <c r="E346" s="175" t="str">
        <f>'Prep Partner Performance'!C$2</f>
        <v>Kisima Health Centre</v>
      </c>
      <c r="F346" s="201" t="str">
        <f>'PrEP Utilization in PMTCT'!B$33</f>
        <v>PrEP Utilization in PMTCT L&amp;D Settings</v>
      </c>
      <c r="G346" s="185" t="str">
        <f>'PrEP Utilization in PMTCT'!C45</f>
        <v>PrEP_CT: Total Number Clients re-initiations and follow-up visits for the Quarter</v>
      </c>
      <c r="H346" s="185" t="str">
        <f>'PrEP Utilization in PMTCT'!D45</f>
        <v>PRP01-32</v>
      </c>
      <c r="I346" s="185">
        <f>'PrEP Utilization in PMTCT'!E45</f>
        <v>0</v>
      </c>
      <c r="J346" s="185">
        <f>'PrEP Utilization in PMTCT'!F45</f>
        <v>0</v>
      </c>
      <c r="K346" s="185">
        <f>'PrEP Utilization in PMTCT'!G45</f>
        <v>0</v>
      </c>
      <c r="L346" s="185">
        <f>'PrEP Utilization in PMTCT'!H45</f>
        <v>0</v>
      </c>
      <c r="M346" s="185">
        <f>'PrEP Utilization in PMTCT'!I45</f>
        <v>0</v>
      </c>
      <c r="N346" s="185">
        <f>'PrEP Utilization in PMTCT'!J45</f>
        <v>0</v>
      </c>
      <c r="O346" s="185">
        <f>'PrEP Utilization in PMTCT'!K45</f>
        <v>0</v>
      </c>
      <c r="P346" s="185">
        <f>'PrEP Utilization in PMTCT'!L45</f>
        <v>0</v>
      </c>
      <c r="Q346" s="185">
        <f>'PrEP Utilization in PMTCT'!M45</f>
        <v>0</v>
      </c>
      <c r="R346" s="185">
        <f>'PrEP Utilization in PMTCT'!N45</f>
        <v>0</v>
      </c>
      <c r="S346" s="185">
        <f>'PrEP Utilization in PMTCT'!O45</f>
        <v>0</v>
      </c>
      <c r="T346" s="185">
        <f>'PrEP Utilization in PMTCT'!P45</f>
        <v>0</v>
      </c>
      <c r="U346" s="185">
        <f>'PrEP Utilization in PMTCT'!Q45</f>
        <v>0</v>
      </c>
      <c r="V346" s="185">
        <f>'PrEP Utilization in PMTCT'!R45</f>
        <v>0</v>
      </c>
      <c r="W346" s="185">
        <f>'PrEP Utilization in PMTCT'!S45</f>
        <v>0</v>
      </c>
      <c r="X346" s="185">
        <f>'PrEP Utilization in PMTCT'!T45</f>
        <v>0</v>
      </c>
      <c r="Y346" s="185">
        <f>'PrEP Utilization in PMTCT'!U45</f>
        <v>0</v>
      </c>
      <c r="Z346" s="185">
        <f>'PrEP Utilization in PMTCT'!V45</f>
        <v>0</v>
      </c>
      <c r="AA346" s="185">
        <f>'PrEP Utilization in PMTCT'!W45</f>
        <v>0</v>
      </c>
      <c r="AB346" s="185">
        <f>'PrEP Utilization in PMTCT'!X45</f>
        <v>0</v>
      </c>
      <c r="AC346" s="185">
        <f>'PrEP Utilization in PMTCT'!Y45</f>
        <v>0</v>
      </c>
      <c r="AD346" s="185">
        <f>'PrEP Utilization in PMTCT'!Z45</f>
        <v>0</v>
      </c>
      <c r="AE346" s="185">
        <f>'PrEP Utilization in PMTCT'!AA45</f>
        <v>0</v>
      </c>
      <c r="AF346" s="185">
        <f>'PrEP Utilization in PMTCT'!AB45</f>
        <v>0</v>
      </c>
      <c r="AG346" s="185">
        <f>'PrEP Utilization in PMTCT'!AC45</f>
        <v>0</v>
      </c>
      <c r="AH346" s="185">
        <f>'PrEP Utilization in PMTCT'!AD45</f>
        <v>0</v>
      </c>
      <c r="AI346" s="185">
        <f>'PrEP Utilization in PMTCT'!AE45</f>
        <v>0</v>
      </c>
      <c r="AJ346" s="185">
        <f>'PrEP Utilization in PMTCT'!AF45</f>
        <v>0</v>
      </c>
      <c r="AK346" s="185">
        <f>'PrEP Utilization in PMTCT'!AG45</f>
        <v>0</v>
      </c>
      <c r="AL346" s="185">
        <f>'PrEP Utilization in PMTCT'!AH45</f>
        <v>0</v>
      </c>
      <c r="AM346" s="184">
        <f t="shared" si="11"/>
        <v>0</v>
      </c>
      <c r="AN346" s="185" t="str">
        <f>'PrEP Utilization in PMTCT'!B$3</f>
        <v>PrEP Utilization in PMTCT Settings version 2.0.0</v>
      </c>
      <c r="AO346" s="197">
        <f>'PrEP Utilization in PMTCT'!AJ45</f>
        <v>0</v>
      </c>
    </row>
    <row r="347" spans="1:41" x14ac:dyDescent="0.25">
      <c r="A347" s="176" t="str">
        <f t="shared" si="10"/>
        <v>202205</v>
      </c>
      <c r="B347" s="177">
        <f>'Prep Partner Performance'!AE$2</f>
        <v>2022</v>
      </c>
      <c r="C347" s="178" t="str">
        <f>'Prep Partner Performance'!Z$2</f>
        <v>05</v>
      </c>
      <c r="D347" s="176">
        <f>'Prep Partner Performance'!G$2</f>
        <v>14943</v>
      </c>
      <c r="E347" s="175" t="str">
        <f>'Prep Partner Performance'!C$2</f>
        <v>Kisima Health Centre</v>
      </c>
      <c r="F347" s="201" t="str">
        <f>'PrEP Utilization in PMTCT'!B46</f>
        <v>Reasons for discontinuation among those who discontinue prep in L&amp;D Settings</v>
      </c>
      <c r="G347" s="185" t="str">
        <f>'PrEP Utilization in PMTCT'!C46</f>
        <v>Number discontinued because Number discontinued because HIV test is positive</v>
      </c>
      <c r="H347" s="185" t="str">
        <f>'PrEP Utilization in PMTCT'!D46</f>
        <v>PRP01-33</v>
      </c>
      <c r="I347" s="185">
        <f>'PrEP Utilization in PMTCT'!E46</f>
        <v>0</v>
      </c>
      <c r="J347" s="185">
        <f>'PrEP Utilization in PMTCT'!F46</f>
        <v>0</v>
      </c>
      <c r="K347" s="185">
        <f>'PrEP Utilization in PMTCT'!G46</f>
        <v>0</v>
      </c>
      <c r="L347" s="185">
        <f>'PrEP Utilization in PMTCT'!H46</f>
        <v>0</v>
      </c>
      <c r="M347" s="185">
        <f>'PrEP Utilization in PMTCT'!I46</f>
        <v>0</v>
      </c>
      <c r="N347" s="185">
        <f>'PrEP Utilization in PMTCT'!J46</f>
        <v>0</v>
      </c>
      <c r="O347" s="185">
        <f>'PrEP Utilization in PMTCT'!K46</f>
        <v>0</v>
      </c>
      <c r="P347" s="185">
        <f>'PrEP Utilization in PMTCT'!L46</f>
        <v>0</v>
      </c>
      <c r="Q347" s="185">
        <f>'PrEP Utilization in PMTCT'!M46</f>
        <v>0</v>
      </c>
      <c r="R347" s="185">
        <f>'PrEP Utilization in PMTCT'!N46</f>
        <v>0</v>
      </c>
      <c r="S347" s="185">
        <f>'PrEP Utilization in PMTCT'!O46</f>
        <v>0</v>
      </c>
      <c r="T347" s="185">
        <f>'PrEP Utilization in PMTCT'!P46</f>
        <v>0</v>
      </c>
      <c r="U347" s="185">
        <f>'PrEP Utilization in PMTCT'!Q46</f>
        <v>0</v>
      </c>
      <c r="V347" s="185">
        <f>'PrEP Utilization in PMTCT'!R46</f>
        <v>0</v>
      </c>
      <c r="W347" s="185">
        <f>'PrEP Utilization in PMTCT'!S46</f>
        <v>0</v>
      </c>
      <c r="X347" s="185">
        <f>'PrEP Utilization in PMTCT'!T46</f>
        <v>0</v>
      </c>
      <c r="Y347" s="185">
        <f>'PrEP Utilization in PMTCT'!U46</f>
        <v>0</v>
      </c>
      <c r="Z347" s="185">
        <f>'PrEP Utilization in PMTCT'!V46</f>
        <v>0</v>
      </c>
      <c r="AA347" s="185">
        <f>'PrEP Utilization in PMTCT'!W46</f>
        <v>0</v>
      </c>
      <c r="AB347" s="185">
        <f>'PrEP Utilization in PMTCT'!X46</f>
        <v>0</v>
      </c>
      <c r="AC347" s="185">
        <f>'PrEP Utilization in PMTCT'!Y46</f>
        <v>0</v>
      </c>
      <c r="AD347" s="185">
        <f>'PrEP Utilization in PMTCT'!Z46</f>
        <v>0</v>
      </c>
      <c r="AE347" s="185">
        <f>'PrEP Utilization in PMTCT'!AA46</f>
        <v>0</v>
      </c>
      <c r="AF347" s="185">
        <f>'PrEP Utilization in PMTCT'!AB46</f>
        <v>0</v>
      </c>
      <c r="AG347" s="185">
        <f>'PrEP Utilization in PMTCT'!AC46</f>
        <v>0</v>
      </c>
      <c r="AH347" s="185">
        <f>'PrEP Utilization in PMTCT'!AD46</f>
        <v>0</v>
      </c>
      <c r="AI347" s="185">
        <f>'PrEP Utilization in PMTCT'!AE46</f>
        <v>0</v>
      </c>
      <c r="AJ347" s="185">
        <f>'PrEP Utilization in PMTCT'!AF46</f>
        <v>0</v>
      </c>
      <c r="AK347" s="185">
        <f>'PrEP Utilization in PMTCT'!AG46</f>
        <v>0</v>
      </c>
      <c r="AL347" s="185">
        <f>'PrEP Utilization in PMTCT'!AH46</f>
        <v>0</v>
      </c>
      <c r="AM347" s="184">
        <f t="shared" si="11"/>
        <v>0</v>
      </c>
      <c r="AN347" s="185" t="str">
        <f>'PrEP Utilization in PMTCT'!B$3</f>
        <v>PrEP Utilization in PMTCT Settings version 2.0.0</v>
      </c>
      <c r="AO347" s="197">
        <f>'PrEP Utilization in PMTCT'!AJ46</f>
        <v>0</v>
      </c>
    </row>
    <row r="348" spans="1:41" x14ac:dyDescent="0.25">
      <c r="A348" s="176" t="str">
        <f t="shared" si="10"/>
        <v>202205</v>
      </c>
      <c r="B348" s="177">
        <f>'Prep Partner Performance'!AE$2</f>
        <v>2022</v>
      </c>
      <c r="C348" s="178" t="str">
        <f>'Prep Partner Performance'!Z$2</f>
        <v>05</v>
      </c>
      <c r="D348" s="176">
        <f>'Prep Partner Performance'!G$2</f>
        <v>14943</v>
      </c>
      <c r="E348" s="175" t="str">
        <f>'Prep Partner Performance'!C$2</f>
        <v>Kisima Health Centre</v>
      </c>
      <c r="F348" s="201" t="str">
        <f>'PrEP Utilization in PMTCT'!B$46</f>
        <v>Reasons for discontinuation among those who discontinue prep in L&amp;D Settings</v>
      </c>
      <c r="G348" s="185" t="str">
        <f>'PrEP Utilization in PMTCT'!C47</f>
        <v>Number discontinued because of Number discontinued because of Low risk of HIV</v>
      </c>
      <c r="H348" s="185" t="str">
        <f>'PrEP Utilization in PMTCT'!D47</f>
        <v>PRP01-34</v>
      </c>
      <c r="I348" s="185">
        <f>'PrEP Utilization in PMTCT'!E47</f>
        <v>0</v>
      </c>
      <c r="J348" s="185">
        <f>'PrEP Utilization in PMTCT'!F47</f>
        <v>0</v>
      </c>
      <c r="K348" s="185">
        <f>'PrEP Utilization in PMTCT'!G47</f>
        <v>0</v>
      </c>
      <c r="L348" s="185">
        <f>'PrEP Utilization in PMTCT'!H47</f>
        <v>0</v>
      </c>
      <c r="M348" s="185">
        <f>'PrEP Utilization in PMTCT'!I47</f>
        <v>0</v>
      </c>
      <c r="N348" s="185">
        <f>'PrEP Utilization in PMTCT'!J47</f>
        <v>0</v>
      </c>
      <c r="O348" s="185">
        <f>'PrEP Utilization in PMTCT'!K47</f>
        <v>0</v>
      </c>
      <c r="P348" s="185">
        <f>'PrEP Utilization in PMTCT'!L47</f>
        <v>0</v>
      </c>
      <c r="Q348" s="185">
        <f>'PrEP Utilization in PMTCT'!M47</f>
        <v>0</v>
      </c>
      <c r="R348" s="185">
        <f>'PrEP Utilization in PMTCT'!N47</f>
        <v>0</v>
      </c>
      <c r="S348" s="185">
        <f>'PrEP Utilization in PMTCT'!O47</f>
        <v>0</v>
      </c>
      <c r="T348" s="185">
        <f>'PrEP Utilization in PMTCT'!P47</f>
        <v>0</v>
      </c>
      <c r="U348" s="185">
        <f>'PrEP Utilization in PMTCT'!Q47</f>
        <v>0</v>
      </c>
      <c r="V348" s="185">
        <f>'PrEP Utilization in PMTCT'!R47</f>
        <v>0</v>
      </c>
      <c r="W348" s="185">
        <f>'PrEP Utilization in PMTCT'!S47</f>
        <v>0</v>
      </c>
      <c r="X348" s="185">
        <f>'PrEP Utilization in PMTCT'!T47</f>
        <v>0</v>
      </c>
      <c r="Y348" s="185">
        <f>'PrEP Utilization in PMTCT'!U47</f>
        <v>0</v>
      </c>
      <c r="Z348" s="185">
        <f>'PrEP Utilization in PMTCT'!V47</f>
        <v>0</v>
      </c>
      <c r="AA348" s="185">
        <f>'PrEP Utilization in PMTCT'!W47</f>
        <v>0</v>
      </c>
      <c r="AB348" s="185">
        <f>'PrEP Utilization in PMTCT'!X47</f>
        <v>0</v>
      </c>
      <c r="AC348" s="185">
        <f>'PrEP Utilization in PMTCT'!Y47</f>
        <v>0</v>
      </c>
      <c r="AD348" s="185">
        <f>'PrEP Utilization in PMTCT'!Z47</f>
        <v>0</v>
      </c>
      <c r="AE348" s="185">
        <f>'PrEP Utilization in PMTCT'!AA47</f>
        <v>0</v>
      </c>
      <c r="AF348" s="185">
        <f>'PrEP Utilization in PMTCT'!AB47</f>
        <v>0</v>
      </c>
      <c r="AG348" s="185">
        <f>'PrEP Utilization in PMTCT'!AC47</f>
        <v>0</v>
      </c>
      <c r="AH348" s="185">
        <f>'PrEP Utilization in PMTCT'!AD47</f>
        <v>0</v>
      </c>
      <c r="AI348" s="185">
        <f>'PrEP Utilization in PMTCT'!AE47</f>
        <v>0</v>
      </c>
      <c r="AJ348" s="185">
        <f>'PrEP Utilization in PMTCT'!AF47</f>
        <v>0</v>
      </c>
      <c r="AK348" s="185">
        <f>'PrEP Utilization in PMTCT'!AG47</f>
        <v>0</v>
      </c>
      <c r="AL348" s="185">
        <f>'PrEP Utilization in PMTCT'!AH47</f>
        <v>0</v>
      </c>
      <c r="AM348" s="184">
        <f t="shared" si="11"/>
        <v>0</v>
      </c>
      <c r="AN348" s="185" t="str">
        <f>'PrEP Utilization in PMTCT'!B$3</f>
        <v>PrEP Utilization in PMTCT Settings version 2.0.0</v>
      </c>
      <c r="AO348" s="197">
        <f>'PrEP Utilization in PMTCT'!AJ47</f>
        <v>0</v>
      </c>
    </row>
    <row r="349" spans="1:41" x14ac:dyDescent="0.25">
      <c r="A349" s="176" t="str">
        <f t="shared" si="10"/>
        <v>202205</v>
      </c>
      <c r="B349" s="177">
        <f>'Prep Partner Performance'!AE$2</f>
        <v>2022</v>
      </c>
      <c r="C349" s="178" t="str">
        <f>'Prep Partner Performance'!Z$2</f>
        <v>05</v>
      </c>
      <c r="D349" s="176">
        <f>'Prep Partner Performance'!G$2</f>
        <v>14943</v>
      </c>
      <c r="E349" s="175" t="str">
        <f>'Prep Partner Performance'!C$2</f>
        <v>Kisima Health Centre</v>
      </c>
      <c r="F349" s="201" t="str">
        <f>'PrEP Utilization in PMTCT'!B$46</f>
        <v>Reasons for discontinuation among those who discontinue prep in L&amp;D Settings</v>
      </c>
      <c r="G349" s="185" t="str">
        <f>'PrEP Utilization in PMTCT'!C48</f>
        <v>Number discontinued because of Number discontinued because of Renal Dysfunction</v>
      </c>
      <c r="H349" s="185" t="str">
        <f>'PrEP Utilization in PMTCT'!D48</f>
        <v>PRP01-35</v>
      </c>
      <c r="I349" s="185">
        <f>'PrEP Utilization in PMTCT'!E48</f>
        <v>0</v>
      </c>
      <c r="J349" s="185">
        <f>'PrEP Utilization in PMTCT'!F48</f>
        <v>0</v>
      </c>
      <c r="K349" s="185">
        <f>'PrEP Utilization in PMTCT'!G48</f>
        <v>0</v>
      </c>
      <c r="L349" s="185">
        <f>'PrEP Utilization in PMTCT'!H48</f>
        <v>0</v>
      </c>
      <c r="M349" s="185">
        <f>'PrEP Utilization in PMTCT'!I48</f>
        <v>0</v>
      </c>
      <c r="N349" s="185">
        <f>'PrEP Utilization in PMTCT'!J48</f>
        <v>0</v>
      </c>
      <c r="O349" s="185">
        <f>'PrEP Utilization in PMTCT'!K48</f>
        <v>0</v>
      </c>
      <c r="P349" s="185">
        <f>'PrEP Utilization in PMTCT'!L48</f>
        <v>0</v>
      </c>
      <c r="Q349" s="185">
        <f>'PrEP Utilization in PMTCT'!M48</f>
        <v>0</v>
      </c>
      <c r="R349" s="185">
        <f>'PrEP Utilization in PMTCT'!N48</f>
        <v>0</v>
      </c>
      <c r="S349" s="185">
        <f>'PrEP Utilization in PMTCT'!O48</f>
        <v>0</v>
      </c>
      <c r="T349" s="185">
        <f>'PrEP Utilization in PMTCT'!P48</f>
        <v>0</v>
      </c>
      <c r="U349" s="185">
        <f>'PrEP Utilization in PMTCT'!Q48</f>
        <v>0</v>
      </c>
      <c r="V349" s="185">
        <f>'PrEP Utilization in PMTCT'!R48</f>
        <v>0</v>
      </c>
      <c r="W349" s="185">
        <f>'PrEP Utilization in PMTCT'!S48</f>
        <v>0</v>
      </c>
      <c r="X349" s="185">
        <f>'PrEP Utilization in PMTCT'!T48</f>
        <v>0</v>
      </c>
      <c r="Y349" s="185">
        <f>'PrEP Utilization in PMTCT'!U48</f>
        <v>0</v>
      </c>
      <c r="Z349" s="185">
        <f>'PrEP Utilization in PMTCT'!V48</f>
        <v>0</v>
      </c>
      <c r="AA349" s="185">
        <f>'PrEP Utilization in PMTCT'!W48</f>
        <v>0</v>
      </c>
      <c r="AB349" s="185">
        <f>'PrEP Utilization in PMTCT'!X48</f>
        <v>0</v>
      </c>
      <c r="AC349" s="185">
        <f>'PrEP Utilization in PMTCT'!Y48</f>
        <v>0</v>
      </c>
      <c r="AD349" s="185">
        <f>'PrEP Utilization in PMTCT'!Z48</f>
        <v>0</v>
      </c>
      <c r="AE349" s="185">
        <f>'PrEP Utilization in PMTCT'!AA48</f>
        <v>0</v>
      </c>
      <c r="AF349" s="185">
        <f>'PrEP Utilization in PMTCT'!AB48</f>
        <v>0</v>
      </c>
      <c r="AG349" s="185">
        <f>'PrEP Utilization in PMTCT'!AC48</f>
        <v>0</v>
      </c>
      <c r="AH349" s="185">
        <f>'PrEP Utilization in PMTCT'!AD48</f>
        <v>0</v>
      </c>
      <c r="AI349" s="185">
        <f>'PrEP Utilization in PMTCT'!AE48</f>
        <v>0</v>
      </c>
      <c r="AJ349" s="185">
        <f>'PrEP Utilization in PMTCT'!AF48</f>
        <v>0</v>
      </c>
      <c r="AK349" s="185">
        <f>'PrEP Utilization in PMTCT'!AG48</f>
        <v>0</v>
      </c>
      <c r="AL349" s="185">
        <f>'PrEP Utilization in PMTCT'!AH48</f>
        <v>0</v>
      </c>
      <c r="AM349" s="184">
        <f t="shared" si="11"/>
        <v>0</v>
      </c>
      <c r="AN349" s="185" t="str">
        <f>'PrEP Utilization in PMTCT'!B$3</f>
        <v>PrEP Utilization in PMTCT Settings version 2.0.0</v>
      </c>
      <c r="AO349" s="197">
        <f>'PrEP Utilization in PMTCT'!AJ48</f>
        <v>0</v>
      </c>
    </row>
    <row r="350" spans="1:41" x14ac:dyDescent="0.25">
      <c r="A350" s="176" t="str">
        <f t="shared" si="10"/>
        <v>202205</v>
      </c>
      <c r="B350" s="177">
        <f>'Prep Partner Performance'!AE$2</f>
        <v>2022</v>
      </c>
      <c r="C350" s="178" t="str">
        <f>'Prep Partner Performance'!Z$2</f>
        <v>05</v>
      </c>
      <c r="D350" s="176">
        <f>'Prep Partner Performance'!G$2</f>
        <v>14943</v>
      </c>
      <c r="E350" s="175" t="str">
        <f>'Prep Partner Performance'!C$2</f>
        <v>Kisima Health Centre</v>
      </c>
      <c r="F350" s="201" t="str">
        <f>'PrEP Utilization in PMTCT'!B$46</f>
        <v>Reasons for discontinuation among those who discontinue prep in L&amp;D Settings</v>
      </c>
      <c r="G350" s="185" t="str">
        <f>'PrEP Utilization in PMTCT'!C49</f>
        <v>Number discontinued because of Number discontinued because of Client request</v>
      </c>
      <c r="H350" s="185" t="str">
        <f>'PrEP Utilization in PMTCT'!D49</f>
        <v>PRP01-36</v>
      </c>
      <c r="I350" s="185">
        <f>'PrEP Utilization in PMTCT'!E49</f>
        <v>0</v>
      </c>
      <c r="J350" s="185">
        <f>'PrEP Utilization in PMTCT'!F49</f>
        <v>0</v>
      </c>
      <c r="K350" s="185">
        <f>'PrEP Utilization in PMTCT'!G49</f>
        <v>0</v>
      </c>
      <c r="L350" s="185">
        <f>'PrEP Utilization in PMTCT'!H49</f>
        <v>0</v>
      </c>
      <c r="M350" s="185">
        <f>'PrEP Utilization in PMTCT'!I49</f>
        <v>0</v>
      </c>
      <c r="N350" s="185">
        <f>'PrEP Utilization in PMTCT'!J49</f>
        <v>0</v>
      </c>
      <c r="O350" s="185">
        <f>'PrEP Utilization in PMTCT'!K49</f>
        <v>0</v>
      </c>
      <c r="P350" s="185">
        <f>'PrEP Utilization in PMTCT'!L49</f>
        <v>0</v>
      </c>
      <c r="Q350" s="185">
        <f>'PrEP Utilization in PMTCT'!M49</f>
        <v>0</v>
      </c>
      <c r="R350" s="185">
        <f>'PrEP Utilization in PMTCT'!N49</f>
        <v>0</v>
      </c>
      <c r="S350" s="185">
        <f>'PrEP Utilization in PMTCT'!O49</f>
        <v>0</v>
      </c>
      <c r="T350" s="185">
        <f>'PrEP Utilization in PMTCT'!P49</f>
        <v>0</v>
      </c>
      <c r="U350" s="185">
        <f>'PrEP Utilization in PMTCT'!Q49</f>
        <v>0</v>
      </c>
      <c r="V350" s="185">
        <f>'PrEP Utilization in PMTCT'!R49</f>
        <v>0</v>
      </c>
      <c r="W350" s="185">
        <f>'PrEP Utilization in PMTCT'!S49</f>
        <v>0</v>
      </c>
      <c r="X350" s="185">
        <f>'PrEP Utilization in PMTCT'!T49</f>
        <v>0</v>
      </c>
      <c r="Y350" s="185">
        <f>'PrEP Utilization in PMTCT'!U49</f>
        <v>0</v>
      </c>
      <c r="Z350" s="185">
        <f>'PrEP Utilization in PMTCT'!V49</f>
        <v>0</v>
      </c>
      <c r="AA350" s="185">
        <f>'PrEP Utilization in PMTCT'!W49</f>
        <v>0</v>
      </c>
      <c r="AB350" s="185">
        <f>'PrEP Utilization in PMTCT'!X49</f>
        <v>0</v>
      </c>
      <c r="AC350" s="185">
        <f>'PrEP Utilization in PMTCT'!Y49</f>
        <v>0</v>
      </c>
      <c r="AD350" s="185">
        <f>'PrEP Utilization in PMTCT'!Z49</f>
        <v>0</v>
      </c>
      <c r="AE350" s="185">
        <f>'PrEP Utilization in PMTCT'!AA49</f>
        <v>0</v>
      </c>
      <c r="AF350" s="185">
        <f>'PrEP Utilization in PMTCT'!AB49</f>
        <v>0</v>
      </c>
      <c r="AG350" s="185">
        <f>'PrEP Utilization in PMTCT'!AC49</f>
        <v>0</v>
      </c>
      <c r="AH350" s="185">
        <f>'PrEP Utilization in PMTCT'!AD49</f>
        <v>0</v>
      </c>
      <c r="AI350" s="185">
        <f>'PrEP Utilization in PMTCT'!AE49</f>
        <v>0</v>
      </c>
      <c r="AJ350" s="185">
        <f>'PrEP Utilization in PMTCT'!AF49</f>
        <v>0</v>
      </c>
      <c r="AK350" s="185">
        <f>'PrEP Utilization in PMTCT'!AG49</f>
        <v>0</v>
      </c>
      <c r="AL350" s="185">
        <f>'PrEP Utilization in PMTCT'!AH49</f>
        <v>0</v>
      </c>
      <c r="AM350" s="184">
        <f t="shared" si="11"/>
        <v>0</v>
      </c>
      <c r="AN350" s="185" t="str">
        <f>'PrEP Utilization in PMTCT'!B$3</f>
        <v>PrEP Utilization in PMTCT Settings version 2.0.0</v>
      </c>
      <c r="AO350" s="197">
        <f>'PrEP Utilization in PMTCT'!AJ49</f>
        <v>0</v>
      </c>
    </row>
    <row r="351" spans="1:41" x14ac:dyDescent="0.25">
      <c r="A351" s="176" t="str">
        <f t="shared" si="10"/>
        <v>202205</v>
      </c>
      <c r="B351" s="177">
        <f>'Prep Partner Performance'!AE$2</f>
        <v>2022</v>
      </c>
      <c r="C351" s="178" t="str">
        <f>'Prep Partner Performance'!Z$2</f>
        <v>05</v>
      </c>
      <c r="D351" s="176">
        <f>'Prep Partner Performance'!G$2</f>
        <v>14943</v>
      </c>
      <c r="E351" s="175" t="str">
        <f>'Prep Partner Performance'!C$2</f>
        <v>Kisima Health Centre</v>
      </c>
      <c r="F351" s="201" t="str">
        <f>'PrEP Utilization in PMTCT'!B$46</f>
        <v>Reasons for discontinuation among those who discontinue prep in L&amp;D Settings</v>
      </c>
      <c r="G351" s="185" t="str">
        <f>'PrEP Utilization in PMTCT'!C50</f>
        <v>Number discontinued because of Number discontinued because of Non-adherence</v>
      </c>
      <c r="H351" s="185" t="str">
        <f>'PrEP Utilization in PMTCT'!D50</f>
        <v>PRP01-37</v>
      </c>
      <c r="I351" s="185">
        <f>'PrEP Utilization in PMTCT'!E50</f>
        <v>0</v>
      </c>
      <c r="J351" s="185">
        <f>'PrEP Utilization in PMTCT'!F50</f>
        <v>0</v>
      </c>
      <c r="K351" s="185">
        <f>'PrEP Utilization in PMTCT'!G50</f>
        <v>0</v>
      </c>
      <c r="L351" s="185">
        <f>'PrEP Utilization in PMTCT'!H50</f>
        <v>0</v>
      </c>
      <c r="M351" s="185">
        <f>'PrEP Utilization in PMTCT'!I50</f>
        <v>0</v>
      </c>
      <c r="N351" s="185">
        <f>'PrEP Utilization in PMTCT'!J50</f>
        <v>0</v>
      </c>
      <c r="O351" s="185">
        <f>'PrEP Utilization in PMTCT'!K50</f>
        <v>0</v>
      </c>
      <c r="P351" s="185">
        <f>'PrEP Utilization in PMTCT'!L50</f>
        <v>0</v>
      </c>
      <c r="Q351" s="185">
        <f>'PrEP Utilization in PMTCT'!M50</f>
        <v>0</v>
      </c>
      <c r="R351" s="185">
        <f>'PrEP Utilization in PMTCT'!N50</f>
        <v>0</v>
      </c>
      <c r="S351" s="185">
        <f>'PrEP Utilization in PMTCT'!O50</f>
        <v>0</v>
      </c>
      <c r="T351" s="185">
        <f>'PrEP Utilization in PMTCT'!P50</f>
        <v>0</v>
      </c>
      <c r="U351" s="185">
        <f>'PrEP Utilization in PMTCT'!Q50</f>
        <v>0</v>
      </c>
      <c r="V351" s="185">
        <f>'PrEP Utilization in PMTCT'!R50</f>
        <v>0</v>
      </c>
      <c r="W351" s="185">
        <f>'PrEP Utilization in PMTCT'!S50</f>
        <v>0</v>
      </c>
      <c r="X351" s="185">
        <f>'PrEP Utilization in PMTCT'!T50</f>
        <v>0</v>
      </c>
      <c r="Y351" s="185">
        <f>'PrEP Utilization in PMTCT'!U50</f>
        <v>0</v>
      </c>
      <c r="Z351" s="185">
        <f>'PrEP Utilization in PMTCT'!V50</f>
        <v>0</v>
      </c>
      <c r="AA351" s="185">
        <f>'PrEP Utilization in PMTCT'!W50</f>
        <v>0</v>
      </c>
      <c r="AB351" s="185">
        <f>'PrEP Utilization in PMTCT'!X50</f>
        <v>0</v>
      </c>
      <c r="AC351" s="185">
        <f>'PrEP Utilization in PMTCT'!Y50</f>
        <v>0</v>
      </c>
      <c r="AD351" s="185">
        <f>'PrEP Utilization in PMTCT'!Z50</f>
        <v>0</v>
      </c>
      <c r="AE351" s="185">
        <f>'PrEP Utilization in PMTCT'!AA50</f>
        <v>0</v>
      </c>
      <c r="AF351" s="185">
        <f>'PrEP Utilization in PMTCT'!AB50</f>
        <v>0</v>
      </c>
      <c r="AG351" s="185">
        <f>'PrEP Utilization in PMTCT'!AC50</f>
        <v>0</v>
      </c>
      <c r="AH351" s="185">
        <f>'PrEP Utilization in PMTCT'!AD50</f>
        <v>0</v>
      </c>
      <c r="AI351" s="185">
        <f>'PrEP Utilization in PMTCT'!AE50</f>
        <v>0</v>
      </c>
      <c r="AJ351" s="185">
        <f>'PrEP Utilization in PMTCT'!AF50</f>
        <v>0</v>
      </c>
      <c r="AK351" s="185">
        <f>'PrEP Utilization in PMTCT'!AG50</f>
        <v>0</v>
      </c>
      <c r="AL351" s="185">
        <f>'PrEP Utilization in PMTCT'!AH50</f>
        <v>0</v>
      </c>
      <c r="AM351" s="184">
        <f t="shared" si="11"/>
        <v>0</v>
      </c>
      <c r="AN351" s="185" t="str">
        <f>'PrEP Utilization in PMTCT'!B$3</f>
        <v>PrEP Utilization in PMTCT Settings version 2.0.0</v>
      </c>
      <c r="AO351" s="197">
        <f>'PrEP Utilization in PMTCT'!AJ50</f>
        <v>0</v>
      </c>
    </row>
    <row r="352" spans="1:41" x14ac:dyDescent="0.25">
      <c r="A352" s="176" t="str">
        <f t="shared" si="10"/>
        <v>202205</v>
      </c>
      <c r="B352" s="177">
        <f>'Prep Partner Performance'!AE$2</f>
        <v>2022</v>
      </c>
      <c r="C352" s="178" t="str">
        <f>'Prep Partner Performance'!Z$2</f>
        <v>05</v>
      </c>
      <c r="D352" s="176">
        <f>'Prep Partner Performance'!G$2</f>
        <v>14943</v>
      </c>
      <c r="E352" s="175" t="str">
        <f>'Prep Partner Performance'!C$2</f>
        <v>Kisima Health Centre</v>
      </c>
      <c r="F352" s="201" t="str">
        <f>'PrEP Utilization in PMTCT'!B$46</f>
        <v>Reasons for discontinuation among those who discontinue prep in L&amp;D Settings</v>
      </c>
      <c r="G352" s="185" t="str">
        <f>'PrEP Utilization in PMTCT'!C51</f>
        <v>Number discontinued because of Number discontinued because of Viral suppression of HIV + partner</v>
      </c>
      <c r="H352" s="185" t="str">
        <f>'PrEP Utilization in PMTCT'!D51</f>
        <v>PRP01-38</v>
      </c>
      <c r="I352" s="185">
        <f>'PrEP Utilization in PMTCT'!E51</f>
        <v>0</v>
      </c>
      <c r="J352" s="185">
        <f>'PrEP Utilization in PMTCT'!F51</f>
        <v>0</v>
      </c>
      <c r="K352" s="185">
        <f>'PrEP Utilization in PMTCT'!G51</f>
        <v>0</v>
      </c>
      <c r="L352" s="185">
        <f>'PrEP Utilization in PMTCT'!H51</f>
        <v>0</v>
      </c>
      <c r="M352" s="185">
        <f>'PrEP Utilization in PMTCT'!I51</f>
        <v>0</v>
      </c>
      <c r="N352" s="185">
        <f>'PrEP Utilization in PMTCT'!J51</f>
        <v>0</v>
      </c>
      <c r="O352" s="185">
        <f>'PrEP Utilization in PMTCT'!K51</f>
        <v>0</v>
      </c>
      <c r="P352" s="185">
        <f>'PrEP Utilization in PMTCT'!L51</f>
        <v>0</v>
      </c>
      <c r="Q352" s="185">
        <f>'PrEP Utilization in PMTCT'!M51</f>
        <v>0</v>
      </c>
      <c r="R352" s="185">
        <f>'PrEP Utilization in PMTCT'!N51</f>
        <v>0</v>
      </c>
      <c r="S352" s="185">
        <f>'PrEP Utilization in PMTCT'!O51</f>
        <v>0</v>
      </c>
      <c r="T352" s="185">
        <f>'PrEP Utilization in PMTCT'!P51</f>
        <v>0</v>
      </c>
      <c r="U352" s="185">
        <f>'PrEP Utilization in PMTCT'!Q51</f>
        <v>0</v>
      </c>
      <c r="V352" s="185">
        <f>'PrEP Utilization in PMTCT'!R51</f>
        <v>0</v>
      </c>
      <c r="W352" s="185">
        <f>'PrEP Utilization in PMTCT'!S51</f>
        <v>0</v>
      </c>
      <c r="X352" s="185">
        <f>'PrEP Utilization in PMTCT'!T51</f>
        <v>0</v>
      </c>
      <c r="Y352" s="185">
        <f>'PrEP Utilization in PMTCT'!U51</f>
        <v>0</v>
      </c>
      <c r="Z352" s="185">
        <f>'PrEP Utilization in PMTCT'!V51</f>
        <v>0</v>
      </c>
      <c r="AA352" s="185">
        <f>'PrEP Utilization in PMTCT'!W51</f>
        <v>0</v>
      </c>
      <c r="AB352" s="185">
        <f>'PrEP Utilization in PMTCT'!X51</f>
        <v>0</v>
      </c>
      <c r="AC352" s="185">
        <f>'PrEP Utilization in PMTCT'!Y51</f>
        <v>0</v>
      </c>
      <c r="AD352" s="185">
        <f>'PrEP Utilization in PMTCT'!Z51</f>
        <v>0</v>
      </c>
      <c r="AE352" s="185">
        <f>'PrEP Utilization in PMTCT'!AA51</f>
        <v>0</v>
      </c>
      <c r="AF352" s="185">
        <f>'PrEP Utilization in PMTCT'!AB51</f>
        <v>0</v>
      </c>
      <c r="AG352" s="185">
        <f>'PrEP Utilization in PMTCT'!AC51</f>
        <v>0</v>
      </c>
      <c r="AH352" s="185">
        <f>'PrEP Utilization in PMTCT'!AD51</f>
        <v>0</v>
      </c>
      <c r="AI352" s="185">
        <f>'PrEP Utilization in PMTCT'!AE51</f>
        <v>0</v>
      </c>
      <c r="AJ352" s="185">
        <f>'PrEP Utilization in PMTCT'!AF51</f>
        <v>0</v>
      </c>
      <c r="AK352" s="185">
        <f>'PrEP Utilization in PMTCT'!AG51</f>
        <v>0</v>
      </c>
      <c r="AL352" s="185">
        <f>'PrEP Utilization in PMTCT'!AH51</f>
        <v>0</v>
      </c>
      <c r="AM352" s="184">
        <f t="shared" si="11"/>
        <v>0</v>
      </c>
      <c r="AN352" s="185" t="str">
        <f>'PrEP Utilization in PMTCT'!B$3</f>
        <v>PrEP Utilization in PMTCT Settings version 2.0.0</v>
      </c>
      <c r="AO352" s="197">
        <f>'PrEP Utilization in PMTCT'!AJ51</f>
        <v>0</v>
      </c>
    </row>
    <row r="353" spans="1:41" x14ac:dyDescent="0.25">
      <c r="A353" s="176" t="str">
        <f t="shared" si="10"/>
        <v>202205</v>
      </c>
      <c r="B353" s="177">
        <f>'Prep Partner Performance'!AE$2</f>
        <v>2022</v>
      </c>
      <c r="C353" s="178" t="str">
        <f>'Prep Partner Performance'!Z$2</f>
        <v>05</v>
      </c>
      <c r="D353" s="176">
        <f>'Prep Partner Performance'!G$2</f>
        <v>14943</v>
      </c>
      <c r="E353" s="175" t="str">
        <f>'Prep Partner Performance'!C$2</f>
        <v>Kisima Health Centre</v>
      </c>
      <c r="F353" s="201" t="str">
        <f>'PrEP Utilization in PMTCT'!B$46</f>
        <v>Reasons for discontinuation among those who discontinue prep in L&amp;D Settings</v>
      </c>
      <c r="G353" s="185" t="str">
        <f>'PrEP Utilization in PMTCT'!C52</f>
        <v>Number discontinued because of Number discontinued because of Too many HIV tests</v>
      </c>
      <c r="H353" s="185" t="str">
        <f>'PrEP Utilization in PMTCT'!D52</f>
        <v>PRP01-39</v>
      </c>
      <c r="I353" s="185">
        <f>'PrEP Utilization in PMTCT'!E52</f>
        <v>0</v>
      </c>
      <c r="J353" s="185">
        <f>'PrEP Utilization in PMTCT'!F52</f>
        <v>0</v>
      </c>
      <c r="K353" s="185">
        <f>'PrEP Utilization in PMTCT'!G52</f>
        <v>0</v>
      </c>
      <c r="L353" s="185">
        <f>'PrEP Utilization in PMTCT'!H52</f>
        <v>0</v>
      </c>
      <c r="M353" s="185">
        <f>'PrEP Utilization in PMTCT'!I52</f>
        <v>0</v>
      </c>
      <c r="N353" s="185">
        <f>'PrEP Utilization in PMTCT'!J52</f>
        <v>0</v>
      </c>
      <c r="O353" s="185">
        <f>'PrEP Utilization in PMTCT'!K52</f>
        <v>0</v>
      </c>
      <c r="P353" s="185">
        <f>'PrEP Utilization in PMTCT'!L52</f>
        <v>0</v>
      </c>
      <c r="Q353" s="185">
        <f>'PrEP Utilization in PMTCT'!M52</f>
        <v>0</v>
      </c>
      <c r="R353" s="185">
        <f>'PrEP Utilization in PMTCT'!N52</f>
        <v>0</v>
      </c>
      <c r="S353" s="185">
        <f>'PrEP Utilization in PMTCT'!O52</f>
        <v>0</v>
      </c>
      <c r="T353" s="185">
        <f>'PrEP Utilization in PMTCT'!P52</f>
        <v>0</v>
      </c>
      <c r="U353" s="185">
        <f>'PrEP Utilization in PMTCT'!Q52</f>
        <v>0</v>
      </c>
      <c r="V353" s="185">
        <f>'PrEP Utilization in PMTCT'!R52</f>
        <v>0</v>
      </c>
      <c r="W353" s="185">
        <f>'PrEP Utilization in PMTCT'!S52</f>
        <v>0</v>
      </c>
      <c r="X353" s="185">
        <f>'PrEP Utilization in PMTCT'!T52</f>
        <v>0</v>
      </c>
      <c r="Y353" s="185">
        <f>'PrEP Utilization in PMTCT'!U52</f>
        <v>0</v>
      </c>
      <c r="Z353" s="185">
        <f>'PrEP Utilization in PMTCT'!V52</f>
        <v>0</v>
      </c>
      <c r="AA353" s="185">
        <f>'PrEP Utilization in PMTCT'!W52</f>
        <v>0</v>
      </c>
      <c r="AB353" s="185">
        <f>'PrEP Utilization in PMTCT'!X52</f>
        <v>0</v>
      </c>
      <c r="AC353" s="185">
        <f>'PrEP Utilization in PMTCT'!Y52</f>
        <v>0</v>
      </c>
      <c r="AD353" s="185">
        <f>'PrEP Utilization in PMTCT'!Z52</f>
        <v>0</v>
      </c>
      <c r="AE353" s="185">
        <f>'PrEP Utilization in PMTCT'!AA52</f>
        <v>0</v>
      </c>
      <c r="AF353" s="185">
        <f>'PrEP Utilization in PMTCT'!AB52</f>
        <v>0</v>
      </c>
      <c r="AG353" s="185">
        <f>'PrEP Utilization in PMTCT'!AC52</f>
        <v>0</v>
      </c>
      <c r="AH353" s="185">
        <f>'PrEP Utilization in PMTCT'!AD52</f>
        <v>0</v>
      </c>
      <c r="AI353" s="185">
        <f>'PrEP Utilization in PMTCT'!AE52</f>
        <v>0</v>
      </c>
      <c r="AJ353" s="185">
        <f>'PrEP Utilization in PMTCT'!AF52</f>
        <v>0</v>
      </c>
      <c r="AK353" s="185">
        <f>'PrEP Utilization in PMTCT'!AG52</f>
        <v>0</v>
      </c>
      <c r="AL353" s="185">
        <f>'PrEP Utilization in PMTCT'!AH52</f>
        <v>0</v>
      </c>
      <c r="AM353" s="184">
        <f t="shared" si="11"/>
        <v>0</v>
      </c>
      <c r="AN353" s="185" t="str">
        <f>'PrEP Utilization in PMTCT'!B$3</f>
        <v>PrEP Utilization in PMTCT Settings version 2.0.0</v>
      </c>
      <c r="AO353" s="197">
        <f>'PrEP Utilization in PMTCT'!AJ52</f>
        <v>0</v>
      </c>
    </row>
    <row r="354" spans="1:41" s="194" customFormat="1" x14ac:dyDescent="0.25">
      <c r="A354" s="190" t="str">
        <f t="shared" si="10"/>
        <v>202205</v>
      </c>
      <c r="B354" s="191">
        <f>'Prep Partner Performance'!AE$2</f>
        <v>2022</v>
      </c>
      <c r="C354" s="192" t="str">
        <f>'Prep Partner Performance'!Z$2</f>
        <v>05</v>
      </c>
      <c r="D354" s="190">
        <f>'Prep Partner Performance'!G$2</f>
        <v>14943</v>
      </c>
      <c r="E354" s="193" t="str">
        <f>'Prep Partner Performance'!C$2</f>
        <v>Kisima Health Centre</v>
      </c>
      <c r="F354" s="198" t="str">
        <f>'PrEP Utilization in PMTCT'!B$46</f>
        <v>Reasons for discontinuation among those who discontinue prep in L&amp;D Settings</v>
      </c>
      <c r="G354" s="193" t="str">
        <f>'PrEP Utilization in PMTCT'!C53</f>
        <v>Number discontinued because of Number discontinued because of Other reasons</v>
      </c>
      <c r="H354" s="193" t="str">
        <f>'PrEP Utilization in PMTCT'!D53</f>
        <v>PRP01-40</v>
      </c>
      <c r="I354" s="193">
        <f>'PrEP Utilization in PMTCT'!E53</f>
        <v>0</v>
      </c>
      <c r="J354" s="193">
        <f>'PrEP Utilization in PMTCT'!F53</f>
        <v>0</v>
      </c>
      <c r="K354" s="193">
        <f>'PrEP Utilization in PMTCT'!G53</f>
        <v>0</v>
      </c>
      <c r="L354" s="193">
        <f>'PrEP Utilization in PMTCT'!H53</f>
        <v>0</v>
      </c>
      <c r="M354" s="193">
        <f>'PrEP Utilization in PMTCT'!I53</f>
        <v>0</v>
      </c>
      <c r="N354" s="193">
        <f>'PrEP Utilization in PMTCT'!J53</f>
        <v>0</v>
      </c>
      <c r="O354" s="193">
        <f>'PrEP Utilization in PMTCT'!K53</f>
        <v>0</v>
      </c>
      <c r="P354" s="193">
        <f>'PrEP Utilization in PMTCT'!L53</f>
        <v>0</v>
      </c>
      <c r="Q354" s="193">
        <f>'PrEP Utilization in PMTCT'!M53</f>
        <v>0</v>
      </c>
      <c r="R354" s="193">
        <f>'PrEP Utilization in PMTCT'!N53</f>
        <v>0</v>
      </c>
      <c r="S354" s="193">
        <f>'PrEP Utilization in PMTCT'!O53</f>
        <v>0</v>
      </c>
      <c r="T354" s="193">
        <f>'PrEP Utilization in PMTCT'!P53</f>
        <v>0</v>
      </c>
      <c r="U354" s="193">
        <f>'PrEP Utilization in PMTCT'!Q53</f>
        <v>0</v>
      </c>
      <c r="V354" s="193">
        <f>'PrEP Utilization in PMTCT'!R53</f>
        <v>0</v>
      </c>
      <c r="W354" s="193">
        <f>'PrEP Utilization in PMTCT'!S53</f>
        <v>0</v>
      </c>
      <c r="X354" s="193">
        <f>'PrEP Utilization in PMTCT'!T53</f>
        <v>0</v>
      </c>
      <c r="Y354" s="193">
        <f>'PrEP Utilization in PMTCT'!U53</f>
        <v>0</v>
      </c>
      <c r="Z354" s="193">
        <f>'PrEP Utilization in PMTCT'!V53</f>
        <v>0</v>
      </c>
      <c r="AA354" s="193">
        <f>'PrEP Utilization in PMTCT'!W53</f>
        <v>0</v>
      </c>
      <c r="AB354" s="193">
        <f>'PrEP Utilization in PMTCT'!X53</f>
        <v>0</v>
      </c>
      <c r="AC354" s="193">
        <f>'PrEP Utilization in PMTCT'!Y53</f>
        <v>0</v>
      </c>
      <c r="AD354" s="193">
        <f>'PrEP Utilization in PMTCT'!Z53</f>
        <v>0</v>
      </c>
      <c r="AE354" s="193">
        <f>'PrEP Utilization in PMTCT'!AA53</f>
        <v>0</v>
      </c>
      <c r="AF354" s="193">
        <f>'PrEP Utilization in PMTCT'!AB53</f>
        <v>0</v>
      </c>
      <c r="AG354" s="193">
        <f>'PrEP Utilization in PMTCT'!AC53</f>
        <v>0</v>
      </c>
      <c r="AH354" s="193">
        <f>'PrEP Utilization in PMTCT'!AD53</f>
        <v>0</v>
      </c>
      <c r="AI354" s="193">
        <f>'PrEP Utilization in PMTCT'!AE53</f>
        <v>0</v>
      </c>
      <c r="AJ354" s="193">
        <f>'PrEP Utilization in PMTCT'!AF53</f>
        <v>0</v>
      </c>
      <c r="AK354" s="193">
        <f>'PrEP Utilization in PMTCT'!AG53</f>
        <v>0</v>
      </c>
      <c r="AL354" s="193">
        <f>'PrEP Utilization in PMTCT'!AH53</f>
        <v>0</v>
      </c>
      <c r="AM354" s="190">
        <f t="shared" si="11"/>
        <v>0</v>
      </c>
      <c r="AN354" s="193" t="str">
        <f>'PrEP Utilization in PMTCT'!B$3</f>
        <v>PrEP Utilization in PMTCT Settings version 2.0.0</v>
      </c>
      <c r="AO354" s="197" t="str">
        <f>'PrEP Utilization in PMTCT'!AJ53</f>
        <v/>
      </c>
    </row>
    <row r="355" spans="1:41" s="195" customFormat="1" x14ac:dyDescent="0.25">
      <c r="A355" s="179" t="str">
        <f t="shared" si="10"/>
        <v>202205</v>
      </c>
      <c r="B355" s="180">
        <f>'Prep Partner Performance'!AE$2</f>
        <v>2022</v>
      </c>
      <c r="C355" s="181" t="str">
        <f>'Prep Partner Performance'!Z$2</f>
        <v>05</v>
      </c>
      <c r="D355" s="179">
        <f>'Prep Partner Performance'!G$2</f>
        <v>14943</v>
      </c>
      <c r="E355" s="182" t="str">
        <f>'Prep Partner Performance'!C$2</f>
        <v>Kisima Health Centre</v>
      </c>
      <c r="F355" s="199" t="str">
        <f>'PrEP Utilization in PMTCT'!B57</f>
        <v>PrEP Utilization in PMTCT Postnatal Settings</v>
      </c>
      <c r="G355" s="182" t="str">
        <f>'PrEP Utilization in PMTCT'!C57</f>
        <v>Total Number of Postnatal clients</v>
      </c>
      <c r="H355" s="182" t="str">
        <f>'PrEP Utilization in PMTCT'!D57</f>
        <v>PRP01-41</v>
      </c>
      <c r="I355" s="182">
        <f>'PrEP Utilization in PMTCT'!E57</f>
        <v>0</v>
      </c>
      <c r="J355" s="182">
        <f>'PrEP Utilization in PMTCT'!F57</f>
        <v>0</v>
      </c>
      <c r="K355" s="182">
        <f>'PrEP Utilization in PMTCT'!G57</f>
        <v>0</v>
      </c>
      <c r="L355" s="182">
        <f>'PrEP Utilization in PMTCT'!H57</f>
        <v>0</v>
      </c>
      <c r="M355" s="182">
        <f>'PrEP Utilization in PMTCT'!I57</f>
        <v>0</v>
      </c>
      <c r="N355" s="182">
        <f>'PrEP Utilization in PMTCT'!J57</f>
        <v>0</v>
      </c>
      <c r="O355" s="182">
        <f>'PrEP Utilization in PMTCT'!K57</f>
        <v>0</v>
      </c>
      <c r="P355" s="182">
        <f>'PrEP Utilization in PMTCT'!L57</f>
        <v>0</v>
      </c>
      <c r="Q355" s="182">
        <f>'PrEP Utilization in PMTCT'!M57</f>
        <v>0</v>
      </c>
      <c r="R355" s="182">
        <f>'PrEP Utilization in PMTCT'!N57</f>
        <v>0</v>
      </c>
      <c r="S355" s="182">
        <f>'PrEP Utilization in PMTCT'!O57</f>
        <v>0</v>
      </c>
      <c r="T355" s="182">
        <f>'PrEP Utilization in PMTCT'!P57</f>
        <v>0</v>
      </c>
      <c r="U355" s="182">
        <f>'PrEP Utilization in PMTCT'!Q57</f>
        <v>0</v>
      </c>
      <c r="V355" s="182">
        <f>'PrEP Utilization in PMTCT'!R57</f>
        <v>0</v>
      </c>
      <c r="W355" s="182">
        <f>'PrEP Utilization in PMTCT'!S57</f>
        <v>0</v>
      </c>
      <c r="X355" s="182">
        <f>'PrEP Utilization in PMTCT'!T57</f>
        <v>0</v>
      </c>
      <c r="Y355" s="182">
        <f>'PrEP Utilization in PMTCT'!U57</f>
        <v>0</v>
      </c>
      <c r="Z355" s="182">
        <f>'PrEP Utilization in PMTCT'!V57</f>
        <v>0</v>
      </c>
      <c r="AA355" s="182">
        <f>'PrEP Utilization in PMTCT'!W57</f>
        <v>0</v>
      </c>
      <c r="AB355" s="182">
        <f>'PrEP Utilization in PMTCT'!X57</f>
        <v>0</v>
      </c>
      <c r="AC355" s="182">
        <f>'PrEP Utilization in PMTCT'!Y57</f>
        <v>0</v>
      </c>
      <c r="AD355" s="182">
        <f>'PrEP Utilization in PMTCT'!Z57</f>
        <v>0</v>
      </c>
      <c r="AE355" s="182">
        <f>'PrEP Utilization in PMTCT'!AA57</f>
        <v>0</v>
      </c>
      <c r="AF355" s="182">
        <f>'PrEP Utilization in PMTCT'!AB57</f>
        <v>0</v>
      </c>
      <c r="AG355" s="182">
        <f>'PrEP Utilization in PMTCT'!AC57</f>
        <v>0</v>
      </c>
      <c r="AH355" s="182">
        <f>'PrEP Utilization in PMTCT'!AD57</f>
        <v>0</v>
      </c>
      <c r="AI355" s="182">
        <f>'PrEP Utilization in PMTCT'!AE57</f>
        <v>0</v>
      </c>
      <c r="AJ355" s="182">
        <f>'PrEP Utilization in PMTCT'!AF57</f>
        <v>0</v>
      </c>
      <c r="AK355" s="182">
        <f>'PrEP Utilization in PMTCT'!AG57</f>
        <v>0</v>
      </c>
      <c r="AL355" s="182">
        <f>'PrEP Utilization in PMTCT'!AH57</f>
        <v>0</v>
      </c>
      <c r="AM355" s="179">
        <f t="shared" si="11"/>
        <v>0</v>
      </c>
      <c r="AN355" s="182" t="str">
        <f>'PrEP Utilization in PMTCT'!B$3</f>
        <v>PrEP Utilization in PMTCT Settings version 2.0.0</v>
      </c>
      <c r="AO355" s="197" t="str">
        <f>'PrEP Utilization in PMTCT'!AJ57</f>
        <v/>
      </c>
    </row>
    <row r="356" spans="1:41" x14ac:dyDescent="0.25">
      <c r="A356" s="176" t="str">
        <f t="shared" si="10"/>
        <v>202205</v>
      </c>
      <c r="B356" s="177">
        <f>'Prep Partner Performance'!AE$2</f>
        <v>2022</v>
      </c>
      <c r="C356" s="178" t="str">
        <f>'Prep Partner Performance'!Z$2</f>
        <v>05</v>
      </c>
      <c r="D356" s="176">
        <f>'Prep Partner Performance'!G$2</f>
        <v>14943</v>
      </c>
      <c r="E356" s="175" t="str">
        <f>'Prep Partner Performance'!C$2</f>
        <v>Kisima Health Centre</v>
      </c>
      <c r="F356" s="201" t="str">
        <f>'PrEP Utilization in PMTCT'!B$57</f>
        <v>PrEP Utilization in PMTCT Postnatal Settings</v>
      </c>
      <c r="G356" s="185" t="str">
        <f>'PrEP Utilization in PMTCT'!C58</f>
        <v>Total Number of HIV Pos clients(KP, New P Prev P)</v>
      </c>
      <c r="H356" s="185" t="str">
        <f>'PrEP Utilization in PMTCT'!D58</f>
        <v>PRP01-42</v>
      </c>
      <c r="I356" s="185">
        <f>'PrEP Utilization in PMTCT'!E58</f>
        <v>0</v>
      </c>
      <c r="J356" s="185">
        <f>'PrEP Utilization in PMTCT'!F58</f>
        <v>0</v>
      </c>
      <c r="K356" s="185">
        <f>'PrEP Utilization in PMTCT'!G58</f>
        <v>0</v>
      </c>
      <c r="L356" s="185">
        <f>'PrEP Utilization in PMTCT'!H58</f>
        <v>0</v>
      </c>
      <c r="M356" s="185">
        <f>'PrEP Utilization in PMTCT'!I58</f>
        <v>0</v>
      </c>
      <c r="N356" s="185">
        <f>'PrEP Utilization in PMTCT'!J58</f>
        <v>0</v>
      </c>
      <c r="O356" s="185">
        <f>'PrEP Utilization in PMTCT'!K58</f>
        <v>0</v>
      </c>
      <c r="P356" s="185">
        <f>'PrEP Utilization in PMTCT'!L58</f>
        <v>0</v>
      </c>
      <c r="Q356" s="185">
        <f>'PrEP Utilization in PMTCT'!M58</f>
        <v>0</v>
      </c>
      <c r="R356" s="185">
        <f>'PrEP Utilization in PMTCT'!N58</f>
        <v>0</v>
      </c>
      <c r="S356" s="185">
        <f>'PrEP Utilization in PMTCT'!O58</f>
        <v>0</v>
      </c>
      <c r="T356" s="185">
        <f>'PrEP Utilization in PMTCT'!P58</f>
        <v>0</v>
      </c>
      <c r="U356" s="185">
        <f>'PrEP Utilization in PMTCT'!Q58</f>
        <v>0</v>
      </c>
      <c r="V356" s="185">
        <f>'PrEP Utilization in PMTCT'!R58</f>
        <v>0</v>
      </c>
      <c r="W356" s="185">
        <f>'PrEP Utilization in PMTCT'!S58</f>
        <v>0</v>
      </c>
      <c r="X356" s="185">
        <f>'PrEP Utilization in PMTCT'!T58</f>
        <v>0</v>
      </c>
      <c r="Y356" s="185">
        <f>'PrEP Utilization in PMTCT'!U58</f>
        <v>0</v>
      </c>
      <c r="Z356" s="185">
        <f>'PrEP Utilization in PMTCT'!V58</f>
        <v>0</v>
      </c>
      <c r="AA356" s="185">
        <f>'PrEP Utilization in PMTCT'!W58</f>
        <v>0</v>
      </c>
      <c r="AB356" s="185">
        <f>'PrEP Utilization in PMTCT'!X58</f>
        <v>0</v>
      </c>
      <c r="AC356" s="185">
        <f>'PrEP Utilization in PMTCT'!Y58</f>
        <v>0</v>
      </c>
      <c r="AD356" s="185">
        <f>'PrEP Utilization in PMTCT'!Z58</f>
        <v>0</v>
      </c>
      <c r="AE356" s="185">
        <f>'PrEP Utilization in PMTCT'!AA58</f>
        <v>0</v>
      </c>
      <c r="AF356" s="185">
        <f>'PrEP Utilization in PMTCT'!AB58</f>
        <v>0</v>
      </c>
      <c r="AG356" s="185">
        <f>'PrEP Utilization in PMTCT'!AC58</f>
        <v>0</v>
      </c>
      <c r="AH356" s="185">
        <f>'PrEP Utilization in PMTCT'!AD58</f>
        <v>0</v>
      </c>
      <c r="AI356" s="185">
        <f>'PrEP Utilization in PMTCT'!AE58</f>
        <v>0</v>
      </c>
      <c r="AJ356" s="185">
        <f>'PrEP Utilization in PMTCT'!AF58</f>
        <v>0</v>
      </c>
      <c r="AK356" s="185">
        <f>'PrEP Utilization in PMTCT'!AG58</f>
        <v>0</v>
      </c>
      <c r="AL356" s="185">
        <f>'PrEP Utilization in PMTCT'!AH58</f>
        <v>0</v>
      </c>
      <c r="AM356" s="184">
        <f t="shared" si="11"/>
        <v>0</v>
      </c>
      <c r="AN356" s="185" t="str">
        <f>'PrEP Utilization in PMTCT'!B$3</f>
        <v>PrEP Utilization in PMTCT Settings version 2.0.0</v>
      </c>
      <c r="AO356" s="197">
        <f>'PrEP Utilization in PMTCT'!AJ58</f>
        <v>0</v>
      </c>
    </row>
    <row r="357" spans="1:41" x14ac:dyDescent="0.25">
      <c r="A357" s="176" t="str">
        <f t="shared" si="10"/>
        <v>202205</v>
      </c>
      <c r="B357" s="177">
        <f>'Prep Partner Performance'!AE$2</f>
        <v>2022</v>
      </c>
      <c r="C357" s="178" t="str">
        <f>'Prep Partner Performance'!Z$2</f>
        <v>05</v>
      </c>
      <c r="D357" s="176">
        <f>'Prep Partner Performance'!G$2</f>
        <v>14943</v>
      </c>
      <c r="E357" s="175" t="str">
        <f>'Prep Partner Performance'!C$2</f>
        <v>Kisima Health Centre</v>
      </c>
      <c r="F357" s="201" t="str">
        <f>'PrEP Utilization in PMTCT'!B$57</f>
        <v>PrEP Utilization in PMTCT Postnatal Settings</v>
      </c>
      <c r="G357" s="185" t="str">
        <f>'PrEP Utilization in PMTCT'!C59</f>
        <v>Total Number of clients already on PrEP</v>
      </c>
      <c r="H357" s="185" t="str">
        <f>'PrEP Utilization in PMTCT'!D59</f>
        <v>PRP01-43</v>
      </c>
      <c r="I357" s="185">
        <f>'PrEP Utilization in PMTCT'!E59</f>
        <v>0</v>
      </c>
      <c r="J357" s="185">
        <f>'PrEP Utilization in PMTCT'!F59</f>
        <v>0</v>
      </c>
      <c r="K357" s="185">
        <f>'PrEP Utilization in PMTCT'!G59</f>
        <v>0</v>
      </c>
      <c r="L357" s="185">
        <f>'PrEP Utilization in PMTCT'!H59</f>
        <v>0</v>
      </c>
      <c r="M357" s="185">
        <f>'PrEP Utilization in PMTCT'!I59</f>
        <v>0</v>
      </c>
      <c r="N357" s="185">
        <f>'PrEP Utilization in PMTCT'!J59</f>
        <v>0</v>
      </c>
      <c r="O357" s="185">
        <f>'PrEP Utilization in PMTCT'!K59</f>
        <v>0</v>
      </c>
      <c r="P357" s="185">
        <f>'PrEP Utilization in PMTCT'!L59</f>
        <v>0</v>
      </c>
      <c r="Q357" s="185">
        <f>'PrEP Utilization in PMTCT'!M59</f>
        <v>0</v>
      </c>
      <c r="R357" s="185">
        <f>'PrEP Utilization in PMTCT'!N59</f>
        <v>0</v>
      </c>
      <c r="S357" s="185">
        <f>'PrEP Utilization in PMTCT'!O59</f>
        <v>0</v>
      </c>
      <c r="T357" s="185">
        <f>'PrEP Utilization in PMTCT'!P59</f>
        <v>0</v>
      </c>
      <c r="U357" s="185">
        <f>'PrEP Utilization in PMTCT'!Q59</f>
        <v>0</v>
      </c>
      <c r="V357" s="185">
        <f>'PrEP Utilization in PMTCT'!R59</f>
        <v>0</v>
      </c>
      <c r="W357" s="185">
        <f>'PrEP Utilization in PMTCT'!S59</f>
        <v>0</v>
      </c>
      <c r="X357" s="185">
        <f>'PrEP Utilization in PMTCT'!T59</f>
        <v>0</v>
      </c>
      <c r="Y357" s="185">
        <f>'PrEP Utilization in PMTCT'!U59</f>
        <v>0</v>
      </c>
      <c r="Z357" s="185">
        <f>'PrEP Utilization in PMTCT'!V59</f>
        <v>0</v>
      </c>
      <c r="AA357" s="185">
        <f>'PrEP Utilization in PMTCT'!W59</f>
        <v>0</v>
      </c>
      <c r="AB357" s="185">
        <f>'PrEP Utilization in PMTCT'!X59</f>
        <v>0</v>
      </c>
      <c r="AC357" s="185">
        <f>'PrEP Utilization in PMTCT'!Y59</f>
        <v>0</v>
      </c>
      <c r="AD357" s="185">
        <f>'PrEP Utilization in PMTCT'!Z59</f>
        <v>0</v>
      </c>
      <c r="AE357" s="185">
        <f>'PrEP Utilization in PMTCT'!AA59</f>
        <v>0</v>
      </c>
      <c r="AF357" s="185">
        <f>'PrEP Utilization in PMTCT'!AB59</f>
        <v>0</v>
      </c>
      <c r="AG357" s="185">
        <f>'PrEP Utilization in PMTCT'!AC59</f>
        <v>0</v>
      </c>
      <c r="AH357" s="185">
        <f>'PrEP Utilization in PMTCT'!AD59</f>
        <v>0</v>
      </c>
      <c r="AI357" s="185">
        <f>'PrEP Utilization in PMTCT'!AE59</f>
        <v>0</v>
      </c>
      <c r="AJ357" s="185">
        <f>'PrEP Utilization in PMTCT'!AF59</f>
        <v>0</v>
      </c>
      <c r="AK357" s="185">
        <f>'PrEP Utilization in PMTCT'!AG59</f>
        <v>0</v>
      </c>
      <c r="AL357" s="185">
        <f>'PrEP Utilization in PMTCT'!AH59</f>
        <v>0</v>
      </c>
      <c r="AM357" s="184">
        <f t="shared" si="11"/>
        <v>0</v>
      </c>
      <c r="AN357" s="185" t="str">
        <f>'PrEP Utilization in PMTCT'!B$3</f>
        <v>PrEP Utilization in PMTCT Settings version 2.0.0</v>
      </c>
      <c r="AO357" s="197" t="str">
        <f>'PrEP Utilization in PMTCT'!AJ59</f>
        <v/>
      </c>
    </row>
    <row r="358" spans="1:41" x14ac:dyDescent="0.25">
      <c r="A358" s="176" t="str">
        <f t="shared" si="10"/>
        <v>202205</v>
      </c>
      <c r="B358" s="177">
        <f>'Prep Partner Performance'!AE$2</f>
        <v>2022</v>
      </c>
      <c r="C358" s="178" t="str">
        <f>'Prep Partner Performance'!Z$2</f>
        <v>05</v>
      </c>
      <c r="D358" s="176">
        <f>'Prep Partner Performance'!G$2</f>
        <v>14943</v>
      </c>
      <c r="E358" s="175" t="str">
        <f>'Prep Partner Performance'!C$2</f>
        <v>Kisima Health Centre</v>
      </c>
      <c r="F358" s="201" t="str">
        <f>'PrEP Utilization in PMTCT'!B$57</f>
        <v>PrEP Utilization in PMTCT Postnatal Settings</v>
      </c>
      <c r="G358" s="185" t="str">
        <f>'PrEP Utilization in PMTCT'!C60</f>
        <v>Number Eligible for Screening HIV Risk</v>
      </c>
      <c r="H358" s="185" t="str">
        <f>'PrEP Utilization in PMTCT'!D60</f>
        <v>PRP01-431</v>
      </c>
      <c r="I358" s="185">
        <f>'PrEP Utilization in PMTCT'!E60</f>
        <v>0</v>
      </c>
      <c r="J358" s="185">
        <f>'PrEP Utilization in PMTCT'!F60</f>
        <v>0</v>
      </c>
      <c r="K358" s="185">
        <f>'PrEP Utilization in PMTCT'!G60</f>
        <v>0</v>
      </c>
      <c r="L358" s="185">
        <f>'PrEP Utilization in PMTCT'!H60</f>
        <v>0</v>
      </c>
      <c r="M358" s="185">
        <f>'PrEP Utilization in PMTCT'!I60</f>
        <v>0</v>
      </c>
      <c r="N358" s="185">
        <f>'PrEP Utilization in PMTCT'!J60</f>
        <v>0</v>
      </c>
      <c r="O358" s="185">
        <f>'PrEP Utilization in PMTCT'!K60</f>
        <v>0</v>
      </c>
      <c r="P358" s="185">
        <f>'PrEP Utilization in PMTCT'!L60</f>
        <v>0</v>
      </c>
      <c r="Q358" s="185">
        <f>'PrEP Utilization in PMTCT'!M60</f>
        <v>0</v>
      </c>
      <c r="R358" s="185">
        <f>'PrEP Utilization in PMTCT'!N60</f>
        <v>0</v>
      </c>
      <c r="S358" s="185">
        <f>'PrEP Utilization in PMTCT'!O60</f>
        <v>0</v>
      </c>
      <c r="T358" s="185">
        <f>'PrEP Utilization in PMTCT'!P60</f>
        <v>0</v>
      </c>
      <c r="U358" s="185">
        <f>'PrEP Utilization in PMTCT'!Q60</f>
        <v>0</v>
      </c>
      <c r="V358" s="185">
        <f>'PrEP Utilization in PMTCT'!R60</f>
        <v>0</v>
      </c>
      <c r="W358" s="185">
        <f>'PrEP Utilization in PMTCT'!S60</f>
        <v>0</v>
      </c>
      <c r="X358" s="185">
        <f>'PrEP Utilization in PMTCT'!T60</f>
        <v>0</v>
      </c>
      <c r="Y358" s="185">
        <f>'PrEP Utilization in PMTCT'!U60</f>
        <v>0</v>
      </c>
      <c r="Z358" s="185">
        <f>'PrEP Utilization in PMTCT'!V60</f>
        <v>0</v>
      </c>
      <c r="AA358" s="185">
        <f>'PrEP Utilization in PMTCT'!W60</f>
        <v>0</v>
      </c>
      <c r="AB358" s="185">
        <f>'PrEP Utilization in PMTCT'!X60</f>
        <v>0</v>
      </c>
      <c r="AC358" s="185">
        <f>'PrEP Utilization in PMTCT'!Y60</f>
        <v>0</v>
      </c>
      <c r="AD358" s="185">
        <f>'PrEP Utilization in PMTCT'!Z60</f>
        <v>0</v>
      </c>
      <c r="AE358" s="185">
        <f>'PrEP Utilization in PMTCT'!AA60</f>
        <v>0</v>
      </c>
      <c r="AF358" s="185">
        <f>'PrEP Utilization in PMTCT'!AB60</f>
        <v>0</v>
      </c>
      <c r="AG358" s="185">
        <f>'PrEP Utilization in PMTCT'!AC60</f>
        <v>0</v>
      </c>
      <c r="AH358" s="185">
        <f>'PrEP Utilization in PMTCT'!AD60</f>
        <v>0</v>
      </c>
      <c r="AI358" s="185">
        <f>'PrEP Utilization in PMTCT'!AE60</f>
        <v>0</v>
      </c>
      <c r="AJ358" s="185">
        <f>'PrEP Utilization in PMTCT'!AF60</f>
        <v>0</v>
      </c>
      <c r="AK358" s="185">
        <f>'PrEP Utilization in PMTCT'!AG60</f>
        <v>0</v>
      </c>
      <c r="AL358" s="185">
        <f>'PrEP Utilization in PMTCT'!AH60</f>
        <v>0</v>
      </c>
      <c r="AM358" s="184">
        <f t="shared" si="11"/>
        <v>0</v>
      </c>
      <c r="AN358" s="185" t="str">
        <f>'PrEP Utilization in PMTCT'!B$3</f>
        <v>PrEP Utilization in PMTCT Settings version 2.0.0</v>
      </c>
      <c r="AO358" s="197">
        <f>'PrEP Utilization in PMTCT'!AJ60</f>
        <v>0</v>
      </c>
    </row>
    <row r="359" spans="1:41" x14ac:dyDescent="0.25">
      <c r="A359" s="176" t="str">
        <f t="shared" si="10"/>
        <v>202205</v>
      </c>
      <c r="B359" s="177">
        <f>'Prep Partner Performance'!AE$2</f>
        <v>2022</v>
      </c>
      <c r="C359" s="178" t="str">
        <f>'Prep Partner Performance'!Z$2</f>
        <v>05</v>
      </c>
      <c r="D359" s="176">
        <f>'Prep Partner Performance'!G$2</f>
        <v>14943</v>
      </c>
      <c r="E359" s="175" t="str">
        <f>'Prep Partner Performance'!C$2</f>
        <v>Kisima Health Centre</v>
      </c>
      <c r="F359" s="201" t="str">
        <f>'PrEP Utilization in PMTCT'!B$57</f>
        <v>PrEP Utilization in PMTCT Postnatal Settings</v>
      </c>
      <c r="G359" s="185" t="str">
        <f>'PrEP Utilization in PMTCT'!C61</f>
        <v>Number Screened for HIV Risk</v>
      </c>
      <c r="H359" s="185" t="str">
        <f>'PrEP Utilization in PMTCT'!D61</f>
        <v>PRP01-44</v>
      </c>
      <c r="I359" s="185">
        <f>'PrEP Utilization in PMTCT'!E61</f>
        <v>0</v>
      </c>
      <c r="J359" s="185">
        <f>'PrEP Utilization in PMTCT'!F61</f>
        <v>0</v>
      </c>
      <c r="K359" s="185">
        <f>'PrEP Utilization in PMTCT'!G61</f>
        <v>0</v>
      </c>
      <c r="L359" s="185">
        <f>'PrEP Utilization in PMTCT'!H61</f>
        <v>0</v>
      </c>
      <c r="M359" s="185">
        <f>'PrEP Utilization in PMTCT'!I61</f>
        <v>0</v>
      </c>
      <c r="N359" s="185">
        <f>'PrEP Utilization in PMTCT'!J61</f>
        <v>0</v>
      </c>
      <c r="O359" s="185">
        <f>'PrEP Utilization in PMTCT'!K61</f>
        <v>0</v>
      </c>
      <c r="P359" s="185">
        <f>'PrEP Utilization in PMTCT'!L61</f>
        <v>0</v>
      </c>
      <c r="Q359" s="185">
        <f>'PrEP Utilization in PMTCT'!M61</f>
        <v>0</v>
      </c>
      <c r="R359" s="185">
        <f>'PrEP Utilization in PMTCT'!N61</f>
        <v>0</v>
      </c>
      <c r="S359" s="185">
        <f>'PrEP Utilization in PMTCT'!O61</f>
        <v>0</v>
      </c>
      <c r="T359" s="185">
        <f>'PrEP Utilization in PMTCT'!P61</f>
        <v>0</v>
      </c>
      <c r="U359" s="185">
        <f>'PrEP Utilization in PMTCT'!Q61</f>
        <v>0</v>
      </c>
      <c r="V359" s="185">
        <f>'PrEP Utilization in PMTCT'!R61</f>
        <v>0</v>
      </c>
      <c r="W359" s="185">
        <f>'PrEP Utilization in PMTCT'!S61</f>
        <v>0</v>
      </c>
      <c r="X359" s="185">
        <f>'PrEP Utilization in PMTCT'!T61</f>
        <v>0</v>
      </c>
      <c r="Y359" s="185">
        <f>'PrEP Utilization in PMTCT'!U61</f>
        <v>0</v>
      </c>
      <c r="Z359" s="185">
        <f>'PrEP Utilization in PMTCT'!V61</f>
        <v>0</v>
      </c>
      <c r="AA359" s="185">
        <f>'PrEP Utilization in PMTCT'!W61</f>
        <v>0</v>
      </c>
      <c r="AB359" s="185">
        <f>'PrEP Utilization in PMTCT'!X61</f>
        <v>0</v>
      </c>
      <c r="AC359" s="185">
        <f>'PrEP Utilization in PMTCT'!Y61</f>
        <v>0</v>
      </c>
      <c r="AD359" s="185">
        <f>'PrEP Utilization in PMTCT'!Z61</f>
        <v>0</v>
      </c>
      <c r="AE359" s="185">
        <f>'PrEP Utilization in PMTCT'!AA61</f>
        <v>0</v>
      </c>
      <c r="AF359" s="185">
        <f>'PrEP Utilization in PMTCT'!AB61</f>
        <v>0</v>
      </c>
      <c r="AG359" s="185">
        <f>'PrEP Utilization in PMTCT'!AC61</f>
        <v>0</v>
      </c>
      <c r="AH359" s="185">
        <f>'PrEP Utilization in PMTCT'!AD61</f>
        <v>0</v>
      </c>
      <c r="AI359" s="185">
        <f>'PrEP Utilization in PMTCT'!AE61</f>
        <v>0</v>
      </c>
      <c r="AJ359" s="185">
        <f>'PrEP Utilization in PMTCT'!AF61</f>
        <v>0</v>
      </c>
      <c r="AK359" s="185">
        <f>'PrEP Utilization in PMTCT'!AG61</f>
        <v>0</v>
      </c>
      <c r="AL359" s="185">
        <f>'PrEP Utilization in PMTCT'!AH61</f>
        <v>0</v>
      </c>
      <c r="AM359" s="184">
        <f t="shared" si="11"/>
        <v>0</v>
      </c>
      <c r="AN359" s="185" t="str">
        <f>'PrEP Utilization in PMTCT'!B$3</f>
        <v>PrEP Utilization in PMTCT Settings version 2.0.0</v>
      </c>
      <c r="AO359" s="197" t="str">
        <f>'PrEP Utilization in PMTCT'!AJ61</f>
        <v/>
      </c>
    </row>
    <row r="360" spans="1:41" x14ac:dyDescent="0.25">
      <c r="A360" s="176" t="str">
        <f t="shared" si="10"/>
        <v>202205</v>
      </c>
      <c r="B360" s="177">
        <f>'Prep Partner Performance'!AE$2</f>
        <v>2022</v>
      </c>
      <c r="C360" s="178" t="str">
        <f>'Prep Partner Performance'!Z$2</f>
        <v>05</v>
      </c>
      <c r="D360" s="176">
        <f>'Prep Partner Performance'!G$2</f>
        <v>14943</v>
      </c>
      <c r="E360" s="175" t="str">
        <f>'Prep Partner Performance'!C$2</f>
        <v>Kisima Health Centre</v>
      </c>
      <c r="F360" s="201" t="str">
        <f>'PrEP Utilization in PMTCT'!B$57</f>
        <v>PrEP Utilization in PMTCT Postnatal Settings</v>
      </c>
      <c r="G360" s="185" t="str">
        <f>'PrEP Utilization in PMTCT'!C62</f>
        <v>Number Eligible for PrEP</v>
      </c>
      <c r="H360" s="185" t="str">
        <f>'PrEP Utilization in PMTCT'!D62</f>
        <v>PRP01-45</v>
      </c>
      <c r="I360" s="185">
        <f>'PrEP Utilization in PMTCT'!E62</f>
        <v>0</v>
      </c>
      <c r="J360" s="185">
        <f>'PrEP Utilization in PMTCT'!F62</f>
        <v>0</v>
      </c>
      <c r="K360" s="185">
        <f>'PrEP Utilization in PMTCT'!G62</f>
        <v>0</v>
      </c>
      <c r="L360" s="185">
        <f>'PrEP Utilization in PMTCT'!H62</f>
        <v>0</v>
      </c>
      <c r="M360" s="185">
        <f>'PrEP Utilization in PMTCT'!I62</f>
        <v>0</v>
      </c>
      <c r="N360" s="185">
        <f>'PrEP Utilization in PMTCT'!J62</f>
        <v>0</v>
      </c>
      <c r="O360" s="185">
        <f>'PrEP Utilization in PMTCT'!K62</f>
        <v>0</v>
      </c>
      <c r="P360" s="185">
        <f>'PrEP Utilization in PMTCT'!L62</f>
        <v>0</v>
      </c>
      <c r="Q360" s="185">
        <f>'PrEP Utilization in PMTCT'!M62</f>
        <v>0</v>
      </c>
      <c r="R360" s="185">
        <f>'PrEP Utilization in PMTCT'!N62</f>
        <v>0</v>
      </c>
      <c r="S360" s="185">
        <f>'PrEP Utilization in PMTCT'!O62</f>
        <v>0</v>
      </c>
      <c r="T360" s="185">
        <f>'PrEP Utilization in PMTCT'!P62</f>
        <v>0</v>
      </c>
      <c r="U360" s="185">
        <f>'PrEP Utilization in PMTCT'!Q62</f>
        <v>0</v>
      </c>
      <c r="V360" s="185">
        <f>'PrEP Utilization in PMTCT'!R62</f>
        <v>0</v>
      </c>
      <c r="W360" s="185">
        <f>'PrEP Utilization in PMTCT'!S62</f>
        <v>0</v>
      </c>
      <c r="X360" s="185">
        <f>'PrEP Utilization in PMTCT'!T62</f>
        <v>0</v>
      </c>
      <c r="Y360" s="185">
        <f>'PrEP Utilization in PMTCT'!U62</f>
        <v>0</v>
      </c>
      <c r="Z360" s="185">
        <f>'PrEP Utilization in PMTCT'!V62</f>
        <v>0</v>
      </c>
      <c r="AA360" s="185">
        <f>'PrEP Utilization in PMTCT'!W62</f>
        <v>0</v>
      </c>
      <c r="AB360" s="185">
        <f>'PrEP Utilization in PMTCT'!X62</f>
        <v>0</v>
      </c>
      <c r="AC360" s="185">
        <f>'PrEP Utilization in PMTCT'!Y62</f>
        <v>0</v>
      </c>
      <c r="AD360" s="185">
        <f>'PrEP Utilization in PMTCT'!Z62</f>
        <v>0</v>
      </c>
      <c r="AE360" s="185">
        <f>'PrEP Utilization in PMTCT'!AA62</f>
        <v>0</v>
      </c>
      <c r="AF360" s="185">
        <f>'PrEP Utilization in PMTCT'!AB62</f>
        <v>0</v>
      </c>
      <c r="AG360" s="185">
        <f>'PrEP Utilization in PMTCT'!AC62</f>
        <v>0</v>
      </c>
      <c r="AH360" s="185">
        <f>'PrEP Utilization in PMTCT'!AD62</f>
        <v>0</v>
      </c>
      <c r="AI360" s="185">
        <f>'PrEP Utilization in PMTCT'!AE62</f>
        <v>0</v>
      </c>
      <c r="AJ360" s="185">
        <f>'PrEP Utilization in PMTCT'!AF62</f>
        <v>0</v>
      </c>
      <c r="AK360" s="185">
        <f>'PrEP Utilization in PMTCT'!AG62</f>
        <v>0</v>
      </c>
      <c r="AL360" s="185">
        <f>'PrEP Utilization in PMTCT'!AH62</f>
        <v>0</v>
      </c>
      <c r="AM360" s="184">
        <f t="shared" si="11"/>
        <v>0</v>
      </c>
      <c r="AN360" s="185" t="str">
        <f>'PrEP Utilization in PMTCT'!B$3</f>
        <v>PrEP Utilization in PMTCT Settings version 2.0.0</v>
      </c>
      <c r="AO360" s="197" t="str">
        <f>'PrEP Utilization in PMTCT'!AJ62</f>
        <v/>
      </c>
    </row>
    <row r="361" spans="1:41" x14ac:dyDescent="0.25">
      <c r="A361" s="176" t="str">
        <f t="shared" si="10"/>
        <v>202205</v>
      </c>
      <c r="B361" s="177">
        <f>'Prep Partner Performance'!AE$2</f>
        <v>2022</v>
      </c>
      <c r="C361" s="178" t="str">
        <f>'Prep Partner Performance'!Z$2</f>
        <v>05</v>
      </c>
      <c r="D361" s="176">
        <f>'Prep Partner Performance'!G$2</f>
        <v>14943</v>
      </c>
      <c r="E361" s="175" t="str">
        <f>'Prep Partner Performance'!C$2</f>
        <v>Kisima Health Centre</v>
      </c>
      <c r="F361" s="201" t="str">
        <f>'PrEP Utilization in PMTCT'!B$57</f>
        <v>PrEP Utilization in PMTCT Postnatal Settings</v>
      </c>
      <c r="G361" s="185" t="str">
        <f>'PrEP Utilization in PMTCT'!C63</f>
        <v>Number Started/enrolled on PrEP</v>
      </c>
      <c r="H361" s="185" t="str">
        <f>'PrEP Utilization in PMTCT'!D63</f>
        <v>PRP01-46</v>
      </c>
      <c r="I361" s="185">
        <f>'PrEP Utilization in PMTCT'!E63</f>
        <v>0</v>
      </c>
      <c r="J361" s="185">
        <f>'PrEP Utilization in PMTCT'!F63</f>
        <v>0</v>
      </c>
      <c r="K361" s="185">
        <f>'PrEP Utilization in PMTCT'!G63</f>
        <v>0</v>
      </c>
      <c r="L361" s="185">
        <f>'PrEP Utilization in PMTCT'!H63</f>
        <v>0</v>
      </c>
      <c r="M361" s="185">
        <f>'PrEP Utilization in PMTCT'!I63</f>
        <v>0</v>
      </c>
      <c r="N361" s="185">
        <f>'PrEP Utilization in PMTCT'!J63</f>
        <v>0</v>
      </c>
      <c r="O361" s="185">
        <f>'PrEP Utilization in PMTCT'!K63</f>
        <v>0</v>
      </c>
      <c r="P361" s="185">
        <f>'PrEP Utilization in PMTCT'!L63</f>
        <v>0</v>
      </c>
      <c r="Q361" s="185">
        <f>'PrEP Utilization in PMTCT'!M63</f>
        <v>0</v>
      </c>
      <c r="R361" s="185">
        <f>'PrEP Utilization in PMTCT'!N63</f>
        <v>0</v>
      </c>
      <c r="S361" s="185">
        <f>'PrEP Utilization in PMTCT'!O63</f>
        <v>0</v>
      </c>
      <c r="T361" s="185">
        <f>'PrEP Utilization in PMTCT'!P63</f>
        <v>0</v>
      </c>
      <c r="U361" s="185">
        <f>'PrEP Utilization in PMTCT'!Q63</f>
        <v>0</v>
      </c>
      <c r="V361" s="185">
        <f>'PrEP Utilization in PMTCT'!R63</f>
        <v>0</v>
      </c>
      <c r="W361" s="185">
        <f>'PrEP Utilization in PMTCT'!S63</f>
        <v>0</v>
      </c>
      <c r="X361" s="185">
        <f>'PrEP Utilization in PMTCT'!T63</f>
        <v>0</v>
      </c>
      <c r="Y361" s="185">
        <f>'PrEP Utilization in PMTCT'!U63</f>
        <v>0</v>
      </c>
      <c r="Z361" s="185">
        <f>'PrEP Utilization in PMTCT'!V63</f>
        <v>0</v>
      </c>
      <c r="AA361" s="185">
        <f>'PrEP Utilization in PMTCT'!W63</f>
        <v>0</v>
      </c>
      <c r="AB361" s="185">
        <f>'PrEP Utilization in PMTCT'!X63</f>
        <v>0</v>
      </c>
      <c r="AC361" s="185">
        <f>'PrEP Utilization in PMTCT'!Y63</f>
        <v>0</v>
      </c>
      <c r="AD361" s="185">
        <f>'PrEP Utilization in PMTCT'!Z63</f>
        <v>0</v>
      </c>
      <c r="AE361" s="185">
        <f>'PrEP Utilization in PMTCT'!AA63</f>
        <v>0</v>
      </c>
      <c r="AF361" s="185">
        <f>'PrEP Utilization in PMTCT'!AB63</f>
        <v>0</v>
      </c>
      <c r="AG361" s="185">
        <f>'PrEP Utilization in PMTCT'!AC63</f>
        <v>0</v>
      </c>
      <c r="AH361" s="185">
        <f>'PrEP Utilization in PMTCT'!AD63</f>
        <v>0</v>
      </c>
      <c r="AI361" s="185">
        <f>'PrEP Utilization in PMTCT'!AE63</f>
        <v>0</v>
      </c>
      <c r="AJ361" s="185">
        <f>'PrEP Utilization in PMTCT'!AF63</f>
        <v>0</v>
      </c>
      <c r="AK361" s="185">
        <f>'PrEP Utilization in PMTCT'!AG63</f>
        <v>0</v>
      </c>
      <c r="AL361" s="185">
        <f>'PrEP Utilization in PMTCT'!AH63</f>
        <v>0</v>
      </c>
      <c r="AM361" s="184">
        <f t="shared" si="11"/>
        <v>0</v>
      </c>
      <c r="AN361" s="185" t="str">
        <f>'PrEP Utilization in PMTCT'!B$3</f>
        <v>PrEP Utilization in PMTCT Settings version 2.0.0</v>
      </c>
      <c r="AO361" s="197" t="str">
        <f>'PrEP Utilization in PMTCT'!AJ63</f>
        <v/>
      </c>
    </row>
    <row r="362" spans="1:41" x14ac:dyDescent="0.25">
      <c r="A362" s="176" t="str">
        <f t="shared" si="10"/>
        <v>202205</v>
      </c>
      <c r="B362" s="177">
        <f>'Prep Partner Performance'!AE$2</f>
        <v>2022</v>
      </c>
      <c r="C362" s="178" t="str">
        <f>'Prep Partner Performance'!Z$2</f>
        <v>05</v>
      </c>
      <c r="D362" s="176">
        <f>'Prep Partner Performance'!G$2</f>
        <v>14943</v>
      </c>
      <c r="E362" s="175" t="str">
        <f>'Prep Partner Performance'!C$2</f>
        <v>Kisima Health Centre</v>
      </c>
      <c r="F362" s="201" t="str">
        <f>'PrEP Utilization in PMTCT'!B$57</f>
        <v>PrEP Utilization in PMTCT Postnatal Settings</v>
      </c>
      <c r="G362" s="185" t="str">
        <f>'PrEP Utilization in PMTCT'!C64</f>
        <v>Number Declined PrEP</v>
      </c>
      <c r="H362" s="185" t="str">
        <f>'PrEP Utilization in PMTCT'!D64</f>
        <v>PRP01-47</v>
      </c>
      <c r="I362" s="185">
        <f>'PrEP Utilization in PMTCT'!E64</f>
        <v>0</v>
      </c>
      <c r="J362" s="185">
        <f>'PrEP Utilization in PMTCT'!F64</f>
        <v>0</v>
      </c>
      <c r="K362" s="185">
        <f>'PrEP Utilization in PMTCT'!G64</f>
        <v>0</v>
      </c>
      <c r="L362" s="185">
        <f>'PrEP Utilization in PMTCT'!H64</f>
        <v>0</v>
      </c>
      <c r="M362" s="185">
        <f>'PrEP Utilization in PMTCT'!I64</f>
        <v>0</v>
      </c>
      <c r="N362" s="185">
        <f>'PrEP Utilization in PMTCT'!J64</f>
        <v>0</v>
      </c>
      <c r="O362" s="185">
        <f>'PrEP Utilization in PMTCT'!K64</f>
        <v>0</v>
      </c>
      <c r="P362" s="185">
        <f>'PrEP Utilization in PMTCT'!L64</f>
        <v>0</v>
      </c>
      <c r="Q362" s="185">
        <f>'PrEP Utilization in PMTCT'!M64</f>
        <v>0</v>
      </c>
      <c r="R362" s="185">
        <f>'PrEP Utilization in PMTCT'!N64</f>
        <v>0</v>
      </c>
      <c r="S362" s="185">
        <f>'PrEP Utilization in PMTCT'!O64</f>
        <v>0</v>
      </c>
      <c r="T362" s="185">
        <f>'PrEP Utilization in PMTCT'!P64</f>
        <v>0</v>
      </c>
      <c r="U362" s="185">
        <f>'PrEP Utilization in PMTCT'!Q64</f>
        <v>0</v>
      </c>
      <c r="V362" s="185">
        <f>'PrEP Utilization in PMTCT'!R64</f>
        <v>0</v>
      </c>
      <c r="W362" s="185">
        <f>'PrEP Utilization in PMTCT'!S64</f>
        <v>0</v>
      </c>
      <c r="X362" s="185">
        <f>'PrEP Utilization in PMTCT'!T64</f>
        <v>0</v>
      </c>
      <c r="Y362" s="185">
        <f>'PrEP Utilization in PMTCT'!U64</f>
        <v>0</v>
      </c>
      <c r="Z362" s="185">
        <f>'PrEP Utilization in PMTCT'!V64</f>
        <v>0</v>
      </c>
      <c r="AA362" s="185">
        <f>'PrEP Utilization in PMTCT'!W64</f>
        <v>0</v>
      </c>
      <c r="AB362" s="185">
        <f>'PrEP Utilization in PMTCT'!X64</f>
        <v>0</v>
      </c>
      <c r="AC362" s="185">
        <f>'PrEP Utilization in PMTCT'!Y64</f>
        <v>0</v>
      </c>
      <c r="AD362" s="185">
        <f>'PrEP Utilization in PMTCT'!Z64</f>
        <v>0</v>
      </c>
      <c r="AE362" s="185">
        <f>'PrEP Utilization in PMTCT'!AA64</f>
        <v>0</v>
      </c>
      <c r="AF362" s="185">
        <f>'PrEP Utilization in PMTCT'!AB64</f>
        <v>0</v>
      </c>
      <c r="AG362" s="185">
        <f>'PrEP Utilization in PMTCT'!AC64</f>
        <v>0</v>
      </c>
      <c r="AH362" s="185">
        <f>'PrEP Utilization in PMTCT'!AD64</f>
        <v>0</v>
      </c>
      <c r="AI362" s="185">
        <f>'PrEP Utilization in PMTCT'!AE64</f>
        <v>0</v>
      </c>
      <c r="AJ362" s="185">
        <f>'PrEP Utilization in PMTCT'!AF64</f>
        <v>0</v>
      </c>
      <c r="AK362" s="185">
        <f>'PrEP Utilization in PMTCT'!AG64</f>
        <v>0</v>
      </c>
      <c r="AL362" s="185">
        <f>'PrEP Utilization in PMTCT'!AH64</f>
        <v>0</v>
      </c>
      <c r="AM362" s="184">
        <f t="shared" si="11"/>
        <v>0</v>
      </c>
      <c r="AN362" s="185" t="str">
        <f>'PrEP Utilization in PMTCT'!B$3</f>
        <v>PrEP Utilization in PMTCT Settings version 2.0.0</v>
      </c>
      <c r="AO362" s="197" t="str">
        <f>'PrEP Utilization in PMTCT'!AJ64</f>
        <v/>
      </c>
    </row>
    <row r="363" spans="1:41" x14ac:dyDescent="0.25">
      <c r="A363" s="176" t="str">
        <f t="shared" si="10"/>
        <v>202205</v>
      </c>
      <c r="B363" s="177">
        <f>'Prep Partner Performance'!AE$2</f>
        <v>2022</v>
      </c>
      <c r="C363" s="178" t="str">
        <f>'Prep Partner Performance'!Z$2</f>
        <v>05</v>
      </c>
      <c r="D363" s="176">
        <f>'Prep Partner Performance'!G$2</f>
        <v>14943</v>
      </c>
      <c r="E363" s="175" t="str">
        <f>'Prep Partner Performance'!C$2</f>
        <v>Kisima Health Centre</v>
      </c>
      <c r="F363" s="201" t="str">
        <f>'PrEP Utilization in PMTCT'!B$57</f>
        <v>PrEP Utilization in PMTCT Postnatal Settings</v>
      </c>
      <c r="G363" s="185" t="str">
        <f>'PrEP Utilization in PMTCT'!C65</f>
        <v>Number of clients currently on PrEP</v>
      </c>
      <c r="H363" s="185" t="str">
        <f>'PrEP Utilization in PMTCT'!D65</f>
        <v>PRP01-48</v>
      </c>
      <c r="I363" s="185">
        <f>'PrEP Utilization in PMTCT'!E65</f>
        <v>0</v>
      </c>
      <c r="J363" s="185">
        <f>'PrEP Utilization in PMTCT'!F65</f>
        <v>0</v>
      </c>
      <c r="K363" s="185">
        <f>'PrEP Utilization in PMTCT'!G65</f>
        <v>0</v>
      </c>
      <c r="L363" s="185">
        <f>'PrEP Utilization in PMTCT'!H65</f>
        <v>0</v>
      </c>
      <c r="M363" s="185">
        <f>'PrEP Utilization in PMTCT'!I65</f>
        <v>0</v>
      </c>
      <c r="N363" s="185">
        <f>'PrEP Utilization in PMTCT'!J65</f>
        <v>0</v>
      </c>
      <c r="O363" s="185">
        <f>'PrEP Utilization in PMTCT'!K65</f>
        <v>0</v>
      </c>
      <c r="P363" s="185">
        <f>'PrEP Utilization in PMTCT'!L65</f>
        <v>0</v>
      </c>
      <c r="Q363" s="185">
        <f>'PrEP Utilization in PMTCT'!M65</f>
        <v>0</v>
      </c>
      <c r="R363" s="185">
        <f>'PrEP Utilization in PMTCT'!N65</f>
        <v>0</v>
      </c>
      <c r="S363" s="185">
        <f>'PrEP Utilization in PMTCT'!O65</f>
        <v>0</v>
      </c>
      <c r="T363" s="185">
        <f>'PrEP Utilization in PMTCT'!P65</f>
        <v>0</v>
      </c>
      <c r="U363" s="185">
        <f>'PrEP Utilization in PMTCT'!Q65</f>
        <v>0</v>
      </c>
      <c r="V363" s="185">
        <f>'PrEP Utilization in PMTCT'!R65</f>
        <v>0</v>
      </c>
      <c r="W363" s="185">
        <f>'PrEP Utilization in PMTCT'!S65</f>
        <v>0</v>
      </c>
      <c r="X363" s="185">
        <f>'PrEP Utilization in PMTCT'!T65</f>
        <v>0</v>
      </c>
      <c r="Y363" s="185">
        <f>'PrEP Utilization in PMTCT'!U65</f>
        <v>0</v>
      </c>
      <c r="Z363" s="185">
        <f>'PrEP Utilization in PMTCT'!V65</f>
        <v>0</v>
      </c>
      <c r="AA363" s="185">
        <f>'PrEP Utilization in PMTCT'!W65</f>
        <v>0</v>
      </c>
      <c r="AB363" s="185">
        <f>'PrEP Utilization in PMTCT'!X65</f>
        <v>0</v>
      </c>
      <c r="AC363" s="185">
        <f>'PrEP Utilization in PMTCT'!Y65</f>
        <v>0</v>
      </c>
      <c r="AD363" s="185">
        <f>'PrEP Utilization in PMTCT'!Z65</f>
        <v>0</v>
      </c>
      <c r="AE363" s="185">
        <f>'PrEP Utilization in PMTCT'!AA65</f>
        <v>0</v>
      </c>
      <c r="AF363" s="185">
        <f>'PrEP Utilization in PMTCT'!AB65</f>
        <v>0</v>
      </c>
      <c r="AG363" s="185">
        <f>'PrEP Utilization in PMTCT'!AC65</f>
        <v>0</v>
      </c>
      <c r="AH363" s="185">
        <f>'PrEP Utilization in PMTCT'!AD65</f>
        <v>0</v>
      </c>
      <c r="AI363" s="185">
        <f>'PrEP Utilization in PMTCT'!AE65</f>
        <v>0</v>
      </c>
      <c r="AJ363" s="185">
        <f>'PrEP Utilization in PMTCT'!AF65</f>
        <v>0</v>
      </c>
      <c r="AK363" s="185">
        <f>'PrEP Utilization in PMTCT'!AG65</f>
        <v>0</v>
      </c>
      <c r="AL363" s="185">
        <f>'PrEP Utilization in PMTCT'!AH65</f>
        <v>0</v>
      </c>
      <c r="AM363" s="184">
        <f t="shared" si="11"/>
        <v>0</v>
      </c>
      <c r="AN363" s="185" t="str">
        <f>'PrEP Utilization in PMTCT'!B$3</f>
        <v>PrEP Utilization in PMTCT Settings version 2.0.0</v>
      </c>
      <c r="AO363" s="197" t="str">
        <f>'PrEP Utilization in PMTCT'!AJ65</f>
        <v/>
      </c>
    </row>
    <row r="364" spans="1:41" x14ac:dyDescent="0.25">
      <c r="A364" s="176" t="str">
        <f t="shared" si="10"/>
        <v>202205</v>
      </c>
      <c r="B364" s="177">
        <f>'Prep Partner Performance'!AE$2</f>
        <v>2022</v>
      </c>
      <c r="C364" s="178" t="str">
        <f>'Prep Partner Performance'!Z$2</f>
        <v>05</v>
      </c>
      <c r="D364" s="176">
        <f>'Prep Partner Performance'!G$2</f>
        <v>14943</v>
      </c>
      <c r="E364" s="175" t="str">
        <f>'Prep Partner Performance'!C$2</f>
        <v>Kisima Health Centre</v>
      </c>
      <c r="F364" s="201" t="str">
        <f>'PrEP Utilization in PMTCT'!B$57</f>
        <v>PrEP Utilization in PMTCT Postnatal Settings</v>
      </c>
      <c r="G364" s="185" t="str">
        <f>'PrEP Utilization in PMTCT'!C66</f>
        <v>Number of clients that stopped / discontinued PrEP</v>
      </c>
      <c r="H364" s="185" t="str">
        <f>'PrEP Utilization in PMTCT'!D66</f>
        <v>PRP01-49</v>
      </c>
      <c r="I364" s="185">
        <f>'PrEP Utilization in PMTCT'!E66</f>
        <v>0</v>
      </c>
      <c r="J364" s="185">
        <f>'PrEP Utilization in PMTCT'!F66</f>
        <v>0</v>
      </c>
      <c r="K364" s="185">
        <f>'PrEP Utilization in PMTCT'!G66</f>
        <v>0</v>
      </c>
      <c r="L364" s="185">
        <f>'PrEP Utilization in PMTCT'!H66</f>
        <v>0</v>
      </c>
      <c r="M364" s="185">
        <f>'PrEP Utilization in PMTCT'!I66</f>
        <v>0</v>
      </c>
      <c r="N364" s="185">
        <f>'PrEP Utilization in PMTCT'!J66</f>
        <v>0</v>
      </c>
      <c r="O364" s="185">
        <f>'PrEP Utilization in PMTCT'!K66</f>
        <v>0</v>
      </c>
      <c r="P364" s="185">
        <f>'PrEP Utilization in PMTCT'!L66</f>
        <v>0</v>
      </c>
      <c r="Q364" s="185">
        <f>'PrEP Utilization in PMTCT'!M66</f>
        <v>0</v>
      </c>
      <c r="R364" s="185">
        <f>'PrEP Utilization in PMTCT'!N66</f>
        <v>0</v>
      </c>
      <c r="S364" s="185">
        <f>'PrEP Utilization in PMTCT'!O66</f>
        <v>0</v>
      </c>
      <c r="T364" s="185">
        <f>'PrEP Utilization in PMTCT'!P66</f>
        <v>0</v>
      </c>
      <c r="U364" s="185">
        <f>'PrEP Utilization in PMTCT'!Q66</f>
        <v>0</v>
      </c>
      <c r="V364" s="185">
        <f>'PrEP Utilization in PMTCT'!R66</f>
        <v>0</v>
      </c>
      <c r="W364" s="185">
        <f>'PrEP Utilization in PMTCT'!S66</f>
        <v>0</v>
      </c>
      <c r="X364" s="185">
        <f>'PrEP Utilization in PMTCT'!T66</f>
        <v>0</v>
      </c>
      <c r="Y364" s="185">
        <f>'PrEP Utilization in PMTCT'!U66</f>
        <v>0</v>
      </c>
      <c r="Z364" s="185">
        <f>'PrEP Utilization in PMTCT'!V66</f>
        <v>0</v>
      </c>
      <c r="AA364" s="185">
        <f>'PrEP Utilization in PMTCT'!W66</f>
        <v>0</v>
      </c>
      <c r="AB364" s="185">
        <f>'PrEP Utilization in PMTCT'!X66</f>
        <v>0</v>
      </c>
      <c r="AC364" s="185">
        <f>'PrEP Utilization in PMTCT'!Y66</f>
        <v>0</v>
      </c>
      <c r="AD364" s="185">
        <f>'PrEP Utilization in PMTCT'!Z66</f>
        <v>0</v>
      </c>
      <c r="AE364" s="185">
        <f>'PrEP Utilization in PMTCT'!AA66</f>
        <v>0</v>
      </c>
      <c r="AF364" s="185">
        <f>'PrEP Utilization in PMTCT'!AB66</f>
        <v>0</v>
      </c>
      <c r="AG364" s="185">
        <f>'PrEP Utilization in PMTCT'!AC66</f>
        <v>0</v>
      </c>
      <c r="AH364" s="185">
        <f>'PrEP Utilization in PMTCT'!AD66</f>
        <v>0</v>
      </c>
      <c r="AI364" s="185">
        <f>'PrEP Utilization in PMTCT'!AE66</f>
        <v>0</v>
      </c>
      <c r="AJ364" s="185">
        <f>'PrEP Utilization in PMTCT'!AF66</f>
        <v>0</v>
      </c>
      <c r="AK364" s="185">
        <f>'PrEP Utilization in PMTCT'!AG66</f>
        <v>0</v>
      </c>
      <c r="AL364" s="185">
        <f>'PrEP Utilization in PMTCT'!AH66</f>
        <v>0</v>
      </c>
      <c r="AM364" s="184">
        <f t="shared" si="11"/>
        <v>0</v>
      </c>
      <c r="AN364" s="185" t="str">
        <f>'PrEP Utilization in PMTCT'!B$3</f>
        <v>PrEP Utilization in PMTCT Settings version 2.0.0</v>
      </c>
      <c r="AO364" s="197" t="str">
        <f>'PrEP Utilization in PMTCT'!AJ66</f>
        <v/>
      </c>
    </row>
    <row r="365" spans="1:41" x14ac:dyDescent="0.25">
      <c r="A365" s="176" t="str">
        <f t="shared" si="10"/>
        <v>202205</v>
      </c>
      <c r="B365" s="177">
        <f>'Prep Partner Performance'!AE$2</f>
        <v>2022</v>
      </c>
      <c r="C365" s="178" t="str">
        <f>'Prep Partner Performance'!Z$2</f>
        <v>05</v>
      </c>
      <c r="D365" s="176">
        <f>'Prep Partner Performance'!G$2</f>
        <v>14943</v>
      </c>
      <c r="E365" s="175" t="str">
        <f>'Prep Partner Performance'!C$2</f>
        <v>Kisima Health Centre</v>
      </c>
      <c r="F365" s="201" t="str">
        <f>'PrEP Utilization in PMTCT'!B$57</f>
        <v>PrEP Utilization in PMTCT Postnatal Settings</v>
      </c>
      <c r="G365" s="185" t="str">
        <f>'PrEP Utilization in PMTCT'!C67</f>
        <v>Number of Clients attending a follow up visit/Refills</v>
      </c>
      <c r="H365" s="185" t="str">
        <f>'PrEP Utilization in PMTCT'!D67</f>
        <v>PRP01-50</v>
      </c>
      <c r="I365" s="185">
        <f>'PrEP Utilization in PMTCT'!E67</f>
        <v>0</v>
      </c>
      <c r="J365" s="185">
        <f>'PrEP Utilization in PMTCT'!F67</f>
        <v>0</v>
      </c>
      <c r="K365" s="185">
        <f>'PrEP Utilization in PMTCT'!G67</f>
        <v>0</v>
      </c>
      <c r="L365" s="185">
        <f>'PrEP Utilization in PMTCT'!H67</f>
        <v>0</v>
      </c>
      <c r="M365" s="185">
        <f>'PrEP Utilization in PMTCT'!I67</f>
        <v>0</v>
      </c>
      <c r="N365" s="185">
        <f>'PrEP Utilization in PMTCT'!J67</f>
        <v>0</v>
      </c>
      <c r="O365" s="185">
        <f>'PrEP Utilization in PMTCT'!K67</f>
        <v>0</v>
      </c>
      <c r="P365" s="185">
        <f>'PrEP Utilization in PMTCT'!L67</f>
        <v>0</v>
      </c>
      <c r="Q365" s="185">
        <f>'PrEP Utilization in PMTCT'!M67</f>
        <v>0</v>
      </c>
      <c r="R365" s="185">
        <f>'PrEP Utilization in PMTCT'!N67</f>
        <v>0</v>
      </c>
      <c r="S365" s="185">
        <f>'PrEP Utilization in PMTCT'!O67</f>
        <v>0</v>
      </c>
      <c r="T365" s="185">
        <f>'PrEP Utilization in PMTCT'!P67</f>
        <v>0</v>
      </c>
      <c r="U365" s="185">
        <f>'PrEP Utilization in PMTCT'!Q67</f>
        <v>0</v>
      </c>
      <c r="V365" s="185">
        <f>'PrEP Utilization in PMTCT'!R67</f>
        <v>0</v>
      </c>
      <c r="W365" s="185">
        <f>'PrEP Utilization in PMTCT'!S67</f>
        <v>0</v>
      </c>
      <c r="X365" s="185">
        <f>'PrEP Utilization in PMTCT'!T67</f>
        <v>0</v>
      </c>
      <c r="Y365" s="185">
        <f>'PrEP Utilization in PMTCT'!U67</f>
        <v>0</v>
      </c>
      <c r="Z365" s="185">
        <f>'PrEP Utilization in PMTCT'!V67</f>
        <v>0</v>
      </c>
      <c r="AA365" s="185">
        <f>'PrEP Utilization in PMTCT'!W67</f>
        <v>0</v>
      </c>
      <c r="AB365" s="185">
        <f>'PrEP Utilization in PMTCT'!X67</f>
        <v>0</v>
      </c>
      <c r="AC365" s="185">
        <f>'PrEP Utilization in PMTCT'!Y67</f>
        <v>0</v>
      </c>
      <c r="AD365" s="185">
        <f>'PrEP Utilization in PMTCT'!Z67</f>
        <v>0</v>
      </c>
      <c r="AE365" s="185">
        <f>'PrEP Utilization in PMTCT'!AA67</f>
        <v>0</v>
      </c>
      <c r="AF365" s="185">
        <f>'PrEP Utilization in PMTCT'!AB67</f>
        <v>0</v>
      </c>
      <c r="AG365" s="185">
        <f>'PrEP Utilization in PMTCT'!AC67</f>
        <v>0</v>
      </c>
      <c r="AH365" s="185">
        <f>'PrEP Utilization in PMTCT'!AD67</f>
        <v>0</v>
      </c>
      <c r="AI365" s="185">
        <f>'PrEP Utilization in PMTCT'!AE67</f>
        <v>0</v>
      </c>
      <c r="AJ365" s="185">
        <f>'PrEP Utilization in PMTCT'!AF67</f>
        <v>0</v>
      </c>
      <c r="AK365" s="185">
        <f>'PrEP Utilization in PMTCT'!AG67</f>
        <v>0</v>
      </c>
      <c r="AL365" s="185">
        <f>'PrEP Utilization in PMTCT'!AH67</f>
        <v>0</v>
      </c>
      <c r="AM365" s="184">
        <f t="shared" si="11"/>
        <v>0</v>
      </c>
      <c r="AN365" s="185" t="str">
        <f>'PrEP Utilization in PMTCT'!B$3</f>
        <v>PrEP Utilization in PMTCT Settings version 2.0.0</v>
      </c>
      <c r="AO365" s="197" t="str">
        <f>'PrEP Utilization in PMTCT'!AJ67</f>
        <v/>
      </c>
    </row>
    <row r="366" spans="1:41" x14ac:dyDescent="0.25">
      <c r="A366" s="176" t="str">
        <f t="shared" si="10"/>
        <v>202205</v>
      </c>
      <c r="B366" s="177">
        <f>'Prep Partner Performance'!AE$2</f>
        <v>2022</v>
      </c>
      <c r="C366" s="178" t="str">
        <f>'Prep Partner Performance'!Z$2</f>
        <v>05</v>
      </c>
      <c r="D366" s="176">
        <f>'Prep Partner Performance'!G$2</f>
        <v>14943</v>
      </c>
      <c r="E366" s="175" t="str">
        <f>'Prep Partner Performance'!C$2</f>
        <v>Kisima Health Centre</v>
      </c>
      <c r="F366" s="201" t="str">
        <f>'PrEP Utilization in PMTCT'!B$57</f>
        <v>PrEP Utilization in PMTCT Postnatal Settings</v>
      </c>
      <c r="G366" s="185" t="str">
        <f>'PrEP Utilization in PMTCT'!C68</f>
        <v>Number Re-initiated on PrEP</v>
      </c>
      <c r="H366" s="185" t="str">
        <f>'PrEP Utilization in PMTCT'!D68</f>
        <v>PRP01-51</v>
      </c>
      <c r="I366" s="185">
        <f>'PrEP Utilization in PMTCT'!E68</f>
        <v>0</v>
      </c>
      <c r="J366" s="185">
        <f>'PrEP Utilization in PMTCT'!F68</f>
        <v>0</v>
      </c>
      <c r="K366" s="185">
        <f>'PrEP Utilization in PMTCT'!G68</f>
        <v>0</v>
      </c>
      <c r="L366" s="185">
        <f>'PrEP Utilization in PMTCT'!H68</f>
        <v>0</v>
      </c>
      <c r="M366" s="185">
        <f>'PrEP Utilization in PMTCT'!I68</f>
        <v>0</v>
      </c>
      <c r="N366" s="185">
        <f>'PrEP Utilization in PMTCT'!J68</f>
        <v>0</v>
      </c>
      <c r="O366" s="185">
        <f>'PrEP Utilization in PMTCT'!K68</f>
        <v>0</v>
      </c>
      <c r="P366" s="185">
        <f>'PrEP Utilization in PMTCT'!L68</f>
        <v>0</v>
      </c>
      <c r="Q366" s="185">
        <f>'PrEP Utilization in PMTCT'!M68</f>
        <v>0</v>
      </c>
      <c r="R366" s="185">
        <f>'PrEP Utilization in PMTCT'!N68</f>
        <v>0</v>
      </c>
      <c r="S366" s="185">
        <f>'PrEP Utilization in PMTCT'!O68</f>
        <v>0</v>
      </c>
      <c r="T366" s="185">
        <f>'PrEP Utilization in PMTCT'!P68</f>
        <v>0</v>
      </c>
      <c r="U366" s="185">
        <f>'PrEP Utilization in PMTCT'!Q68</f>
        <v>0</v>
      </c>
      <c r="V366" s="185">
        <f>'PrEP Utilization in PMTCT'!R68</f>
        <v>0</v>
      </c>
      <c r="W366" s="185">
        <f>'PrEP Utilization in PMTCT'!S68</f>
        <v>0</v>
      </c>
      <c r="X366" s="185">
        <f>'PrEP Utilization in PMTCT'!T68</f>
        <v>0</v>
      </c>
      <c r="Y366" s="185">
        <f>'PrEP Utilization in PMTCT'!U68</f>
        <v>0</v>
      </c>
      <c r="Z366" s="185">
        <f>'PrEP Utilization in PMTCT'!V68</f>
        <v>0</v>
      </c>
      <c r="AA366" s="185">
        <f>'PrEP Utilization in PMTCT'!W68</f>
        <v>0</v>
      </c>
      <c r="AB366" s="185">
        <f>'PrEP Utilization in PMTCT'!X68</f>
        <v>0</v>
      </c>
      <c r="AC366" s="185">
        <f>'PrEP Utilization in PMTCT'!Y68</f>
        <v>0</v>
      </c>
      <c r="AD366" s="185">
        <f>'PrEP Utilization in PMTCT'!Z68</f>
        <v>0</v>
      </c>
      <c r="AE366" s="185">
        <f>'PrEP Utilization in PMTCT'!AA68</f>
        <v>0</v>
      </c>
      <c r="AF366" s="185">
        <f>'PrEP Utilization in PMTCT'!AB68</f>
        <v>0</v>
      </c>
      <c r="AG366" s="185">
        <f>'PrEP Utilization in PMTCT'!AC68</f>
        <v>0</v>
      </c>
      <c r="AH366" s="185">
        <f>'PrEP Utilization in PMTCT'!AD68</f>
        <v>0</v>
      </c>
      <c r="AI366" s="185">
        <f>'PrEP Utilization in PMTCT'!AE68</f>
        <v>0</v>
      </c>
      <c r="AJ366" s="185">
        <f>'PrEP Utilization in PMTCT'!AF68</f>
        <v>0</v>
      </c>
      <c r="AK366" s="185">
        <f>'PrEP Utilization in PMTCT'!AG68</f>
        <v>0</v>
      </c>
      <c r="AL366" s="185">
        <f>'PrEP Utilization in PMTCT'!AH68</f>
        <v>0</v>
      </c>
      <c r="AM366" s="184">
        <f t="shared" si="11"/>
        <v>0</v>
      </c>
      <c r="AN366" s="185" t="str">
        <f>'PrEP Utilization in PMTCT'!B$3</f>
        <v>PrEP Utilization in PMTCT Settings version 2.0.0</v>
      </c>
      <c r="AO366" s="197">
        <f>'PrEP Utilization in PMTCT'!AJ68</f>
        <v>0</v>
      </c>
    </row>
    <row r="367" spans="1:41" x14ac:dyDescent="0.25">
      <c r="A367" s="176" t="str">
        <f t="shared" si="10"/>
        <v>202205</v>
      </c>
      <c r="B367" s="177">
        <f>'Prep Partner Performance'!AE$2</f>
        <v>2022</v>
      </c>
      <c r="C367" s="178" t="str">
        <f>'Prep Partner Performance'!Z$2</f>
        <v>05</v>
      </c>
      <c r="D367" s="176">
        <f>'Prep Partner Performance'!G$2</f>
        <v>14943</v>
      </c>
      <c r="E367" s="175" t="str">
        <f>'Prep Partner Performance'!C$2</f>
        <v>Kisima Health Centre</v>
      </c>
      <c r="F367" s="201" t="str">
        <f>'PrEP Utilization in PMTCT'!B$57</f>
        <v>PrEP Utilization in PMTCT Postnatal Settings</v>
      </c>
      <c r="G367" s="185" t="str">
        <f>'PrEP Utilization in PMTCT'!C69</f>
        <v>PrEP_CT: Total Number Clients re-initiations and follow-up visits for the Quarter</v>
      </c>
      <c r="H367" s="185" t="str">
        <f>'PrEP Utilization in PMTCT'!D69</f>
        <v>PRP01-52</v>
      </c>
      <c r="I367" s="185">
        <f>'PrEP Utilization in PMTCT'!E69</f>
        <v>0</v>
      </c>
      <c r="J367" s="185">
        <f>'PrEP Utilization in PMTCT'!F69</f>
        <v>0</v>
      </c>
      <c r="K367" s="185">
        <f>'PrEP Utilization in PMTCT'!G69</f>
        <v>0</v>
      </c>
      <c r="L367" s="185">
        <f>'PrEP Utilization in PMTCT'!H69</f>
        <v>0</v>
      </c>
      <c r="M367" s="185">
        <f>'PrEP Utilization in PMTCT'!I69</f>
        <v>0</v>
      </c>
      <c r="N367" s="185">
        <f>'PrEP Utilization in PMTCT'!J69</f>
        <v>0</v>
      </c>
      <c r="O367" s="185">
        <f>'PrEP Utilization in PMTCT'!K69</f>
        <v>0</v>
      </c>
      <c r="P367" s="185">
        <f>'PrEP Utilization in PMTCT'!L69</f>
        <v>0</v>
      </c>
      <c r="Q367" s="185">
        <f>'PrEP Utilization in PMTCT'!M69</f>
        <v>0</v>
      </c>
      <c r="R367" s="185">
        <f>'PrEP Utilization in PMTCT'!N69</f>
        <v>0</v>
      </c>
      <c r="S367" s="185">
        <f>'PrEP Utilization in PMTCT'!O69</f>
        <v>0</v>
      </c>
      <c r="T367" s="185">
        <f>'PrEP Utilization in PMTCT'!P69</f>
        <v>0</v>
      </c>
      <c r="U367" s="185">
        <f>'PrEP Utilization in PMTCT'!Q69</f>
        <v>0</v>
      </c>
      <c r="V367" s="185">
        <f>'PrEP Utilization in PMTCT'!R69</f>
        <v>0</v>
      </c>
      <c r="W367" s="185">
        <f>'PrEP Utilization in PMTCT'!S69</f>
        <v>0</v>
      </c>
      <c r="X367" s="185">
        <f>'PrEP Utilization in PMTCT'!T69</f>
        <v>0</v>
      </c>
      <c r="Y367" s="185">
        <f>'PrEP Utilization in PMTCT'!U69</f>
        <v>0</v>
      </c>
      <c r="Z367" s="185">
        <f>'PrEP Utilization in PMTCT'!V69</f>
        <v>0</v>
      </c>
      <c r="AA367" s="185">
        <f>'PrEP Utilization in PMTCT'!W69</f>
        <v>0</v>
      </c>
      <c r="AB367" s="185">
        <f>'PrEP Utilization in PMTCT'!X69</f>
        <v>0</v>
      </c>
      <c r="AC367" s="185">
        <f>'PrEP Utilization in PMTCT'!Y69</f>
        <v>0</v>
      </c>
      <c r="AD367" s="185">
        <f>'PrEP Utilization in PMTCT'!Z69</f>
        <v>0</v>
      </c>
      <c r="AE367" s="185">
        <f>'PrEP Utilization in PMTCT'!AA69</f>
        <v>0</v>
      </c>
      <c r="AF367" s="185">
        <f>'PrEP Utilization in PMTCT'!AB69</f>
        <v>0</v>
      </c>
      <c r="AG367" s="185">
        <f>'PrEP Utilization in PMTCT'!AC69</f>
        <v>0</v>
      </c>
      <c r="AH367" s="185">
        <f>'PrEP Utilization in PMTCT'!AD69</f>
        <v>0</v>
      </c>
      <c r="AI367" s="185">
        <f>'PrEP Utilization in PMTCT'!AE69</f>
        <v>0</v>
      </c>
      <c r="AJ367" s="185">
        <f>'PrEP Utilization in PMTCT'!AF69</f>
        <v>0</v>
      </c>
      <c r="AK367" s="185">
        <f>'PrEP Utilization in PMTCT'!AG69</f>
        <v>0</v>
      </c>
      <c r="AL367" s="185">
        <f>'PrEP Utilization in PMTCT'!AH69</f>
        <v>0</v>
      </c>
      <c r="AM367" s="184">
        <f t="shared" si="11"/>
        <v>0</v>
      </c>
      <c r="AN367" s="185" t="str">
        <f>'PrEP Utilization in PMTCT'!B$3</f>
        <v>PrEP Utilization in PMTCT Settings version 2.0.0</v>
      </c>
      <c r="AO367" s="197">
        <f>'PrEP Utilization in PMTCT'!AJ69</f>
        <v>0</v>
      </c>
    </row>
    <row r="368" spans="1:41" x14ac:dyDescent="0.25">
      <c r="A368" s="176" t="str">
        <f t="shared" si="10"/>
        <v>202205</v>
      </c>
      <c r="B368" s="177">
        <f>'Prep Partner Performance'!AE$2</f>
        <v>2022</v>
      </c>
      <c r="C368" s="178" t="str">
        <f>'Prep Partner Performance'!Z$2</f>
        <v>05</v>
      </c>
      <c r="D368" s="176">
        <f>'Prep Partner Performance'!G$2</f>
        <v>14943</v>
      </c>
      <c r="E368" s="175" t="str">
        <f>'Prep Partner Performance'!C$2</f>
        <v>Kisima Health Centre</v>
      </c>
      <c r="F368" s="201" t="str">
        <f>'PrEP Utilization in PMTCT'!B70</f>
        <v>Reasons for discontinuation among those who discontinue prep in Postnatal settings</v>
      </c>
      <c r="G368" s="185" t="str">
        <f>'PrEP Utilization in PMTCT'!C70</f>
        <v>Number discontinued because Number discontinued because HIV test is positive</v>
      </c>
      <c r="H368" s="185" t="str">
        <f>'PrEP Utilization in PMTCT'!D70</f>
        <v>PRP01-53</v>
      </c>
      <c r="I368" s="185">
        <f>'PrEP Utilization in PMTCT'!E70</f>
        <v>0</v>
      </c>
      <c r="J368" s="185">
        <f>'PrEP Utilization in PMTCT'!F70</f>
        <v>0</v>
      </c>
      <c r="K368" s="185">
        <f>'PrEP Utilization in PMTCT'!G70</f>
        <v>0</v>
      </c>
      <c r="L368" s="185">
        <f>'PrEP Utilization in PMTCT'!H70</f>
        <v>0</v>
      </c>
      <c r="M368" s="185">
        <f>'PrEP Utilization in PMTCT'!I70</f>
        <v>0</v>
      </c>
      <c r="N368" s="185">
        <f>'PrEP Utilization in PMTCT'!J70</f>
        <v>0</v>
      </c>
      <c r="O368" s="185">
        <f>'PrEP Utilization in PMTCT'!K70</f>
        <v>0</v>
      </c>
      <c r="P368" s="185">
        <f>'PrEP Utilization in PMTCT'!L70</f>
        <v>0</v>
      </c>
      <c r="Q368" s="185">
        <f>'PrEP Utilization in PMTCT'!M70</f>
        <v>0</v>
      </c>
      <c r="R368" s="185">
        <f>'PrEP Utilization in PMTCT'!N70</f>
        <v>0</v>
      </c>
      <c r="S368" s="185">
        <f>'PrEP Utilization in PMTCT'!O70</f>
        <v>0</v>
      </c>
      <c r="T368" s="185">
        <f>'PrEP Utilization in PMTCT'!P70</f>
        <v>0</v>
      </c>
      <c r="U368" s="185">
        <f>'PrEP Utilization in PMTCT'!Q70</f>
        <v>0</v>
      </c>
      <c r="V368" s="185">
        <f>'PrEP Utilization in PMTCT'!R70</f>
        <v>0</v>
      </c>
      <c r="W368" s="185">
        <f>'PrEP Utilization in PMTCT'!S70</f>
        <v>0</v>
      </c>
      <c r="X368" s="185">
        <f>'PrEP Utilization in PMTCT'!T70</f>
        <v>0</v>
      </c>
      <c r="Y368" s="185">
        <f>'PrEP Utilization in PMTCT'!U70</f>
        <v>0</v>
      </c>
      <c r="Z368" s="185">
        <f>'PrEP Utilization in PMTCT'!V70</f>
        <v>0</v>
      </c>
      <c r="AA368" s="185">
        <f>'PrEP Utilization in PMTCT'!W70</f>
        <v>0</v>
      </c>
      <c r="AB368" s="185">
        <f>'PrEP Utilization in PMTCT'!X70</f>
        <v>0</v>
      </c>
      <c r="AC368" s="185">
        <f>'PrEP Utilization in PMTCT'!Y70</f>
        <v>0</v>
      </c>
      <c r="AD368" s="185">
        <f>'PrEP Utilization in PMTCT'!Z70</f>
        <v>0</v>
      </c>
      <c r="AE368" s="185">
        <f>'PrEP Utilization in PMTCT'!AA70</f>
        <v>0</v>
      </c>
      <c r="AF368" s="185">
        <f>'PrEP Utilization in PMTCT'!AB70</f>
        <v>0</v>
      </c>
      <c r="AG368" s="185">
        <f>'PrEP Utilization in PMTCT'!AC70</f>
        <v>0</v>
      </c>
      <c r="AH368" s="185">
        <f>'PrEP Utilization in PMTCT'!AD70</f>
        <v>0</v>
      </c>
      <c r="AI368" s="185">
        <f>'PrEP Utilization in PMTCT'!AE70</f>
        <v>0</v>
      </c>
      <c r="AJ368" s="185">
        <f>'PrEP Utilization in PMTCT'!AF70</f>
        <v>0</v>
      </c>
      <c r="AK368" s="185">
        <f>'PrEP Utilization in PMTCT'!AG70</f>
        <v>0</v>
      </c>
      <c r="AL368" s="185">
        <f>'PrEP Utilization in PMTCT'!AH70</f>
        <v>0</v>
      </c>
      <c r="AM368" s="184">
        <f t="shared" si="11"/>
        <v>0</v>
      </c>
      <c r="AN368" s="185" t="str">
        <f>'PrEP Utilization in PMTCT'!B$3</f>
        <v>PrEP Utilization in PMTCT Settings version 2.0.0</v>
      </c>
      <c r="AO368" s="197">
        <f>'PrEP Utilization in PMTCT'!AJ70</f>
        <v>0</v>
      </c>
    </row>
    <row r="369" spans="1:41" x14ac:dyDescent="0.25">
      <c r="A369" s="176" t="str">
        <f t="shared" si="10"/>
        <v>202205</v>
      </c>
      <c r="B369" s="177">
        <f>'Prep Partner Performance'!AE$2</f>
        <v>2022</v>
      </c>
      <c r="C369" s="178" t="str">
        <f>'Prep Partner Performance'!Z$2</f>
        <v>05</v>
      </c>
      <c r="D369" s="176">
        <f>'Prep Partner Performance'!G$2</f>
        <v>14943</v>
      </c>
      <c r="E369" s="175" t="str">
        <f>'Prep Partner Performance'!C$2</f>
        <v>Kisima Health Centre</v>
      </c>
      <c r="F369" s="201" t="str">
        <f>'PrEP Utilization in PMTCT'!B$70</f>
        <v>Reasons for discontinuation among those who discontinue prep in Postnatal settings</v>
      </c>
      <c r="G369" s="185" t="str">
        <f>'PrEP Utilization in PMTCT'!C71</f>
        <v>Number discontinued because of Number discontinued because of Low risk of HIV</v>
      </c>
      <c r="H369" s="185" t="str">
        <f>'PrEP Utilization in PMTCT'!D71</f>
        <v>PRP01-54</v>
      </c>
      <c r="I369" s="185">
        <f>'PrEP Utilization in PMTCT'!E71</f>
        <v>0</v>
      </c>
      <c r="J369" s="185">
        <f>'PrEP Utilization in PMTCT'!F71</f>
        <v>0</v>
      </c>
      <c r="K369" s="185">
        <f>'PrEP Utilization in PMTCT'!G71</f>
        <v>0</v>
      </c>
      <c r="L369" s="185">
        <f>'PrEP Utilization in PMTCT'!H71</f>
        <v>0</v>
      </c>
      <c r="M369" s="185">
        <f>'PrEP Utilization in PMTCT'!I71</f>
        <v>0</v>
      </c>
      <c r="N369" s="185">
        <f>'PrEP Utilization in PMTCT'!J71</f>
        <v>0</v>
      </c>
      <c r="O369" s="185">
        <f>'PrEP Utilization in PMTCT'!K71</f>
        <v>0</v>
      </c>
      <c r="P369" s="185">
        <f>'PrEP Utilization in PMTCT'!L71</f>
        <v>0</v>
      </c>
      <c r="Q369" s="185">
        <f>'PrEP Utilization in PMTCT'!M71</f>
        <v>0</v>
      </c>
      <c r="R369" s="185">
        <f>'PrEP Utilization in PMTCT'!N71</f>
        <v>0</v>
      </c>
      <c r="S369" s="185">
        <f>'PrEP Utilization in PMTCT'!O71</f>
        <v>0</v>
      </c>
      <c r="T369" s="185">
        <f>'PrEP Utilization in PMTCT'!P71</f>
        <v>0</v>
      </c>
      <c r="U369" s="185">
        <f>'PrEP Utilization in PMTCT'!Q71</f>
        <v>0</v>
      </c>
      <c r="V369" s="185">
        <f>'PrEP Utilization in PMTCT'!R71</f>
        <v>0</v>
      </c>
      <c r="W369" s="185">
        <f>'PrEP Utilization in PMTCT'!S71</f>
        <v>0</v>
      </c>
      <c r="X369" s="185">
        <f>'PrEP Utilization in PMTCT'!T71</f>
        <v>0</v>
      </c>
      <c r="Y369" s="185">
        <f>'PrEP Utilization in PMTCT'!U71</f>
        <v>0</v>
      </c>
      <c r="Z369" s="185">
        <f>'PrEP Utilization in PMTCT'!V71</f>
        <v>0</v>
      </c>
      <c r="AA369" s="185">
        <f>'PrEP Utilization in PMTCT'!W71</f>
        <v>0</v>
      </c>
      <c r="AB369" s="185">
        <f>'PrEP Utilization in PMTCT'!X71</f>
        <v>0</v>
      </c>
      <c r="AC369" s="185">
        <f>'PrEP Utilization in PMTCT'!Y71</f>
        <v>0</v>
      </c>
      <c r="AD369" s="185">
        <f>'PrEP Utilization in PMTCT'!Z71</f>
        <v>0</v>
      </c>
      <c r="AE369" s="185">
        <f>'PrEP Utilization in PMTCT'!AA71</f>
        <v>0</v>
      </c>
      <c r="AF369" s="185">
        <f>'PrEP Utilization in PMTCT'!AB71</f>
        <v>0</v>
      </c>
      <c r="AG369" s="185">
        <f>'PrEP Utilization in PMTCT'!AC71</f>
        <v>0</v>
      </c>
      <c r="AH369" s="185">
        <f>'PrEP Utilization in PMTCT'!AD71</f>
        <v>0</v>
      </c>
      <c r="AI369" s="185">
        <f>'PrEP Utilization in PMTCT'!AE71</f>
        <v>0</v>
      </c>
      <c r="AJ369" s="185">
        <f>'PrEP Utilization in PMTCT'!AF71</f>
        <v>0</v>
      </c>
      <c r="AK369" s="185">
        <f>'PrEP Utilization in PMTCT'!AG71</f>
        <v>0</v>
      </c>
      <c r="AL369" s="185">
        <f>'PrEP Utilization in PMTCT'!AH71</f>
        <v>0</v>
      </c>
      <c r="AM369" s="184">
        <f t="shared" si="11"/>
        <v>0</v>
      </c>
      <c r="AN369" s="185" t="str">
        <f>'PrEP Utilization in PMTCT'!B$3</f>
        <v>PrEP Utilization in PMTCT Settings version 2.0.0</v>
      </c>
      <c r="AO369" s="197">
        <f>'PrEP Utilization in PMTCT'!AJ71</f>
        <v>0</v>
      </c>
    </row>
    <row r="370" spans="1:41" x14ac:dyDescent="0.25">
      <c r="A370" s="176" t="str">
        <f t="shared" si="10"/>
        <v>202205</v>
      </c>
      <c r="B370" s="177">
        <f>'Prep Partner Performance'!AE$2</f>
        <v>2022</v>
      </c>
      <c r="C370" s="178" t="str">
        <f>'Prep Partner Performance'!Z$2</f>
        <v>05</v>
      </c>
      <c r="D370" s="176">
        <f>'Prep Partner Performance'!G$2</f>
        <v>14943</v>
      </c>
      <c r="E370" s="175" t="str">
        <f>'Prep Partner Performance'!C$2</f>
        <v>Kisima Health Centre</v>
      </c>
      <c r="F370" s="201" t="str">
        <f>'PrEP Utilization in PMTCT'!B$70</f>
        <v>Reasons for discontinuation among those who discontinue prep in Postnatal settings</v>
      </c>
      <c r="G370" s="185" t="str">
        <f>'PrEP Utilization in PMTCT'!C72</f>
        <v>Number discontinued because of Number discontinued because of Renal Dysfunction</v>
      </c>
      <c r="H370" s="185" t="str">
        <f>'PrEP Utilization in PMTCT'!D72</f>
        <v>PRP01-55</v>
      </c>
      <c r="I370" s="185">
        <f>'PrEP Utilization in PMTCT'!E72</f>
        <v>0</v>
      </c>
      <c r="J370" s="185">
        <f>'PrEP Utilization in PMTCT'!F72</f>
        <v>0</v>
      </c>
      <c r="K370" s="185">
        <f>'PrEP Utilization in PMTCT'!G72</f>
        <v>0</v>
      </c>
      <c r="L370" s="185">
        <f>'PrEP Utilization in PMTCT'!H72</f>
        <v>0</v>
      </c>
      <c r="M370" s="185">
        <f>'PrEP Utilization in PMTCT'!I72</f>
        <v>0</v>
      </c>
      <c r="N370" s="185">
        <f>'PrEP Utilization in PMTCT'!J72</f>
        <v>0</v>
      </c>
      <c r="O370" s="185">
        <f>'PrEP Utilization in PMTCT'!K72</f>
        <v>0</v>
      </c>
      <c r="P370" s="185">
        <f>'PrEP Utilization in PMTCT'!L72</f>
        <v>0</v>
      </c>
      <c r="Q370" s="185">
        <f>'PrEP Utilization in PMTCT'!M72</f>
        <v>0</v>
      </c>
      <c r="R370" s="185">
        <f>'PrEP Utilization in PMTCT'!N72</f>
        <v>0</v>
      </c>
      <c r="S370" s="185">
        <f>'PrEP Utilization in PMTCT'!O72</f>
        <v>0</v>
      </c>
      <c r="T370" s="185">
        <f>'PrEP Utilization in PMTCT'!P72</f>
        <v>0</v>
      </c>
      <c r="U370" s="185">
        <f>'PrEP Utilization in PMTCT'!Q72</f>
        <v>0</v>
      </c>
      <c r="V370" s="185">
        <f>'PrEP Utilization in PMTCT'!R72</f>
        <v>0</v>
      </c>
      <c r="W370" s="185">
        <f>'PrEP Utilization in PMTCT'!S72</f>
        <v>0</v>
      </c>
      <c r="X370" s="185">
        <f>'PrEP Utilization in PMTCT'!T72</f>
        <v>0</v>
      </c>
      <c r="Y370" s="185">
        <f>'PrEP Utilization in PMTCT'!U72</f>
        <v>0</v>
      </c>
      <c r="Z370" s="185">
        <f>'PrEP Utilization in PMTCT'!V72</f>
        <v>0</v>
      </c>
      <c r="AA370" s="185">
        <f>'PrEP Utilization in PMTCT'!W72</f>
        <v>0</v>
      </c>
      <c r="AB370" s="185">
        <f>'PrEP Utilization in PMTCT'!X72</f>
        <v>0</v>
      </c>
      <c r="AC370" s="185">
        <f>'PrEP Utilization in PMTCT'!Y72</f>
        <v>0</v>
      </c>
      <c r="AD370" s="185">
        <f>'PrEP Utilization in PMTCT'!Z72</f>
        <v>0</v>
      </c>
      <c r="AE370" s="185">
        <f>'PrEP Utilization in PMTCT'!AA72</f>
        <v>0</v>
      </c>
      <c r="AF370" s="185">
        <f>'PrEP Utilization in PMTCT'!AB72</f>
        <v>0</v>
      </c>
      <c r="AG370" s="185">
        <f>'PrEP Utilization in PMTCT'!AC72</f>
        <v>0</v>
      </c>
      <c r="AH370" s="185">
        <f>'PrEP Utilization in PMTCT'!AD72</f>
        <v>0</v>
      </c>
      <c r="AI370" s="185">
        <f>'PrEP Utilization in PMTCT'!AE72</f>
        <v>0</v>
      </c>
      <c r="AJ370" s="185">
        <f>'PrEP Utilization in PMTCT'!AF72</f>
        <v>0</v>
      </c>
      <c r="AK370" s="185">
        <f>'PrEP Utilization in PMTCT'!AG72</f>
        <v>0</v>
      </c>
      <c r="AL370" s="185">
        <f>'PrEP Utilization in PMTCT'!AH72</f>
        <v>0</v>
      </c>
      <c r="AM370" s="184">
        <f t="shared" si="11"/>
        <v>0</v>
      </c>
      <c r="AN370" s="185" t="str">
        <f>'PrEP Utilization in PMTCT'!B$3</f>
        <v>PrEP Utilization in PMTCT Settings version 2.0.0</v>
      </c>
      <c r="AO370" s="197">
        <f>'PrEP Utilization in PMTCT'!AJ72</f>
        <v>0</v>
      </c>
    </row>
    <row r="371" spans="1:41" x14ac:dyDescent="0.25">
      <c r="A371" s="176" t="str">
        <f t="shared" si="10"/>
        <v>202205</v>
      </c>
      <c r="B371" s="177">
        <f>'Prep Partner Performance'!AE$2</f>
        <v>2022</v>
      </c>
      <c r="C371" s="178" t="str">
        <f>'Prep Partner Performance'!Z$2</f>
        <v>05</v>
      </c>
      <c r="D371" s="176">
        <f>'Prep Partner Performance'!G$2</f>
        <v>14943</v>
      </c>
      <c r="E371" s="175" t="str">
        <f>'Prep Partner Performance'!C$2</f>
        <v>Kisima Health Centre</v>
      </c>
      <c r="F371" s="201" t="str">
        <f>'PrEP Utilization in PMTCT'!B$70</f>
        <v>Reasons for discontinuation among those who discontinue prep in Postnatal settings</v>
      </c>
      <c r="G371" s="185" t="str">
        <f>'PrEP Utilization in PMTCT'!C73</f>
        <v>Number discontinued because of Number discontinued because of Client request</v>
      </c>
      <c r="H371" s="185" t="str">
        <f>'PrEP Utilization in PMTCT'!D73</f>
        <v>PRP01-56</v>
      </c>
      <c r="I371" s="185">
        <f>'PrEP Utilization in PMTCT'!E73</f>
        <v>0</v>
      </c>
      <c r="J371" s="185">
        <f>'PrEP Utilization in PMTCT'!F73</f>
        <v>0</v>
      </c>
      <c r="K371" s="185">
        <f>'PrEP Utilization in PMTCT'!G73</f>
        <v>0</v>
      </c>
      <c r="L371" s="185">
        <f>'PrEP Utilization in PMTCT'!H73</f>
        <v>0</v>
      </c>
      <c r="M371" s="185">
        <f>'PrEP Utilization in PMTCT'!I73</f>
        <v>0</v>
      </c>
      <c r="N371" s="185">
        <f>'PrEP Utilization in PMTCT'!J73</f>
        <v>0</v>
      </c>
      <c r="O371" s="185">
        <f>'PrEP Utilization in PMTCT'!K73</f>
        <v>0</v>
      </c>
      <c r="P371" s="185">
        <f>'PrEP Utilization in PMTCT'!L73</f>
        <v>0</v>
      </c>
      <c r="Q371" s="185">
        <f>'PrEP Utilization in PMTCT'!M73</f>
        <v>0</v>
      </c>
      <c r="R371" s="185">
        <f>'PrEP Utilization in PMTCT'!N73</f>
        <v>0</v>
      </c>
      <c r="S371" s="185">
        <f>'PrEP Utilization in PMTCT'!O73</f>
        <v>0</v>
      </c>
      <c r="T371" s="185">
        <f>'PrEP Utilization in PMTCT'!P73</f>
        <v>0</v>
      </c>
      <c r="U371" s="185">
        <f>'PrEP Utilization in PMTCT'!Q73</f>
        <v>0</v>
      </c>
      <c r="V371" s="185">
        <f>'PrEP Utilization in PMTCT'!R73</f>
        <v>0</v>
      </c>
      <c r="W371" s="185">
        <f>'PrEP Utilization in PMTCT'!S73</f>
        <v>0</v>
      </c>
      <c r="X371" s="185">
        <f>'PrEP Utilization in PMTCT'!T73</f>
        <v>0</v>
      </c>
      <c r="Y371" s="185">
        <f>'PrEP Utilization in PMTCT'!U73</f>
        <v>0</v>
      </c>
      <c r="Z371" s="185">
        <f>'PrEP Utilization in PMTCT'!V73</f>
        <v>0</v>
      </c>
      <c r="AA371" s="185">
        <f>'PrEP Utilization in PMTCT'!W73</f>
        <v>0</v>
      </c>
      <c r="AB371" s="185">
        <f>'PrEP Utilization in PMTCT'!X73</f>
        <v>0</v>
      </c>
      <c r="AC371" s="185">
        <f>'PrEP Utilization in PMTCT'!Y73</f>
        <v>0</v>
      </c>
      <c r="AD371" s="185">
        <f>'PrEP Utilization in PMTCT'!Z73</f>
        <v>0</v>
      </c>
      <c r="AE371" s="185">
        <f>'PrEP Utilization in PMTCT'!AA73</f>
        <v>0</v>
      </c>
      <c r="AF371" s="185">
        <f>'PrEP Utilization in PMTCT'!AB73</f>
        <v>0</v>
      </c>
      <c r="AG371" s="185">
        <f>'PrEP Utilization in PMTCT'!AC73</f>
        <v>0</v>
      </c>
      <c r="AH371" s="185">
        <f>'PrEP Utilization in PMTCT'!AD73</f>
        <v>0</v>
      </c>
      <c r="AI371" s="185">
        <f>'PrEP Utilization in PMTCT'!AE73</f>
        <v>0</v>
      </c>
      <c r="AJ371" s="185">
        <f>'PrEP Utilization in PMTCT'!AF73</f>
        <v>0</v>
      </c>
      <c r="AK371" s="185">
        <f>'PrEP Utilization in PMTCT'!AG73</f>
        <v>0</v>
      </c>
      <c r="AL371" s="185">
        <f>'PrEP Utilization in PMTCT'!AH73</f>
        <v>0</v>
      </c>
      <c r="AM371" s="184">
        <f t="shared" si="11"/>
        <v>0</v>
      </c>
      <c r="AN371" s="185" t="str">
        <f>'PrEP Utilization in PMTCT'!B$3</f>
        <v>PrEP Utilization in PMTCT Settings version 2.0.0</v>
      </c>
      <c r="AO371" s="197">
        <f>'PrEP Utilization in PMTCT'!AJ73</f>
        <v>0</v>
      </c>
    </row>
    <row r="372" spans="1:41" x14ac:dyDescent="0.25">
      <c r="A372" s="176" t="str">
        <f t="shared" si="10"/>
        <v>202205</v>
      </c>
      <c r="B372" s="177">
        <f>'Prep Partner Performance'!AE$2</f>
        <v>2022</v>
      </c>
      <c r="C372" s="178" t="str">
        <f>'Prep Partner Performance'!Z$2</f>
        <v>05</v>
      </c>
      <c r="D372" s="176">
        <f>'Prep Partner Performance'!G$2</f>
        <v>14943</v>
      </c>
      <c r="E372" s="175" t="str">
        <f>'Prep Partner Performance'!C$2</f>
        <v>Kisima Health Centre</v>
      </c>
      <c r="F372" s="201" t="str">
        <f>'PrEP Utilization in PMTCT'!B$70</f>
        <v>Reasons for discontinuation among those who discontinue prep in Postnatal settings</v>
      </c>
      <c r="G372" s="185" t="str">
        <f>'PrEP Utilization in PMTCT'!C74</f>
        <v>Number discontinued because of Number discontinued because of Non-adherence</v>
      </c>
      <c r="H372" s="185" t="str">
        <f>'PrEP Utilization in PMTCT'!D74</f>
        <v>PRP01-57</v>
      </c>
      <c r="I372" s="185">
        <f>'PrEP Utilization in PMTCT'!E74</f>
        <v>0</v>
      </c>
      <c r="J372" s="185">
        <f>'PrEP Utilization in PMTCT'!F74</f>
        <v>0</v>
      </c>
      <c r="K372" s="185">
        <f>'PrEP Utilization in PMTCT'!G74</f>
        <v>0</v>
      </c>
      <c r="L372" s="185">
        <f>'PrEP Utilization in PMTCT'!H74</f>
        <v>0</v>
      </c>
      <c r="M372" s="185">
        <f>'PrEP Utilization in PMTCT'!I74</f>
        <v>0</v>
      </c>
      <c r="N372" s="185">
        <f>'PrEP Utilization in PMTCT'!J74</f>
        <v>0</v>
      </c>
      <c r="O372" s="185">
        <f>'PrEP Utilization in PMTCT'!K74</f>
        <v>0</v>
      </c>
      <c r="P372" s="185">
        <f>'PrEP Utilization in PMTCT'!L74</f>
        <v>0</v>
      </c>
      <c r="Q372" s="185">
        <f>'PrEP Utilization in PMTCT'!M74</f>
        <v>0</v>
      </c>
      <c r="R372" s="185">
        <f>'PrEP Utilization in PMTCT'!N74</f>
        <v>0</v>
      </c>
      <c r="S372" s="185">
        <f>'PrEP Utilization in PMTCT'!O74</f>
        <v>0</v>
      </c>
      <c r="T372" s="185">
        <f>'PrEP Utilization in PMTCT'!P74</f>
        <v>0</v>
      </c>
      <c r="U372" s="185">
        <f>'PrEP Utilization in PMTCT'!Q74</f>
        <v>0</v>
      </c>
      <c r="V372" s="185">
        <f>'PrEP Utilization in PMTCT'!R74</f>
        <v>0</v>
      </c>
      <c r="W372" s="185">
        <f>'PrEP Utilization in PMTCT'!S74</f>
        <v>0</v>
      </c>
      <c r="X372" s="185">
        <f>'PrEP Utilization in PMTCT'!T74</f>
        <v>0</v>
      </c>
      <c r="Y372" s="185">
        <f>'PrEP Utilization in PMTCT'!U74</f>
        <v>0</v>
      </c>
      <c r="Z372" s="185">
        <f>'PrEP Utilization in PMTCT'!V74</f>
        <v>0</v>
      </c>
      <c r="AA372" s="185">
        <f>'PrEP Utilization in PMTCT'!W74</f>
        <v>0</v>
      </c>
      <c r="AB372" s="185">
        <f>'PrEP Utilization in PMTCT'!X74</f>
        <v>0</v>
      </c>
      <c r="AC372" s="185">
        <f>'PrEP Utilization in PMTCT'!Y74</f>
        <v>0</v>
      </c>
      <c r="AD372" s="185">
        <f>'PrEP Utilization in PMTCT'!Z74</f>
        <v>0</v>
      </c>
      <c r="AE372" s="185">
        <f>'PrEP Utilization in PMTCT'!AA74</f>
        <v>0</v>
      </c>
      <c r="AF372" s="185">
        <f>'PrEP Utilization in PMTCT'!AB74</f>
        <v>0</v>
      </c>
      <c r="AG372" s="185">
        <f>'PrEP Utilization in PMTCT'!AC74</f>
        <v>0</v>
      </c>
      <c r="AH372" s="185">
        <f>'PrEP Utilization in PMTCT'!AD74</f>
        <v>0</v>
      </c>
      <c r="AI372" s="185">
        <f>'PrEP Utilization in PMTCT'!AE74</f>
        <v>0</v>
      </c>
      <c r="AJ372" s="185">
        <f>'PrEP Utilization in PMTCT'!AF74</f>
        <v>0</v>
      </c>
      <c r="AK372" s="185">
        <f>'PrEP Utilization in PMTCT'!AG74</f>
        <v>0</v>
      </c>
      <c r="AL372" s="185">
        <f>'PrEP Utilization in PMTCT'!AH74</f>
        <v>0</v>
      </c>
      <c r="AM372" s="184">
        <f t="shared" si="11"/>
        <v>0</v>
      </c>
      <c r="AN372" s="185" t="str">
        <f>'PrEP Utilization in PMTCT'!B$3</f>
        <v>PrEP Utilization in PMTCT Settings version 2.0.0</v>
      </c>
      <c r="AO372" s="197">
        <f>'PrEP Utilization in PMTCT'!AJ74</f>
        <v>0</v>
      </c>
    </row>
    <row r="373" spans="1:41" x14ac:dyDescent="0.25">
      <c r="A373" s="176" t="str">
        <f t="shared" si="10"/>
        <v>202205</v>
      </c>
      <c r="B373" s="177">
        <f>'Prep Partner Performance'!AE$2</f>
        <v>2022</v>
      </c>
      <c r="C373" s="178" t="str">
        <f>'Prep Partner Performance'!Z$2</f>
        <v>05</v>
      </c>
      <c r="D373" s="176">
        <f>'Prep Partner Performance'!G$2</f>
        <v>14943</v>
      </c>
      <c r="E373" s="175" t="str">
        <f>'Prep Partner Performance'!C$2</f>
        <v>Kisima Health Centre</v>
      </c>
      <c r="F373" s="201" t="str">
        <f>'PrEP Utilization in PMTCT'!B$70</f>
        <v>Reasons for discontinuation among those who discontinue prep in Postnatal settings</v>
      </c>
      <c r="G373" s="185" t="str">
        <f>'PrEP Utilization in PMTCT'!C75</f>
        <v>Number discontinued because of Number discontinued because of Viral suppression of HIV + partner</v>
      </c>
      <c r="H373" s="185" t="str">
        <f>'PrEP Utilization in PMTCT'!D75</f>
        <v>PRP01-58</v>
      </c>
      <c r="I373" s="185">
        <f>'PrEP Utilization in PMTCT'!E75</f>
        <v>0</v>
      </c>
      <c r="J373" s="185">
        <f>'PrEP Utilization in PMTCT'!F75</f>
        <v>0</v>
      </c>
      <c r="K373" s="185">
        <f>'PrEP Utilization in PMTCT'!G75</f>
        <v>0</v>
      </c>
      <c r="L373" s="185">
        <f>'PrEP Utilization in PMTCT'!H75</f>
        <v>0</v>
      </c>
      <c r="M373" s="185">
        <f>'PrEP Utilization in PMTCT'!I75</f>
        <v>0</v>
      </c>
      <c r="N373" s="185">
        <f>'PrEP Utilization in PMTCT'!J75</f>
        <v>0</v>
      </c>
      <c r="O373" s="185">
        <f>'PrEP Utilization in PMTCT'!K75</f>
        <v>0</v>
      </c>
      <c r="P373" s="185">
        <f>'PrEP Utilization in PMTCT'!L75</f>
        <v>0</v>
      </c>
      <c r="Q373" s="185">
        <f>'PrEP Utilization in PMTCT'!M75</f>
        <v>0</v>
      </c>
      <c r="R373" s="185">
        <f>'PrEP Utilization in PMTCT'!N75</f>
        <v>0</v>
      </c>
      <c r="S373" s="185">
        <f>'PrEP Utilization in PMTCT'!O75</f>
        <v>0</v>
      </c>
      <c r="T373" s="185">
        <f>'PrEP Utilization in PMTCT'!P75</f>
        <v>0</v>
      </c>
      <c r="U373" s="185">
        <f>'PrEP Utilization in PMTCT'!Q75</f>
        <v>0</v>
      </c>
      <c r="V373" s="185">
        <f>'PrEP Utilization in PMTCT'!R75</f>
        <v>0</v>
      </c>
      <c r="W373" s="185">
        <f>'PrEP Utilization in PMTCT'!S75</f>
        <v>0</v>
      </c>
      <c r="X373" s="185">
        <f>'PrEP Utilization in PMTCT'!T75</f>
        <v>0</v>
      </c>
      <c r="Y373" s="185">
        <f>'PrEP Utilization in PMTCT'!U75</f>
        <v>0</v>
      </c>
      <c r="Z373" s="185">
        <f>'PrEP Utilization in PMTCT'!V75</f>
        <v>0</v>
      </c>
      <c r="AA373" s="185">
        <f>'PrEP Utilization in PMTCT'!W75</f>
        <v>0</v>
      </c>
      <c r="AB373" s="185">
        <f>'PrEP Utilization in PMTCT'!X75</f>
        <v>0</v>
      </c>
      <c r="AC373" s="185">
        <f>'PrEP Utilization in PMTCT'!Y75</f>
        <v>0</v>
      </c>
      <c r="AD373" s="185">
        <f>'PrEP Utilization in PMTCT'!Z75</f>
        <v>0</v>
      </c>
      <c r="AE373" s="185">
        <f>'PrEP Utilization in PMTCT'!AA75</f>
        <v>0</v>
      </c>
      <c r="AF373" s="185">
        <f>'PrEP Utilization in PMTCT'!AB75</f>
        <v>0</v>
      </c>
      <c r="AG373" s="185">
        <f>'PrEP Utilization in PMTCT'!AC75</f>
        <v>0</v>
      </c>
      <c r="AH373" s="185">
        <f>'PrEP Utilization in PMTCT'!AD75</f>
        <v>0</v>
      </c>
      <c r="AI373" s="185">
        <f>'PrEP Utilization in PMTCT'!AE75</f>
        <v>0</v>
      </c>
      <c r="AJ373" s="185">
        <f>'PrEP Utilization in PMTCT'!AF75</f>
        <v>0</v>
      </c>
      <c r="AK373" s="185">
        <f>'PrEP Utilization in PMTCT'!AG75</f>
        <v>0</v>
      </c>
      <c r="AL373" s="185">
        <f>'PrEP Utilization in PMTCT'!AH75</f>
        <v>0</v>
      </c>
      <c r="AM373" s="184">
        <f t="shared" si="11"/>
        <v>0</v>
      </c>
      <c r="AN373" s="185" t="str">
        <f>'PrEP Utilization in PMTCT'!B$3</f>
        <v>PrEP Utilization in PMTCT Settings version 2.0.0</v>
      </c>
      <c r="AO373" s="197">
        <f>'PrEP Utilization in PMTCT'!AJ75</f>
        <v>0</v>
      </c>
    </row>
    <row r="374" spans="1:41" x14ac:dyDescent="0.25">
      <c r="A374" s="176" t="str">
        <f t="shared" si="10"/>
        <v>202205</v>
      </c>
      <c r="B374" s="177">
        <f>'Prep Partner Performance'!AE$2</f>
        <v>2022</v>
      </c>
      <c r="C374" s="178" t="str">
        <f>'Prep Partner Performance'!Z$2</f>
        <v>05</v>
      </c>
      <c r="D374" s="176">
        <f>'Prep Partner Performance'!G$2</f>
        <v>14943</v>
      </c>
      <c r="E374" s="175" t="str">
        <f>'Prep Partner Performance'!C$2</f>
        <v>Kisima Health Centre</v>
      </c>
      <c r="F374" s="201" t="str">
        <f>'PrEP Utilization in PMTCT'!B$70</f>
        <v>Reasons for discontinuation among those who discontinue prep in Postnatal settings</v>
      </c>
      <c r="G374" s="185" t="str">
        <f>'PrEP Utilization in PMTCT'!C76</f>
        <v>Number discontinued because of Number discontinued because of Too many HIV tests</v>
      </c>
      <c r="H374" s="185" t="str">
        <f>'PrEP Utilization in PMTCT'!D76</f>
        <v>PRP01-59</v>
      </c>
      <c r="I374" s="185">
        <f>'PrEP Utilization in PMTCT'!E76</f>
        <v>0</v>
      </c>
      <c r="J374" s="185">
        <f>'PrEP Utilization in PMTCT'!F76</f>
        <v>0</v>
      </c>
      <c r="K374" s="185">
        <f>'PrEP Utilization in PMTCT'!G76</f>
        <v>0</v>
      </c>
      <c r="L374" s="185">
        <f>'PrEP Utilization in PMTCT'!H76</f>
        <v>0</v>
      </c>
      <c r="M374" s="185">
        <f>'PrEP Utilization in PMTCT'!I76</f>
        <v>0</v>
      </c>
      <c r="N374" s="185">
        <f>'PrEP Utilization in PMTCT'!J76</f>
        <v>0</v>
      </c>
      <c r="O374" s="185">
        <f>'PrEP Utilization in PMTCT'!K76</f>
        <v>0</v>
      </c>
      <c r="P374" s="185">
        <f>'PrEP Utilization in PMTCT'!L76</f>
        <v>0</v>
      </c>
      <c r="Q374" s="185">
        <f>'PrEP Utilization in PMTCT'!M76</f>
        <v>0</v>
      </c>
      <c r="R374" s="185">
        <f>'PrEP Utilization in PMTCT'!N76</f>
        <v>0</v>
      </c>
      <c r="S374" s="185">
        <f>'PrEP Utilization in PMTCT'!O76</f>
        <v>0</v>
      </c>
      <c r="T374" s="185">
        <f>'PrEP Utilization in PMTCT'!P76</f>
        <v>0</v>
      </c>
      <c r="U374" s="185">
        <f>'PrEP Utilization in PMTCT'!Q76</f>
        <v>0</v>
      </c>
      <c r="V374" s="185">
        <f>'PrEP Utilization in PMTCT'!R76</f>
        <v>0</v>
      </c>
      <c r="W374" s="185">
        <f>'PrEP Utilization in PMTCT'!S76</f>
        <v>0</v>
      </c>
      <c r="X374" s="185">
        <f>'PrEP Utilization in PMTCT'!T76</f>
        <v>0</v>
      </c>
      <c r="Y374" s="185">
        <f>'PrEP Utilization in PMTCT'!U76</f>
        <v>0</v>
      </c>
      <c r="Z374" s="185">
        <f>'PrEP Utilization in PMTCT'!V76</f>
        <v>0</v>
      </c>
      <c r="AA374" s="185">
        <f>'PrEP Utilization in PMTCT'!W76</f>
        <v>0</v>
      </c>
      <c r="AB374" s="185">
        <f>'PrEP Utilization in PMTCT'!X76</f>
        <v>0</v>
      </c>
      <c r="AC374" s="185">
        <f>'PrEP Utilization in PMTCT'!Y76</f>
        <v>0</v>
      </c>
      <c r="AD374" s="185">
        <f>'PrEP Utilization in PMTCT'!Z76</f>
        <v>0</v>
      </c>
      <c r="AE374" s="185">
        <f>'PrEP Utilization in PMTCT'!AA76</f>
        <v>0</v>
      </c>
      <c r="AF374" s="185">
        <f>'PrEP Utilization in PMTCT'!AB76</f>
        <v>0</v>
      </c>
      <c r="AG374" s="185">
        <f>'PrEP Utilization in PMTCT'!AC76</f>
        <v>0</v>
      </c>
      <c r="AH374" s="185">
        <f>'PrEP Utilization in PMTCT'!AD76</f>
        <v>0</v>
      </c>
      <c r="AI374" s="185">
        <f>'PrEP Utilization in PMTCT'!AE76</f>
        <v>0</v>
      </c>
      <c r="AJ374" s="185">
        <f>'PrEP Utilization in PMTCT'!AF76</f>
        <v>0</v>
      </c>
      <c r="AK374" s="185">
        <f>'PrEP Utilization in PMTCT'!AG76</f>
        <v>0</v>
      </c>
      <c r="AL374" s="185">
        <f>'PrEP Utilization in PMTCT'!AH76</f>
        <v>0</v>
      </c>
      <c r="AM374" s="184">
        <f t="shared" si="11"/>
        <v>0</v>
      </c>
      <c r="AN374" s="185" t="str">
        <f>'PrEP Utilization in PMTCT'!B$3</f>
        <v>PrEP Utilization in PMTCT Settings version 2.0.0</v>
      </c>
      <c r="AO374" s="197">
        <f>'PrEP Utilization in PMTCT'!AJ76</f>
        <v>0</v>
      </c>
    </row>
    <row r="375" spans="1:41" s="194" customFormat="1" x14ac:dyDescent="0.25">
      <c r="A375" s="190" t="str">
        <f t="shared" si="10"/>
        <v>202205</v>
      </c>
      <c r="B375" s="191">
        <f>'Prep Partner Performance'!AE$2</f>
        <v>2022</v>
      </c>
      <c r="C375" s="192" t="str">
        <f>'Prep Partner Performance'!Z$2</f>
        <v>05</v>
      </c>
      <c r="D375" s="190">
        <f>'Prep Partner Performance'!G$2</f>
        <v>14943</v>
      </c>
      <c r="E375" s="193" t="str">
        <f>'Prep Partner Performance'!C$2</f>
        <v>Kisima Health Centre</v>
      </c>
      <c r="F375" s="198" t="str">
        <f>'PrEP Utilization in PMTCT'!B$70</f>
        <v>Reasons for discontinuation among those who discontinue prep in Postnatal settings</v>
      </c>
      <c r="G375" s="193" t="str">
        <f>'PrEP Utilization in PMTCT'!C77</f>
        <v>Number discontinued because of Number discontinued because of Other reasons</v>
      </c>
      <c r="H375" s="193" t="str">
        <f>'PrEP Utilization in PMTCT'!D77</f>
        <v>PRP01-60</v>
      </c>
      <c r="I375" s="193">
        <f>'PrEP Utilization in PMTCT'!E77</f>
        <v>0</v>
      </c>
      <c r="J375" s="193">
        <f>'PrEP Utilization in PMTCT'!F77</f>
        <v>0</v>
      </c>
      <c r="K375" s="193">
        <f>'PrEP Utilization in PMTCT'!G77</f>
        <v>0</v>
      </c>
      <c r="L375" s="193">
        <f>'PrEP Utilization in PMTCT'!H77</f>
        <v>0</v>
      </c>
      <c r="M375" s="193">
        <f>'PrEP Utilization in PMTCT'!I77</f>
        <v>0</v>
      </c>
      <c r="N375" s="193">
        <f>'PrEP Utilization in PMTCT'!J77</f>
        <v>0</v>
      </c>
      <c r="O375" s="193">
        <f>'PrEP Utilization in PMTCT'!K77</f>
        <v>0</v>
      </c>
      <c r="P375" s="193">
        <f>'PrEP Utilization in PMTCT'!L77</f>
        <v>0</v>
      </c>
      <c r="Q375" s="193">
        <f>'PrEP Utilization in PMTCT'!M77</f>
        <v>0</v>
      </c>
      <c r="R375" s="193">
        <f>'PrEP Utilization in PMTCT'!N77</f>
        <v>0</v>
      </c>
      <c r="S375" s="193">
        <f>'PrEP Utilization in PMTCT'!O77</f>
        <v>0</v>
      </c>
      <c r="T375" s="193">
        <f>'PrEP Utilization in PMTCT'!P77</f>
        <v>0</v>
      </c>
      <c r="U375" s="193">
        <f>'PrEP Utilization in PMTCT'!Q77</f>
        <v>0</v>
      </c>
      <c r="V375" s="193">
        <f>'PrEP Utilization in PMTCT'!R77</f>
        <v>0</v>
      </c>
      <c r="W375" s="193">
        <f>'PrEP Utilization in PMTCT'!S77</f>
        <v>0</v>
      </c>
      <c r="X375" s="193">
        <f>'PrEP Utilization in PMTCT'!T77</f>
        <v>0</v>
      </c>
      <c r="Y375" s="193">
        <f>'PrEP Utilization in PMTCT'!U77</f>
        <v>0</v>
      </c>
      <c r="Z375" s="193">
        <f>'PrEP Utilization in PMTCT'!V77</f>
        <v>0</v>
      </c>
      <c r="AA375" s="193">
        <f>'PrEP Utilization in PMTCT'!W77</f>
        <v>0</v>
      </c>
      <c r="AB375" s="193">
        <f>'PrEP Utilization in PMTCT'!X77</f>
        <v>0</v>
      </c>
      <c r="AC375" s="193">
        <f>'PrEP Utilization in PMTCT'!Y77</f>
        <v>0</v>
      </c>
      <c r="AD375" s="193">
        <f>'PrEP Utilization in PMTCT'!Z77</f>
        <v>0</v>
      </c>
      <c r="AE375" s="193">
        <f>'PrEP Utilization in PMTCT'!AA77</f>
        <v>0</v>
      </c>
      <c r="AF375" s="193">
        <f>'PrEP Utilization in PMTCT'!AB77</f>
        <v>0</v>
      </c>
      <c r="AG375" s="193">
        <f>'PrEP Utilization in PMTCT'!AC77</f>
        <v>0</v>
      </c>
      <c r="AH375" s="193">
        <f>'PrEP Utilization in PMTCT'!AD77</f>
        <v>0</v>
      </c>
      <c r="AI375" s="193">
        <f>'PrEP Utilization in PMTCT'!AE77</f>
        <v>0</v>
      </c>
      <c r="AJ375" s="193">
        <f>'PrEP Utilization in PMTCT'!AF77</f>
        <v>0</v>
      </c>
      <c r="AK375" s="193">
        <f>'PrEP Utilization in PMTCT'!AG77</f>
        <v>0</v>
      </c>
      <c r="AL375" s="193">
        <f>'PrEP Utilization in PMTCT'!AH77</f>
        <v>0</v>
      </c>
      <c r="AM375" s="190">
        <f t="shared" si="11"/>
        <v>0</v>
      </c>
      <c r="AN375" s="193" t="str">
        <f>'PrEP Utilization in PMTCT'!B$3</f>
        <v>PrEP Utilization in PMTCT Settings version 2.0.0</v>
      </c>
      <c r="AO375" s="197" t="str">
        <f>'PrEP Utilization in PMTCT'!AJ77</f>
        <v/>
      </c>
    </row>
    <row r="376" spans="1:41" s="210" customFormat="1" x14ac:dyDescent="0.25">
      <c r="A376" s="205" t="str">
        <f t="shared" si="10"/>
        <v>202205</v>
      </c>
      <c r="B376" s="206">
        <f>'Prep Partner Performance'!AE$2</f>
        <v>2022</v>
      </c>
      <c r="C376" s="207" t="str">
        <f>'Prep Partner Performance'!Z$2</f>
        <v>05</v>
      </c>
      <c r="D376" s="205">
        <f>'Prep Partner Performance'!G$2</f>
        <v>14943</v>
      </c>
      <c r="E376" s="208" t="str">
        <f>'Prep Partner Performance'!C$2</f>
        <v>Kisima Health Centre</v>
      </c>
      <c r="F376" s="209" t="str">
        <f>'Monthly Prep'!B9</f>
        <v>Number Tested HIV Negative (from SNS, index testing, STI clients, PEP clients)</v>
      </c>
      <c r="G376" s="209" t="str">
        <f>'Monthly Prep'!C9</f>
        <v>Adolescent Girls and Young Women (AGYW)</v>
      </c>
      <c r="H376" s="209" t="str">
        <f>'Monthly Prep'!D9</f>
        <v>MP01-01</v>
      </c>
      <c r="I376" s="209">
        <f>'Monthly Prep'!E9</f>
        <v>0</v>
      </c>
      <c r="J376" s="209">
        <f>'Monthly Prep'!F9</f>
        <v>0</v>
      </c>
      <c r="K376" s="209">
        <f>'Monthly Prep'!G9</f>
        <v>0</v>
      </c>
      <c r="L376" s="209">
        <f>'Monthly Prep'!H9</f>
        <v>0</v>
      </c>
      <c r="M376" s="209">
        <f>'Monthly Prep'!I9</f>
        <v>0</v>
      </c>
      <c r="N376" s="209">
        <f>'Monthly Prep'!J9</f>
        <v>0</v>
      </c>
      <c r="O376" s="209">
        <f>'Monthly Prep'!K9</f>
        <v>0</v>
      </c>
      <c r="P376" s="209">
        <f>'Monthly Prep'!L9</f>
        <v>0</v>
      </c>
      <c r="Q376" s="209">
        <f>'Monthly Prep'!M9</f>
        <v>0</v>
      </c>
      <c r="R376" s="209">
        <f>'Monthly Prep'!N9</f>
        <v>0</v>
      </c>
      <c r="S376" s="209">
        <f>'Monthly Prep'!O9</f>
        <v>0</v>
      </c>
      <c r="T376" s="209">
        <f>'Monthly Prep'!P9</f>
        <v>0</v>
      </c>
      <c r="U376" s="209">
        <f>'Monthly Prep'!Q9</f>
        <v>0</v>
      </c>
      <c r="V376" s="209">
        <f>'Monthly Prep'!R9</f>
        <v>0</v>
      </c>
      <c r="W376" s="209">
        <f>'Monthly Prep'!S9</f>
        <v>0</v>
      </c>
      <c r="X376" s="209">
        <f>'Monthly Prep'!T9</f>
        <v>0</v>
      </c>
      <c r="Y376" s="209">
        <f>'Monthly Prep'!U9</f>
        <v>0</v>
      </c>
      <c r="Z376" s="209">
        <f>'Monthly Prep'!V9</f>
        <v>0</v>
      </c>
      <c r="AA376" s="209">
        <f>'Monthly Prep'!W9</f>
        <v>0</v>
      </c>
      <c r="AB376" s="209">
        <f>'Monthly Prep'!X9</f>
        <v>0</v>
      </c>
      <c r="AC376" s="209">
        <f>'Monthly Prep'!Y9</f>
        <v>0</v>
      </c>
      <c r="AD376" s="209">
        <f>'Monthly Prep'!Z9</f>
        <v>0</v>
      </c>
      <c r="AE376" s="209">
        <f>'Monthly Prep'!AA9</f>
        <v>0</v>
      </c>
      <c r="AF376" s="209">
        <f>'Monthly Prep'!AB9</f>
        <v>0</v>
      </c>
      <c r="AG376" s="209">
        <f>'Monthly Prep'!AC9</f>
        <v>0</v>
      </c>
      <c r="AH376" s="209">
        <f>'Monthly Prep'!AD9</f>
        <v>0</v>
      </c>
      <c r="AI376" s="209">
        <f>'Monthly Prep'!AE9</f>
        <v>0</v>
      </c>
      <c r="AJ376" s="209">
        <f>'Monthly Prep'!AF9</f>
        <v>0</v>
      </c>
      <c r="AK376" s="209">
        <f>'Monthly Prep'!AG9</f>
        <v>0</v>
      </c>
      <c r="AL376" s="209">
        <f>'Monthly Prep'!AH9</f>
        <v>0</v>
      </c>
      <c r="AM376" s="205">
        <f t="shared" si="11"/>
        <v>0</v>
      </c>
      <c r="AN376" s="208" t="str">
        <f>'Monthly Prep'!B$3</f>
        <v>Monthly Prep Reporting Tool 1.0.1</v>
      </c>
      <c r="AO376" s="197">
        <f>'Monthly Prep'!AH9</f>
        <v>0</v>
      </c>
    </row>
    <row r="377" spans="1:41" x14ac:dyDescent="0.25">
      <c r="A377" s="176" t="str">
        <f t="shared" si="10"/>
        <v>202205</v>
      </c>
      <c r="B377" s="177">
        <f>'Prep Partner Performance'!AE$2</f>
        <v>2022</v>
      </c>
      <c r="C377" s="178" t="str">
        <f>'Prep Partner Performance'!Z$2</f>
        <v>05</v>
      </c>
      <c r="D377" s="176">
        <f>'Prep Partner Performance'!G$2</f>
        <v>14943</v>
      </c>
      <c r="E377" s="175" t="str">
        <f>'Prep Partner Performance'!C$2</f>
        <v>Kisima Health Centre</v>
      </c>
      <c r="F377" s="201" t="str">
        <f>'Monthly Prep'!B$9</f>
        <v>Number Tested HIV Negative (from SNS, index testing, STI clients, PEP clients)</v>
      </c>
      <c r="G377" s="201" t="str">
        <f>'Monthly Prep'!C10</f>
        <v>Female Sex Workers</v>
      </c>
      <c r="H377" s="201" t="str">
        <f>'Monthly Prep'!D10</f>
        <v>MP01-02</v>
      </c>
      <c r="I377" s="201">
        <f>'Monthly Prep'!E10</f>
        <v>0</v>
      </c>
      <c r="J377" s="201">
        <f>'Monthly Prep'!F10</f>
        <v>0</v>
      </c>
      <c r="K377" s="201">
        <f>'Monthly Prep'!G10</f>
        <v>0</v>
      </c>
      <c r="L377" s="201">
        <f>'Monthly Prep'!H10</f>
        <v>0</v>
      </c>
      <c r="M377" s="201">
        <f>'Monthly Prep'!I10</f>
        <v>0</v>
      </c>
      <c r="N377" s="201">
        <f>'Monthly Prep'!J10</f>
        <v>0</v>
      </c>
      <c r="O377" s="201">
        <f>'Monthly Prep'!K10</f>
        <v>0</v>
      </c>
      <c r="P377" s="201">
        <f>'Monthly Prep'!L10</f>
        <v>0</v>
      </c>
      <c r="Q377" s="201">
        <f>'Monthly Prep'!M10</f>
        <v>0</v>
      </c>
      <c r="R377" s="201">
        <f>'Monthly Prep'!N10</f>
        <v>0</v>
      </c>
      <c r="S377" s="201">
        <f>'Monthly Prep'!O10</f>
        <v>0</v>
      </c>
      <c r="T377" s="201">
        <f>'Monthly Prep'!P10</f>
        <v>0</v>
      </c>
      <c r="U377" s="201">
        <f>'Monthly Prep'!Q10</f>
        <v>0</v>
      </c>
      <c r="V377" s="201">
        <f>'Monthly Prep'!R10</f>
        <v>0</v>
      </c>
      <c r="W377" s="201">
        <f>'Monthly Prep'!S10</f>
        <v>0</v>
      </c>
      <c r="X377" s="201">
        <f>'Monthly Prep'!T10</f>
        <v>0</v>
      </c>
      <c r="Y377" s="201">
        <f>'Monthly Prep'!U10</f>
        <v>0</v>
      </c>
      <c r="Z377" s="201">
        <f>'Monthly Prep'!V10</f>
        <v>0</v>
      </c>
      <c r="AA377" s="201">
        <f>'Monthly Prep'!W10</f>
        <v>0</v>
      </c>
      <c r="AB377" s="201">
        <f>'Monthly Prep'!X10</f>
        <v>0</v>
      </c>
      <c r="AC377" s="201">
        <f>'Monthly Prep'!Y10</f>
        <v>0</v>
      </c>
      <c r="AD377" s="201">
        <f>'Monthly Prep'!Z10</f>
        <v>0</v>
      </c>
      <c r="AE377" s="201">
        <f>'Monthly Prep'!AA10</f>
        <v>0</v>
      </c>
      <c r="AF377" s="201">
        <f>'Monthly Prep'!AB10</f>
        <v>0</v>
      </c>
      <c r="AG377" s="201">
        <f>'Monthly Prep'!AC10</f>
        <v>0</v>
      </c>
      <c r="AH377" s="201">
        <f>'Monthly Prep'!AD10</f>
        <v>0</v>
      </c>
      <c r="AI377" s="201">
        <f>'Monthly Prep'!AE10</f>
        <v>0</v>
      </c>
      <c r="AJ377" s="201">
        <f>'Monthly Prep'!AF10</f>
        <v>0</v>
      </c>
      <c r="AK377" s="201">
        <f>'Monthly Prep'!AG10</f>
        <v>0</v>
      </c>
      <c r="AL377" s="201">
        <f>'Monthly Prep'!AH10</f>
        <v>0</v>
      </c>
      <c r="AM377" s="184">
        <f t="shared" si="11"/>
        <v>0</v>
      </c>
      <c r="AN377" s="185" t="str">
        <f>'Monthly Prep'!B$3</f>
        <v>Monthly Prep Reporting Tool 1.0.1</v>
      </c>
      <c r="AO377" s="197">
        <f>'Monthly Prep'!AH10</f>
        <v>0</v>
      </c>
    </row>
    <row r="378" spans="1:41" x14ac:dyDescent="0.25">
      <c r="A378" s="176" t="str">
        <f t="shared" si="10"/>
        <v>202205</v>
      </c>
      <c r="B378" s="177">
        <f>'Prep Partner Performance'!AE$2</f>
        <v>2022</v>
      </c>
      <c r="C378" s="178" t="str">
        <f>'Prep Partner Performance'!Z$2</f>
        <v>05</v>
      </c>
      <c r="D378" s="176">
        <f>'Prep Partner Performance'!G$2</f>
        <v>14943</v>
      </c>
      <c r="E378" s="175" t="str">
        <f>'Prep Partner Performance'!C$2</f>
        <v>Kisima Health Centre</v>
      </c>
      <c r="F378" s="201" t="str">
        <f>'Monthly Prep'!B$9</f>
        <v>Number Tested HIV Negative (from SNS, index testing, STI clients, PEP clients)</v>
      </c>
      <c r="G378" s="201" t="str">
        <f>'Monthly Prep'!C11</f>
        <v>General Population</v>
      </c>
      <c r="H378" s="201" t="str">
        <f>'Monthly Prep'!D11</f>
        <v>MP01-03</v>
      </c>
      <c r="I378" s="201">
        <f>'Monthly Prep'!E11</f>
        <v>0</v>
      </c>
      <c r="J378" s="201">
        <f>'Monthly Prep'!F11</f>
        <v>0</v>
      </c>
      <c r="K378" s="201">
        <f>'Monthly Prep'!G11</f>
        <v>0</v>
      </c>
      <c r="L378" s="201">
        <f>'Monthly Prep'!H11</f>
        <v>0</v>
      </c>
      <c r="M378" s="201">
        <f>'Monthly Prep'!I11</f>
        <v>0</v>
      </c>
      <c r="N378" s="201">
        <f>'Monthly Prep'!J11</f>
        <v>0</v>
      </c>
      <c r="O378" s="201">
        <f>'Monthly Prep'!K11</f>
        <v>0</v>
      </c>
      <c r="P378" s="201">
        <f>'Monthly Prep'!L11</f>
        <v>0</v>
      </c>
      <c r="Q378" s="201">
        <f>'Monthly Prep'!M11</f>
        <v>0</v>
      </c>
      <c r="R378" s="201">
        <f>'Monthly Prep'!N11</f>
        <v>0</v>
      </c>
      <c r="S378" s="201">
        <f>'Monthly Prep'!O11</f>
        <v>0</v>
      </c>
      <c r="T378" s="201">
        <f>'Monthly Prep'!P11</f>
        <v>0</v>
      </c>
      <c r="U378" s="201">
        <f>'Monthly Prep'!Q11</f>
        <v>0</v>
      </c>
      <c r="V378" s="201">
        <f>'Monthly Prep'!R11</f>
        <v>0</v>
      </c>
      <c r="W378" s="201">
        <f>'Monthly Prep'!S11</f>
        <v>0</v>
      </c>
      <c r="X378" s="201">
        <f>'Monthly Prep'!T11</f>
        <v>0</v>
      </c>
      <c r="Y378" s="201">
        <f>'Monthly Prep'!U11</f>
        <v>0</v>
      </c>
      <c r="Z378" s="201">
        <f>'Monthly Prep'!V11</f>
        <v>0</v>
      </c>
      <c r="AA378" s="201">
        <f>'Monthly Prep'!W11</f>
        <v>0</v>
      </c>
      <c r="AB378" s="201">
        <f>'Monthly Prep'!X11</f>
        <v>0</v>
      </c>
      <c r="AC378" s="201">
        <f>'Monthly Prep'!Y11</f>
        <v>0</v>
      </c>
      <c r="AD378" s="201">
        <f>'Monthly Prep'!Z11</f>
        <v>0</v>
      </c>
      <c r="AE378" s="201">
        <f>'Monthly Prep'!AA11</f>
        <v>0</v>
      </c>
      <c r="AF378" s="201">
        <f>'Monthly Prep'!AB11</f>
        <v>0</v>
      </c>
      <c r="AG378" s="201">
        <f>'Monthly Prep'!AC11</f>
        <v>0</v>
      </c>
      <c r="AH378" s="201">
        <f>'Monthly Prep'!AD11</f>
        <v>0</v>
      </c>
      <c r="AI378" s="201">
        <f>'Monthly Prep'!AE11</f>
        <v>0</v>
      </c>
      <c r="AJ378" s="201">
        <f>'Monthly Prep'!AF11</f>
        <v>0</v>
      </c>
      <c r="AK378" s="201">
        <f>'Monthly Prep'!AG11</f>
        <v>0</v>
      </c>
      <c r="AL378" s="201">
        <f>'Monthly Prep'!AH11</f>
        <v>0</v>
      </c>
      <c r="AM378" s="184">
        <f t="shared" si="11"/>
        <v>0</v>
      </c>
      <c r="AN378" s="185" t="str">
        <f>'Monthly Prep'!B$3</f>
        <v>Monthly Prep Reporting Tool 1.0.1</v>
      </c>
      <c r="AO378" s="197">
        <f>'Monthly Prep'!AH11</f>
        <v>0</v>
      </c>
    </row>
    <row r="379" spans="1:41" x14ac:dyDescent="0.25">
      <c r="A379" s="176" t="str">
        <f t="shared" si="10"/>
        <v>202205</v>
      </c>
      <c r="B379" s="177">
        <f>'Prep Partner Performance'!AE$2</f>
        <v>2022</v>
      </c>
      <c r="C379" s="178" t="str">
        <f>'Prep Partner Performance'!Z$2</f>
        <v>05</v>
      </c>
      <c r="D379" s="176">
        <f>'Prep Partner Performance'!G$2</f>
        <v>14943</v>
      </c>
      <c r="E379" s="175" t="str">
        <f>'Prep Partner Performance'!C$2</f>
        <v>Kisima Health Centre</v>
      </c>
      <c r="F379" s="201" t="str">
        <f>'Monthly Prep'!B$9</f>
        <v>Number Tested HIV Negative (from SNS, index testing, STI clients, PEP clients)</v>
      </c>
      <c r="G379" s="201" t="str">
        <f>'Monthly Prep'!C12</f>
        <v>Men at High Risk</v>
      </c>
      <c r="H379" s="201" t="str">
        <f>'Monthly Prep'!D12</f>
        <v>MP01-04</v>
      </c>
      <c r="I379" s="201">
        <f>'Monthly Prep'!E12</f>
        <v>0</v>
      </c>
      <c r="J379" s="201">
        <f>'Monthly Prep'!F12</f>
        <v>0</v>
      </c>
      <c r="K379" s="201">
        <f>'Monthly Prep'!G12</f>
        <v>0</v>
      </c>
      <c r="L379" s="201">
        <f>'Monthly Prep'!H12</f>
        <v>0</v>
      </c>
      <c r="M379" s="201">
        <f>'Monthly Prep'!I12</f>
        <v>0</v>
      </c>
      <c r="N379" s="201">
        <f>'Monthly Prep'!J12</f>
        <v>0</v>
      </c>
      <c r="O379" s="201">
        <f>'Monthly Prep'!K12</f>
        <v>0</v>
      </c>
      <c r="P379" s="201">
        <f>'Monthly Prep'!L12</f>
        <v>0</v>
      </c>
      <c r="Q379" s="201">
        <f>'Monthly Prep'!M12</f>
        <v>0</v>
      </c>
      <c r="R379" s="201">
        <f>'Monthly Prep'!N12</f>
        <v>0</v>
      </c>
      <c r="S379" s="201">
        <f>'Monthly Prep'!O12</f>
        <v>0</v>
      </c>
      <c r="T379" s="201">
        <f>'Monthly Prep'!P12</f>
        <v>0</v>
      </c>
      <c r="U379" s="201">
        <f>'Monthly Prep'!Q12</f>
        <v>0</v>
      </c>
      <c r="V379" s="201">
        <f>'Monthly Prep'!R12</f>
        <v>0</v>
      </c>
      <c r="W379" s="201">
        <f>'Monthly Prep'!S12</f>
        <v>0</v>
      </c>
      <c r="X379" s="201">
        <f>'Monthly Prep'!T12</f>
        <v>0</v>
      </c>
      <c r="Y379" s="201">
        <f>'Monthly Prep'!U12</f>
        <v>0</v>
      </c>
      <c r="Z379" s="201">
        <f>'Monthly Prep'!V12</f>
        <v>0</v>
      </c>
      <c r="AA379" s="201">
        <f>'Monthly Prep'!W12</f>
        <v>0</v>
      </c>
      <c r="AB379" s="201">
        <f>'Monthly Prep'!X12</f>
        <v>0</v>
      </c>
      <c r="AC379" s="201">
        <f>'Monthly Prep'!Y12</f>
        <v>0</v>
      </c>
      <c r="AD379" s="201">
        <f>'Monthly Prep'!Z12</f>
        <v>0</v>
      </c>
      <c r="AE379" s="201">
        <f>'Monthly Prep'!AA12</f>
        <v>0</v>
      </c>
      <c r="AF379" s="201">
        <f>'Monthly Prep'!AB12</f>
        <v>0</v>
      </c>
      <c r="AG379" s="201">
        <f>'Monthly Prep'!AC12</f>
        <v>0</v>
      </c>
      <c r="AH379" s="201">
        <f>'Monthly Prep'!AD12</f>
        <v>0</v>
      </c>
      <c r="AI379" s="201">
        <f>'Monthly Prep'!AE12</f>
        <v>0</v>
      </c>
      <c r="AJ379" s="201">
        <f>'Monthly Prep'!AF12</f>
        <v>0</v>
      </c>
      <c r="AK379" s="201">
        <f>'Monthly Prep'!AG12</f>
        <v>0</v>
      </c>
      <c r="AL379" s="201">
        <f>'Monthly Prep'!AH12</f>
        <v>0</v>
      </c>
      <c r="AM379" s="184">
        <f t="shared" si="11"/>
        <v>0</v>
      </c>
      <c r="AN379" s="185" t="str">
        <f>'Monthly Prep'!B$3</f>
        <v>Monthly Prep Reporting Tool 1.0.1</v>
      </c>
      <c r="AO379" s="197">
        <f>'Monthly Prep'!AH12</f>
        <v>0</v>
      </c>
    </row>
    <row r="380" spans="1:41" x14ac:dyDescent="0.25">
      <c r="A380" s="176" t="str">
        <f t="shared" si="10"/>
        <v>202205</v>
      </c>
      <c r="B380" s="177">
        <f>'Prep Partner Performance'!AE$2</f>
        <v>2022</v>
      </c>
      <c r="C380" s="178" t="str">
        <f>'Prep Partner Performance'!Z$2</f>
        <v>05</v>
      </c>
      <c r="D380" s="176">
        <f>'Prep Partner Performance'!G$2</f>
        <v>14943</v>
      </c>
      <c r="E380" s="175" t="str">
        <f>'Prep Partner Performance'!C$2</f>
        <v>Kisima Health Centre</v>
      </c>
      <c r="F380" s="201" t="str">
        <f>'Monthly Prep'!B$9</f>
        <v>Number Tested HIV Negative (from SNS, index testing, STI clients, PEP clients)</v>
      </c>
      <c r="G380" s="201" t="str">
        <f>'Monthly Prep'!C15</f>
        <v>People Who Inject Drugs</v>
      </c>
      <c r="H380" s="201" t="str">
        <f>'Monthly Prep'!D15</f>
        <v>MP01-07</v>
      </c>
      <c r="I380" s="201">
        <f>'Monthly Prep'!E15</f>
        <v>0</v>
      </c>
      <c r="J380" s="201">
        <f>'Monthly Prep'!F15</f>
        <v>0</v>
      </c>
      <c r="K380" s="201">
        <f>'Monthly Prep'!G15</f>
        <v>0</v>
      </c>
      <c r="L380" s="201">
        <f>'Monthly Prep'!H15</f>
        <v>0</v>
      </c>
      <c r="M380" s="201">
        <f>'Monthly Prep'!I15</f>
        <v>0</v>
      </c>
      <c r="N380" s="201">
        <f>'Monthly Prep'!J15</f>
        <v>0</v>
      </c>
      <c r="O380" s="201">
        <f>'Monthly Prep'!K15</f>
        <v>0</v>
      </c>
      <c r="P380" s="201">
        <f>'Monthly Prep'!L15</f>
        <v>0</v>
      </c>
      <c r="Q380" s="201">
        <f>'Monthly Prep'!M15</f>
        <v>0</v>
      </c>
      <c r="R380" s="201">
        <f>'Monthly Prep'!N15</f>
        <v>0</v>
      </c>
      <c r="S380" s="201">
        <f>'Monthly Prep'!O15</f>
        <v>0</v>
      </c>
      <c r="T380" s="201">
        <f>'Monthly Prep'!P15</f>
        <v>0</v>
      </c>
      <c r="U380" s="201">
        <f>'Monthly Prep'!Q15</f>
        <v>0</v>
      </c>
      <c r="V380" s="201">
        <f>'Monthly Prep'!R15</f>
        <v>0</v>
      </c>
      <c r="W380" s="201">
        <f>'Monthly Prep'!S15</f>
        <v>0</v>
      </c>
      <c r="X380" s="201">
        <f>'Monthly Prep'!T15</f>
        <v>0</v>
      </c>
      <c r="Y380" s="201">
        <f>'Monthly Prep'!U15</f>
        <v>0</v>
      </c>
      <c r="Z380" s="201">
        <f>'Monthly Prep'!V15</f>
        <v>0</v>
      </c>
      <c r="AA380" s="201">
        <f>'Monthly Prep'!W15</f>
        <v>0</v>
      </c>
      <c r="AB380" s="201">
        <f>'Monthly Prep'!X15</f>
        <v>0</v>
      </c>
      <c r="AC380" s="201">
        <f>'Monthly Prep'!Y15</f>
        <v>0</v>
      </c>
      <c r="AD380" s="201">
        <f>'Monthly Prep'!Z15</f>
        <v>0</v>
      </c>
      <c r="AE380" s="201">
        <f>'Monthly Prep'!AA15</f>
        <v>0</v>
      </c>
      <c r="AF380" s="201">
        <f>'Monthly Prep'!AB15</f>
        <v>0</v>
      </c>
      <c r="AG380" s="201">
        <f>'Monthly Prep'!AC15</f>
        <v>0</v>
      </c>
      <c r="AH380" s="201">
        <f>'Monthly Prep'!AD15</f>
        <v>0</v>
      </c>
      <c r="AI380" s="201">
        <f>'Monthly Prep'!AE15</f>
        <v>0</v>
      </c>
      <c r="AJ380" s="201">
        <f>'Monthly Prep'!AF15</f>
        <v>0</v>
      </c>
      <c r="AK380" s="201">
        <f>'Monthly Prep'!AG15</f>
        <v>0</v>
      </c>
      <c r="AL380" s="201">
        <f>'Monthly Prep'!AH15</f>
        <v>0</v>
      </c>
      <c r="AM380" s="184">
        <f t="shared" si="11"/>
        <v>0</v>
      </c>
      <c r="AN380" s="185" t="str">
        <f>'Monthly Prep'!B$3</f>
        <v>Monthly Prep Reporting Tool 1.0.1</v>
      </c>
      <c r="AO380" s="197">
        <f>'Monthly Prep'!AH15</f>
        <v>0</v>
      </c>
    </row>
    <row r="381" spans="1:41" x14ac:dyDescent="0.25">
      <c r="A381" s="176" t="str">
        <f t="shared" si="10"/>
        <v>202205</v>
      </c>
      <c r="B381" s="177">
        <f>'Prep Partner Performance'!AE$2</f>
        <v>2022</v>
      </c>
      <c r="C381" s="178" t="str">
        <f>'Prep Partner Performance'!Z$2</f>
        <v>05</v>
      </c>
      <c r="D381" s="176">
        <f>'Prep Partner Performance'!G$2</f>
        <v>14943</v>
      </c>
      <c r="E381" s="175" t="str">
        <f>'Prep Partner Performance'!C$2</f>
        <v>Kisima Health Centre</v>
      </c>
      <c r="F381" s="201" t="str">
        <f>'Monthly Prep'!B$9</f>
        <v>Number Tested HIV Negative (from SNS, index testing, STI clients, PEP clients)</v>
      </c>
      <c r="G381" s="201" t="str">
        <f>'Monthly Prep'!C16</f>
        <v>Sero -Discodant Couple</v>
      </c>
      <c r="H381" s="201" t="str">
        <f>'Monthly Prep'!D16</f>
        <v>MP01-08</v>
      </c>
      <c r="I381" s="201">
        <f>'Monthly Prep'!E16</f>
        <v>0</v>
      </c>
      <c r="J381" s="201">
        <f>'Monthly Prep'!F16</f>
        <v>0</v>
      </c>
      <c r="K381" s="201">
        <f>'Monthly Prep'!G16</f>
        <v>0</v>
      </c>
      <c r="L381" s="201">
        <f>'Monthly Prep'!H16</f>
        <v>0</v>
      </c>
      <c r="M381" s="201">
        <f>'Monthly Prep'!I16</f>
        <v>0</v>
      </c>
      <c r="N381" s="201">
        <f>'Monthly Prep'!J16</f>
        <v>0</v>
      </c>
      <c r="O381" s="201">
        <f>'Monthly Prep'!K16</f>
        <v>0</v>
      </c>
      <c r="P381" s="201">
        <f>'Monthly Prep'!L16</f>
        <v>0</v>
      </c>
      <c r="Q381" s="201">
        <f>'Monthly Prep'!M16</f>
        <v>0</v>
      </c>
      <c r="R381" s="201">
        <f>'Monthly Prep'!N16</f>
        <v>0</v>
      </c>
      <c r="S381" s="201">
        <f>'Monthly Prep'!O16</f>
        <v>0</v>
      </c>
      <c r="T381" s="201">
        <f>'Monthly Prep'!P16</f>
        <v>0</v>
      </c>
      <c r="U381" s="201">
        <f>'Monthly Prep'!Q16</f>
        <v>0</v>
      </c>
      <c r="V381" s="201">
        <f>'Monthly Prep'!R16</f>
        <v>0</v>
      </c>
      <c r="W381" s="201">
        <f>'Monthly Prep'!S16</f>
        <v>0</v>
      </c>
      <c r="X381" s="201">
        <f>'Monthly Prep'!T16</f>
        <v>0</v>
      </c>
      <c r="Y381" s="201">
        <f>'Monthly Prep'!U16</f>
        <v>0</v>
      </c>
      <c r="Z381" s="201">
        <f>'Monthly Prep'!V16</f>
        <v>0</v>
      </c>
      <c r="AA381" s="201">
        <f>'Monthly Prep'!W16</f>
        <v>0</v>
      </c>
      <c r="AB381" s="201">
        <f>'Monthly Prep'!X16</f>
        <v>0</v>
      </c>
      <c r="AC381" s="201">
        <f>'Monthly Prep'!Y16</f>
        <v>0</v>
      </c>
      <c r="AD381" s="201">
        <f>'Monthly Prep'!Z16</f>
        <v>0</v>
      </c>
      <c r="AE381" s="201">
        <f>'Monthly Prep'!AA16</f>
        <v>0</v>
      </c>
      <c r="AF381" s="201">
        <f>'Monthly Prep'!AB16</f>
        <v>0</v>
      </c>
      <c r="AG381" s="201">
        <f>'Monthly Prep'!AC16</f>
        <v>0</v>
      </c>
      <c r="AH381" s="201">
        <f>'Monthly Prep'!AD16</f>
        <v>0</v>
      </c>
      <c r="AI381" s="201">
        <f>'Monthly Prep'!AE16</f>
        <v>0</v>
      </c>
      <c r="AJ381" s="201">
        <f>'Monthly Prep'!AF16</f>
        <v>0</v>
      </c>
      <c r="AK381" s="201">
        <f>'Monthly Prep'!AG16</f>
        <v>0</v>
      </c>
      <c r="AL381" s="201">
        <f>'Monthly Prep'!AH16</f>
        <v>0</v>
      </c>
      <c r="AM381" s="184">
        <f t="shared" si="11"/>
        <v>0</v>
      </c>
      <c r="AN381" s="185" t="str">
        <f>'Monthly Prep'!B$3</f>
        <v>Monthly Prep Reporting Tool 1.0.1</v>
      </c>
      <c r="AO381" s="197">
        <f>'Monthly Prep'!AH16</f>
        <v>0</v>
      </c>
    </row>
    <row r="382" spans="1:41" x14ac:dyDescent="0.25">
      <c r="A382" s="176" t="str">
        <f t="shared" si="10"/>
        <v>202205</v>
      </c>
      <c r="B382" s="177">
        <f>'Prep Partner Performance'!AE$2</f>
        <v>2022</v>
      </c>
      <c r="C382" s="178" t="str">
        <f>'Prep Partner Performance'!Z$2</f>
        <v>05</v>
      </c>
      <c r="D382" s="176">
        <f>'Prep Partner Performance'!G$2</f>
        <v>14943</v>
      </c>
      <c r="E382" s="175" t="str">
        <f>'Prep Partner Performance'!C$2</f>
        <v>Kisima Health Centre</v>
      </c>
      <c r="F382" s="201" t="str">
        <f>'Monthly Prep'!B$9</f>
        <v>Number Tested HIV Negative (from SNS, index testing, STI clients, PEP clients)</v>
      </c>
      <c r="G382" s="201" t="str">
        <f>'Monthly Prep'!C25</f>
        <v>Sero -Discodant Couple</v>
      </c>
      <c r="H382" s="201" t="str">
        <f>'Monthly Prep'!D25</f>
        <v>MP01-17</v>
      </c>
      <c r="I382" s="201">
        <f>'Monthly Prep'!E25</f>
        <v>0</v>
      </c>
      <c r="J382" s="201">
        <f>'Monthly Prep'!F25</f>
        <v>0</v>
      </c>
      <c r="K382" s="201">
        <f>'Monthly Prep'!G25</f>
        <v>0</v>
      </c>
      <c r="L382" s="201">
        <f>'Monthly Prep'!H25</f>
        <v>0</v>
      </c>
      <c r="M382" s="201">
        <f>'Monthly Prep'!I25</f>
        <v>0</v>
      </c>
      <c r="N382" s="201">
        <f>'Monthly Prep'!J25</f>
        <v>0</v>
      </c>
      <c r="O382" s="201">
        <f>'Monthly Prep'!K25</f>
        <v>0</v>
      </c>
      <c r="P382" s="201">
        <f>'Monthly Prep'!L25</f>
        <v>0</v>
      </c>
      <c r="Q382" s="201">
        <f>'Monthly Prep'!M25</f>
        <v>0</v>
      </c>
      <c r="R382" s="201">
        <f>'Monthly Prep'!N25</f>
        <v>0</v>
      </c>
      <c r="S382" s="201">
        <f>'Monthly Prep'!O25</f>
        <v>0</v>
      </c>
      <c r="T382" s="201">
        <f>'Monthly Prep'!P25</f>
        <v>0</v>
      </c>
      <c r="U382" s="201">
        <f>'Monthly Prep'!Q25</f>
        <v>0</v>
      </c>
      <c r="V382" s="201">
        <f>'Monthly Prep'!R25</f>
        <v>0</v>
      </c>
      <c r="W382" s="201">
        <f>'Monthly Prep'!S25</f>
        <v>0</v>
      </c>
      <c r="X382" s="201">
        <f>'Monthly Prep'!T25</f>
        <v>0</v>
      </c>
      <c r="Y382" s="201">
        <f>'Monthly Prep'!U25</f>
        <v>0</v>
      </c>
      <c r="Z382" s="201">
        <f>'Monthly Prep'!V25</f>
        <v>0</v>
      </c>
      <c r="AA382" s="201">
        <f>'Monthly Prep'!W25</f>
        <v>0</v>
      </c>
      <c r="AB382" s="201">
        <f>'Monthly Prep'!X25</f>
        <v>0</v>
      </c>
      <c r="AC382" s="201">
        <f>'Monthly Prep'!Y25</f>
        <v>0</v>
      </c>
      <c r="AD382" s="201">
        <f>'Monthly Prep'!Z25</f>
        <v>0</v>
      </c>
      <c r="AE382" s="201">
        <f>'Monthly Prep'!AA25</f>
        <v>0</v>
      </c>
      <c r="AF382" s="201">
        <f>'Monthly Prep'!AB25</f>
        <v>0</v>
      </c>
      <c r="AG382" s="201">
        <f>'Monthly Prep'!AC25</f>
        <v>0</v>
      </c>
      <c r="AH382" s="201">
        <f>'Monthly Prep'!AD25</f>
        <v>0</v>
      </c>
      <c r="AI382" s="201">
        <f>'Monthly Prep'!AE25</f>
        <v>0</v>
      </c>
      <c r="AJ382" s="201">
        <f>'Monthly Prep'!AF25</f>
        <v>0</v>
      </c>
      <c r="AK382" s="201">
        <f>'Monthly Prep'!AG25</f>
        <v>0</v>
      </c>
      <c r="AL382" s="201">
        <f>'Monthly Prep'!AH25</f>
        <v>0</v>
      </c>
      <c r="AM382" s="184">
        <f t="shared" si="11"/>
        <v>0</v>
      </c>
      <c r="AN382" s="185" t="str">
        <f>'Monthly Prep'!B$3</f>
        <v>Monthly Prep Reporting Tool 1.0.1</v>
      </c>
      <c r="AO382" s="197">
        <f>'Monthly Prep'!AH25</f>
        <v>0</v>
      </c>
    </row>
    <row r="383" spans="1:41" x14ac:dyDescent="0.25">
      <c r="A383" s="176" t="str">
        <f t="shared" si="10"/>
        <v>202205</v>
      </c>
      <c r="B383" s="177">
        <f>'Prep Partner Performance'!AE$2</f>
        <v>2022</v>
      </c>
      <c r="C383" s="178" t="str">
        <f>'Prep Partner Performance'!Z$2</f>
        <v>05</v>
      </c>
      <c r="D383" s="176">
        <f>'Prep Partner Performance'!G$2</f>
        <v>14943</v>
      </c>
      <c r="E383" s="175" t="str">
        <f>'Prep Partner Performance'!C$2</f>
        <v>Kisima Health Centre</v>
      </c>
      <c r="F383" s="201">
        <f>'Monthly Prep'!B26</f>
        <v>0</v>
      </c>
      <c r="G383" s="201" t="str">
        <f>'Monthly Prep'!C26</f>
        <v>Men who have Sex with Men</v>
      </c>
      <c r="H383" s="201" t="str">
        <f>'Monthly Prep'!D26</f>
        <v>MP01-18</v>
      </c>
      <c r="I383" s="201">
        <f>'Monthly Prep'!E26</f>
        <v>0</v>
      </c>
      <c r="J383" s="201">
        <f>'Monthly Prep'!F26</f>
        <v>0</v>
      </c>
      <c r="K383" s="201">
        <f>'Monthly Prep'!G26</f>
        <v>0</v>
      </c>
      <c r="L383" s="201">
        <f>'Monthly Prep'!H26</f>
        <v>0</v>
      </c>
      <c r="M383" s="201">
        <f>'Monthly Prep'!I26</f>
        <v>0</v>
      </c>
      <c r="N383" s="201">
        <f>'Monthly Prep'!J26</f>
        <v>0</v>
      </c>
      <c r="O383" s="201">
        <f>'Monthly Prep'!K26</f>
        <v>0</v>
      </c>
      <c r="P383" s="201">
        <f>'Monthly Prep'!L26</f>
        <v>0</v>
      </c>
      <c r="Q383" s="201">
        <f>'Monthly Prep'!M26</f>
        <v>0</v>
      </c>
      <c r="R383" s="201">
        <f>'Monthly Prep'!N26</f>
        <v>0</v>
      </c>
      <c r="S383" s="201">
        <f>'Monthly Prep'!O26</f>
        <v>0</v>
      </c>
      <c r="T383" s="201">
        <f>'Monthly Prep'!P26</f>
        <v>0</v>
      </c>
      <c r="U383" s="201">
        <f>'Monthly Prep'!Q26</f>
        <v>0</v>
      </c>
      <c r="V383" s="201">
        <f>'Monthly Prep'!R26</f>
        <v>0</v>
      </c>
      <c r="W383" s="201">
        <f>'Monthly Prep'!S26</f>
        <v>0</v>
      </c>
      <c r="X383" s="201">
        <f>'Monthly Prep'!T26</f>
        <v>0</v>
      </c>
      <c r="Y383" s="201">
        <f>'Monthly Prep'!U26</f>
        <v>0</v>
      </c>
      <c r="Z383" s="201">
        <f>'Monthly Prep'!V26</f>
        <v>0</v>
      </c>
      <c r="AA383" s="201">
        <f>'Monthly Prep'!W26</f>
        <v>0</v>
      </c>
      <c r="AB383" s="201">
        <f>'Monthly Prep'!X26</f>
        <v>0</v>
      </c>
      <c r="AC383" s="201">
        <f>'Monthly Prep'!Y26</f>
        <v>0</v>
      </c>
      <c r="AD383" s="201">
        <f>'Monthly Prep'!Z26</f>
        <v>0</v>
      </c>
      <c r="AE383" s="201">
        <f>'Monthly Prep'!AA26</f>
        <v>0</v>
      </c>
      <c r="AF383" s="201">
        <f>'Monthly Prep'!AB26</f>
        <v>0</v>
      </c>
      <c r="AG383" s="201">
        <f>'Monthly Prep'!AC26</f>
        <v>0</v>
      </c>
      <c r="AH383" s="201">
        <f>'Monthly Prep'!AD26</f>
        <v>0</v>
      </c>
      <c r="AI383" s="201">
        <f>'Monthly Prep'!AE26</f>
        <v>0</v>
      </c>
      <c r="AJ383" s="201">
        <f>'Monthly Prep'!AF26</f>
        <v>0</v>
      </c>
      <c r="AK383" s="201">
        <f>'Monthly Prep'!AG26</f>
        <v>0</v>
      </c>
      <c r="AL383" s="201">
        <f>'Monthly Prep'!AH26</f>
        <v>0</v>
      </c>
      <c r="AM383" s="184">
        <f t="shared" si="11"/>
        <v>0</v>
      </c>
      <c r="AN383" s="185" t="str">
        <f>'Monthly Prep'!B$3</f>
        <v>Monthly Prep Reporting Tool 1.0.1</v>
      </c>
      <c r="AO383" s="197">
        <f>'Monthly Prep'!AH26</f>
        <v>0</v>
      </c>
    </row>
    <row r="384" spans="1:41" x14ac:dyDescent="0.25">
      <c r="A384" s="176" t="str">
        <f t="shared" si="10"/>
        <v>202205</v>
      </c>
      <c r="B384" s="177">
        <f>'Prep Partner Performance'!AE$2</f>
        <v>2022</v>
      </c>
      <c r="C384" s="178" t="str">
        <f>'Prep Partner Performance'!Z$2</f>
        <v>05</v>
      </c>
      <c r="D384" s="176">
        <f>'Prep Partner Performance'!G$2</f>
        <v>14943</v>
      </c>
      <c r="E384" s="175" t="str">
        <f>'Prep Partner Performance'!C$2</f>
        <v>Kisima Health Centre</v>
      </c>
      <c r="F384" s="201">
        <f>'Monthly Prep'!B$26</f>
        <v>0</v>
      </c>
      <c r="G384" s="201" t="str">
        <f>'Monthly Prep'!C27</f>
        <v>Adolescent Girls and Young Women (AGYW)</v>
      </c>
      <c r="H384" s="201" t="str">
        <f>'Monthly Prep'!D27</f>
        <v>MP01-19</v>
      </c>
      <c r="I384" s="201">
        <f>'Monthly Prep'!E27</f>
        <v>0</v>
      </c>
      <c r="J384" s="201">
        <f>'Monthly Prep'!F27</f>
        <v>0</v>
      </c>
      <c r="K384" s="201">
        <f>'Monthly Prep'!G27</f>
        <v>0</v>
      </c>
      <c r="L384" s="201">
        <f>'Monthly Prep'!H27</f>
        <v>0</v>
      </c>
      <c r="M384" s="201">
        <f>'Monthly Prep'!I27</f>
        <v>0</v>
      </c>
      <c r="N384" s="201">
        <f>'Monthly Prep'!J27</f>
        <v>0</v>
      </c>
      <c r="O384" s="201">
        <f>'Monthly Prep'!K27</f>
        <v>0</v>
      </c>
      <c r="P384" s="201">
        <f>'Monthly Prep'!L27</f>
        <v>0</v>
      </c>
      <c r="Q384" s="201">
        <f>'Monthly Prep'!M27</f>
        <v>0</v>
      </c>
      <c r="R384" s="201">
        <f>'Monthly Prep'!N27</f>
        <v>0</v>
      </c>
      <c r="S384" s="201">
        <f>'Monthly Prep'!O27</f>
        <v>0</v>
      </c>
      <c r="T384" s="201">
        <f>'Monthly Prep'!P27</f>
        <v>0</v>
      </c>
      <c r="U384" s="201">
        <f>'Monthly Prep'!Q27</f>
        <v>0</v>
      </c>
      <c r="V384" s="201">
        <f>'Monthly Prep'!R27</f>
        <v>0</v>
      </c>
      <c r="W384" s="201">
        <f>'Monthly Prep'!S27</f>
        <v>0</v>
      </c>
      <c r="X384" s="201">
        <f>'Monthly Prep'!T27</f>
        <v>0</v>
      </c>
      <c r="Y384" s="201">
        <f>'Monthly Prep'!U27</f>
        <v>0</v>
      </c>
      <c r="Z384" s="201">
        <f>'Monthly Prep'!V27</f>
        <v>0</v>
      </c>
      <c r="AA384" s="201">
        <f>'Monthly Prep'!W27</f>
        <v>0</v>
      </c>
      <c r="AB384" s="201">
        <f>'Monthly Prep'!X27</f>
        <v>0</v>
      </c>
      <c r="AC384" s="201">
        <f>'Monthly Prep'!Y27</f>
        <v>0</v>
      </c>
      <c r="AD384" s="201">
        <f>'Monthly Prep'!Z27</f>
        <v>0</v>
      </c>
      <c r="AE384" s="201">
        <f>'Monthly Prep'!AA27</f>
        <v>0</v>
      </c>
      <c r="AF384" s="201">
        <f>'Monthly Prep'!AB27</f>
        <v>0</v>
      </c>
      <c r="AG384" s="201">
        <f>'Monthly Prep'!AC27</f>
        <v>0</v>
      </c>
      <c r="AH384" s="201">
        <f>'Monthly Prep'!AD27</f>
        <v>0</v>
      </c>
      <c r="AI384" s="201">
        <f>'Monthly Prep'!AE27</f>
        <v>0</v>
      </c>
      <c r="AJ384" s="201">
        <f>'Monthly Prep'!AF27</f>
        <v>0</v>
      </c>
      <c r="AK384" s="201">
        <f>'Monthly Prep'!AG27</f>
        <v>0</v>
      </c>
      <c r="AL384" s="201">
        <f>'Monthly Prep'!AH27</f>
        <v>0</v>
      </c>
      <c r="AM384" s="184">
        <f t="shared" si="11"/>
        <v>0</v>
      </c>
      <c r="AN384" s="185" t="str">
        <f>'Monthly Prep'!B$3</f>
        <v>Monthly Prep Reporting Tool 1.0.1</v>
      </c>
      <c r="AO384" s="197">
        <f>'Monthly Prep'!AH27</f>
        <v>0</v>
      </c>
    </row>
    <row r="385" spans="1:41" x14ac:dyDescent="0.25">
      <c r="A385" s="176" t="str">
        <f t="shared" si="10"/>
        <v>202205</v>
      </c>
      <c r="B385" s="177">
        <f>'Prep Partner Performance'!AE$2</f>
        <v>2022</v>
      </c>
      <c r="C385" s="178" t="str">
        <f>'Prep Partner Performance'!Z$2</f>
        <v>05</v>
      </c>
      <c r="D385" s="176">
        <f>'Prep Partner Performance'!G$2</f>
        <v>14943</v>
      </c>
      <c r="E385" s="175" t="str">
        <f>'Prep Partner Performance'!C$2</f>
        <v>Kisima Health Centre</v>
      </c>
      <c r="F385" s="201">
        <f>'Monthly Prep'!B$26</f>
        <v>0</v>
      </c>
      <c r="G385" s="201" t="str">
        <f>'Monthly Prep'!C28</f>
        <v>Female Sex Workers</v>
      </c>
      <c r="H385" s="201" t="str">
        <f>'Monthly Prep'!D28</f>
        <v>MP01-20</v>
      </c>
      <c r="I385" s="201">
        <f>'Monthly Prep'!E28</f>
        <v>0</v>
      </c>
      <c r="J385" s="201">
        <f>'Monthly Prep'!F28</f>
        <v>0</v>
      </c>
      <c r="K385" s="201">
        <f>'Monthly Prep'!G28</f>
        <v>0</v>
      </c>
      <c r="L385" s="201">
        <f>'Monthly Prep'!H28</f>
        <v>0</v>
      </c>
      <c r="M385" s="201">
        <f>'Monthly Prep'!I28</f>
        <v>0</v>
      </c>
      <c r="N385" s="201">
        <f>'Monthly Prep'!J28</f>
        <v>0</v>
      </c>
      <c r="O385" s="201">
        <f>'Monthly Prep'!K28</f>
        <v>0</v>
      </c>
      <c r="P385" s="201">
        <f>'Monthly Prep'!L28</f>
        <v>0</v>
      </c>
      <c r="Q385" s="201">
        <f>'Monthly Prep'!M28</f>
        <v>0</v>
      </c>
      <c r="R385" s="201">
        <f>'Monthly Prep'!N28</f>
        <v>0</v>
      </c>
      <c r="S385" s="201">
        <f>'Monthly Prep'!O28</f>
        <v>0</v>
      </c>
      <c r="T385" s="201">
        <f>'Monthly Prep'!P28</f>
        <v>0</v>
      </c>
      <c r="U385" s="201">
        <f>'Monthly Prep'!Q28</f>
        <v>0</v>
      </c>
      <c r="V385" s="201">
        <f>'Monthly Prep'!R28</f>
        <v>0</v>
      </c>
      <c r="W385" s="201">
        <f>'Monthly Prep'!S28</f>
        <v>0</v>
      </c>
      <c r="X385" s="201">
        <f>'Monthly Prep'!T28</f>
        <v>0</v>
      </c>
      <c r="Y385" s="201">
        <f>'Monthly Prep'!U28</f>
        <v>0</v>
      </c>
      <c r="Z385" s="201">
        <f>'Monthly Prep'!V28</f>
        <v>0</v>
      </c>
      <c r="AA385" s="201">
        <f>'Monthly Prep'!W28</f>
        <v>0</v>
      </c>
      <c r="AB385" s="201">
        <f>'Monthly Prep'!X28</f>
        <v>0</v>
      </c>
      <c r="AC385" s="201">
        <f>'Monthly Prep'!Y28</f>
        <v>0</v>
      </c>
      <c r="AD385" s="201">
        <f>'Monthly Prep'!Z28</f>
        <v>0</v>
      </c>
      <c r="AE385" s="201">
        <f>'Monthly Prep'!AA28</f>
        <v>0</v>
      </c>
      <c r="AF385" s="201">
        <f>'Monthly Prep'!AB28</f>
        <v>0</v>
      </c>
      <c r="AG385" s="201">
        <f>'Monthly Prep'!AC28</f>
        <v>0</v>
      </c>
      <c r="AH385" s="201">
        <f>'Monthly Prep'!AD28</f>
        <v>0</v>
      </c>
      <c r="AI385" s="201">
        <f>'Monthly Prep'!AE28</f>
        <v>0</v>
      </c>
      <c r="AJ385" s="201">
        <f>'Monthly Prep'!AF28</f>
        <v>0</v>
      </c>
      <c r="AK385" s="201">
        <f>'Monthly Prep'!AG28</f>
        <v>0</v>
      </c>
      <c r="AL385" s="201">
        <f>'Monthly Prep'!AH28</f>
        <v>0</v>
      </c>
      <c r="AM385" s="184">
        <f t="shared" si="11"/>
        <v>0</v>
      </c>
      <c r="AN385" s="185" t="str">
        <f>'Monthly Prep'!B$3</f>
        <v>Monthly Prep Reporting Tool 1.0.1</v>
      </c>
      <c r="AO385" s="197">
        <f>'Monthly Prep'!AH28</f>
        <v>0</v>
      </c>
    </row>
    <row r="386" spans="1:41" x14ac:dyDescent="0.25">
      <c r="A386" s="176" t="str">
        <f t="shared" si="10"/>
        <v>202205</v>
      </c>
      <c r="B386" s="177">
        <f>'Prep Partner Performance'!AE$2</f>
        <v>2022</v>
      </c>
      <c r="C386" s="178" t="str">
        <f>'Prep Partner Performance'!Z$2</f>
        <v>05</v>
      </c>
      <c r="D386" s="176">
        <f>'Prep Partner Performance'!G$2</f>
        <v>14943</v>
      </c>
      <c r="E386" s="175" t="str">
        <f>'Prep Partner Performance'!C$2</f>
        <v>Kisima Health Centre</v>
      </c>
      <c r="F386" s="201">
        <f>'Monthly Prep'!B29</f>
        <v>0</v>
      </c>
      <c r="G386" s="201" t="str">
        <f>'Monthly Prep'!C29</f>
        <v>General Population</v>
      </c>
      <c r="H386" s="201" t="str">
        <f>'Monthly Prep'!D29</f>
        <v>MP01-21</v>
      </c>
      <c r="I386" s="201">
        <f>'Monthly Prep'!E29</f>
        <v>0</v>
      </c>
      <c r="J386" s="201">
        <f>'Monthly Prep'!F29</f>
        <v>0</v>
      </c>
      <c r="K386" s="201">
        <f>'Monthly Prep'!G29</f>
        <v>0</v>
      </c>
      <c r="L386" s="201">
        <f>'Monthly Prep'!H29</f>
        <v>0</v>
      </c>
      <c r="M386" s="201">
        <f>'Monthly Prep'!I29</f>
        <v>0</v>
      </c>
      <c r="N386" s="201">
        <f>'Monthly Prep'!J29</f>
        <v>0</v>
      </c>
      <c r="O386" s="201">
        <f>'Monthly Prep'!K29</f>
        <v>0</v>
      </c>
      <c r="P386" s="201">
        <f>'Monthly Prep'!L29</f>
        <v>0</v>
      </c>
      <c r="Q386" s="201">
        <f>'Monthly Prep'!M29</f>
        <v>0</v>
      </c>
      <c r="R386" s="201">
        <f>'Monthly Prep'!N29</f>
        <v>0</v>
      </c>
      <c r="S386" s="201">
        <f>'Monthly Prep'!O29</f>
        <v>0</v>
      </c>
      <c r="T386" s="201">
        <f>'Monthly Prep'!P29</f>
        <v>0</v>
      </c>
      <c r="U386" s="201">
        <f>'Monthly Prep'!Q29</f>
        <v>0</v>
      </c>
      <c r="V386" s="201">
        <f>'Monthly Prep'!R29</f>
        <v>0</v>
      </c>
      <c r="W386" s="201">
        <f>'Monthly Prep'!S29</f>
        <v>0</v>
      </c>
      <c r="X386" s="201">
        <f>'Monthly Prep'!T29</f>
        <v>0</v>
      </c>
      <c r="Y386" s="201">
        <f>'Monthly Prep'!U29</f>
        <v>0</v>
      </c>
      <c r="Z386" s="201">
        <f>'Monthly Prep'!V29</f>
        <v>0</v>
      </c>
      <c r="AA386" s="201">
        <f>'Monthly Prep'!W29</f>
        <v>0</v>
      </c>
      <c r="AB386" s="201">
        <f>'Monthly Prep'!X29</f>
        <v>0</v>
      </c>
      <c r="AC386" s="201">
        <f>'Monthly Prep'!Y29</f>
        <v>0</v>
      </c>
      <c r="AD386" s="201">
        <f>'Monthly Prep'!Z29</f>
        <v>0</v>
      </c>
      <c r="AE386" s="201">
        <f>'Monthly Prep'!AA29</f>
        <v>0</v>
      </c>
      <c r="AF386" s="201">
        <f>'Monthly Prep'!AB29</f>
        <v>0</v>
      </c>
      <c r="AG386" s="201">
        <f>'Monthly Prep'!AC29</f>
        <v>0</v>
      </c>
      <c r="AH386" s="201">
        <f>'Monthly Prep'!AD29</f>
        <v>0</v>
      </c>
      <c r="AI386" s="201">
        <f>'Monthly Prep'!AE29</f>
        <v>0</v>
      </c>
      <c r="AJ386" s="201">
        <f>'Monthly Prep'!AF29</f>
        <v>0</v>
      </c>
      <c r="AK386" s="201">
        <f>'Monthly Prep'!AG29</f>
        <v>0</v>
      </c>
      <c r="AL386" s="201">
        <f>'Monthly Prep'!AH29</f>
        <v>0</v>
      </c>
      <c r="AM386" s="184">
        <f t="shared" si="11"/>
        <v>0</v>
      </c>
      <c r="AN386" s="185" t="str">
        <f>'Monthly Prep'!B$3</f>
        <v>Monthly Prep Reporting Tool 1.0.1</v>
      </c>
      <c r="AO386" s="197">
        <f>'Monthly Prep'!AH29</f>
        <v>0</v>
      </c>
    </row>
    <row r="387" spans="1:41" x14ac:dyDescent="0.25">
      <c r="A387" s="176" t="str">
        <f t="shared" ref="A387:A450" si="12">B387&amp;C387</f>
        <v>202205</v>
      </c>
      <c r="B387" s="177">
        <f>'Prep Partner Performance'!AE$2</f>
        <v>2022</v>
      </c>
      <c r="C387" s="178" t="str">
        <f>'Prep Partner Performance'!Z$2</f>
        <v>05</v>
      </c>
      <c r="D387" s="176">
        <f>'Prep Partner Performance'!G$2</f>
        <v>14943</v>
      </c>
      <c r="E387" s="175" t="str">
        <f>'Prep Partner Performance'!C$2</f>
        <v>Kisima Health Centre</v>
      </c>
      <c r="F387" s="201">
        <f>'Monthly Prep'!B$29</f>
        <v>0</v>
      </c>
      <c r="G387" s="201" t="str">
        <f>'Monthly Prep'!C30</f>
        <v>Men at High Risk</v>
      </c>
      <c r="H387" s="201" t="str">
        <f>'Monthly Prep'!D30</f>
        <v>MP01-22</v>
      </c>
      <c r="I387" s="201">
        <f>'Monthly Prep'!E30</f>
        <v>0</v>
      </c>
      <c r="J387" s="201">
        <f>'Monthly Prep'!F30</f>
        <v>0</v>
      </c>
      <c r="K387" s="201">
        <f>'Monthly Prep'!G30</f>
        <v>0</v>
      </c>
      <c r="L387" s="201">
        <f>'Monthly Prep'!H30</f>
        <v>0</v>
      </c>
      <c r="M387" s="201">
        <f>'Monthly Prep'!I30</f>
        <v>0</v>
      </c>
      <c r="N387" s="201">
        <f>'Monthly Prep'!J30</f>
        <v>0</v>
      </c>
      <c r="O387" s="201">
        <f>'Monthly Prep'!K30</f>
        <v>0</v>
      </c>
      <c r="P387" s="201">
        <f>'Monthly Prep'!L30</f>
        <v>0</v>
      </c>
      <c r="Q387" s="201">
        <f>'Monthly Prep'!M30</f>
        <v>0</v>
      </c>
      <c r="R387" s="201">
        <f>'Monthly Prep'!N30</f>
        <v>0</v>
      </c>
      <c r="S387" s="201">
        <f>'Monthly Prep'!O30</f>
        <v>0</v>
      </c>
      <c r="T387" s="201">
        <f>'Monthly Prep'!P30</f>
        <v>0</v>
      </c>
      <c r="U387" s="201">
        <f>'Monthly Prep'!Q30</f>
        <v>0</v>
      </c>
      <c r="V387" s="201">
        <f>'Monthly Prep'!R30</f>
        <v>0</v>
      </c>
      <c r="W387" s="201">
        <f>'Monthly Prep'!S30</f>
        <v>0</v>
      </c>
      <c r="X387" s="201">
        <f>'Monthly Prep'!T30</f>
        <v>0</v>
      </c>
      <c r="Y387" s="201">
        <f>'Monthly Prep'!U30</f>
        <v>0</v>
      </c>
      <c r="Z387" s="201">
        <f>'Monthly Prep'!V30</f>
        <v>0</v>
      </c>
      <c r="AA387" s="201">
        <f>'Monthly Prep'!W30</f>
        <v>0</v>
      </c>
      <c r="AB387" s="201">
        <f>'Monthly Prep'!X30</f>
        <v>0</v>
      </c>
      <c r="AC387" s="201">
        <f>'Monthly Prep'!Y30</f>
        <v>0</v>
      </c>
      <c r="AD387" s="201">
        <f>'Monthly Prep'!Z30</f>
        <v>0</v>
      </c>
      <c r="AE387" s="201">
        <f>'Monthly Prep'!AA30</f>
        <v>0</v>
      </c>
      <c r="AF387" s="201">
        <f>'Monthly Prep'!AB30</f>
        <v>0</v>
      </c>
      <c r="AG387" s="201">
        <f>'Monthly Prep'!AC30</f>
        <v>0</v>
      </c>
      <c r="AH387" s="201">
        <f>'Monthly Prep'!AD30</f>
        <v>0</v>
      </c>
      <c r="AI387" s="201">
        <f>'Monthly Prep'!AE30</f>
        <v>0</v>
      </c>
      <c r="AJ387" s="201">
        <f>'Monthly Prep'!AF30</f>
        <v>0</v>
      </c>
      <c r="AK387" s="201">
        <f>'Monthly Prep'!AG30</f>
        <v>0</v>
      </c>
      <c r="AL387" s="201">
        <f>'Monthly Prep'!AH30</f>
        <v>0</v>
      </c>
      <c r="AM387" s="184">
        <f t="shared" si="11"/>
        <v>0</v>
      </c>
      <c r="AN387" s="185" t="str">
        <f>'Monthly Prep'!B$3</f>
        <v>Monthly Prep Reporting Tool 1.0.1</v>
      </c>
      <c r="AO387" s="197">
        <f>'Monthly Prep'!AH30</f>
        <v>0</v>
      </c>
    </row>
    <row r="388" spans="1:41" x14ac:dyDescent="0.25">
      <c r="A388" s="176" t="str">
        <f t="shared" si="12"/>
        <v>202205</v>
      </c>
      <c r="B388" s="177">
        <f>'Prep Partner Performance'!AE$2</f>
        <v>2022</v>
      </c>
      <c r="C388" s="178" t="str">
        <f>'Prep Partner Performance'!Z$2</f>
        <v>05</v>
      </c>
      <c r="D388" s="176">
        <f>'Prep Partner Performance'!G$2</f>
        <v>14943</v>
      </c>
      <c r="E388" s="175" t="str">
        <f>'Prep Partner Performance'!C$2</f>
        <v>Kisima Health Centre</v>
      </c>
      <c r="F388" s="201">
        <f>'Monthly Prep'!B$29</f>
        <v>0</v>
      </c>
      <c r="G388" s="201" t="str">
        <f>'Monthly Prep'!C31</f>
        <v>PBFW Breastfeeding</v>
      </c>
      <c r="H388" s="201" t="str">
        <f>'Monthly Prep'!D31</f>
        <v>MP01-23</v>
      </c>
      <c r="I388" s="201">
        <f>'Monthly Prep'!E31</f>
        <v>0</v>
      </c>
      <c r="J388" s="201">
        <f>'Monthly Prep'!F31</f>
        <v>0</v>
      </c>
      <c r="K388" s="201">
        <f>'Monthly Prep'!G31</f>
        <v>0</v>
      </c>
      <c r="L388" s="201">
        <f>'Monthly Prep'!H31</f>
        <v>0</v>
      </c>
      <c r="M388" s="201">
        <f>'Monthly Prep'!I31</f>
        <v>0</v>
      </c>
      <c r="N388" s="201">
        <f>'Monthly Prep'!J31</f>
        <v>0</v>
      </c>
      <c r="O388" s="201">
        <f>'Monthly Prep'!K31</f>
        <v>0</v>
      </c>
      <c r="P388" s="201">
        <f>'Monthly Prep'!L31</f>
        <v>0</v>
      </c>
      <c r="Q388" s="201">
        <f>'Monthly Prep'!M31</f>
        <v>0</v>
      </c>
      <c r="R388" s="201">
        <f>'Monthly Prep'!N31</f>
        <v>0</v>
      </c>
      <c r="S388" s="201">
        <f>'Monthly Prep'!O31</f>
        <v>0</v>
      </c>
      <c r="T388" s="201">
        <f>'Monthly Prep'!P31</f>
        <v>0</v>
      </c>
      <c r="U388" s="201">
        <f>'Monthly Prep'!Q31</f>
        <v>0</v>
      </c>
      <c r="V388" s="201">
        <f>'Monthly Prep'!R31</f>
        <v>0</v>
      </c>
      <c r="W388" s="201">
        <f>'Monthly Prep'!S31</f>
        <v>0</v>
      </c>
      <c r="X388" s="201">
        <f>'Monthly Prep'!T31</f>
        <v>0</v>
      </c>
      <c r="Y388" s="201">
        <f>'Monthly Prep'!U31</f>
        <v>0</v>
      </c>
      <c r="Z388" s="201">
        <f>'Monthly Prep'!V31</f>
        <v>0</v>
      </c>
      <c r="AA388" s="201">
        <f>'Monthly Prep'!W31</f>
        <v>0</v>
      </c>
      <c r="AB388" s="201">
        <f>'Monthly Prep'!X31</f>
        <v>0</v>
      </c>
      <c r="AC388" s="201">
        <f>'Monthly Prep'!Y31</f>
        <v>0</v>
      </c>
      <c r="AD388" s="201">
        <f>'Monthly Prep'!Z31</f>
        <v>0</v>
      </c>
      <c r="AE388" s="201">
        <f>'Monthly Prep'!AA31</f>
        <v>0</v>
      </c>
      <c r="AF388" s="201">
        <f>'Monthly Prep'!AB31</f>
        <v>0</v>
      </c>
      <c r="AG388" s="201">
        <f>'Monthly Prep'!AC31</f>
        <v>0</v>
      </c>
      <c r="AH388" s="201">
        <f>'Monthly Prep'!AD31</f>
        <v>0</v>
      </c>
      <c r="AI388" s="201">
        <f>'Monthly Prep'!AE31</f>
        <v>0</v>
      </c>
      <c r="AJ388" s="201">
        <f>'Monthly Prep'!AF31</f>
        <v>0</v>
      </c>
      <c r="AK388" s="201">
        <f>'Monthly Prep'!AG31</f>
        <v>0</v>
      </c>
      <c r="AL388" s="201">
        <f>'Monthly Prep'!AH31</f>
        <v>0</v>
      </c>
      <c r="AM388" s="184">
        <f t="shared" ref="AM388:AM451" si="13">SUM(I388:AL388)</f>
        <v>0</v>
      </c>
      <c r="AN388" s="185" t="str">
        <f>'Monthly Prep'!B$3</f>
        <v>Monthly Prep Reporting Tool 1.0.1</v>
      </c>
      <c r="AO388" s="197">
        <f>'Monthly Prep'!AH31</f>
        <v>0</v>
      </c>
    </row>
    <row r="389" spans="1:41" x14ac:dyDescent="0.25">
      <c r="A389" s="176" t="str">
        <f t="shared" si="12"/>
        <v>202205</v>
      </c>
      <c r="B389" s="177">
        <f>'Prep Partner Performance'!AE$2</f>
        <v>2022</v>
      </c>
      <c r="C389" s="178" t="str">
        <f>'Prep Partner Performance'!Z$2</f>
        <v>05</v>
      </c>
      <c r="D389" s="176">
        <f>'Prep Partner Performance'!G$2</f>
        <v>14943</v>
      </c>
      <c r="E389" s="175" t="str">
        <f>'Prep Partner Performance'!C$2</f>
        <v>Kisima Health Centre</v>
      </c>
      <c r="F389" s="201">
        <f>'Monthly Prep'!B$29</f>
        <v>0</v>
      </c>
      <c r="G389" s="201" t="str">
        <f>'Monthly Prep'!C32</f>
        <v>PBFW Pregnant</v>
      </c>
      <c r="H389" s="201" t="str">
        <f>'Monthly Prep'!D32</f>
        <v>MP01-24</v>
      </c>
      <c r="I389" s="201">
        <f>'Monthly Prep'!E32</f>
        <v>0</v>
      </c>
      <c r="J389" s="201">
        <f>'Monthly Prep'!F32</f>
        <v>0</v>
      </c>
      <c r="K389" s="201">
        <f>'Monthly Prep'!G32</f>
        <v>0</v>
      </c>
      <c r="L389" s="201">
        <f>'Monthly Prep'!H32</f>
        <v>0</v>
      </c>
      <c r="M389" s="201">
        <f>'Monthly Prep'!I32</f>
        <v>0</v>
      </c>
      <c r="N389" s="201">
        <f>'Monthly Prep'!J32</f>
        <v>0</v>
      </c>
      <c r="O389" s="201">
        <f>'Monthly Prep'!K32</f>
        <v>0</v>
      </c>
      <c r="P389" s="201">
        <f>'Monthly Prep'!L32</f>
        <v>0</v>
      </c>
      <c r="Q389" s="201">
        <f>'Monthly Prep'!M32</f>
        <v>0</v>
      </c>
      <c r="R389" s="201">
        <f>'Monthly Prep'!N32</f>
        <v>0</v>
      </c>
      <c r="S389" s="201">
        <f>'Monthly Prep'!O32</f>
        <v>0</v>
      </c>
      <c r="T389" s="201">
        <f>'Monthly Prep'!P32</f>
        <v>0</v>
      </c>
      <c r="U389" s="201">
        <f>'Monthly Prep'!Q32</f>
        <v>0</v>
      </c>
      <c r="V389" s="201">
        <f>'Monthly Prep'!R32</f>
        <v>0</v>
      </c>
      <c r="W389" s="201">
        <f>'Monthly Prep'!S32</f>
        <v>0</v>
      </c>
      <c r="X389" s="201">
        <f>'Monthly Prep'!T32</f>
        <v>0</v>
      </c>
      <c r="Y389" s="201">
        <f>'Monthly Prep'!U32</f>
        <v>0</v>
      </c>
      <c r="Z389" s="201">
        <f>'Monthly Prep'!V32</f>
        <v>0</v>
      </c>
      <c r="AA389" s="201">
        <f>'Monthly Prep'!W32</f>
        <v>0</v>
      </c>
      <c r="AB389" s="201">
        <f>'Monthly Prep'!X32</f>
        <v>0</v>
      </c>
      <c r="AC389" s="201">
        <f>'Monthly Prep'!Y32</f>
        <v>0</v>
      </c>
      <c r="AD389" s="201">
        <f>'Monthly Prep'!Z32</f>
        <v>0</v>
      </c>
      <c r="AE389" s="201">
        <f>'Monthly Prep'!AA32</f>
        <v>0</v>
      </c>
      <c r="AF389" s="201">
        <f>'Monthly Prep'!AB32</f>
        <v>0</v>
      </c>
      <c r="AG389" s="201">
        <f>'Monthly Prep'!AC32</f>
        <v>0</v>
      </c>
      <c r="AH389" s="201">
        <f>'Monthly Prep'!AD32</f>
        <v>0</v>
      </c>
      <c r="AI389" s="201">
        <f>'Monthly Prep'!AE32</f>
        <v>0</v>
      </c>
      <c r="AJ389" s="201">
        <f>'Monthly Prep'!AF32</f>
        <v>0</v>
      </c>
      <c r="AK389" s="201">
        <f>'Monthly Prep'!AG32</f>
        <v>0</v>
      </c>
      <c r="AL389" s="201">
        <f>'Monthly Prep'!AH32</f>
        <v>0</v>
      </c>
      <c r="AM389" s="184">
        <f t="shared" si="13"/>
        <v>0</v>
      </c>
      <c r="AN389" s="185" t="str">
        <f>'Monthly Prep'!B$3</f>
        <v>Monthly Prep Reporting Tool 1.0.1</v>
      </c>
      <c r="AO389" s="197">
        <f>'Monthly Prep'!AH32</f>
        <v>0</v>
      </c>
    </row>
    <row r="390" spans="1:41" x14ac:dyDescent="0.25">
      <c r="A390" s="176" t="str">
        <f t="shared" si="12"/>
        <v>202205</v>
      </c>
      <c r="B390" s="177">
        <f>'Prep Partner Performance'!AE$2</f>
        <v>2022</v>
      </c>
      <c r="C390" s="178" t="str">
        <f>'Prep Partner Performance'!Z$2</f>
        <v>05</v>
      </c>
      <c r="D390" s="176">
        <f>'Prep Partner Performance'!G$2</f>
        <v>14943</v>
      </c>
      <c r="E390" s="175" t="str">
        <f>'Prep Partner Performance'!C$2</f>
        <v>Kisima Health Centre</v>
      </c>
      <c r="F390" s="201">
        <f>'Monthly Prep'!B$29</f>
        <v>0</v>
      </c>
      <c r="G390" s="201" t="str">
        <f>'Monthly Prep'!C33</f>
        <v>People Who Inject Drugs</v>
      </c>
      <c r="H390" s="201" t="str">
        <f>'Monthly Prep'!D33</f>
        <v>MP01-25</v>
      </c>
      <c r="I390" s="201">
        <f>'Monthly Prep'!E33</f>
        <v>0</v>
      </c>
      <c r="J390" s="201">
        <f>'Monthly Prep'!F33</f>
        <v>0</v>
      </c>
      <c r="K390" s="201">
        <f>'Monthly Prep'!G33</f>
        <v>0</v>
      </c>
      <c r="L390" s="201">
        <f>'Monthly Prep'!H33</f>
        <v>0</v>
      </c>
      <c r="M390" s="201">
        <f>'Monthly Prep'!I33</f>
        <v>0</v>
      </c>
      <c r="N390" s="201">
        <f>'Monthly Prep'!J33</f>
        <v>0</v>
      </c>
      <c r="O390" s="201">
        <f>'Monthly Prep'!K33</f>
        <v>0</v>
      </c>
      <c r="P390" s="201">
        <f>'Monthly Prep'!L33</f>
        <v>0</v>
      </c>
      <c r="Q390" s="201">
        <f>'Monthly Prep'!M33</f>
        <v>0</v>
      </c>
      <c r="R390" s="201">
        <f>'Monthly Prep'!N33</f>
        <v>0</v>
      </c>
      <c r="S390" s="201">
        <f>'Monthly Prep'!O33</f>
        <v>0</v>
      </c>
      <c r="T390" s="201">
        <f>'Monthly Prep'!P33</f>
        <v>0</v>
      </c>
      <c r="U390" s="201">
        <f>'Monthly Prep'!Q33</f>
        <v>0</v>
      </c>
      <c r="V390" s="201">
        <f>'Monthly Prep'!R33</f>
        <v>0</v>
      </c>
      <c r="W390" s="201">
        <f>'Monthly Prep'!S33</f>
        <v>0</v>
      </c>
      <c r="X390" s="201">
        <f>'Monthly Prep'!T33</f>
        <v>0</v>
      </c>
      <c r="Y390" s="201">
        <f>'Monthly Prep'!U33</f>
        <v>0</v>
      </c>
      <c r="Z390" s="201">
        <f>'Monthly Prep'!V33</f>
        <v>0</v>
      </c>
      <c r="AA390" s="201">
        <f>'Monthly Prep'!W33</f>
        <v>0</v>
      </c>
      <c r="AB390" s="201">
        <f>'Monthly Prep'!X33</f>
        <v>0</v>
      </c>
      <c r="AC390" s="201">
        <f>'Monthly Prep'!Y33</f>
        <v>0</v>
      </c>
      <c r="AD390" s="201">
        <f>'Monthly Prep'!Z33</f>
        <v>0</v>
      </c>
      <c r="AE390" s="201">
        <f>'Monthly Prep'!AA33</f>
        <v>0</v>
      </c>
      <c r="AF390" s="201">
        <f>'Monthly Prep'!AB33</f>
        <v>0</v>
      </c>
      <c r="AG390" s="201">
        <f>'Monthly Prep'!AC33</f>
        <v>0</v>
      </c>
      <c r="AH390" s="201">
        <f>'Monthly Prep'!AD33</f>
        <v>0</v>
      </c>
      <c r="AI390" s="201">
        <f>'Monthly Prep'!AE33</f>
        <v>0</v>
      </c>
      <c r="AJ390" s="201">
        <f>'Monthly Prep'!AF33</f>
        <v>0</v>
      </c>
      <c r="AK390" s="201">
        <f>'Monthly Prep'!AG33</f>
        <v>0</v>
      </c>
      <c r="AL390" s="201">
        <f>'Monthly Prep'!AH33</f>
        <v>0</v>
      </c>
      <c r="AM390" s="184">
        <f t="shared" si="13"/>
        <v>0</v>
      </c>
      <c r="AN390" s="185" t="str">
        <f>'Monthly Prep'!B$3</f>
        <v>Monthly Prep Reporting Tool 1.0.1</v>
      </c>
      <c r="AO390" s="197">
        <f>'Monthly Prep'!AH33</f>
        <v>0</v>
      </c>
    </row>
    <row r="391" spans="1:41" x14ac:dyDescent="0.25">
      <c r="A391" s="176" t="str">
        <f t="shared" si="12"/>
        <v>202205</v>
      </c>
      <c r="B391" s="177">
        <f>'Prep Partner Performance'!AE$2</f>
        <v>2022</v>
      </c>
      <c r="C391" s="178" t="str">
        <f>'Prep Partner Performance'!Z$2</f>
        <v>05</v>
      </c>
      <c r="D391" s="176">
        <f>'Prep Partner Performance'!G$2</f>
        <v>14943</v>
      </c>
      <c r="E391" s="175" t="str">
        <f>'Prep Partner Performance'!C$2</f>
        <v>Kisima Health Centre</v>
      </c>
      <c r="F391" s="201">
        <f>'Monthly Prep'!B$29</f>
        <v>0</v>
      </c>
      <c r="G391" s="201" t="str">
        <f>'Monthly Prep'!C34</f>
        <v>Sero -Discodant Couple</v>
      </c>
      <c r="H391" s="201" t="str">
        <f>'Monthly Prep'!D34</f>
        <v>MP01-26</v>
      </c>
      <c r="I391" s="201">
        <f>'Monthly Prep'!E34</f>
        <v>0</v>
      </c>
      <c r="J391" s="201">
        <f>'Monthly Prep'!F34</f>
        <v>0</v>
      </c>
      <c r="K391" s="201">
        <f>'Monthly Prep'!G34</f>
        <v>0</v>
      </c>
      <c r="L391" s="201">
        <f>'Monthly Prep'!H34</f>
        <v>0</v>
      </c>
      <c r="M391" s="201">
        <f>'Monthly Prep'!I34</f>
        <v>0</v>
      </c>
      <c r="N391" s="201">
        <f>'Monthly Prep'!J34</f>
        <v>0</v>
      </c>
      <c r="O391" s="201">
        <f>'Monthly Prep'!K34</f>
        <v>0</v>
      </c>
      <c r="P391" s="201">
        <f>'Monthly Prep'!L34</f>
        <v>0</v>
      </c>
      <c r="Q391" s="201">
        <f>'Monthly Prep'!M34</f>
        <v>0</v>
      </c>
      <c r="R391" s="201">
        <f>'Monthly Prep'!N34</f>
        <v>0</v>
      </c>
      <c r="S391" s="201">
        <f>'Monthly Prep'!O34</f>
        <v>0</v>
      </c>
      <c r="T391" s="201">
        <f>'Monthly Prep'!P34</f>
        <v>0</v>
      </c>
      <c r="U391" s="201">
        <f>'Monthly Prep'!Q34</f>
        <v>0</v>
      </c>
      <c r="V391" s="201">
        <f>'Monthly Prep'!R34</f>
        <v>0</v>
      </c>
      <c r="W391" s="201">
        <f>'Monthly Prep'!S34</f>
        <v>0</v>
      </c>
      <c r="X391" s="201">
        <f>'Monthly Prep'!T34</f>
        <v>0</v>
      </c>
      <c r="Y391" s="201">
        <f>'Monthly Prep'!U34</f>
        <v>0</v>
      </c>
      <c r="Z391" s="201">
        <f>'Monthly Prep'!V34</f>
        <v>0</v>
      </c>
      <c r="AA391" s="201">
        <f>'Monthly Prep'!W34</f>
        <v>0</v>
      </c>
      <c r="AB391" s="201">
        <f>'Monthly Prep'!X34</f>
        <v>0</v>
      </c>
      <c r="AC391" s="201">
        <f>'Monthly Prep'!Y34</f>
        <v>0</v>
      </c>
      <c r="AD391" s="201">
        <f>'Monthly Prep'!Z34</f>
        <v>0</v>
      </c>
      <c r="AE391" s="201">
        <f>'Monthly Prep'!AA34</f>
        <v>0</v>
      </c>
      <c r="AF391" s="201">
        <f>'Monthly Prep'!AB34</f>
        <v>0</v>
      </c>
      <c r="AG391" s="201">
        <f>'Monthly Prep'!AC34</f>
        <v>0</v>
      </c>
      <c r="AH391" s="201">
        <f>'Monthly Prep'!AD34</f>
        <v>0</v>
      </c>
      <c r="AI391" s="201">
        <f>'Monthly Prep'!AE34</f>
        <v>0</v>
      </c>
      <c r="AJ391" s="201">
        <f>'Monthly Prep'!AF34</f>
        <v>0</v>
      </c>
      <c r="AK391" s="201">
        <f>'Monthly Prep'!AG34</f>
        <v>0</v>
      </c>
      <c r="AL391" s="201">
        <f>'Monthly Prep'!AH34</f>
        <v>0</v>
      </c>
      <c r="AM391" s="184">
        <f t="shared" si="13"/>
        <v>0</v>
      </c>
      <c r="AN391" s="185" t="str">
        <f>'Monthly Prep'!B$3</f>
        <v>Monthly Prep Reporting Tool 1.0.1</v>
      </c>
      <c r="AO391" s="197">
        <f>'Monthly Prep'!AH34</f>
        <v>0</v>
      </c>
    </row>
    <row r="392" spans="1:41" x14ac:dyDescent="0.25">
      <c r="A392" s="176" t="str">
        <f t="shared" si="12"/>
        <v>202205</v>
      </c>
      <c r="B392" s="177">
        <f>'Prep Partner Performance'!AE$2</f>
        <v>2022</v>
      </c>
      <c r="C392" s="178" t="str">
        <f>'Prep Partner Performance'!Z$2</f>
        <v>05</v>
      </c>
      <c r="D392" s="176">
        <f>'Prep Partner Performance'!G$2</f>
        <v>14943</v>
      </c>
      <c r="E392" s="175" t="str">
        <f>'Prep Partner Performance'!C$2</f>
        <v>Kisima Health Centre</v>
      </c>
      <c r="F392" s="201">
        <f>'Monthly Prep'!B$29</f>
        <v>0</v>
      </c>
      <c r="G392" s="201" t="str">
        <f>'Monthly Prep'!C35</f>
        <v>Men who have Sex with Men</v>
      </c>
      <c r="H392" s="201" t="str">
        <f>'Monthly Prep'!D35</f>
        <v>MP01-27</v>
      </c>
      <c r="I392" s="201">
        <f>'Monthly Prep'!E35</f>
        <v>0</v>
      </c>
      <c r="J392" s="201">
        <f>'Monthly Prep'!F35</f>
        <v>0</v>
      </c>
      <c r="K392" s="201">
        <f>'Monthly Prep'!G35</f>
        <v>0</v>
      </c>
      <c r="L392" s="201">
        <f>'Monthly Prep'!H35</f>
        <v>0</v>
      </c>
      <c r="M392" s="201">
        <f>'Monthly Prep'!I35</f>
        <v>0</v>
      </c>
      <c r="N392" s="201">
        <f>'Monthly Prep'!J35</f>
        <v>0</v>
      </c>
      <c r="O392" s="201">
        <f>'Monthly Prep'!K35</f>
        <v>0</v>
      </c>
      <c r="P392" s="201">
        <f>'Monthly Prep'!L35</f>
        <v>0</v>
      </c>
      <c r="Q392" s="201">
        <f>'Monthly Prep'!M35</f>
        <v>0</v>
      </c>
      <c r="R392" s="201">
        <f>'Monthly Prep'!N35</f>
        <v>0</v>
      </c>
      <c r="S392" s="201">
        <f>'Monthly Prep'!O35</f>
        <v>0</v>
      </c>
      <c r="T392" s="201">
        <f>'Monthly Prep'!P35</f>
        <v>0</v>
      </c>
      <c r="U392" s="201">
        <f>'Monthly Prep'!Q35</f>
        <v>0</v>
      </c>
      <c r="V392" s="201">
        <f>'Monthly Prep'!R35</f>
        <v>0</v>
      </c>
      <c r="W392" s="201">
        <f>'Monthly Prep'!S35</f>
        <v>0</v>
      </c>
      <c r="X392" s="201">
        <f>'Monthly Prep'!T35</f>
        <v>0</v>
      </c>
      <c r="Y392" s="201">
        <f>'Monthly Prep'!U35</f>
        <v>0</v>
      </c>
      <c r="Z392" s="201">
        <f>'Monthly Prep'!V35</f>
        <v>0</v>
      </c>
      <c r="AA392" s="201">
        <f>'Monthly Prep'!W35</f>
        <v>0</v>
      </c>
      <c r="AB392" s="201">
        <f>'Monthly Prep'!X35</f>
        <v>0</v>
      </c>
      <c r="AC392" s="201">
        <f>'Monthly Prep'!Y35</f>
        <v>0</v>
      </c>
      <c r="AD392" s="201">
        <f>'Monthly Prep'!Z35</f>
        <v>0</v>
      </c>
      <c r="AE392" s="201">
        <f>'Monthly Prep'!AA35</f>
        <v>0</v>
      </c>
      <c r="AF392" s="201">
        <f>'Monthly Prep'!AB35</f>
        <v>0</v>
      </c>
      <c r="AG392" s="201">
        <f>'Monthly Prep'!AC35</f>
        <v>0</v>
      </c>
      <c r="AH392" s="201">
        <f>'Monthly Prep'!AD35</f>
        <v>0</v>
      </c>
      <c r="AI392" s="201">
        <f>'Monthly Prep'!AE35</f>
        <v>0</v>
      </c>
      <c r="AJ392" s="201">
        <f>'Monthly Prep'!AF35</f>
        <v>0</v>
      </c>
      <c r="AK392" s="201">
        <f>'Monthly Prep'!AG35</f>
        <v>0</v>
      </c>
      <c r="AL392" s="201">
        <f>'Monthly Prep'!AH35</f>
        <v>0</v>
      </c>
      <c r="AM392" s="184">
        <f t="shared" si="13"/>
        <v>0</v>
      </c>
      <c r="AN392" s="185" t="str">
        <f>'Monthly Prep'!B$3</f>
        <v>Monthly Prep Reporting Tool 1.0.1</v>
      </c>
      <c r="AO392" s="197">
        <f>'Monthly Prep'!AH35</f>
        <v>0</v>
      </c>
    </row>
    <row r="393" spans="1:41" x14ac:dyDescent="0.25">
      <c r="A393" s="176" t="str">
        <f t="shared" si="12"/>
        <v>202205</v>
      </c>
      <c r="B393" s="177">
        <f>'Prep Partner Performance'!AE$2</f>
        <v>2022</v>
      </c>
      <c r="C393" s="178" t="str">
        <f>'Prep Partner Performance'!Z$2</f>
        <v>05</v>
      </c>
      <c r="D393" s="176">
        <f>'Prep Partner Performance'!G$2</f>
        <v>14943</v>
      </c>
      <c r="E393" s="175" t="str">
        <f>'Prep Partner Performance'!C$2</f>
        <v>Kisima Health Centre</v>
      </c>
      <c r="F393" s="201">
        <f>'Monthly Prep'!B$29</f>
        <v>0</v>
      </c>
      <c r="G393" s="201" t="str">
        <f>'Monthly Prep'!C36</f>
        <v>Adolescent Girls and Young Women (AGYW)</v>
      </c>
      <c r="H393" s="201" t="str">
        <f>'Monthly Prep'!D36</f>
        <v>MP01-28</v>
      </c>
      <c r="I393" s="201">
        <f>'Monthly Prep'!E36</f>
        <v>0</v>
      </c>
      <c r="J393" s="201">
        <f>'Monthly Prep'!F36</f>
        <v>0</v>
      </c>
      <c r="K393" s="201">
        <f>'Monthly Prep'!G36</f>
        <v>0</v>
      </c>
      <c r="L393" s="201">
        <f>'Monthly Prep'!H36</f>
        <v>0</v>
      </c>
      <c r="M393" s="201">
        <f>'Monthly Prep'!I36</f>
        <v>0</v>
      </c>
      <c r="N393" s="201">
        <f>'Monthly Prep'!J36</f>
        <v>0</v>
      </c>
      <c r="O393" s="201">
        <f>'Monthly Prep'!K36</f>
        <v>0</v>
      </c>
      <c r="P393" s="201">
        <f>'Monthly Prep'!L36</f>
        <v>0</v>
      </c>
      <c r="Q393" s="201">
        <f>'Monthly Prep'!M36</f>
        <v>0</v>
      </c>
      <c r="R393" s="201">
        <f>'Monthly Prep'!N36</f>
        <v>0</v>
      </c>
      <c r="S393" s="201">
        <f>'Monthly Prep'!O36</f>
        <v>0</v>
      </c>
      <c r="T393" s="201">
        <f>'Monthly Prep'!P36</f>
        <v>0</v>
      </c>
      <c r="U393" s="201">
        <f>'Monthly Prep'!Q36</f>
        <v>0</v>
      </c>
      <c r="V393" s="201">
        <f>'Monthly Prep'!R36</f>
        <v>0</v>
      </c>
      <c r="W393" s="201">
        <f>'Monthly Prep'!S36</f>
        <v>0</v>
      </c>
      <c r="X393" s="201">
        <f>'Monthly Prep'!T36</f>
        <v>0</v>
      </c>
      <c r="Y393" s="201">
        <f>'Monthly Prep'!U36</f>
        <v>0</v>
      </c>
      <c r="Z393" s="201">
        <f>'Monthly Prep'!V36</f>
        <v>0</v>
      </c>
      <c r="AA393" s="201">
        <f>'Monthly Prep'!W36</f>
        <v>0</v>
      </c>
      <c r="AB393" s="201">
        <f>'Monthly Prep'!X36</f>
        <v>0</v>
      </c>
      <c r="AC393" s="201">
        <f>'Monthly Prep'!Y36</f>
        <v>0</v>
      </c>
      <c r="AD393" s="201">
        <f>'Monthly Prep'!Z36</f>
        <v>0</v>
      </c>
      <c r="AE393" s="201">
        <f>'Monthly Prep'!AA36</f>
        <v>0</v>
      </c>
      <c r="AF393" s="201">
        <f>'Monthly Prep'!AB36</f>
        <v>0</v>
      </c>
      <c r="AG393" s="201">
        <f>'Monthly Prep'!AC36</f>
        <v>0</v>
      </c>
      <c r="AH393" s="201">
        <f>'Monthly Prep'!AD36</f>
        <v>0</v>
      </c>
      <c r="AI393" s="201">
        <f>'Monthly Prep'!AE36</f>
        <v>0</v>
      </c>
      <c r="AJ393" s="201">
        <f>'Monthly Prep'!AF36</f>
        <v>0</v>
      </c>
      <c r="AK393" s="201">
        <f>'Monthly Prep'!AG36</f>
        <v>0</v>
      </c>
      <c r="AL393" s="201">
        <f>'Monthly Prep'!AH36</f>
        <v>0</v>
      </c>
      <c r="AM393" s="184">
        <f t="shared" si="13"/>
        <v>0</v>
      </c>
      <c r="AN393" s="185" t="str">
        <f>'Monthly Prep'!B$3</f>
        <v>Monthly Prep Reporting Tool 1.0.1</v>
      </c>
      <c r="AO393" s="197">
        <f>'Monthly Prep'!AH36</f>
        <v>0</v>
      </c>
    </row>
    <row r="394" spans="1:41" x14ac:dyDescent="0.25">
      <c r="A394" s="176" t="str">
        <f t="shared" si="12"/>
        <v>202205</v>
      </c>
      <c r="B394" s="177">
        <f>'Prep Partner Performance'!AE$2</f>
        <v>2022</v>
      </c>
      <c r="C394" s="178" t="str">
        <f>'Prep Partner Performance'!Z$2</f>
        <v>05</v>
      </c>
      <c r="D394" s="176">
        <f>'Prep Partner Performance'!G$2</f>
        <v>14943</v>
      </c>
      <c r="E394" s="175" t="str">
        <f>'Prep Partner Performance'!C$2</f>
        <v>Kisima Health Centre</v>
      </c>
      <c r="F394" s="201">
        <f>'Monthly Prep'!B$29</f>
        <v>0</v>
      </c>
      <c r="G394" s="201" t="str">
        <f>'Monthly Prep'!C37</f>
        <v>Female Sex Workers</v>
      </c>
      <c r="H394" s="201" t="str">
        <f>'Monthly Prep'!D37</f>
        <v>MP01-29</v>
      </c>
      <c r="I394" s="201">
        <f>'Monthly Prep'!E37</f>
        <v>0</v>
      </c>
      <c r="J394" s="201">
        <f>'Monthly Prep'!F37</f>
        <v>0</v>
      </c>
      <c r="K394" s="201">
        <f>'Monthly Prep'!G37</f>
        <v>0</v>
      </c>
      <c r="L394" s="201">
        <f>'Monthly Prep'!H37</f>
        <v>0</v>
      </c>
      <c r="M394" s="201">
        <f>'Monthly Prep'!I37</f>
        <v>0</v>
      </c>
      <c r="N394" s="201">
        <f>'Monthly Prep'!J37</f>
        <v>0</v>
      </c>
      <c r="O394" s="201">
        <f>'Monthly Prep'!K37</f>
        <v>0</v>
      </c>
      <c r="P394" s="201">
        <f>'Monthly Prep'!L37</f>
        <v>0</v>
      </c>
      <c r="Q394" s="201">
        <f>'Monthly Prep'!M37</f>
        <v>0</v>
      </c>
      <c r="R394" s="201">
        <f>'Monthly Prep'!N37</f>
        <v>0</v>
      </c>
      <c r="S394" s="201">
        <f>'Monthly Prep'!O37</f>
        <v>0</v>
      </c>
      <c r="T394" s="201">
        <f>'Monthly Prep'!P37</f>
        <v>0</v>
      </c>
      <c r="U394" s="201">
        <f>'Monthly Prep'!Q37</f>
        <v>0</v>
      </c>
      <c r="V394" s="201">
        <f>'Monthly Prep'!R37</f>
        <v>0</v>
      </c>
      <c r="W394" s="201">
        <f>'Monthly Prep'!S37</f>
        <v>0</v>
      </c>
      <c r="X394" s="201">
        <f>'Monthly Prep'!T37</f>
        <v>0</v>
      </c>
      <c r="Y394" s="201">
        <f>'Monthly Prep'!U37</f>
        <v>0</v>
      </c>
      <c r="Z394" s="201">
        <f>'Monthly Prep'!V37</f>
        <v>0</v>
      </c>
      <c r="AA394" s="201">
        <f>'Monthly Prep'!W37</f>
        <v>0</v>
      </c>
      <c r="AB394" s="201">
        <f>'Monthly Prep'!X37</f>
        <v>0</v>
      </c>
      <c r="AC394" s="201">
        <f>'Monthly Prep'!Y37</f>
        <v>0</v>
      </c>
      <c r="AD394" s="201">
        <f>'Monthly Prep'!Z37</f>
        <v>0</v>
      </c>
      <c r="AE394" s="201">
        <f>'Monthly Prep'!AA37</f>
        <v>0</v>
      </c>
      <c r="AF394" s="201">
        <f>'Monthly Prep'!AB37</f>
        <v>0</v>
      </c>
      <c r="AG394" s="201">
        <f>'Monthly Prep'!AC37</f>
        <v>0</v>
      </c>
      <c r="AH394" s="201">
        <f>'Monthly Prep'!AD37</f>
        <v>0</v>
      </c>
      <c r="AI394" s="201">
        <f>'Monthly Prep'!AE37</f>
        <v>0</v>
      </c>
      <c r="AJ394" s="201">
        <f>'Monthly Prep'!AF37</f>
        <v>0</v>
      </c>
      <c r="AK394" s="201">
        <f>'Monthly Prep'!AG37</f>
        <v>0</v>
      </c>
      <c r="AL394" s="201">
        <f>'Monthly Prep'!AH37</f>
        <v>0</v>
      </c>
      <c r="AM394" s="184">
        <f t="shared" si="13"/>
        <v>0</v>
      </c>
      <c r="AN394" s="185" t="str">
        <f>'Monthly Prep'!B$3</f>
        <v>Monthly Prep Reporting Tool 1.0.1</v>
      </c>
      <c r="AO394" s="197">
        <f>'Monthly Prep'!AH37</f>
        <v>0</v>
      </c>
    </row>
    <row r="395" spans="1:41" x14ac:dyDescent="0.25">
      <c r="A395" s="176" t="str">
        <f t="shared" si="12"/>
        <v>202205</v>
      </c>
      <c r="B395" s="177">
        <f>'Prep Partner Performance'!AE$2</f>
        <v>2022</v>
      </c>
      <c r="C395" s="178" t="str">
        <f>'Prep Partner Performance'!Z$2</f>
        <v>05</v>
      </c>
      <c r="D395" s="176">
        <f>'Prep Partner Performance'!G$2</f>
        <v>14943</v>
      </c>
      <c r="E395" s="175" t="str">
        <f>'Prep Partner Performance'!C$2</f>
        <v>Kisima Health Centre</v>
      </c>
      <c r="F395" s="201">
        <f>'Monthly Prep'!B$29</f>
        <v>0</v>
      </c>
      <c r="G395" s="201" t="str">
        <f>'Monthly Prep'!C38</f>
        <v>General Population</v>
      </c>
      <c r="H395" s="201" t="str">
        <f>'Monthly Prep'!D38</f>
        <v>MP01-30</v>
      </c>
      <c r="I395" s="201">
        <f>'Monthly Prep'!E38</f>
        <v>0</v>
      </c>
      <c r="J395" s="201">
        <f>'Monthly Prep'!F38</f>
        <v>0</v>
      </c>
      <c r="K395" s="201">
        <f>'Monthly Prep'!G38</f>
        <v>0</v>
      </c>
      <c r="L395" s="201">
        <f>'Monthly Prep'!H38</f>
        <v>0</v>
      </c>
      <c r="M395" s="201">
        <f>'Monthly Prep'!I38</f>
        <v>0</v>
      </c>
      <c r="N395" s="201">
        <f>'Monthly Prep'!J38</f>
        <v>0</v>
      </c>
      <c r="O395" s="201">
        <f>'Monthly Prep'!K38</f>
        <v>0</v>
      </c>
      <c r="P395" s="201">
        <f>'Monthly Prep'!L38</f>
        <v>0</v>
      </c>
      <c r="Q395" s="201">
        <f>'Monthly Prep'!M38</f>
        <v>0</v>
      </c>
      <c r="R395" s="201">
        <f>'Monthly Prep'!N38</f>
        <v>0</v>
      </c>
      <c r="S395" s="201">
        <f>'Monthly Prep'!O38</f>
        <v>0</v>
      </c>
      <c r="T395" s="201">
        <f>'Monthly Prep'!P38</f>
        <v>0</v>
      </c>
      <c r="U395" s="201">
        <f>'Monthly Prep'!Q38</f>
        <v>0</v>
      </c>
      <c r="V395" s="201">
        <f>'Monthly Prep'!R38</f>
        <v>0</v>
      </c>
      <c r="W395" s="201">
        <f>'Monthly Prep'!S38</f>
        <v>0</v>
      </c>
      <c r="X395" s="201">
        <f>'Monthly Prep'!T38</f>
        <v>0</v>
      </c>
      <c r="Y395" s="201">
        <f>'Monthly Prep'!U38</f>
        <v>0</v>
      </c>
      <c r="Z395" s="201">
        <f>'Monthly Prep'!V38</f>
        <v>0</v>
      </c>
      <c r="AA395" s="201">
        <f>'Monthly Prep'!W38</f>
        <v>0</v>
      </c>
      <c r="AB395" s="201">
        <f>'Monthly Prep'!X38</f>
        <v>0</v>
      </c>
      <c r="AC395" s="201">
        <f>'Monthly Prep'!Y38</f>
        <v>0</v>
      </c>
      <c r="AD395" s="201">
        <f>'Monthly Prep'!Z38</f>
        <v>0</v>
      </c>
      <c r="AE395" s="201">
        <f>'Monthly Prep'!AA38</f>
        <v>0</v>
      </c>
      <c r="AF395" s="201">
        <f>'Monthly Prep'!AB38</f>
        <v>0</v>
      </c>
      <c r="AG395" s="201">
        <f>'Monthly Prep'!AC38</f>
        <v>0</v>
      </c>
      <c r="AH395" s="201">
        <f>'Monthly Prep'!AD38</f>
        <v>0</v>
      </c>
      <c r="AI395" s="201">
        <f>'Monthly Prep'!AE38</f>
        <v>0</v>
      </c>
      <c r="AJ395" s="201">
        <f>'Monthly Prep'!AF38</f>
        <v>0</v>
      </c>
      <c r="AK395" s="201">
        <f>'Monthly Prep'!AG38</f>
        <v>0</v>
      </c>
      <c r="AL395" s="201">
        <f>'Monthly Prep'!AH38</f>
        <v>0</v>
      </c>
      <c r="AM395" s="184">
        <f t="shared" si="13"/>
        <v>0</v>
      </c>
      <c r="AN395" s="185" t="str">
        <f>'Monthly Prep'!B$3</f>
        <v>Monthly Prep Reporting Tool 1.0.1</v>
      </c>
      <c r="AO395" s="197">
        <f>'Monthly Prep'!AH38</f>
        <v>0</v>
      </c>
    </row>
    <row r="396" spans="1:41" x14ac:dyDescent="0.25">
      <c r="A396" s="176" t="str">
        <f t="shared" si="12"/>
        <v>202205</v>
      </c>
      <c r="B396" s="177">
        <f>'Prep Partner Performance'!AE$2</f>
        <v>2022</v>
      </c>
      <c r="C396" s="178" t="str">
        <f>'Prep Partner Performance'!Z$2</f>
        <v>05</v>
      </c>
      <c r="D396" s="176">
        <f>'Prep Partner Performance'!G$2</f>
        <v>14943</v>
      </c>
      <c r="E396" s="175" t="str">
        <f>'Prep Partner Performance'!C$2</f>
        <v>Kisima Health Centre</v>
      </c>
      <c r="F396" s="201">
        <f>'Monthly Prep'!B$29</f>
        <v>0</v>
      </c>
      <c r="G396" s="201" t="str">
        <f>'Monthly Prep'!C39</f>
        <v>Men at High Risk</v>
      </c>
      <c r="H396" s="201" t="str">
        <f>'Monthly Prep'!D39</f>
        <v>MP01-31</v>
      </c>
      <c r="I396" s="201">
        <f>'Monthly Prep'!E39</f>
        <v>0</v>
      </c>
      <c r="J396" s="201">
        <f>'Monthly Prep'!F39</f>
        <v>0</v>
      </c>
      <c r="K396" s="201">
        <f>'Monthly Prep'!G39</f>
        <v>0</v>
      </c>
      <c r="L396" s="201">
        <f>'Monthly Prep'!H39</f>
        <v>0</v>
      </c>
      <c r="M396" s="201">
        <f>'Monthly Prep'!I39</f>
        <v>0</v>
      </c>
      <c r="N396" s="201">
        <f>'Monthly Prep'!J39</f>
        <v>0</v>
      </c>
      <c r="O396" s="201">
        <f>'Monthly Prep'!K39</f>
        <v>0</v>
      </c>
      <c r="P396" s="201">
        <f>'Monthly Prep'!L39</f>
        <v>0</v>
      </c>
      <c r="Q396" s="201">
        <f>'Monthly Prep'!M39</f>
        <v>0</v>
      </c>
      <c r="R396" s="201">
        <f>'Monthly Prep'!N39</f>
        <v>0</v>
      </c>
      <c r="S396" s="201">
        <f>'Monthly Prep'!O39</f>
        <v>0</v>
      </c>
      <c r="T396" s="201">
        <f>'Monthly Prep'!P39</f>
        <v>0</v>
      </c>
      <c r="U396" s="201">
        <f>'Monthly Prep'!Q39</f>
        <v>0</v>
      </c>
      <c r="V396" s="201">
        <f>'Monthly Prep'!R39</f>
        <v>0</v>
      </c>
      <c r="W396" s="201">
        <f>'Monthly Prep'!S39</f>
        <v>0</v>
      </c>
      <c r="X396" s="201">
        <f>'Monthly Prep'!T39</f>
        <v>0</v>
      </c>
      <c r="Y396" s="201">
        <f>'Monthly Prep'!U39</f>
        <v>0</v>
      </c>
      <c r="Z396" s="201">
        <f>'Monthly Prep'!V39</f>
        <v>0</v>
      </c>
      <c r="AA396" s="201">
        <f>'Monthly Prep'!W39</f>
        <v>0</v>
      </c>
      <c r="AB396" s="201">
        <f>'Monthly Prep'!X39</f>
        <v>0</v>
      </c>
      <c r="AC396" s="201">
        <f>'Monthly Prep'!Y39</f>
        <v>0</v>
      </c>
      <c r="AD396" s="201">
        <f>'Monthly Prep'!Z39</f>
        <v>0</v>
      </c>
      <c r="AE396" s="201">
        <f>'Monthly Prep'!AA39</f>
        <v>0</v>
      </c>
      <c r="AF396" s="201">
        <f>'Monthly Prep'!AB39</f>
        <v>0</v>
      </c>
      <c r="AG396" s="201">
        <f>'Monthly Prep'!AC39</f>
        <v>0</v>
      </c>
      <c r="AH396" s="201">
        <f>'Monthly Prep'!AD39</f>
        <v>0</v>
      </c>
      <c r="AI396" s="201">
        <f>'Monthly Prep'!AE39</f>
        <v>0</v>
      </c>
      <c r="AJ396" s="201">
        <f>'Monthly Prep'!AF39</f>
        <v>0</v>
      </c>
      <c r="AK396" s="201">
        <f>'Monthly Prep'!AG39</f>
        <v>0</v>
      </c>
      <c r="AL396" s="201">
        <f>'Monthly Prep'!AH39</f>
        <v>0</v>
      </c>
      <c r="AM396" s="184">
        <f t="shared" si="13"/>
        <v>0</v>
      </c>
      <c r="AN396" s="185" t="str">
        <f>'Monthly Prep'!B$3</f>
        <v>Monthly Prep Reporting Tool 1.0.1</v>
      </c>
      <c r="AO396" s="197">
        <f>'Monthly Prep'!AH39</f>
        <v>0</v>
      </c>
    </row>
    <row r="397" spans="1:41" x14ac:dyDescent="0.25">
      <c r="A397" s="176" t="str">
        <f t="shared" si="12"/>
        <v>202205</v>
      </c>
      <c r="B397" s="177">
        <f>'Prep Partner Performance'!AE$2</f>
        <v>2022</v>
      </c>
      <c r="C397" s="178" t="str">
        <f>'Prep Partner Performance'!Z$2</f>
        <v>05</v>
      </c>
      <c r="D397" s="176">
        <f>'Prep Partner Performance'!G$2</f>
        <v>14943</v>
      </c>
      <c r="E397" s="175" t="str">
        <f>'Prep Partner Performance'!C$2</f>
        <v>Kisima Health Centre</v>
      </c>
      <c r="F397" s="201">
        <f>'Monthly Prep'!B$29</f>
        <v>0</v>
      </c>
      <c r="G397" s="201" t="str">
        <f>'Monthly Prep'!C40</f>
        <v>PBFW Breastfeeding</v>
      </c>
      <c r="H397" s="201" t="str">
        <f>'Monthly Prep'!D40</f>
        <v>MP01-32</v>
      </c>
      <c r="I397" s="201">
        <f>'Monthly Prep'!E40</f>
        <v>0</v>
      </c>
      <c r="J397" s="201">
        <f>'Monthly Prep'!F40</f>
        <v>0</v>
      </c>
      <c r="K397" s="201">
        <f>'Monthly Prep'!G40</f>
        <v>0</v>
      </c>
      <c r="L397" s="201">
        <f>'Monthly Prep'!H40</f>
        <v>0</v>
      </c>
      <c r="M397" s="201">
        <f>'Monthly Prep'!I40</f>
        <v>0</v>
      </c>
      <c r="N397" s="201">
        <f>'Monthly Prep'!J40</f>
        <v>0</v>
      </c>
      <c r="O397" s="201">
        <f>'Monthly Prep'!K40</f>
        <v>0</v>
      </c>
      <c r="P397" s="201">
        <f>'Monthly Prep'!L40</f>
        <v>0</v>
      </c>
      <c r="Q397" s="201">
        <f>'Monthly Prep'!M40</f>
        <v>0</v>
      </c>
      <c r="R397" s="201">
        <f>'Monthly Prep'!N40</f>
        <v>0</v>
      </c>
      <c r="S397" s="201">
        <f>'Monthly Prep'!O40</f>
        <v>0</v>
      </c>
      <c r="T397" s="201">
        <f>'Monthly Prep'!P40</f>
        <v>0</v>
      </c>
      <c r="U397" s="201">
        <f>'Monthly Prep'!Q40</f>
        <v>0</v>
      </c>
      <c r="V397" s="201">
        <f>'Monthly Prep'!R40</f>
        <v>0</v>
      </c>
      <c r="W397" s="201">
        <f>'Monthly Prep'!S40</f>
        <v>0</v>
      </c>
      <c r="X397" s="201">
        <f>'Monthly Prep'!T40</f>
        <v>0</v>
      </c>
      <c r="Y397" s="201">
        <f>'Monthly Prep'!U40</f>
        <v>0</v>
      </c>
      <c r="Z397" s="201">
        <f>'Monthly Prep'!V40</f>
        <v>0</v>
      </c>
      <c r="AA397" s="201">
        <f>'Monthly Prep'!W40</f>
        <v>0</v>
      </c>
      <c r="AB397" s="201">
        <f>'Monthly Prep'!X40</f>
        <v>0</v>
      </c>
      <c r="AC397" s="201">
        <f>'Monthly Prep'!Y40</f>
        <v>0</v>
      </c>
      <c r="AD397" s="201">
        <f>'Monthly Prep'!Z40</f>
        <v>0</v>
      </c>
      <c r="AE397" s="201">
        <f>'Monthly Prep'!AA40</f>
        <v>0</v>
      </c>
      <c r="AF397" s="201">
        <f>'Monthly Prep'!AB40</f>
        <v>0</v>
      </c>
      <c r="AG397" s="201">
        <f>'Monthly Prep'!AC40</f>
        <v>0</v>
      </c>
      <c r="AH397" s="201">
        <f>'Monthly Prep'!AD40</f>
        <v>0</v>
      </c>
      <c r="AI397" s="201">
        <f>'Monthly Prep'!AE40</f>
        <v>0</v>
      </c>
      <c r="AJ397" s="201">
        <f>'Monthly Prep'!AF40</f>
        <v>0</v>
      </c>
      <c r="AK397" s="201">
        <f>'Monthly Prep'!AG40</f>
        <v>0</v>
      </c>
      <c r="AL397" s="201">
        <f>'Monthly Prep'!AH40</f>
        <v>0</v>
      </c>
      <c r="AM397" s="184">
        <f t="shared" si="13"/>
        <v>0</v>
      </c>
      <c r="AN397" s="185" t="str">
        <f>'Monthly Prep'!B$3</f>
        <v>Monthly Prep Reporting Tool 1.0.1</v>
      </c>
      <c r="AO397" s="197">
        <f>'Monthly Prep'!AH40</f>
        <v>0</v>
      </c>
    </row>
    <row r="398" spans="1:41" x14ac:dyDescent="0.25">
      <c r="A398" s="176" t="str">
        <f t="shared" si="12"/>
        <v>202205</v>
      </c>
      <c r="B398" s="177">
        <f>'Prep Partner Performance'!AE$2</f>
        <v>2022</v>
      </c>
      <c r="C398" s="178" t="str">
        <f>'Prep Partner Performance'!Z$2</f>
        <v>05</v>
      </c>
      <c r="D398" s="176">
        <f>'Prep Partner Performance'!G$2</f>
        <v>14943</v>
      </c>
      <c r="E398" s="175" t="str">
        <f>'Prep Partner Performance'!C$2</f>
        <v>Kisima Health Centre</v>
      </c>
      <c r="F398" s="201">
        <f>'Monthly Prep'!B41</f>
        <v>0</v>
      </c>
      <c r="G398" s="201" t="str">
        <f>'Monthly Prep'!C41</f>
        <v>PBFW Pregnant</v>
      </c>
      <c r="H398" s="201" t="str">
        <f>'Monthly Prep'!D41</f>
        <v>MP01-33</v>
      </c>
      <c r="I398" s="201">
        <f>'Monthly Prep'!E41</f>
        <v>0</v>
      </c>
      <c r="J398" s="201">
        <f>'Monthly Prep'!F41</f>
        <v>0</v>
      </c>
      <c r="K398" s="201">
        <f>'Monthly Prep'!G41</f>
        <v>0</v>
      </c>
      <c r="L398" s="201">
        <f>'Monthly Prep'!H41</f>
        <v>0</v>
      </c>
      <c r="M398" s="201">
        <f>'Monthly Prep'!I41</f>
        <v>0</v>
      </c>
      <c r="N398" s="201">
        <f>'Monthly Prep'!J41</f>
        <v>0</v>
      </c>
      <c r="O398" s="201">
        <f>'Monthly Prep'!K41</f>
        <v>0</v>
      </c>
      <c r="P398" s="201">
        <f>'Monthly Prep'!L41</f>
        <v>0</v>
      </c>
      <c r="Q398" s="201">
        <f>'Monthly Prep'!M41</f>
        <v>0</v>
      </c>
      <c r="R398" s="201">
        <f>'Monthly Prep'!N41</f>
        <v>0</v>
      </c>
      <c r="S398" s="201">
        <f>'Monthly Prep'!O41</f>
        <v>0</v>
      </c>
      <c r="T398" s="201">
        <f>'Monthly Prep'!P41</f>
        <v>0</v>
      </c>
      <c r="U398" s="201">
        <f>'Monthly Prep'!Q41</f>
        <v>0</v>
      </c>
      <c r="V398" s="201">
        <f>'Monthly Prep'!R41</f>
        <v>0</v>
      </c>
      <c r="W398" s="201">
        <f>'Monthly Prep'!S41</f>
        <v>0</v>
      </c>
      <c r="X398" s="201">
        <f>'Monthly Prep'!T41</f>
        <v>0</v>
      </c>
      <c r="Y398" s="201">
        <f>'Monthly Prep'!U41</f>
        <v>0</v>
      </c>
      <c r="Z398" s="201">
        <f>'Monthly Prep'!V41</f>
        <v>0</v>
      </c>
      <c r="AA398" s="201">
        <f>'Monthly Prep'!W41</f>
        <v>0</v>
      </c>
      <c r="AB398" s="201">
        <f>'Monthly Prep'!X41</f>
        <v>0</v>
      </c>
      <c r="AC398" s="201">
        <f>'Monthly Prep'!Y41</f>
        <v>0</v>
      </c>
      <c r="AD398" s="201">
        <f>'Monthly Prep'!Z41</f>
        <v>0</v>
      </c>
      <c r="AE398" s="201">
        <f>'Monthly Prep'!AA41</f>
        <v>0</v>
      </c>
      <c r="AF398" s="201">
        <f>'Monthly Prep'!AB41</f>
        <v>0</v>
      </c>
      <c r="AG398" s="201">
        <f>'Monthly Prep'!AC41</f>
        <v>0</v>
      </c>
      <c r="AH398" s="201">
        <f>'Monthly Prep'!AD41</f>
        <v>0</v>
      </c>
      <c r="AI398" s="201">
        <f>'Monthly Prep'!AE41</f>
        <v>0</v>
      </c>
      <c r="AJ398" s="201">
        <f>'Monthly Prep'!AF41</f>
        <v>0</v>
      </c>
      <c r="AK398" s="201">
        <f>'Monthly Prep'!AG41</f>
        <v>0</v>
      </c>
      <c r="AL398" s="201">
        <f>'Monthly Prep'!AH41</f>
        <v>0</v>
      </c>
      <c r="AM398" s="184">
        <f t="shared" si="13"/>
        <v>0</v>
      </c>
      <c r="AN398" s="185" t="str">
        <f>'Monthly Prep'!B$3</f>
        <v>Monthly Prep Reporting Tool 1.0.1</v>
      </c>
      <c r="AO398" s="197">
        <f>'Monthly Prep'!AH41</f>
        <v>0</v>
      </c>
    </row>
    <row r="399" spans="1:41" x14ac:dyDescent="0.25">
      <c r="A399" s="176" t="str">
        <f t="shared" si="12"/>
        <v>202205</v>
      </c>
      <c r="B399" s="177">
        <f>'Prep Partner Performance'!AE$2</f>
        <v>2022</v>
      </c>
      <c r="C399" s="178" t="str">
        <f>'Prep Partner Performance'!Z$2</f>
        <v>05</v>
      </c>
      <c r="D399" s="176">
        <f>'Prep Partner Performance'!G$2</f>
        <v>14943</v>
      </c>
      <c r="E399" s="175" t="str">
        <f>'Prep Partner Performance'!C$2</f>
        <v>Kisima Health Centre</v>
      </c>
      <c r="F399" s="201">
        <f>'Monthly Prep'!B42</f>
        <v>0</v>
      </c>
      <c r="G399" s="201" t="str">
        <f>'Monthly Prep'!C42</f>
        <v>People Who Inject Drugs</v>
      </c>
      <c r="H399" s="201" t="str">
        <f>'Monthly Prep'!D42</f>
        <v>MP01-34</v>
      </c>
      <c r="I399" s="201">
        <f>'Monthly Prep'!E42</f>
        <v>0</v>
      </c>
      <c r="J399" s="201">
        <f>'Monthly Prep'!F42</f>
        <v>0</v>
      </c>
      <c r="K399" s="201">
        <f>'Monthly Prep'!G42</f>
        <v>0</v>
      </c>
      <c r="L399" s="201">
        <f>'Monthly Prep'!H42</f>
        <v>0</v>
      </c>
      <c r="M399" s="201">
        <f>'Monthly Prep'!I42</f>
        <v>0</v>
      </c>
      <c r="N399" s="201">
        <f>'Monthly Prep'!J42</f>
        <v>0</v>
      </c>
      <c r="O399" s="201">
        <f>'Monthly Prep'!K42</f>
        <v>0</v>
      </c>
      <c r="P399" s="201">
        <f>'Monthly Prep'!L42</f>
        <v>0</v>
      </c>
      <c r="Q399" s="201">
        <f>'Monthly Prep'!M42</f>
        <v>0</v>
      </c>
      <c r="R399" s="201">
        <f>'Monthly Prep'!N42</f>
        <v>0</v>
      </c>
      <c r="S399" s="201">
        <f>'Monthly Prep'!O42</f>
        <v>0</v>
      </c>
      <c r="T399" s="201">
        <f>'Monthly Prep'!P42</f>
        <v>0</v>
      </c>
      <c r="U399" s="201">
        <f>'Monthly Prep'!Q42</f>
        <v>0</v>
      </c>
      <c r="V399" s="201">
        <f>'Monthly Prep'!R42</f>
        <v>0</v>
      </c>
      <c r="W399" s="201">
        <f>'Monthly Prep'!S42</f>
        <v>0</v>
      </c>
      <c r="X399" s="201">
        <f>'Monthly Prep'!T42</f>
        <v>0</v>
      </c>
      <c r="Y399" s="201">
        <f>'Monthly Prep'!U42</f>
        <v>0</v>
      </c>
      <c r="Z399" s="201">
        <f>'Monthly Prep'!V42</f>
        <v>0</v>
      </c>
      <c r="AA399" s="201">
        <f>'Monthly Prep'!W42</f>
        <v>0</v>
      </c>
      <c r="AB399" s="201">
        <f>'Monthly Prep'!X42</f>
        <v>0</v>
      </c>
      <c r="AC399" s="201">
        <f>'Monthly Prep'!Y42</f>
        <v>0</v>
      </c>
      <c r="AD399" s="201">
        <f>'Monthly Prep'!Z42</f>
        <v>0</v>
      </c>
      <c r="AE399" s="201">
        <f>'Monthly Prep'!AA42</f>
        <v>0</v>
      </c>
      <c r="AF399" s="201">
        <f>'Monthly Prep'!AB42</f>
        <v>0</v>
      </c>
      <c r="AG399" s="201">
        <f>'Monthly Prep'!AC42</f>
        <v>0</v>
      </c>
      <c r="AH399" s="201">
        <f>'Monthly Prep'!AD42</f>
        <v>0</v>
      </c>
      <c r="AI399" s="201">
        <f>'Monthly Prep'!AE42</f>
        <v>0</v>
      </c>
      <c r="AJ399" s="201">
        <f>'Monthly Prep'!AF42</f>
        <v>0</v>
      </c>
      <c r="AK399" s="201">
        <f>'Monthly Prep'!AG42</f>
        <v>0</v>
      </c>
      <c r="AL399" s="201">
        <f>'Monthly Prep'!AH42</f>
        <v>0</v>
      </c>
      <c r="AM399" s="184">
        <f t="shared" si="13"/>
        <v>0</v>
      </c>
      <c r="AN399" s="185" t="str">
        <f>'Monthly Prep'!B$3</f>
        <v>Monthly Prep Reporting Tool 1.0.1</v>
      </c>
      <c r="AO399" s="197">
        <f>'Monthly Prep'!AH42</f>
        <v>0</v>
      </c>
    </row>
    <row r="400" spans="1:41" x14ac:dyDescent="0.25">
      <c r="A400" s="176" t="str">
        <f t="shared" si="12"/>
        <v>202205</v>
      </c>
      <c r="B400" s="177">
        <f>'Prep Partner Performance'!AE$2</f>
        <v>2022</v>
      </c>
      <c r="C400" s="178" t="str">
        <f>'Prep Partner Performance'!Z$2</f>
        <v>05</v>
      </c>
      <c r="D400" s="176">
        <f>'Prep Partner Performance'!G$2</f>
        <v>14943</v>
      </c>
      <c r="E400" s="175" t="str">
        <f>'Prep Partner Performance'!C$2</f>
        <v>Kisima Health Centre</v>
      </c>
      <c r="F400" s="201">
        <f>'Monthly Prep'!B43</f>
        <v>0</v>
      </c>
      <c r="G400" s="201" t="str">
        <f>'Monthly Prep'!C43</f>
        <v>Sero -Discodant Couple</v>
      </c>
      <c r="H400" s="201" t="str">
        <f>'Monthly Prep'!D43</f>
        <v>MP01-35</v>
      </c>
      <c r="I400" s="201">
        <f>'Monthly Prep'!E43</f>
        <v>0</v>
      </c>
      <c r="J400" s="201">
        <f>'Monthly Prep'!F43</f>
        <v>0</v>
      </c>
      <c r="K400" s="201">
        <f>'Monthly Prep'!G43</f>
        <v>0</v>
      </c>
      <c r="L400" s="201">
        <f>'Monthly Prep'!H43</f>
        <v>0</v>
      </c>
      <c r="M400" s="201">
        <f>'Monthly Prep'!I43</f>
        <v>0</v>
      </c>
      <c r="N400" s="201">
        <f>'Monthly Prep'!J43</f>
        <v>0</v>
      </c>
      <c r="O400" s="201">
        <f>'Monthly Prep'!K43</f>
        <v>0</v>
      </c>
      <c r="P400" s="201">
        <f>'Monthly Prep'!L43</f>
        <v>0</v>
      </c>
      <c r="Q400" s="201">
        <f>'Monthly Prep'!M43</f>
        <v>0</v>
      </c>
      <c r="R400" s="201">
        <f>'Monthly Prep'!N43</f>
        <v>0</v>
      </c>
      <c r="S400" s="201">
        <f>'Monthly Prep'!O43</f>
        <v>0</v>
      </c>
      <c r="T400" s="201">
        <f>'Monthly Prep'!P43</f>
        <v>0</v>
      </c>
      <c r="U400" s="201">
        <f>'Monthly Prep'!Q43</f>
        <v>0</v>
      </c>
      <c r="V400" s="201">
        <f>'Monthly Prep'!R43</f>
        <v>0</v>
      </c>
      <c r="W400" s="201">
        <f>'Monthly Prep'!S43</f>
        <v>0</v>
      </c>
      <c r="X400" s="201">
        <f>'Monthly Prep'!T43</f>
        <v>0</v>
      </c>
      <c r="Y400" s="201">
        <f>'Monthly Prep'!U43</f>
        <v>0</v>
      </c>
      <c r="Z400" s="201">
        <f>'Monthly Prep'!V43</f>
        <v>0</v>
      </c>
      <c r="AA400" s="201">
        <f>'Monthly Prep'!W43</f>
        <v>0</v>
      </c>
      <c r="AB400" s="201">
        <f>'Monthly Prep'!X43</f>
        <v>0</v>
      </c>
      <c r="AC400" s="201">
        <f>'Monthly Prep'!Y43</f>
        <v>0</v>
      </c>
      <c r="AD400" s="201">
        <f>'Monthly Prep'!Z43</f>
        <v>0</v>
      </c>
      <c r="AE400" s="201">
        <f>'Monthly Prep'!AA43</f>
        <v>0</v>
      </c>
      <c r="AF400" s="201">
        <f>'Monthly Prep'!AB43</f>
        <v>0</v>
      </c>
      <c r="AG400" s="201">
        <f>'Monthly Prep'!AC43</f>
        <v>0</v>
      </c>
      <c r="AH400" s="201">
        <f>'Monthly Prep'!AD43</f>
        <v>0</v>
      </c>
      <c r="AI400" s="201">
        <f>'Monthly Prep'!AE43</f>
        <v>0</v>
      </c>
      <c r="AJ400" s="201">
        <f>'Monthly Prep'!AF43</f>
        <v>0</v>
      </c>
      <c r="AK400" s="201">
        <f>'Monthly Prep'!AG43</f>
        <v>0</v>
      </c>
      <c r="AL400" s="201">
        <f>'Monthly Prep'!AH43</f>
        <v>0</v>
      </c>
      <c r="AM400" s="184">
        <f t="shared" si="13"/>
        <v>0</v>
      </c>
      <c r="AN400" s="185" t="str">
        <f>'Monthly Prep'!B$3</f>
        <v>Monthly Prep Reporting Tool 1.0.1</v>
      </c>
      <c r="AO400" s="197">
        <f>'Monthly Prep'!AH43</f>
        <v>0</v>
      </c>
    </row>
    <row r="401" spans="1:41" x14ac:dyDescent="0.25">
      <c r="A401" s="176" t="str">
        <f t="shared" si="12"/>
        <v>202205</v>
      </c>
      <c r="B401" s="177">
        <f>'Prep Partner Performance'!AE$2</f>
        <v>2022</v>
      </c>
      <c r="C401" s="178" t="str">
        <f>'Prep Partner Performance'!Z$2</f>
        <v>05</v>
      </c>
      <c r="D401" s="176">
        <f>'Prep Partner Performance'!G$2</f>
        <v>14943</v>
      </c>
      <c r="E401" s="175" t="str">
        <f>'Prep Partner Performance'!C$2</f>
        <v>Kisima Health Centre</v>
      </c>
      <c r="F401" s="201">
        <f>'Monthly Prep'!B$43</f>
        <v>0</v>
      </c>
      <c r="G401" s="201" t="str">
        <f>'Monthly Prep'!C44</f>
        <v>Men who have Sex with Men</v>
      </c>
      <c r="H401" s="201" t="str">
        <f>'Monthly Prep'!D44</f>
        <v>MP01-36</v>
      </c>
      <c r="I401" s="201">
        <f>'Monthly Prep'!E44</f>
        <v>0</v>
      </c>
      <c r="J401" s="201">
        <f>'Monthly Prep'!F44</f>
        <v>0</v>
      </c>
      <c r="K401" s="201">
        <f>'Monthly Prep'!G44</f>
        <v>0</v>
      </c>
      <c r="L401" s="201">
        <f>'Monthly Prep'!H44</f>
        <v>0</v>
      </c>
      <c r="M401" s="201">
        <f>'Monthly Prep'!I44</f>
        <v>0</v>
      </c>
      <c r="N401" s="201">
        <f>'Monthly Prep'!J44</f>
        <v>0</v>
      </c>
      <c r="O401" s="201">
        <f>'Monthly Prep'!K44</f>
        <v>0</v>
      </c>
      <c r="P401" s="201">
        <f>'Monthly Prep'!L44</f>
        <v>0</v>
      </c>
      <c r="Q401" s="201">
        <f>'Monthly Prep'!M44</f>
        <v>0</v>
      </c>
      <c r="R401" s="201">
        <f>'Monthly Prep'!N44</f>
        <v>0</v>
      </c>
      <c r="S401" s="201">
        <f>'Monthly Prep'!O44</f>
        <v>0</v>
      </c>
      <c r="T401" s="201">
        <f>'Monthly Prep'!P44</f>
        <v>0</v>
      </c>
      <c r="U401" s="201">
        <f>'Monthly Prep'!Q44</f>
        <v>0</v>
      </c>
      <c r="V401" s="201">
        <f>'Monthly Prep'!R44</f>
        <v>0</v>
      </c>
      <c r="W401" s="201">
        <f>'Monthly Prep'!S44</f>
        <v>0</v>
      </c>
      <c r="X401" s="201">
        <f>'Monthly Prep'!T44</f>
        <v>0</v>
      </c>
      <c r="Y401" s="201">
        <f>'Monthly Prep'!U44</f>
        <v>0</v>
      </c>
      <c r="Z401" s="201">
        <f>'Monthly Prep'!V44</f>
        <v>0</v>
      </c>
      <c r="AA401" s="201">
        <f>'Monthly Prep'!W44</f>
        <v>0</v>
      </c>
      <c r="AB401" s="201">
        <f>'Monthly Prep'!X44</f>
        <v>0</v>
      </c>
      <c r="AC401" s="201">
        <f>'Monthly Prep'!Y44</f>
        <v>0</v>
      </c>
      <c r="AD401" s="201">
        <f>'Monthly Prep'!Z44</f>
        <v>0</v>
      </c>
      <c r="AE401" s="201">
        <f>'Monthly Prep'!AA44</f>
        <v>0</v>
      </c>
      <c r="AF401" s="201">
        <f>'Monthly Prep'!AB44</f>
        <v>0</v>
      </c>
      <c r="AG401" s="201">
        <f>'Monthly Prep'!AC44</f>
        <v>0</v>
      </c>
      <c r="AH401" s="201">
        <f>'Monthly Prep'!AD44</f>
        <v>0</v>
      </c>
      <c r="AI401" s="201">
        <f>'Monthly Prep'!AE44</f>
        <v>0</v>
      </c>
      <c r="AJ401" s="201">
        <f>'Monthly Prep'!AF44</f>
        <v>0</v>
      </c>
      <c r="AK401" s="201">
        <f>'Monthly Prep'!AG44</f>
        <v>0</v>
      </c>
      <c r="AL401" s="201">
        <f>'Monthly Prep'!AH44</f>
        <v>0</v>
      </c>
      <c r="AM401" s="184">
        <f t="shared" si="13"/>
        <v>0</v>
      </c>
      <c r="AN401" s="185" t="str">
        <f>'Monthly Prep'!B$3</f>
        <v>Monthly Prep Reporting Tool 1.0.1</v>
      </c>
      <c r="AO401" s="197">
        <f>'Monthly Prep'!AH44</f>
        <v>0</v>
      </c>
    </row>
    <row r="402" spans="1:41" x14ac:dyDescent="0.25">
      <c r="A402" s="176" t="str">
        <f t="shared" si="12"/>
        <v>202205</v>
      </c>
      <c r="B402" s="177">
        <f>'Prep Partner Performance'!AE$2</f>
        <v>2022</v>
      </c>
      <c r="C402" s="178" t="str">
        <f>'Prep Partner Performance'!Z$2</f>
        <v>05</v>
      </c>
      <c r="D402" s="176">
        <f>'Prep Partner Performance'!G$2</f>
        <v>14943</v>
      </c>
      <c r="E402" s="175" t="str">
        <f>'Prep Partner Performance'!C$2</f>
        <v>Kisima Health Centre</v>
      </c>
      <c r="F402" s="201">
        <f>'Monthly Prep'!B$43</f>
        <v>0</v>
      </c>
      <c r="G402" s="201" t="str">
        <f>'Monthly Prep'!C45</f>
        <v>Adolescent Girls and Young Women (AGYW)</v>
      </c>
      <c r="H402" s="201" t="str">
        <f>'Monthly Prep'!D45</f>
        <v>MP01-37</v>
      </c>
      <c r="I402" s="201">
        <f>'Monthly Prep'!E45</f>
        <v>0</v>
      </c>
      <c r="J402" s="201">
        <f>'Monthly Prep'!F45</f>
        <v>0</v>
      </c>
      <c r="K402" s="201">
        <f>'Monthly Prep'!G45</f>
        <v>0</v>
      </c>
      <c r="L402" s="201">
        <f>'Monthly Prep'!H45</f>
        <v>0</v>
      </c>
      <c r="M402" s="201">
        <f>'Monthly Prep'!I45</f>
        <v>0</v>
      </c>
      <c r="N402" s="201">
        <f>'Monthly Prep'!J45</f>
        <v>0</v>
      </c>
      <c r="O402" s="201">
        <f>'Monthly Prep'!K45</f>
        <v>0</v>
      </c>
      <c r="P402" s="201">
        <f>'Monthly Prep'!L45</f>
        <v>0</v>
      </c>
      <c r="Q402" s="201">
        <f>'Monthly Prep'!M45</f>
        <v>0</v>
      </c>
      <c r="R402" s="201">
        <f>'Monthly Prep'!N45</f>
        <v>0</v>
      </c>
      <c r="S402" s="201">
        <f>'Monthly Prep'!O45</f>
        <v>0</v>
      </c>
      <c r="T402" s="201">
        <f>'Monthly Prep'!P45</f>
        <v>0</v>
      </c>
      <c r="U402" s="201">
        <f>'Monthly Prep'!Q45</f>
        <v>0</v>
      </c>
      <c r="V402" s="201">
        <f>'Monthly Prep'!R45</f>
        <v>0</v>
      </c>
      <c r="W402" s="201">
        <f>'Monthly Prep'!S45</f>
        <v>0</v>
      </c>
      <c r="X402" s="201">
        <f>'Monthly Prep'!T45</f>
        <v>0</v>
      </c>
      <c r="Y402" s="201">
        <f>'Monthly Prep'!U45</f>
        <v>0</v>
      </c>
      <c r="Z402" s="201">
        <f>'Monthly Prep'!V45</f>
        <v>0</v>
      </c>
      <c r="AA402" s="201">
        <f>'Monthly Prep'!W45</f>
        <v>0</v>
      </c>
      <c r="AB402" s="201">
        <f>'Monthly Prep'!X45</f>
        <v>0</v>
      </c>
      <c r="AC402" s="201">
        <f>'Monthly Prep'!Y45</f>
        <v>0</v>
      </c>
      <c r="AD402" s="201">
        <f>'Monthly Prep'!Z45</f>
        <v>0</v>
      </c>
      <c r="AE402" s="201">
        <f>'Monthly Prep'!AA45</f>
        <v>0</v>
      </c>
      <c r="AF402" s="201">
        <f>'Monthly Prep'!AB45</f>
        <v>0</v>
      </c>
      <c r="AG402" s="201">
        <f>'Monthly Prep'!AC45</f>
        <v>0</v>
      </c>
      <c r="AH402" s="201">
        <f>'Monthly Prep'!AD45</f>
        <v>0</v>
      </c>
      <c r="AI402" s="201">
        <f>'Monthly Prep'!AE45</f>
        <v>0</v>
      </c>
      <c r="AJ402" s="201">
        <f>'Monthly Prep'!AF45</f>
        <v>0</v>
      </c>
      <c r="AK402" s="201">
        <f>'Monthly Prep'!AG45</f>
        <v>0</v>
      </c>
      <c r="AL402" s="201">
        <f>'Monthly Prep'!AH45</f>
        <v>0</v>
      </c>
      <c r="AM402" s="184">
        <f t="shared" si="13"/>
        <v>0</v>
      </c>
      <c r="AN402" s="185" t="str">
        <f>'Monthly Prep'!B$3</f>
        <v>Monthly Prep Reporting Tool 1.0.1</v>
      </c>
      <c r="AO402" s="197">
        <f>'Monthly Prep'!AH45</f>
        <v>0</v>
      </c>
    </row>
    <row r="403" spans="1:41" x14ac:dyDescent="0.25">
      <c r="A403" s="176" t="str">
        <f t="shared" si="12"/>
        <v>202205</v>
      </c>
      <c r="B403" s="177">
        <f>'Prep Partner Performance'!AE$2</f>
        <v>2022</v>
      </c>
      <c r="C403" s="178" t="str">
        <f>'Prep Partner Performance'!Z$2</f>
        <v>05</v>
      </c>
      <c r="D403" s="176">
        <f>'Prep Partner Performance'!G$2</f>
        <v>14943</v>
      </c>
      <c r="E403" s="175" t="str">
        <f>'Prep Partner Performance'!C$2</f>
        <v>Kisima Health Centre</v>
      </c>
      <c r="F403" s="201">
        <f>'Monthly Prep'!B46</f>
        <v>0</v>
      </c>
      <c r="G403" s="201" t="str">
        <f>'Monthly Prep'!C46</f>
        <v>Female Sex Workers</v>
      </c>
      <c r="H403" s="201" t="str">
        <f>'Monthly Prep'!D46</f>
        <v>MP01-38</v>
      </c>
      <c r="I403" s="201">
        <f>'Monthly Prep'!E46</f>
        <v>0</v>
      </c>
      <c r="J403" s="201">
        <f>'Monthly Prep'!F46</f>
        <v>0</v>
      </c>
      <c r="K403" s="201">
        <f>'Monthly Prep'!G46</f>
        <v>0</v>
      </c>
      <c r="L403" s="201">
        <f>'Monthly Prep'!H46</f>
        <v>0</v>
      </c>
      <c r="M403" s="201">
        <f>'Monthly Prep'!I46</f>
        <v>0</v>
      </c>
      <c r="N403" s="201">
        <f>'Monthly Prep'!J46</f>
        <v>0</v>
      </c>
      <c r="O403" s="201">
        <f>'Monthly Prep'!K46</f>
        <v>0</v>
      </c>
      <c r="P403" s="201">
        <f>'Monthly Prep'!L46</f>
        <v>0</v>
      </c>
      <c r="Q403" s="201">
        <f>'Monthly Prep'!M46</f>
        <v>0</v>
      </c>
      <c r="R403" s="201">
        <f>'Monthly Prep'!N46</f>
        <v>0</v>
      </c>
      <c r="S403" s="201">
        <f>'Monthly Prep'!O46</f>
        <v>0</v>
      </c>
      <c r="T403" s="201">
        <f>'Monthly Prep'!P46</f>
        <v>0</v>
      </c>
      <c r="U403" s="201">
        <f>'Monthly Prep'!Q46</f>
        <v>0</v>
      </c>
      <c r="V403" s="201">
        <f>'Monthly Prep'!R46</f>
        <v>0</v>
      </c>
      <c r="W403" s="201">
        <f>'Monthly Prep'!S46</f>
        <v>0</v>
      </c>
      <c r="X403" s="201">
        <f>'Monthly Prep'!T46</f>
        <v>0</v>
      </c>
      <c r="Y403" s="201">
        <f>'Monthly Prep'!U46</f>
        <v>0</v>
      </c>
      <c r="Z403" s="201">
        <f>'Monthly Prep'!V46</f>
        <v>0</v>
      </c>
      <c r="AA403" s="201">
        <f>'Monthly Prep'!W46</f>
        <v>0</v>
      </c>
      <c r="AB403" s="201">
        <f>'Monthly Prep'!X46</f>
        <v>0</v>
      </c>
      <c r="AC403" s="201">
        <f>'Monthly Prep'!Y46</f>
        <v>0</v>
      </c>
      <c r="AD403" s="201">
        <f>'Monthly Prep'!Z46</f>
        <v>0</v>
      </c>
      <c r="AE403" s="201">
        <f>'Monthly Prep'!AA46</f>
        <v>0</v>
      </c>
      <c r="AF403" s="201">
        <f>'Monthly Prep'!AB46</f>
        <v>0</v>
      </c>
      <c r="AG403" s="201">
        <f>'Monthly Prep'!AC46</f>
        <v>0</v>
      </c>
      <c r="AH403" s="201">
        <f>'Monthly Prep'!AD46</f>
        <v>0</v>
      </c>
      <c r="AI403" s="201">
        <f>'Monthly Prep'!AE46</f>
        <v>0</v>
      </c>
      <c r="AJ403" s="201">
        <f>'Monthly Prep'!AF46</f>
        <v>0</v>
      </c>
      <c r="AK403" s="201">
        <f>'Monthly Prep'!AG46</f>
        <v>0</v>
      </c>
      <c r="AL403" s="201">
        <f>'Monthly Prep'!AH46</f>
        <v>0</v>
      </c>
      <c r="AM403" s="184">
        <f t="shared" si="13"/>
        <v>0</v>
      </c>
      <c r="AN403" s="185" t="str">
        <f>'Monthly Prep'!B$3</f>
        <v>Monthly Prep Reporting Tool 1.0.1</v>
      </c>
      <c r="AO403" s="197">
        <f>'Monthly Prep'!AH46</f>
        <v>0</v>
      </c>
    </row>
    <row r="404" spans="1:41" x14ac:dyDescent="0.25">
      <c r="A404" s="176" t="str">
        <f t="shared" si="12"/>
        <v>202205</v>
      </c>
      <c r="B404" s="177">
        <f>'Prep Partner Performance'!AE$2</f>
        <v>2022</v>
      </c>
      <c r="C404" s="178" t="str">
        <f>'Prep Partner Performance'!Z$2</f>
        <v>05</v>
      </c>
      <c r="D404" s="176">
        <f>'Prep Partner Performance'!G$2</f>
        <v>14943</v>
      </c>
      <c r="E404" s="175" t="str">
        <f>'Prep Partner Performance'!C$2</f>
        <v>Kisima Health Centre</v>
      </c>
      <c r="F404" s="201">
        <f>'Monthly Prep'!B$46</f>
        <v>0</v>
      </c>
      <c r="G404" s="201" t="str">
        <f>'Monthly Prep'!C47</f>
        <v>General Population</v>
      </c>
      <c r="H404" s="201" t="str">
        <f>'Monthly Prep'!D47</f>
        <v>MP01-39</v>
      </c>
      <c r="I404" s="201">
        <f>'Monthly Prep'!E47</f>
        <v>0</v>
      </c>
      <c r="J404" s="201">
        <f>'Monthly Prep'!F47</f>
        <v>0</v>
      </c>
      <c r="K404" s="201">
        <f>'Monthly Prep'!G47</f>
        <v>0</v>
      </c>
      <c r="L404" s="201">
        <f>'Monthly Prep'!H47</f>
        <v>0</v>
      </c>
      <c r="M404" s="201">
        <f>'Monthly Prep'!I47</f>
        <v>0</v>
      </c>
      <c r="N404" s="201">
        <f>'Monthly Prep'!J47</f>
        <v>0</v>
      </c>
      <c r="O404" s="201">
        <f>'Monthly Prep'!K47</f>
        <v>0</v>
      </c>
      <c r="P404" s="201">
        <f>'Monthly Prep'!L47</f>
        <v>0</v>
      </c>
      <c r="Q404" s="201">
        <f>'Monthly Prep'!M47</f>
        <v>0</v>
      </c>
      <c r="R404" s="201">
        <f>'Monthly Prep'!N47</f>
        <v>0</v>
      </c>
      <c r="S404" s="201">
        <f>'Monthly Prep'!O47</f>
        <v>0</v>
      </c>
      <c r="T404" s="201">
        <f>'Monthly Prep'!P47</f>
        <v>0</v>
      </c>
      <c r="U404" s="201">
        <f>'Monthly Prep'!Q47</f>
        <v>0</v>
      </c>
      <c r="V404" s="201">
        <f>'Monthly Prep'!R47</f>
        <v>0</v>
      </c>
      <c r="W404" s="201">
        <f>'Monthly Prep'!S47</f>
        <v>0</v>
      </c>
      <c r="X404" s="201">
        <f>'Monthly Prep'!T47</f>
        <v>0</v>
      </c>
      <c r="Y404" s="201">
        <f>'Monthly Prep'!U47</f>
        <v>0</v>
      </c>
      <c r="Z404" s="201">
        <f>'Monthly Prep'!V47</f>
        <v>0</v>
      </c>
      <c r="AA404" s="201">
        <f>'Monthly Prep'!W47</f>
        <v>0</v>
      </c>
      <c r="AB404" s="201">
        <f>'Monthly Prep'!X47</f>
        <v>0</v>
      </c>
      <c r="AC404" s="201">
        <f>'Monthly Prep'!Y47</f>
        <v>0</v>
      </c>
      <c r="AD404" s="201">
        <f>'Monthly Prep'!Z47</f>
        <v>0</v>
      </c>
      <c r="AE404" s="201">
        <f>'Monthly Prep'!AA47</f>
        <v>0</v>
      </c>
      <c r="AF404" s="201">
        <f>'Monthly Prep'!AB47</f>
        <v>0</v>
      </c>
      <c r="AG404" s="201">
        <f>'Monthly Prep'!AC47</f>
        <v>0</v>
      </c>
      <c r="AH404" s="201">
        <f>'Monthly Prep'!AD47</f>
        <v>0</v>
      </c>
      <c r="AI404" s="201">
        <f>'Monthly Prep'!AE47</f>
        <v>0</v>
      </c>
      <c r="AJ404" s="201">
        <f>'Monthly Prep'!AF47</f>
        <v>0</v>
      </c>
      <c r="AK404" s="201">
        <f>'Monthly Prep'!AG47</f>
        <v>0</v>
      </c>
      <c r="AL404" s="201">
        <f>'Monthly Prep'!AH47</f>
        <v>0</v>
      </c>
      <c r="AM404" s="184">
        <f t="shared" si="13"/>
        <v>0</v>
      </c>
      <c r="AN404" s="185" t="str">
        <f>'Monthly Prep'!B$3</f>
        <v>Monthly Prep Reporting Tool 1.0.1</v>
      </c>
      <c r="AO404" s="197">
        <f>'Monthly Prep'!AH47</f>
        <v>0</v>
      </c>
    </row>
    <row r="405" spans="1:41" x14ac:dyDescent="0.25">
      <c r="A405" s="176" t="str">
        <f t="shared" si="12"/>
        <v>202205</v>
      </c>
      <c r="B405" s="177">
        <f>'Prep Partner Performance'!AE$2</f>
        <v>2022</v>
      </c>
      <c r="C405" s="178" t="str">
        <f>'Prep Partner Performance'!Z$2</f>
        <v>05</v>
      </c>
      <c r="D405" s="176">
        <f>'Prep Partner Performance'!G$2</f>
        <v>14943</v>
      </c>
      <c r="E405" s="175" t="str">
        <f>'Prep Partner Performance'!C$2</f>
        <v>Kisima Health Centre</v>
      </c>
      <c r="F405" s="201">
        <f>'Monthly Prep'!B$46</f>
        <v>0</v>
      </c>
      <c r="G405" s="201" t="str">
        <f>'Monthly Prep'!C48</f>
        <v>Men at High Risk</v>
      </c>
      <c r="H405" s="201" t="str">
        <f>'Monthly Prep'!D48</f>
        <v>MP01-40</v>
      </c>
      <c r="I405" s="201">
        <f>'Monthly Prep'!E48</f>
        <v>0</v>
      </c>
      <c r="J405" s="201">
        <f>'Monthly Prep'!F48</f>
        <v>0</v>
      </c>
      <c r="K405" s="201">
        <f>'Monthly Prep'!G48</f>
        <v>0</v>
      </c>
      <c r="L405" s="201">
        <f>'Monthly Prep'!H48</f>
        <v>0</v>
      </c>
      <c r="M405" s="201">
        <f>'Monthly Prep'!I48</f>
        <v>0</v>
      </c>
      <c r="N405" s="201">
        <f>'Monthly Prep'!J48</f>
        <v>0</v>
      </c>
      <c r="O405" s="201">
        <f>'Monthly Prep'!K48</f>
        <v>0</v>
      </c>
      <c r="P405" s="201">
        <f>'Monthly Prep'!L48</f>
        <v>0</v>
      </c>
      <c r="Q405" s="201">
        <f>'Monthly Prep'!M48</f>
        <v>0</v>
      </c>
      <c r="R405" s="201">
        <f>'Monthly Prep'!N48</f>
        <v>0</v>
      </c>
      <c r="S405" s="201">
        <f>'Monthly Prep'!O48</f>
        <v>0</v>
      </c>
      <c r="T405" s="201">
        <f>'Monthly Prep'!P48</f>
        <v>0</v>
      </c>
      <c r="U405" s="201">
        <f>'Monthly Prep'!Q48</f>
        <v>0</v>
      </c>
      <c r="V405" s="201">
        <f>'Monthly Prep'!R48</f>
        <v>0</v>
      </c>
      <c r="W405" s="201">
        <f>'Monthly Prep'!S48</f>
        <v>0</v>
      </c>
      <c r="X405" s="201">
        <f>'Monthly Prep'!T48</f>
        <v>0</v>
      </c>
      <c r="Y405" s="201">
        <f>'Monthly Prep'!U48</f>
        <v>0</v>
      </c>
      <c r="Z405" s="201">
        <f>'Monthly Prep'!V48</f>
        <v>0</v>
      </c>
      <c r="AA405" s="201">
        <f>'Monthly Prep'!W48</f>
        <v>0</v>
      </c>
      <c r="AB405" s="201">
        <f>'Monthly Prep'!X48</f>
        <v>0</v>
      </c>
      <c r="AC405" s="201">
        <f>'Monthly Prep'!Y48</f>
        <v>0</v>
      </c>
      <c r="AD405" s="201">
        <f>'Monthly Prep'!Z48</f>
        <v>0</v>
      </c>
      <c r="AE405" s="201">
        <f>'Monthly Prep'!AA48</f>
        <v>0</v>
      </c>
      <c r="AF405" s="201">
        <f>'Monthly Prep'!AB48</f>
        <v>0</v>
      </c>
      <c r="AG405" s="201">
        <f>'Monthly Prep'!AC48</f>
        <v>0</v>
      </c>
      <c r="AH405" s="201">
        <f>'Monthly Prep'!AD48</f>
        <v>0</v>
      </c>
      <c r="AI405" s="201">
        <f>'Monthly Prep'!AE48</f>
        <v>0</v>
      </c>
      <c r="AJ405" s="201">
        <f>'Monthly Prep'!AF48</f>
        <v>0</v>
      </c>
      <c r="AK405" s="201">
        <f>'Monthly Prep'!AG48</f>
        <v>0</v>
      </c>
      <c r="AL405" s="201">
        <f>'Monthly Prep'!AH48</f>
        <v>0</v>
      </c>
      <c r="AM405" s="184">
        <f t="shared" si="13"/>
        <v>0</v>
      </c>
      <c r="AN405" s="185" t="str">
        <f>'Monthly Prep'!B$3</f>
        <v>Monthly Prep Reporting Tool 1.0.1</v>
      </c>
      <c r="AO405" s="197">
        <f>'Monthly Prep'!AH48</f>
        <v>0</v>
      </c>
    </row>
    <row r="406" spans="1:41" x14ac:dyDescent="0.25">
      <c r="A406" s="176" t="str">
        <f t="shared" si="12"/>
        <v>202205</v>
      </c>
      <c r="B406" s="177">
        <f>'Prep Partner Performance'!AE$2</f>
        <v>2022</v>
      </c>
      <c r="C406" s="178" t="str">
        <f>'Prep Partner Performance'!Z$2</f>
        <v>05</v>
      </c>
      <c r="D406" s="176">
        <f>'Prep Partner Performance'!G$2</f>
        <v>14943</v>
      </c>
      <c r="E406" s="175" t="str">
        <f>'Prep Partner Performance'!C$2</f>
        <v>Kisima Health Centre</v>
      </c>
      <c r="F406" s="201">
        <f>'Monthly Prep'!B$46</f>
        <v>0</v>
      </c>
      <c r="G406" s="201" t="str">
        <f>'Monthly Prep'!C49</f>
        <v>PBFW Breastfeeding</v>
      </c>
      <c r="H406" s="201" t="str">
        <f>'Monthly Prep'!D49</f>
        <v>MP01-41</v>
      </c>
      <c r="I406" s="201">
        <f>'Monthly Prep'!E49</f>
        <v>0</v>
      </c>
      <c r="J406" s="201">
        <f>'Monthly Prep'!F49</f>
        <v>0</v>
      </c>
      <c r="K406" s="201">
        <f>'Monthly Prep'!G49</f>
        <v>0</v>
      </c>
      <c r="L406" s="201">
        <f>'Monthly Prep'!H49</f>
        <v>0</v>
      </c>
      <c r="M406" s="201">
        <f>'Monthly Prep'!I49</f>
        <v>0</v>
      </c>
      <c r="N406" s="201">
        <f>'Monthly Prep'!J49</f>
        <v>0</v>
      </c>
      <c r="O406" s="201">
        <f>'Monthly Prep'!K49</f>
        <v>0</v>
      </c>
      <c r="P406" s="201">
        <f>'Monthly Prep'!L49</f>
        <v>0</v>
      </c>
      <c r="Q406" s="201">
        <f>'Monthly Prep'!M49</f>
        <v>0</v>
      </c>
      <c r="R406" s="201">
        <f>'Monthly Prep'!N49</f>
        <v>0</v>
      </c>
      <c r="S406" s="201">
        <f>'Monthly Prep'!O49</f>
        <v>0</v>
      </c>
      <c r="T406" s="201">
        <f>'Monthly Prep'!P49</f>
        <v>0</v>
      </c>
      <c r="U406" s="201">
        <f>'Monthly Prep'!Q49</f>
        <v>0</v>
      </c>
      <c r="V406" s="201">
        <f>'Monthly Prep'!R49</f>
        <v>0</v>
      </c>
      <c r="W406" s="201">
        <f>'Monthly Prep'!S49</f>
        <v>0</v>
      </c>
      <c r="X406" s="201">
        <f>'Monthly Prep'!T49</f>
        <v>0</v>
      </c>
      <c r="Y406" s="201">
        <f>'Monthly Prep'!U49</f>
        <v>0</v>
      </c>
      <c r="Z406" s="201">
        <f>'Monthly Prep'!V49</f>
        <v>0</v>
      </c>
      <c r="AA406" s="201">
        <f>'Monthly Prep'!W49</f>
        <v>0</v>
      </c>
      <c r="AB406" s="201">
        <f>'Monthly Prep'!X49</f>
        <v>0</v>
      </c>
      <c r="AC406" s="201">
        <f>'Monthly Prep'!Y49</f>
        <v>0</v>
      </c>
      <c r="AD406" s="201">
        <f>'Monthly Prep'!Z49</f>
        <v>0</v>
      </c>
      <c r="AE406" s="201">
        <f>'Monthly Prep'!AA49</f>
        <v>0</v>
      </c>
      <c r="AF406" s="201">
        <f>'Monthly Prep'!AB49</f>
        <v>0</v>
      </c>
      <c r="AG406" s="201">
        <f>'Monthly Prep'!AC49</f>
        <v>0</v>
      </c>
      <c r="AH406" s="201">
        <f>'Monthly Prep'!AD49</f>
        <v>0</v>
      </c>
      <c r="AI406" s="201">
        <f>'Monthly Prep'!AE49</f>
        <v>0</v>
      </c>
      <c r="AJ406" s="201">
        <f>'Monthly Prep'!AF49</f>
        <v>0</v>
      </c>
      <c r="AK406" s="201">
        <f>'Monthly Prep'!AG49</f>
        <v>0</v>
      </c>
      <c r="AL406" s="201">
        <f>'Monthly Prep'!AH49</f>
        <v>0</v>
      </c>
      <c r="AM406" s="184">
        <f t="shared" si="13"/>
        <v>0</v>
      </c>
      <c r="AN406" s="185" t="str">
        <f>'Monthly Prep'!B$3</f>
        <v>Monthly Prep Reporting Tool 1.0.1</v>
      </c>
      <c r="AO406" s="197">
        <f>'Monthly Prep'!AH49</f>
        <v>0</v>
      </c>
    </row>
    <row r="407" spans="1:41" x14ac:dyDescent="0.25">
      <c r="A407" s="176" t="str">
        <f t="shared" si="12"/>
        <v>202205</v>
      </c>
      <c r="B407" s="177">
        <f>'Prep Partner Performance'!AE$2</f>
        <v>2022</v>
      </c>
      <c r="C407" s="178" t="str">
        <f>'Prep Partner Performance'!Z$2</f>
        <v>05</v>
      </c>
      <c r="D407" s="176">
        <f>'Prep Partner Performance'!G$2</f>
        <v>14943</v>
      </c>
      <c r="E407" s="175" t="str">
        <f>'Prep Partner Performance'!C$2</f>
        <v>Kisima Health Centre</v>
      </c>
      <c r="F407" s="201">
        <f>'Monthly Prep'!B$46</f>
        <v>0</v>
      </c>
      <c r="G407" s="201" t="str">
        <f>'Monthly Prep'!C50</f>
        <v>PBFW Pregnant</v>
      </c>
      <c r="H407" s="201" t="str">
        <f>'Monthly Prep'!D50</f>
        <v>MP01-42</v>
      </c>
      <c r="I407" s="201">
        <f>'Monthly Prep'!E50</f>
        <v>0</v>
      </c>
      <c r="J407" s="201">
        <f>'Monthly Prep'!F50</f>
        <v>0</v>
      </c>
      <c r="K407" s="201">
        <f>'Monthly Prep'!G50</f>
        <v>0</v>
      </c>
      <c r="L407" s="201">
        <f>'Monthly Prep'!H50</f>
        <v>0</v>
      </c>
      <c r="M407" s="201">
        <f>'Monthly Prep'!I50</f>
        <v>0</v>
      </c>
      <c r="N407" s="201">
        <f>'Monthly Prep'!J50</f>
        <v>0</v>
      </c>
      <c r="O407" s="201">
        <f>'Monthly Prep'!K50</f>
        <v>0</v>
      </c>
      <c r="P407" s="201">
        <f>'Monthly Prep'!L50</f>
        <v>0</v>
      </c>
      <c r="Q407" s="201">
        <f>'Monthly Prep'!M50</f>
        <v>0</v>
      </c>
      <c r="R407" s="201">
        <f>'Monthly Prep'!N50</f>
        <v>0</v>
      </c>
      <c r="S407" s="201">
        <f>'Monthly Prep'!O50</f>
        <v>0</v>
      </c>
      <c r="T407" s="201">
        <f>'Monthly Prep'!P50</f>
        <v>0</v>
      </c>
      <c r="U407" s="201">
        <f>'Monthly Prep'!Q50</f>
        <v>0</v>
      </c>
      <c r="V407" s="201">
        <f>'Monthly Prep'!R50</f>
        <v>0</v>
      </c>
      <c r="W407" s="201">
        <f>'Monthly Prep'!S50</f>
        <v>0</v>
      </c>
      <c r="X407" s="201">
        <f>'Monthly Prep'!T50</f>
        <v>0</v>
      </c>
      <c r="Y407" s="201">
        <f>'Monthly Prep'!U50</f>
        <v>0</v>
      </c>
      <c r="Z407" s="201">
        <f>'Monthly Prep'!V50</f>
        <v>0</v>
      </c>
      <c r="AA407" s="201">
        <f>'Monthly Prep'!W50</f>
        <v>0</v>
      </c>
      <c r="AB407" s="201">
        <f>'Monthly Prep'!X50</f>
        <v>0</v>
      </c>
      <c r="AC407" s="201">
        <f>'Monthly Prep'!Y50</f>
        <v>0</v>
      </c>
      <c r="AD407" s="201">
        <f>'Monthly Prep'!Z50</f>
        <v>0</v>
      </c>
      <c r="AE407" s="201">
        <f>'Monthly Prep'!AA50</f>
        <v>0</v>
      </c>
      <c r="AF407" s="201">
        <f>'Monthly Prep'!AB50</f>
        <v>0</v>
      </c>
      <c r="AG407" s="201">
        <f>'Monthly Prep'!AC50</f>
        <v>0</v>
      </c>
      <c r="AH407" s="201">
        <f>'Monthly Prep'!AD50</f>
        <v>0</v>
      </c>
      <c r="AI407" s="201">
        <f>'Monthly Prep'!AE50</f>
        <v>0</v>
      </c>
      <c r="AJ407" s="201">
        <f>'Monthly Prep'!AF50</f>
        <v>0</v>
      </c>
      <c r="AK407" s="201">
        <f>'Monthly Prep'!AG50</f>
        <v>0</v>
      </c>
      <c r="AL407" s="201">
        <f>'Monthly Prep'!AH50</f>
        <v>0</v>
      </c>
      <c r="AM407" s="184">
        <f t="shared" si="13"/>
        <v>0</v>
      </c>
      <c r="AN407" s="185" t="str">
        <f>'Monthly Prep'!B$3</f>
        <v>Monthly Prep Reporting Tool 1.0.1</v>
      </c>
      <c r="AO407" s="197">
        <f>'Monthly Prep'!AH50</f>
        <v>0</v>
      </c>
    </row>
    <row r="408" spans="1:41" x14ac:dyDescent="0.25">
      <c r="A408" s="176" t="str">
        <f t="shared" si="12"/>
        <v>202205</v>
      </c>
      <c r="B408" s="177">
        <f>'Prep Partner Performance'!AE$2</f>
        <v>2022</v>
      </c>
      <c r="C408" s="178" t="str">
        <f>'Prep Partner Performance'!Z$2</f>
        <v>05</v>
      </c>
      <c r="D408" s="176">
        <f>'Prep Partner Performance'!G$2</f>
        <v>14943</v>
      </c>
      <c r="E408" s="175" t="str">
        <f>'Prep Partner Performance'!C$2</f>
        <v>Kisima Health Centre</v>
      </c>
      <c r="F408" s="201">
        <f>'Monthly Prep'!B$46</f>
        <v>0</v>
      </c>
      <c r="G408" s="201" t="str">
        <f>'Monthly Prep'!C51</f>
        <v>People Who Inject Drugs</v>
      </c>
      <c r="H408" s="201" t="str">
        <f>'Monthly Prep'!D51</f>
        <v>MP01-43</v>
      </c>
      <c r="I408" s="201">
        <f>'Monthly Prep'!E51</f>
        <v>0</v>
      </c>
      <c r="J408" s="201">
        <f>'Monthly Prep'!F51</f>
        <v>0</v>
      </c>
      <c r="K408" s="201">
        <f>'Monthly Prep'!G51</f>
        <v>0</v>
      </c>
      <c r="L408" s="201">
        <f>'Monthly Prep'!H51</f>
        <v>0</v>
      </c>
      <c r="M408" s="201">
        <f>'Monthly Prep'!I51</f>
        <v>0</v>
      </c>
      <c r="N408" s="201">
        <f>'Monthly Prep'!J51</f>
        <v>0</v>
      </c>
      <c r="O408" s="201">
        <f>'Monthly Prep'!K51</f>
        <v>0</v>
      </c>
      <c r="P408" s="201">
        <f>'Monthly Prep'!L51</f>
        <v>0</v>
      </c>
      <c r="Q408" s="201">
        <f>'Monthly Prep'!M51</f>
        <v>0</v>
      </c>
      <c r="R408" s="201">
        <f>'Monthly Prep'!N51</f>
        <v>0</v>
      </c>
      <c r="S408" s="201">
        <f>'Monthly Prep'!O51</f>
        <v>0</v>
      </c>
      <c r="T408" s="201">
        <f>'Monthly Prep'!P51</f>
        <v>0</v>
      </c>
      <c r="U408" s="201">
        <f>'Monthly Prep'!Q51</f>
        <v>0</v>
      </c>
      <c r="V408" s="201">
        <f>'Monthly Prep'!R51</f>
        <v>0</v>
      </c>
      <c r="W408" s="201">
        <f>'Monthly Prep'!S51</f>
        <v>0</v>
      </c>
      <c r="X408" s="201">
        <f>'Monthly Prep'!T51</f>
        <v>0</v>
      </c>
      <c r="Y408" s="201">
        <f>'Monthly Prep'!U51</f>
        <v>0</v>
      </c>
      <c r="Z408" s="201">
        <f>'Monthly Prep'!V51</f>
        <v>0</v>
      </c>
      <c r="AA408" s="201">
        <f>'Monthly Prep'!W51</f>
        <v>0</v>
      </c>
      <c r="AB408" s="201">
        <f>'Monthly Prep'!X51</f>
        <v>0</v>
      </c>
      <c r="AC408" s="201">
        <f>'Monthly Prep'!Y51</f>
        <v>0</v>
      </c>
      <c r="AD408" s="201">
        <f>'Monthly Prep'!Z51</f>
        <v>0</v>
      </c>
      <c r="AE408" s="201">
        <f>'Monthly Prep'!AA51</f>
        <v>0</v>
      </c>
      <c r="AF408" s="201">
        <f>'Monthly Prep'!AB51</f>
        <v>0</v>
      </c>
      <c r="AG408" s="201">
        <f>'Monthly Prep'!AC51</f>
        <v>0</v>
      </c>
      <c r="AH408" s="201">
        <f>'Monthly Prep'!AD51</f>
        <v>0</v>
      </c>
      <c r="AI408" s="201">
        <f>'Monthly Prep'!AE51</f>
        <v>0</v>
      </c>
      <c r="AJ408" s="201">
        <f>'Monthly Prep'!AF51</f>
        <v>0</v>
      </c>
      <c r="AK408" s="201">
        <f>'Monthly Prep'!AG51</f>
        <v>0</v>
      </c>
      <c r="AL408" s="201">
        <f>'Monthly Prep'!AH51</f>
        <v>0</v>
      </c>
      <c r="AM408" s="184">
        <f t="shared" si="13"/>
        <v>0</v>
      </c>
      <c r="AN408" s="185" t="str">
        <f>'Monthly Prep'!B$3</f>
        <v>Monthly Prep Reporting Tool 1.0.1</v>
      </c>
      <c r="AO408" s="197">
        <f>'Monthly Prep'!AH51</f>
        <v>0</v>
      </c>
    </row>
    <row r="409" spans="1:41" x14ac:dyDescent="0.25">
      <c r="A409" s="176" t="str">
        <f t="shared" si="12"/>
        <v>202205</v>
      </c>
      <c r="B409" s="177">
        <f>'Prep Partner Performance'!AE$2</f>
        <v>2022</v>
      </c>
      <c r="C409" s="178" t="str">
        <f>'Prep Partner Performance'!Z$2</f>
        <v>05</v>
      </c>
      <c r="D409" s="176">
        <f>'Prep Partner Performance'!G$2</f>
        <v>14943</v>
      </c>
      <c r="E409" s="175" t="str">
        <f>'Prep Partner Performance'!C$2</f>
        <v>Kisima Health Centre</v>
      </c>
      <c r="F409" s="201">
        <f>'Monthly Prep'!B$46</f>
        <v>0</v>
      </c>
      <c r="G409" s="201" t="str">
        <f>'Monthly Prep'!C52</f>
        <v>Sero -Discodant Couple</v>
      </c>
      <c r="H409" s="201" t="str">
        <f>'Monthly Prep'!D52</f>
        <v>MP01-44</v>
      </c>
      <c r="I409" s="201">
        <f>'Monthly Prep'!E52</f>
        <v>0</v>
      </c>
      <c r="J409" s="201">
        <f>'Monthly Prep'!F52</f>
        <v>0</v>
      </c>
      <c r="K409" s="201">
        <f>'Monthly Prep'!G52</f>
        <v>0</v>
      </c>
      <c r="L409" s="201">
        <f>'Monthly Prep'!H52</f>
        <v>0</v>
      </c>
      <c r="M409" s="201">
        <f>'Monthly Prep'!I52</f>
        <v>0</v>
      </c>
      <c r="N409" s="201">
        <f>'Monthly Prep'!J52</f>
        <v>0</v>
      </c>
      <c r="O409" s="201">
        <f>'Monthly Prep'!K52</f>
        <v>0</v>
      </c>
      <c r="P409" s="201">
        <f>'Monthly Prep'!L52</f>
        <v>0</v>
      </c>
      <c r="Q409" s="201">
        <f>'Monthly Prep'!M52</f>
        <v>0</v>
      </c>
      <c r="R409" s="201">
        <f>'Monthly Prep'!N52</f>
        <v>0</v>
      </c>
      <c r="S409" s="201">
        <f>'Monthly Prep'!O52</f>
        <v>0</v>
      </c>
      <c r="T409" s="201">
        <f>'Monthly Prep'!P52</f>
        <v>0</v>
      </c>
      <c r="U409" s="201">
        <f>'Monthly Prep'!Q52</f>
        <v>0</v>
      </c>
      <c r="V409" s="201">
        <f>'Monthly Prep'!R52</f>
        <v>0</v>
      </c>
      <c r="W409" s="201">
        <f>'Monthly Prep'!S52</f>
        <v>0</v>
      </c>
      <c r="X409" s="201">
        <f>'Monthly Prep'!T52</f>
        <v>0</v>
      </c>
      <c r="Y409" s="201">
        <f>'Monthly Prep'!U52</f>
        <v>0</v>
      </c>
      <c r="Z409" s="201">
        <f>'Monthly Prep'!V52</f>
        <v>0</v>
      </c>
      <c r="AA409" s="201">
        <f>'Monthly Prep'!W52</f>
        <v>0</v>
      </c>
      <c r="AB409" s="201">
        <f>'Monthly Prep'!X52</f>
        <v>0</v>
      </c>
      <c r="AC409" s="201">
        <f>'Monthly Prep'!Y52</f>
        <v>0</v>
      </c>
      <c r="AD409" s="201">
        <f>'Monthly Prep'!Z52</f>
        <v>0</v>
      </c>
      <c r="AE409" s="201">
        <f>'Monthly Prep'!AA52</f>
        <v>0</v>
      </c>
      <c r="AF409" s="201">
        <f>'Monthly Prep'!AB52</f>
        <v>0</v>
      </c>
      <c r="AG409" s="201">
        <f>'Monthly Prep'!AC52</f>
        <v>0</v>
      </c>
      <c r="AH409" s="201">
        <f>'Monthly Prep'!AD52</f>
        <v>0</v>
      </c>
      <c r="AI409" s="201">
        <f>'Monthly Prep'!AE52</f>
        <v>0</v>
      </c>
      <c r="AJ409" s="201">
        <f>'Monthly Prep'!AF52</f>
        <v>0</v>
      </c>
      <c r="AK409" s="201">
        <f>'Monthly Prep'!AG52</f>
        <v>0</v>
      </c>
      <c r="AL409" s="201">
        <f>'Monthly Prep'!AH52</f>
        <v>0</v>
      </c>
      <c r="AM409" s="184">
        <f t="shared" si="13"/>
        <v>0</v>
      </c>
      <c r="AN409" s="185" t="str">
        <f>'Monthly Prep'!B$3</f>
        <v>Monthly Prep Reporting Tool 1.0.1</v>
      </c>
      <c r="AO409" s="197">
        <f>'Monthly Prep'!AH52</f>
        <v>0</v>
      </c>
    </row>
    <row r="410" spans="1:41" x14ac:dyDescent="0.25">
      <c r="A410" s="176" t="str">
        <f t="shared" si="12"/>
        <v>202205</v>
      </c>
      <c r="B410" s="177">
        <f>'Prep Partner Performance'!AE$2</f>
        <v>2022</v>
      </c>
      <c r="C410" s="178" t="str">
        <f>'Prep Partner Performance'!Z$2</f>
        <v>05</v>
      </c>
      <c r="D410" s="176">
        <f>'Prep Partner Performance'!G$2</f>
        <v>14943</v>
      </c>
      <c r="E410" s="175" t="str">
        <f>'Prep Partner Performance'!C$2</f>
        <v>Kisima Health Centre</v>
      </c>
      <c r="F410" s="201">
        <f>'Monthly Prep'!B$46</f>
        <v>0</v>
      </c>
      <c r="G410" s="201" t="str">
        <f>'Monthly Prep'!C53</f>
        <v>Men who have Sex with Men</v>
      </c>
      <c r="H410" s="201" t="str">
        <f>'Monthly Prep'!D53</f>
        <v>MP01-45</v>
      </c>
      <c r="I410" s="201">
        <f>'Monthly Prep'!E53</f>
        <v>0</v>
      </c>
      <c r="J410" s="201">
        <f>'Monthly Prep'!F53</f>
        <v>0</v>
      </c>
      <c r="K410" s="201">
        <f>'Monthly Prep'!G53</f>
        <v>0</v>
      </c>
      <c r="L410" s="201">
        <f>'Monthly Prep'!H53</f>
        <v>0</v>
      </c>
      <c r="M410" s="201">
        <f>'Monthly Prep'!I53</f>
        <v>0</v>
      </c>
      <c r="N410" s="201">
        <f>'Monthly Prep'!J53</f>
        <v>0</v>
      </c>
      <c r="O410" s="201">
        <f>'Monthly Prep'!K53</f>
        <v>0</v>
      </c>
      <c r="P410" s="201">
        <f>'Monthly Prep'!L53</f>
        <v>0</v>
      </c>
      <c r="Q410" s="201">
        <f>'Monthly Prep'!M53</f>
        <v>0</v>
      </c>
      <c r="R410" s="201">
        <f>'Monthly Prep'!N53</f>
        <v>0</v>
      </c>
      <c r="S410" s="201">
        <f>'Monthly Prep'!O53</f>
        <v>0</v>
      </c>
      <c r="T410" s="201">
        <f>'Monthly Prep'!P53</f>
        <v>0</v>
      </c>
      <c r="U410" s="201">
        <f>'Monthly Prep'!Q53</f>
        <v>0</v>
      </c>
      <c r="V410" s="201">
        <f>'Monthly Prep'!R53</f>
        <v>0</v>
      </c>
      <c r="W410" s="201">
        <f>'Monthly Prep'!S53</f>
        <v>0</v>
      </c>
      <c r="X410" s="201">
        <f>'Monthly Prep'!T53</f>
        <v>0</v>
      </c>
      <c r="Y410" s="201">
        <f>'Monthly Prep'!U53</f>
        <v>0</v>
      </c>
      <c r="Z410" s="201">
        <f>'Monthly Prep'!V53</f>
        <v>0</v>
      </c>
      <c r="AA410" s="201">
        <f>'Monthly Prep'!W53</f>
        <v>0</v>
      </c>
      <c r="AB410" s="201">
        <f>'Monthly Prep'!X53</f>
        <v>0</v>
      </c>
      <c r="AC410" s="201">
        <f>'Monthly Prep'!Y53</f>
        <v>0</v>
      </c>
      <c r="AD410" s="201">
        <f>'Monthly Prep'!Z53</f>
        <v>0</v>
      </c>
      <c r="AE410" s="201">
        <f>'Monthly Prep'!AA53</f>
        <v>0</v>
      </c>
      <c r="AF410" s="201">
        <f>'Monthly Prep'!AB53</f>
        <v>0</v>
      </c>
      <c r="AG410" s="201">
        <f>'Monthly Prep'!AC53</f>
        <v>0</v>
      </c>
      <c r="AH410" s="201">
        <f>'Monthly Prep'!AD53</f>
        <v>0</v>
      </c>
      <c r="AI410" s="201">
        <f>'Monthly Prep'!AE53</f>
        <v>0</v>
      </c>
      <c r="AJ410" s="201">
        <f>'Monthly Prep'!AF53</f>
        <v>0</v>
      </c>
      <c r="AK410" s="201">
        <f>'Monthly Prep'!AG53</f>
        <v>0</v>
      </c>
      <c r="AL410" s="201">
        <f>'Monthly Prep'!AH53</f>
        <v>0</v>
      </c>
      <c r="AM410" s="184">
        <f t="shared" si="13"/>
        <v>0</v>
      </c>
      <c r="AN410" s="185" t="str">
        <f>'Monthly Prep'!B$3</f>
        <v>Monthly Prep Reporting Tool 1.0.1</v>
      </c>
      <c r="AO410" s="197">
        <f>'Monthly Prep'!AH53</f>
        <v>0</v>
      </c>
    </row>
    <row r="411" spans="1:41" s="194" customFormat="1" x14ac:dyDescent="0.25">
      <c r="A411" s="190" t="str">
        <f t="shared" si="12"/>
        <v>202205</v>
      </c>
      <c r="B411" s="191">
        <f>'Prep Partner Performance'!AE$2</f>
        <v>2022</v>
      </c>
      <c r="C411" s="192" t="str">
        <f>'Prep Partner Performance'!Z$2</f>
        <v>05</v>
      </c>
      <c r="D411" s="190">
        <f>'Prep Partner Performance'!G$2</f>
        <v>14943</v>
      </c>
      <c r="E411" s="193" t="str">
        <f>'Prep Partner Performance'!C$2</f>
        <v>Kisima Health Centre</v>
      </c>
      <c r="F411" s="198">
        <f>'Monthly Prep'!B$46</f>
        <v>0</v>
      </c>
      <c r="G411" s="198" t="str">
        <f>'Monthly Prep'!C54</f>
        <v>Adolescent Girls and Young Women (AGYW)</v>
      </c>
      <c r="H411" s="198" t="str">
        <f>'Monthly Prep'!D54</f>
        <v>MP01-46</v>
      </c>
      <c r="I411" s="198">
        <f>'Monthly Prep'!E54</f>
        <v>0</v>
      </c>
      <c r="J411" s="198">
        <f>'Monthly Prep'!F54</f>
        <v>0</v>
      </c>
      <c r="K411" s="198">
        <f>'Monthly Prep'!G54</f>
        <v>0</v>
      </c>
      <c r="L411" s="198">
        <f>'Monthly Prep'!H54</f>
        <v>0</v>
      </c>
      <c r="M411" s="198">
        <f>'Monthly Prep'!I54</f>
        <v>0</v>
      </c>
      <c r="N411" s="198">
        <f>'Monthly Prep'!J54</f>
        <v>0</v>
      </c>
      <c r="O411" s="198">
        <f>'Monthly Prep'!K54</f>
        <v>0</v>
      </c>
      <c r="P411" s="198">
        <f>'Monthly Prep'!L54</f>
        <v>0</v>
      </c>
      <c r="Q411" s="198">
        <f>'Monthly Prep'!M54</f>
        <v>0</v>
      </c>
      <c r="R411" s="198">
        <f>'Monthly Prep'!N54</f>
        <v>0</v>
      </c>
      <c r="S411" s="198">
        <f>'Monthly Prep'!O54</f>
        <v>0</v>
      </c>
      <c r="T411" s="198">
        <f>'Monthly Prep'!P54</f>
        <v>0</v>
      </c>
      <c r="U411" s="198">
        <f>'Monthly Prep'!Q54</f>
        <v>0</v>
      </c>
      <c r="V411" s="198">
        <f>'Monthly Prep'!R54</f>
        <v>0</v>
      </c>
      <c r="W411" s="198">
        <f>'Monthly Prep'!S54</f>
        <v>0</v>
      </c>
      <c r="X411" s="198">
        <f>'Monthly Prep'!T54</f>
        <v>0</v>
      </c>
      <c r="Y411" s="198">
        <f>'Monthly Prep'!U54</f>
        <v>0</v>
      </c>
      <c r="Z411" s="198">
        <f>'Monthly Prep'!V54</f>
        <v>0</v>
      </c>
      <c r="AA411" s="198">
        <f>'Monthly Prep'!W54</f>
        <v>0</v>
      </c>
      <c r="AB411" s="198">
        <f>'Monthly Prep'!X54</f>
        <v>0</v>
      </c>
      <c r="AC411" s="198">
        <f>'Monthly Prep'!Y54</f>
        <v>0</v>
      </c>
      <c r="AD411" s="198">
        <f>'Monthly Prep'!Z54</f>
        <v>0</v>
      </c>
      <c r="AE411" s="198">
        <f>'Monthly Prep'!AA54</f>
        <v>0</v>
      </c>
      <c r="AF411" s="198">
        <f>'Monthly Prep'!AB54</f>
        <v>0</v>
      </c>
      <c r="AG411" s="198">
        <f>'Monthly Prep'!AC54</f>
        <v>0</v>
      </c>
      <c r="AH411" s="198">
        <f>'Monthly Prep'!AD54</f>
        <v>0</v>
      </c>
      <c r="AI411" s="198">
        <f>'Monthly Prep'!AE54</f>
        <v>0</v>
      </c>
      <c r="AJ411" s="198">
        <f>'Monthly Prep'!AF54</f>
        <v>0</v>
      </c>
      <c r="AK411" s="198">
        <f>'Monthly Prep'!AG54</f>
        <v>0</v>
      </c>
      <c r="AL411" s="198">
        <f>'Monthly Prep'!AH54</f>
        <v>0</v>
      </c>
      <c r="AM411" s="190">
        <f t="shared" si="13"/>
        <v>0</v>
      </c>
      <c r="AN411" s="190" t="str">
        <f>'Monthly Prep'!B$3</f>
        <v>Monthly Prep Reporting Tool 1.0.1</v>
      </c>
      <c r="AO411" s="197">
        <f>'Monthly Prep'!AH54</f>
        <v>0</v>
      </c>
    </row>
    <row r="412" spans="1:41" s="195" customFormat="1" x14ac:dyDescent="0.25">
      <c r="A412" s="179" t="str">
        <f t="shared" si="12"/>
        <v>202205</v>
      </c>
      <c r="B412" s="180">
        <f>'Prep Partner Performance'!AE$2</f>
        <v>2022</v>
      </c>
      <c r="C412" s="181" t="str">
        <f>'Prep Partner Performance'!Z$2</f>
        <v>05</v>
      </c>
      <c r="D412" s="179">
        <f>'Prep Partner Performance'!G$2</f>
        <v>14943</v>
      </c>
      <c r="E412" s="182" t="str">
        <f>'Prep Partner Performance'!C$2</f>
        <v>Kisima Health Centre</v>
      </c>
      <c r="F412" s="199" t="str">
        <f>'Monthly Prep'!B58</f>
        <v>Number Started (New) on PrEP</v>
      </c>
      <c r="G412" s="199" t="str">
        <f>'Monthly Prep'!C58</f>
        <v>PBFW Breastfeeding</v>
      </c>
      <c r="H412" s="199" t="str">
        <f>'Monthly Prep'!D58</f>
        <v>MP01-50</v>
      </c>
      <c r="I412" s="199">
        <f>'Monthly Prep'!E58</f>
        <v>0</v>
      </c>
      <c r="J412" s="199">
        <f>'Monthly Prep'!F58</f>
        <v>0</v>
      </c>
      <c r="K412" s="199">
        <f>'Monthly Prep'!G58</f>
        <v>0</v>
      </c>
      <c r="L412" s="199">
        <f>'Monthly Prep'!H58</f>
        <v>0</v>
      </c>
      <c r="M412" s="199">
        <f>'Monthly Prep'!I58</f>
        <v>0</v>
      </c>
      <c r="N412" s="199">
        <f>'Monthly Prep'!J58</f>
        <v>0</v>
      </c>
      <c r="O412" s="199">
        <f>'Monthly Prep'!K58</f>
        <v>0</v>
      </c>
      <c r="P412" s="199">
        <f>'Monthly Prep'!L58</f>
        <v>0</v>
      </c>
      <c r="Q412" s="199">
        <f>'Monthly Prep'!M58</f>
        <v>0</v>
      </c>
      <c r="R412" s="199">
        <f>'Monthly Prep'!N58</f>
        <v>0</v>
      </c>
      <c r="S412" s="199">
        <f>'Monthly Prep'!O58</f>
        <v>0</v>
      </c>
      <c r="T412" s="199">
        <f>'Monthly Prep'!P58</f>
        <v>0</v>
      </c>
      <c r="U412" s="199">
        <f>'Monthly Prep'!Q58</f>
        <v>0</v>
      </c>
      <c r="V412" s="199">
        <f>'Monthly Prep'!R58</f>
        <v>0</v>
      </c>
      <c r="W412" s="199">
        <f>'Monthly Prep'!S58</f>
        <v>0</v>
      </c>
      <c r="X412" s="199">
        <f>'Monthly Prep'!T58</f>
        <v>0</v>
      </c>
      <c r="Y412" s="199">
        <f>'Monthly Prep'!U58</f>
        <v>0</v>
      </c>
      <c r="Z412" s="199">
        <f>'Monthly Prep'!V58</f>
        <v>0</v>
      </c>
      <c r="AA412" s="199">
        <f>'Monthly Prep'!W58</f>
        <v>0</v>
      </c>
      <c r="AB412" s="199">
        <f>'Monthly Prep'!X58</f>
        <v>0</v>
      </c>
      <c r="AC412" s="199">
        <f>'Monthly Prep'!Y58</f>
        <v>0</v>
      </c>
      <c r="AD412" s="199">
        <f>'Monthly Prep'!Z58</f>
        <v>0</v>
      </c>
      <c r="AE412" s="199">
        <f>'Monthly Prep'!AA58</f>
        <v>0</v>
      </c>
      <c r="AF412" s="199">
        <f>'Monthly Prep'!AB58</f>
        <v>0</v>
      </c>
      <c r="AG412" s="199">
        <f>'Monthly Prep'!AC58</f>
        <v>0</v>
      </c>
      <c r="AH412" s="199">
        <f>'Monthly Prep'!AD58</f>
        <v>0</v>
      </c>
      <c r="AI412" s="199">
        <f>'Monthly Prep'!AE58</f>
        <v>0</v>
      </c>
      <c r="AJ412" s="199">
        <f>'Monthly Prep'!AF58</f>
        <v>0</v>
      </c>
      <c r="AK412" s="199">
        <f>'Monthly Prep'!AG58</f>
        <v>0</v>
      </c>
      <c r="AL412" s="199">
        <f>'Monthly Prep'!AH58</f>
        <v>0</v>
      </c>
      <c r="AM412" s="179">
        <f t="shared" si="13"/>
        <v>0</v>
      </c>
      <c r="AN412" s="179" t="str">
        <f>'Monthly Prep'!B$3</f>
        <v>Monthly Prep Reporting Tool 1.0.1</v>
      </c>
      <c r="AO412" s="197">
        <f>'Monthly Prep'!AH58</f>
        <v>0</v>
      </c>
    </row>
    <row r="413" spans="1:41" x14ac:dyDescent="0.25">
      <c r="A413" s="176" t="str">
        <f t="shared" si="12"/>
        <v>202205</v>
      </c>
      <c r="B413" s="177">
        <f>'Prep Partner Performance'!AE$2</f>
        <v>2022</v>
      </c>
      <c r="C413" s="178" t="str">
        <f>'Prep Partner Performance'!Z$2</f>
        <v>05</v>
      </c>
      <c r="D413" s="176">
        <f>'Prep Partner Performance'!G$2</f>
        <v>14943</v>
      </c>
      <c r="E413" s="175" t="str">
        <f>'Prep Partner Performance'!C$2</f>
        <v>Kisima Health Centre</v>
      </c>
      <c r="F413" s="201" t="str">
        <f>'Monthly Prep'!B$58</f>
        <v>Number Started (New) on PrEP</v>
      </c>
      <c r="G413" s="201" t="str">
        <f>'Monthly Prep'!C59</f>
        <v>PBFW Pregnant</v>
      </c>
      <c r="H413" s="201" t="str">
        <f>'Monthly Prep'!D59</f>
        <v>MP01-51</v>
      </c>
      <c r="I413" s="201">
        <f>'Monthly Prep'!E59</f>
        <v>0</v>
      </c>
      <c r="J413" s="201">
        <f>'Monthly Prep'!F59</f>
        <v>0</v>
      </c>
      <c r="K413" s="201">
        <f>'Monthly Prep'!G59</f>
        <v>0</v>
      </c>
      <c r="L413" s="201">
        <f>'Monthly Prep'!H59</f>
        <v>0</v>
      </c>
      <c r="M413" s="201">
        <f>'Monthly Prep'!I59</f>
        <v>0</v>
      </c>
      <c r="N413" s="201">
        <f>'Monthly Prep'!J59</f>
        <v>0</v>
      </c>
      <c r="O413" s="201">
        <f>'Monthly Prep'!K59</f>
        <v>0</v>
      </c>
      <c r="P413" s="201">
        <f>'Monthly Prep'!L59</f>
        <v>0</v>
      </c>
      <c r="Q413" s="201">
        <f>'Monthly Prep'!M59</f>
        <v>0</v>
      </c>
      <c r="R413" s="201">
        <f>'Monthly Prep'!N59</f>
        <v>0</v>
      </c>
      <c r="S413" s="201">
        <f>'Monthly Prep'!O59</f>
        <v>0</v>
      </c>
      <c r="T413" s="201">
        <f>'Monthly Prep'!P59</f>
        <v>0</v>
      </c>
      <c r="U413" s="201">
        <f>'Monthly Prep'!Q59</f>
        <v>0</v>
      </c>
      <c r="V413" s="201">
        <f>'Monthly Prep'!R59</f>
        <v>0</v>
      </c>
      <c r="W413" s="201">
        <f>'Monthly Prep'!S59</f>
        <v>0</v>
      </c>
      <c r="X413" s="201">
        <f>'Monthly Prep'!T59</f>
        <v>0</v>
      </c>
      <c r="Y413" s="201">
        <f>'Monthly Prep'!U59</f>
        <v>0</v>
      </c>
      <c r="Z413" s="201">
        <f>'Monthly Prep'!V59</f>
        <v>0</v>
      </c>
      <c r="AA413" s="201">
        <f>'Monthly Prep'!W59</f>
        <v>0</v>
      </c>
      <c r="AB413" s="201">
        <f>'Monthly Prep'!X59</f>
        <v>0</v>
      </c>
      <c r="AC413" s="201">
        <f>'Monthly Prep'!Y59</f>
        <v>0</v>
      </c>
      <c r="AD413" s="201">
        <f>'Monthly Prep'!Z59</f>
        <v>0</v>
      </c>
      <c r="AE413" s="201">
        <f>'Monthly Prep'!AA59</f>
        <v>0</v>
      </c>
      <c r="AF413" s="201">
        <f>'Monthly Prep'!AB59</f>
        <v>0</v>
      </c>
      <c r="AG413" s="201">
        <f>'Monthly Prep'!AC59</f>
        <v>0</v>
      </c>
      <c r="AH413" s="201">
        <f>'Monthly Prep'!AD59</f>
        <v>0</v>
      </c>
      <c r="AI413" s="201">
        <f>'Monthly Prep'!AE59</f>
        <v>0</v>
      </c>
      <c r="AJ413" s="201">
        <f>'Monthly Prep'!AF59</f>
        <v>0</v>
      </c>
      <c r="AK413" s="201">
        <f>'Monthly Prep'!AG59</f>
        <v>0</v>
      </c>
      <c r="AL413" s="201">
        <f>'Monthly Prep'!AH59</f>
        <v>0</v>
      </c>
      <c r="AM413" s="184">
        <f t="shared" si="13"/>
        <v>0</v>
      </c>
      <c r="AN413" s="185" t="str">
        <f>'Monthly Prep'!B$3</f>
        <v>Monthly Prep Reporting Tool 1.0.1</v>
      </c>
      <c r="AO413" s="197">
        <f>'Monthly Prep'!AH59</f>
        <v>0</v>
      </c>
    </row>
    <row r="414" spans="1:41" x14ac:dyDescent="0.25">
      <c r="A414" s="176" t="str">
        <f t="shared" si="12"/>
        <v>202205</v>
      </c>
      <c r="B414" s="177">
        <f>'Prep Partner Performance'!AE$2</f>
        <v>2022</v>
      </c>
      <c r="C414" s="178" t="str">
        <f>'Prep Partner Performance'!Z$2</f>
        <v>05</v>
      </c>
      <c r="D414" s="176">
        <f>'Prep Partner Performance'!G$2</f>
        <v>14943</v>
      </c>
      <c r="E414" s="175" t="str">
        <f>'Prep Partner Performance'!C$2</f>
        <v>Kisima Health Centre</v>
      </c>
      <c r="F414" s="201" t="str">
        <f>'Monthly Prep'!B$58</f>
        <v>Number Started (New) on PrEP</v>
      </c>
      <c r="G414" s="201" t="str">
        <f>'Monthly Prep'!C60</f>
        <v>People Who Inject Drugs</v>
      </c>
      <c r="H414" s="201" t="str">
        <f>'Monthly Prep'!D60</f>
        <v>MP01-52</v>
      </c>
      <c r="I414" s="201">
        <f>'Monthly Prep'!E60</f>
        <v>0</v>
      </c>
      <c r="J414" s="201">
        <f>'Monthly Prep'!F60</f>
        <v>0</v>
      </c>
      <c r="K414" s="201">
        <f>'Monthly Prep'!G60</f>
        <v>0</v>
      </c>
      <c r="L414" s="201">
        <f>'Monthly Prep'!H60</f>
        <v>0</v>
      </c>
      <c r="M414" s="201">
        <f>'Monthly Prep'!I60</f>
        <v>0</v>
      </c>
      <c r="N414" s="201">
        <f>'Monthly Prep'!J60</f>
        <v>0</v>
      </c>
      <c r="O414" s="201">
        <f>'Monthly Prep'!K60</f>
        <v>0</v>
      </c>
      <c r="P414" s="201">
        <f>'Monthly Prep'!L60</f>
        <v>0</v>
      </c>
      <c r="Q414" s="201">
        <f>'Monthly Prep'!M60</f>
        <v>0</v>
      </c>
      <c r="R414" s="201">
        <f>'Monthly Prep'!N60</f>
        <v>0</v>
      </c>
      <c r="S414" s="201">
        <f>'Monthly Prep'!O60</f>
        <v>0</v>
      </c>
      <c r="T414" s="201">
        <f>'Monthly Prep'!P60</f>
        <v>0</v>
      </c>
      <c r="U414" s="201">
        <f>'Monthly Prep'!Q60</f>
        <v>0</v>
      </c>
      <c r="V414" s="201">
        <f>'Monthly Prep'!R60</f>
        <v>0</v>
      </c>
      <c r="W414" s="201">
        <f>'Monthly Prep'!S60</f>
        <v>0</v>
      </c>
      <c r="X414" s="201">
        <f>'Monthly Prep'!T60</f>
        <v>0</v>
      </c>
      <c r="Y414" s="201">
        <f>'Monthly Prep'!U60</f>
        <v>0</v>
      </c>
      <c r="Z414" s="201">
        <f>'Monthly Prep'!V60</f>
        <v>0</v>
      </c>
      <c r="AA414" s="201">
        <f>'Monthly Prep'!W60</f>
        <v>0</v>
      </c>
      <c r="AB414" s="201">
        <f>'Monthly Prep'!X60</f>
        <v>0</v>
      </c>
      <c r="AC414" s="201">
        <f>'Monthly Prep'!Y60</f>
        <v>0</v>
      </c>
      <c r="AD414" s="201">
        <f>'Monthly Prep'!Z60</f>
        <v>0</v>
      </c>
      <c r="AE414" s="201">
        <f>'Monthly Prep'!AA60</f>
        <v>0</v>
      </c>
      <c r="AF414" s="201">
        <f>'Monthly Prep'!AB60</f>
        <v>0</v>
      </c>
      <c r="AG414" s="201">
        <f>'Monthly Prep'!AC60</f>
        <v>0</v>
      </c>
      <c r="AH414" s="201">
        <f>'Monthly Prep'!AD60</f>
        <v>0</v>
      </c>
      <c r="AI414" s="201">
        <f>'Monthly Prep'!AE60</f>
        <v>0</v>
      </c>
      <c r="AJ414" s="201">
        <f>'Monthly Prep'!AF60</f>
        <v>0</v>
      </c>
      <c r="AK414" s="201">
        <f>'Monthly Prep'!AG60</f>
        <v>0</v>
      </c>
      <c r="AL414" s="201">
        <f>'Monthly Prep'!AH60</f>
        <v>0</v>
      </c>
      <c r="AM414" s="184">
        <f t="shared" si="13"/>
        <v>0</v>
      </c>
      <c r="AN414" s="185" t="str">
        <f>'Monthly Prep'!B$3</f>
        <v>Monthly Prep Reporting Tool 1.0.1</v>
      </c>
      <c r="AO414" s="197">
        <f>'Monthly Prep'!AH60</f>
        <v>0</v>
      </c>
    </row>
    <row r="415" spans="1:41" x14ac:dyDescent="0.25">
      <c r="A415" s="176" t="str">
        <f t="shared" si="12"/>
        <v>202205</v>
      </c>
      <c r="B415" s="177">
        <f>'Prep Partner Performance'!AE$2</f>
        <v>2022</v>
      </c>
      <c r="C415" s="178" t="str">
        <f>'Prep Partner Performance'!Z$2</f>
        <v>05</v>
      </c>
      <c r="D415" s="176">
        <f>'Prep Partner Performance'!G$2</f>
        <v>14943</v>
      </c>
      <c r="E415" s="175" t="str">
        <f>'Prep Partner Performance'!C$2</f>
        <v>Kisima Health Centre</v>
      </c>
      <c r="F415" s="201" t="str">
        <f>'Monthly Prep'!B$58</f>
        <v>Number Started (New) on PrEP</v>
      </c>
      <c r="G415" s="201" t="str">
        <f>'Monthly Prep'!C61</f>
        <v>Sero -Discodant Couple</v>
      </c>
      <c r="H415" s="201" t="str">
        <f>'Monthly Prep'!D61</f>
        <v>MP01-53</v>
      </c>
      <c r="I415" s="201">
        <f>'Monthly Prep'!E61</f>
        <v>0</v>
      </c>
      <c r="J415" s="201">
        <f>'Monthly Prep'!F61</f>
        <v>0</v>
      </c>
      <c r="K415" s="201">
        <f>'Monthly Prep'!G61</f>
        <v>0</v>
      </c>
      <c r="L415" s="201">
        <f>'Monthly Prep'!H61</f>
        <v>0</v>
      </c>
      <c r="M415" s="201">
        <f>'Monthly Prep'!I61</f>
        <v>0</v>
      </c>
      <c r="N415" s="201">
        <f>'Monthly Prep'!J61</f>
        <v>0</v>
      </c>
      <c r="O415" s="201">
        <f>'Monthly Prep'!K61</f>
        <v>0</v>
      </c>
      <c r="P415" s="201">
        <f>'Monthly Prep'!L61</f>
        <v>0</v>
      </c>
      <c r="Q415" s="201">
        <f>'Monthly Prep'!M61</f>
        <v>0</v>
      </c>
      <c r="R415" s="201">
        <f>'Monthly Prep'!N61</f>
        <v>0</v>
      </c>
      <c r="S415" s="201">
        <f>'Monthly Prep'!O61</f>
        <v>0</v>
      </c>
      <c r="T415" s="201">
        <f>'Monthly Prep'!P61</f>
        <v>0</v>
      </c>
      <c r="U415" s="201">
        <f>'Monthly Prep'!Q61</f>
        <v>0</v>
      </c>
      <c r="V415" s="201">
        <f>'Monthly Prep'!R61</f>
        <v>0</v>
      </c>
      <c r="W415" s="201">
        <f>'Monthly Prep'!S61</f>
        <v>0</v>
      </c>
      <c r="X415" s="201">
        <f>'Monthly Prep'!T61</f>
        <v>0</v>
      </c>
      <c r="Y415" s="201">
        <f>'Monthly Prep'!U61</f>
        <v>0</v>
      </c>
      <c r="Z415" s="201">
        <f>'Monthly Prep'!V61</f>
        <v>0</v>
      </c>
      <c r="AA415" s="201">
        <f>'Monthly Prep'!W61</f>
        <v>0</v>
      </c>
      <c r="AB415" s="201">
        <f>'Monthly Prep'!X61</f>
        <v>0</v>
      </c>
      <c r="AC415" s="201">
        <f>'Monthly Prep'!Y61</f>
        <v>0</v>
      </c>
      <c r="AD415" s="201">
        <f>'Monthly Prep'!Z61</f>
        <v>0</v>
      </c>
      <c r="AE415" s="201">
        <f>'Monthly Prep'!AA61</f>
        <v>0</v>
      </c>
      <c r="AF415" s="201">
        <f>'Monthly Prep'!AB61</f>
        <v>0</v>
      </c>
      <c r="AG415" s="201">
        <f>'Monthly Prep'!AC61</f>
        <v>0</v>
      </c>
      <c r="AH415" s="201">
        <f>'Monthly Prep'!AD61</f>
        <v>0</v>
      </c>
      <c r="AI415" s="201">
        <f>'Monthly Prep'!AE61</f>
        <v>0</v>
      </c>
      <c r="AJ415" s="201">
        <f>'Monthly Prep'!AF61</f>
        <v>0</v>
      </c>
      <c r="AK415" s="201">
        <f>'Monthly Prep'!AG61</f>
        <v>0</v>
      </c>
      <c r="AL415" s="201">
        <f>'Monthly Prep'!AH61</f>
        <v>0</v>
      </c>
      <c r="AM415" s="184">
        <f t="shared" si="13"/>
        <v>0</v>
      </c>
      <c r="AN415" s="185" t="str">
        <f>'Monthly Prep'!B$3</f>
        <v>Monthly Prep Reporting Tool 1.0.1</v>
      </c>
      <c r="AO415" s="197">
        <f>'Monthly Prep'!AH61</f>
        <v>0</v>
      </c>
    </row>
    <row r="416" spans="1:41" x14ac:dyDescent="0.25">
      <c r="A416" s="176" t="str">
        <f t="shared" si="12"/>
        <v>202205</v>
      </c>
      <c r="B416" s="177">
        <f>'Prep Partner Performance'!AE$2</f>
        <v>2022</v>
      </c>
      <c r="C416" s="178" t="str">
        <f>'Prep Partner Performance'!Z$2</f>
        <v>05</v>
      </c>
      <c r="D416" s="176">
        <f>'Prep Partner Performance'!G$2</f>
        <v>14943</v>
      </c>
      <c r="E416" s="175" t="str">
        <f>'Prep Partner Performance'!C$2</f>
        <v>Kisima Health Centre</v>
      </c>
      <c r="F416" s="201" t="str">
        <f>'Monthly Prep'!B$58</f>
        <v>Number Started (New) on PrEP</v>
      </c>
      <c r="G416" s="201" t="str">
        <f>'Monthly Prep'!C62</f>
        <v>Men who have Sex with Men</v>
      </c>
      <c r="H416" s="201" t="str">
        <f>'Monthly Prep'!D62</f>
        <v>MP01-54</v>
      </c>
      <c r="I416" s="201">
        <f>'Monthly Prep'!E62</f>
        <v>0</v>
      </c>
      <c r="J416" s="201">
        <f>'Monthly Prep'!F62</f>
        <v>0</v>
      </c>
      <c r="K416" s="201">
        <f>'Monthly Prep'!G62</f>
        <v>0</v>
      </c>
      <c r="L416" s="201">
        <f>'Monthly Prep'!H62</f>
        <v>0</v>
      </c>
      <c r="M416" s="201">
        <f>'Monthly Prep'!I62</f>
        <v>0</v>
      </c>
      <c r="N416" s="201">
        <f>'Monthly Prep'!J62</f>
        <v>0</v>
      </c>
      <c r="O416" s="201">
        <f>'Monthly Prep'!K62</f>
        <v>0</v>
      </c>
      <c r="P416" s="201">
        <f>'Monthly Prep'!L62</f>
        <v>0</v>
      </c>
      <c r="Q416" s="201">
        <f>'Monthly Prep'!M62</f>
        <v>0</v>
      </c>
      <c r="R416" s="201">
        <f>'Monthly Prep'!N62</f>
        <v>0</v>
      </c>
      <c r="S416" s="201">
        <f>'Monthly Prep'!O62</f>
        <v>0</v>
      </c>
      <c r="T416" s="201">
        <f>'Monthly Prep'!P62</f>
        <v>0</v>
      </c>
      <c r="U416" s="201">
        <f>'Monthly Prep'!Q62</f>
        <v>0</v>
      </c>
      <c r="V416" s="201">
        <f>'Monthly Prep'!R62</f>
        <v>0</v>
      </c>
      <c r="W416" s="201">
        <f>'Monthly Prep'!S62</f>
        <v>0</v>
      </c>
      <c r="X416" s="201">
        <f>'Monthly Prep'!T62</f>
        <v>0</v>
      </c>
      <c r="Y416" s="201">
        <f>'Monthly Prep'!U62</f>
        <v>0</v>
      </c>
      <c r="Z416" s="201">
        <f>'Monthly Prep'!V62</f>
        <v>0</v>
      </c>
      <c r="AA416" s="201">
        <f>'Monthly Prep'!W62</f>
        <v>0</v>
      </c>
      <c r="AB416" s="201">
        <f>'Monthly Prep'!X62</f>
        <v>0</v>
      </c>
      <c r="AC416" s="201">
        <f>'Monthly Prep'!Y62</f>
        <v>0</v>
      </c>
      <c r="AD416" s="201">
        <f>'Monthly Prep'!Z62</f>
        <v>0</v>
      </c>
      <c r="AE416" s="201">
        <f>'Monthly Prep'!AA62</f>
        <v>0</v>
      </c>
      <c r="AF416" s="201">
        <f>'Monthly Prep'!AB62</f>
        <v>0</v>
      </c>
      <c r="AG416" s="201">
        <f>'Monthly Prep'!AC62</f>
        <v>0</v>
      </c>
      <c r="AH416" s="201">
        <f>'Monthly Prep'!AD62</f>
        <v>0</v>
      </c>
      <c r="AI416" s="201">
        <f>'Monthly Prep'!AE62</f>
        <v>0</v>
      </c>
      <c r="AJ416" s="201">
        <f>'Monthly Prep'!AF62</f>
        <v>0</v>
      </c>
      <c r="AK416" s="201">
        <f>'Monthly Prep'!AG62</f>
        <v>0</v>
      </c>
      <c r="AL416" s="201">
        <f>'Monthly Prep'!AH62</f>
        <v>0</v>
      </c>
      <c r="AM416" s="184">
        <f t="shared" si="13"/>
        <v>0</v>
      </c>
      <c r="AN416" s="185" t="str">
        <f>'Monthly Prep'!B$3</f>
        <v>Monthly Prep Reporting Tool 1.0.1</v>
      </c>
      <c r="AO416" s="197">
        <f>'Monthly Prep'!AH62</f>
        <v>0</v>
      </c>
    </row>
    <row r="417" spans="1:41" x14ac:dyDescent="0.25">
      <c r="A417" s="176" t="str">
        <f t="shared" si="12"/>
        <v>202205</v>
      </c>
      <c r="B417" s="177">
        <f>'Prep Partner Performance'!AE$2</f>
        <v>2022</v>
      </c>
      <c r="C417" s="178" t="str">
        <f>'Prep Partner Performance'!Z$2</f>
        <v>05</v>
      </c>
      <c r="D417" s="176">
        <f>'Prep Partner Performance'!G$2</f>
        <v>14943</v>
      </c>
      <c r="E417" s="175" t="str">
        <f>'Prep Partner Performance'!C$2</f>
        <v>Kisima Health Centre</v>
      </c>
      <c r="F417" s="201" t="str">
        <f>'Monthly Prep'!B$58</f>
        <v>Number Started (New) on PrEP</v>
      </c>
      <c r="G417" s="201" t="str">
        <f>'Monthly Prep'!C64</f>
        <v>Adolescent Girls and Young Women (AGYW)</v>
      </c>
      <c r="H417" s="201" t="str">
        <f>'Monthly Prep'!D64</f>
        <v>MP01-56</v>
      </c>
      <c r="I417" s="201">
        <f>'Monthly Prep'!E64</f>
        <v>0</v>
      </c>
      <c r="J417" s="201">
        <f>'Monthly Prep'!F64</f>
        <v>0</v>
      </c>
      <c r="K417" s="201">
        <f>'Monthly Prep'!G64</f>
        <v>0</v>
      </c>
      <c r="L417" s="201">
        <f>'Monthly Prep'!H64</f>
        <v>0</v>
      </c>
      <c r="M417" s="201">
        <f>'Monthly Prep'!I64</f>
        <v>0</v>
      </c>
      <c r="N417" s="201">
        <f>'Monthly Prep'!J64</f>
        <v>0</v>
      </c>
      <c r="O417" s="201">
        <f>'Monthly Prep'!K64</f>
        <v>0</v>
      </c>
      <c r="P417" s="201">
        <f>'Monthly Prep'!L64</f>
        <v>0</v>
      </c>
      <c r="Q417" s="201">
        <f>'Monthly Prep'!M64</f>
        <v>0</v>
      </c>
      <c r="R417" s="201">
        <f>'Monthly Prep'!N64</f>
        <v>0</v>
      </c>
      <c r="S417" s="201">
        <f>'Monthly Prep'!O64</f>
        <v>0</v>
      </c>
      <c r="T417" s="201">
        <f>'Monthly Prep'!P64</f>
        <v>0</v>
      </c>
      <c r="U417" s="201">
        <f>'Monthly Prep'!Q64</f>
        <v>0</v>
      </c>
      <c r="V417" s="201">
        <f>'Monthly Prep'!R64</f>
        <v>0</v>
      </c>
      <c r="W417" s="201">
        <f>'Monthly Prep'!S64</f>
        <v>0</v>
      </c>
      <c r="X417" s="201">
        <f>'Monthly Prep'!T64</f>
        <v>0</v>
      </c>
      <c r="Y417" s="201">
        <f>'Monthly Prep'!U64</f>
        <v>0</v>
      </c>
      <c r="Z417" s="201">
        <f>'Monthly Prep'!V64</f>
        <v>0</v>
      </c>
      <c r="AA417" s="201">
        <f>'Monthly Prep'!W64</f>
        <v>0</v>
      </c>
      <c r="AB417" s="201">
        <f>'Monthly Prep'!X64</f>
        <v>0</v>
      </c>
      <c r="AC417" s="201">
        <f>'Monthly Prep'!Y64</f>
        <v>0</v>
      </c>
      <c r="AD417" s="201">
        <f>'Monthly Prep'!Z64</f>
        <v>0</v>
      </c>
      <c r="AE417" s="201">
        <f>'Monthly Prep'!AA64</f>
        <v>0</v>
      </c>
      <c r="AF417" s="201">
        <f>'Monthly Prep'!AB64</f>
        <v>0</v>
      </c>
      <c r="AG417" s="201">
        <f>'Monthly Prep'!AC64</f>
        <v>0</v>
      </c>
      <c r="AH417" s="201">
        <f>'Monthly Prep'!AD64</f>
        <v>0</v>
      </c>
      <c r="AI417" s="201">
        <f>'Monthly Prep'!AE64</f>
        <v>0</v>
      </c>
      <c r="AJ417" s="201">
        <f>'Monthly Prep'!AF64</f>
        <v>0</v>
      </c>
      <c r="AK417" s="201">
        <f>'Monthly Prep'!AG64</f>
        <v>0</v>
      </c>
      <c r="AL417" s="201">
        <f>'Monthly Prep'!AH64</f>
        <v>0</v>
      </c>
      <c r="AM417" s="184">
        <f t="shared" si="13"/>
        <v>0</v>
      </c>
      <c r="AN417" s="185" t="str">
        <f>'Monthly Prep'!B$3</f>
        <v>Monthly Prep Reporting Tool 1.0.1</v>
      </c>
      <c r="AO417" s="197">
        <f>'Monthly Prep'!AH64</f>
        <v>0</v>
      </c>
    </row>
    <row r="418" spans="1:41" x14ac:dyDescent="0.25">
      <c r="A418" s="176" t="str">
        <f t="shared" si="12"/>
        <v>202205</v>
      </c>
      <c r="B418" s="177">
        <f>'Prep Partner Performance'!AE$2</f>
        <v>2022</v>
      </c>
      <c r="C418" s="178" t="str">
        <f>'Prep Partner Performance'!Z$2</f>
        <v>05</v>
      </c>
      <c r="D418" s="176">
        <f>'Prep Partner Performance'!G$2</f>
        <v>14943</v>
      </c>
      <c r="E418" s="175" t="str">
        <f>'Prep Partner Performance'!C$2</f>
        <v>Kisima Health Centre</v>
      </c>
      <c r="F418" s="201" t="str">
        <f>'Monthly Prep'!B$58</f>
        <v>Number Started (New) on PrEP</v>
      </c>
      <c r="G418" s="201" t="str">
        <f>'Monthly Prep'!C65</f>
        <v>Female Sex Workers</v>
      </c>
      <c r="H418" s="201" t="str">
        <f>'Monthly Prep'!D65</f>
        <v>MP01-57</v>
      </c>
      <c r="I418" s="201">
        <f>'Monthly Prep'!E65</f>
        <v>0</v>
      </c>
      <c r="J418" s="201">
        <f>'Monthly Prep'!F65</f>
        <v>0</v>
      </c>
      <c r="K418" s="201">
        <f>'Monthly Prep'!G65</f>
        <v>0</v>
      </c>
      <c r="L418" s="201">
        <f>'Monthly Prep'!H65</f>
        <v>0</v>
      </c>
      <c r="M418" s="201">
        <f>'Monthly Prep'!I65</f>
        <v>0</v>
      </c>
      <c r="N418" s="201">
        <f>'Monthly Prep'!J65</f>
        <v>0</v>
      </c>
      <c r="O418" s="201">
        <f>'Monthly Prep'!K65</f>
        <v>0</v>
      </c>
      <c r="P418" s="201">
        <f>'Monthly Prep'!L65</f>
        <v>0</v>
      </c>
      <c r="Q418" s="201">
        <f>'Monthly Prep'!M65</f>
        <v>0</v>
      </c>
      <c r="R418" s="201">
        <f>'Monthly Prep'!N65</f>
        <v>0</v>
      </c>
      <c r="S418" s="201">
        <f>'Monthly Prep'!O65</f>
        <v>0</v>
      </c>
      <c r="T418" s="201">
        <f>'Monthly Prep'!P65</f>
        <v>0</v>
      </c>
      <c r="U418" s="201">
        <f>'Monthly Prep'!Q65</f>
        <v>0</v>
      </c>
      <c r="V418" s="201">
        <f>'Monthly Prep'!R65</f>
        <v>0</v>
      </c>
      <c r="W418" s="201">
        <f>'Monthly Prep'!S65</f>
        <v>0</v>
      </c>
      <c r="X418" s="201">
        <f>'Monthly Prep'!T65</f>
        <v>0</v>
      </c>
      <c r="Y418" s="201">
        <f>'Monthly Prep'!U65</f>
        <v>0</v>
      </c>
      <c r="Z418" s="201">
        <f>'Monthly Prep'!V65</f>
        <v>0</v>
      </c>
      <c r="AA418" s="201">
        <f>'Monthly Prep'!W65</f>
        <v>0</v>
      </c>
      <c r="AB418" s="201">
        <f>'Monthly Prep'!X65</f>
        <v>0</v>
      </c>
      <c r="AC418" s="201">
        <f>'Monthly Prep'!Y65</f>
        <v>0</v>
      </c>
      <c r="AD418" s="201">
        <f>'Monthly Prep'!Z65</f>
        <v>0</v>
      </c>
      <c r="AE418" s="201">
        <f>'Monthly Prep'!AA65</f>
        <v>0</v>
      </c>
      <c r="AF418" s="201">
        <f>'Monthly Prep'!AB65</f>
        <v>0</v>
      </c>
      <c r="AG418" s="201">
        <f>'Monthly Prep'!AC65</f>
        <v>0</v>
      </c>
      <c r="AH418" s="201">
        <f>'Monthly Prep'!AD65</f>
        <v>0</v>
      </c>
      <c r="AI418" s="201">
        <f>'Monthly Prep'!AE65</f>
        <v>0</v>
      </c>
      <c r="AJ418" s="201">
        <f>'Monthly Prep'!AF65</f>
        <v>0</v>
      </c>
      <c r="AK418" s="201">
        <f>'Monthly Prep'!AG65</f>
        <v>0</v>
      </c>
      <c r="AL418" s="201">
        <f>'Monthly Prep'!AH65</f>
        <v>0</v>
      </c>
      <c r="AM418" s="184">
        <f t="shared" si="13"/>
        <v>0</v>
      </c>
      <c r="AN418" s="185" t="str">
        <f>'Monthly Prep'!B$3</f>
        <v>Monthly Prep Reporting Tool 1.0.1</v>
      </c>
      <c r="AO418" s="197">
        <f>'Monthly Prep'!AH65</f>
        <v>0</v>
      </c>
    </row>
    <row r="419" spans="1:41" x14ac:dyDescent="0.25">
      <c r="A419" s="176" t="str">
        <f t="shared" si="12"/>
        <v>202205</v>
      </c>
      <c r="B419" s="177">
        <f>'Prep Partner Performance'!AE$2</f>
        <v>2022</v>
      </c>
      <c r="C419" s="178" t="str">
        <f>'Prep Partner Performance'!Z$2</f>
        <v>05</v>
      </c>
      <c r="D419" s="176">
        <f>'Prep Partner Performance'!G$2</f>
        <v>14943</v>
      </c>
      <c r="E419" s="175" t="str">
        <f>'Prep Partner Performance'!C$2</f>
        <v>Kisima Health Centre</v>
      </c>
      <c r="F419" s="201">
        <f>'Monthly Prep'!B66</f>
        <v>0</v>
      </c>
      <c r="G419" s="201" t="str">
        <f>'Monthly Prep'!C66</f>
        <v>General Population</v>
      </c>
      <c r="H419" s="201" t="str">
        <f>'Monthly Prep'!D66</f>
        <v>MP01-58</v>
      </c>
      <c r="I419" s="201">
        <f>'Monthly Prep'!E66</f>
        <v>0</v>
      </c>
      <c r="J419" s="201">
        <f>'Monthly Prep'!F66</f>
        <v>0</v>
      </c>
      <c r="K419" s="201">
        <f>'Monthly Prep'!G66</f>
        <v>0</v>
      </c>
      <c r="L419" s="201">
        <f>'Monthly Prep'!H66</f>
        <v>0</v>
      </c>
      <c r="M419" s="201">
        <f>'Monthly Prep'!I66</f>
        <v>0</v>
      </c>
      <c r="N419" s="201">
        <f>'Monthly Prep'!J66</f>
        <v>0</v>
      </c>
      <c r="O419" s="201">
        <f>'Monthly Prep'!K66</f>
        <v>0</v>
      </c>
      <c r="P419" s="201">
        <f>'Monthly Prep'!L66</f>
        <v>0</v>
      </c>
      <c r="Q419" s="201">
        <f>'Monthly Prep'!M66</f>
        <v>0</v>
      </c>
      <c r="R419" s="201">
        <f>'Monthly Prep'!N66</f>
        <v>0</v>
      </c>
      <c r="S419" s="201">
        <f>'Monthly Prep'!O66</f>
        <v>0</v>
      </c>
      <c r="T419" s="201">
        <f>'Monthly Prep'!P66</f>
        <v>0</v>
      </c>
      <c r="U419" s="201">
        <f>'Monthly Prep'!Q66</f>
        <v>0</v>
      </c>
      <c r="V419" s="201">
        <f>'Monthly Prep'!R66</f>
        <v>0</v>
      </c>
      <c r="W419" s="201">
        <f>'Monthly Prep'!S66</f>
        <v>0</v>
      </c>
      <c r="X419" s="201">
        <f>'Monthly Prep'!T66</f>
        <v>0</v>
      </c>
      <c r="Y419" s="201">
        <f>'Monthly Prep'!U66</f>
        <v>0</v>
      </c>
      <c r="Z419" s="201">
        <f>'Monthly Prep'!V66</f>
        <v>0</v>
      </c>
      <c r="AA419" s="201">
        <f>'Monthly Prep'!W66</f>
        <v>0</v>
      </c>
      <c r="AB419" s="201">
        <f>'Monthly Prep'!X66</f>
        <v>0</v>
      </c>
      <c r="AC419" s="201">
        <f>'Monthly Prep'!Y66</f>
        <v>0</v>
      </c>
      <c r="AD419" s="201">
        <f>'Monthly Prep'!Z66</f>
        <v>0</v>
      </c>
      <c r="AE419" s="201">
        <f>'Monthly Prep'!AA66</f>
        <v>0</v>
      </c>
      <c r="AF419" s="201">
        <f>'Monthly Prep'!AB66</f>
        <v>0</v>
      </c>
      <c r="AG419" s="201">
        <f>'Monthly Prep'!AC66</f>
        <v>0</v>
      </c>
      <c r="AH419" s="201">
        <f>'Monthly Prep'!AD66</f>
        <v>0</v>
      </c>
      <c r="AI419" s="201">
        <f>'Monthly Prep'!AE66</f>
        <v>0</v>
      </c>
      <c r="AJ419" s="201">
        <f>'Monthly Prep'!AF66</f>
        <v>0</v>
      </c>
      <c r="AK419" s="201">
        <f>'Monthly Prep'!AG66</f>
        <v>0</v>
      </c>
      <c r="AL419" s="201">
        <f>'Monthly Prep'!AH66</f>
        <v>0</v>
      </c>
      <c r="AM419" s="184">
        <f t="shared" si="13"/>
        <v>0</v>
      </c>
      <c r="AN419" s="185" t="str">
        <f>'Monthly Prep'!B$3</f>
        <v>Monthly Prep Reporting Tool 1.0.1</v>
      </c>
      <c r="AO419" s="197">
        <f>'Monthly Prep'!AH66</f>
        <v>0</v>
      </c>
    </row>
    <row r="420" spans="1:41" x14ac:dyDescent="0.25">
      <c r="A420" s="176" t="str">
        <f t="shared" si="12"/>
        <v>202205</v>
      </c>
      <c r="B420" s="177">
        <f>'Prep Partner Performance'!AE$2</f>
        <v>2022</v>
      </c>
      <c r="C420" s="178" t="str">
        <f>'Prep Partner Performance'!Z$2</f>
        <v>05</v>
      </c>
      <c r="D420" s="176">
        <f>'Prep Partner Performance'!G$2</f>
        <v>14943</v>
      </c>
      <c r="E420" s="175" t="str">
        <f>'Prep Partner Performance'!C$2</f>
        <v>Kisima Health Centre</v>
      </c>
      <c r="F420" s="201">
        <f>'Monthly Prep'!B$66</f>
        <v>0</v>
      </c>
      <c r="G420" s="201" t="str">
        <f>'Monthly Prep'!C67</f>
        <v>Men at High Risk</v>
      </c>
      <c r="H420" s="201" t="str">
        <f>'Monthly Prep'!D67</f>
        <v>MP01-59</v>
      </c>
      <c r="I420" s="201">
        <f>'Monthly Prep'!E67</f>
        <v>0</v>
      </c>
      <c r="J420" s="201">
        <f>'Monthly Prep'!F67</f>
        <v>0</v>
      </c>
      <c r="K420" s="201">
        <f>'Monthly Prep'!G67</f>
        <v>0</v>
      </c>
      <c r="L420" s="201">
        <f>'Monthly Prep'!H67</f>
        <v>0</v>
      </c>
      <c r="M420" s="201">
        <f>'Monthly Prep'!I67</f>
        <v>0</v>
      </c>
      <c r="N420" s="201">
        <f>'Monthly Prep'!J67</f>
        <v>0</v>
      </c>
      <c r="O420" s="201">
        <f>'Monthly Prep'!K67</f>
        <v>0</v>
      </c>
      <c r="P420" s="201">
        <f>'Monthly Prep'!L67</f>
        <v>0</v>
      </c>
      <c r="Q420" s="201">
        <f>'Monthly Prep'!M67</f>
        <v>0</v>
      </c>
      <c r="R420" s="201">
        <f>'Monthly Prep'!N67</f>
        <v>0</v>
      </c>
      <c r="S420" s="201">
        <f>'Monthly Prep'!O67</f>
        <v>0</v>
      </c>
      <c r="T420" s="201">
        <f>'Monthly Prep'!P67</f>
        <v>0</v>
      </c>
      <c r="U420" s="201">
        <f>'Monthly Prep'!Q67</f>
        <v>0</v>
      </c>
      <c r="V420" s="201">
        <f>'Monthly Prep'!R67</f>
        <v>0</v>
      </c>
      <c r="W420" s="201">
        <f>'Monthly Prep'!S67</f>
        <v>0</v>
      </c>
      <c r="X420" s="201">
        <f>'Monthly Prep'!T67</f>
        <v>0</v>
      </c>
      <c r="Y420" s="201">
        <f>'Monthly Prep'!U67</f>
        <v>0</v>
      </c>
      <c r="Z420" s="201">
        <f>'Monthly Prep'!V67</f>
        <v>0</v>
      </c>
      <c r="AA420" s="201">
        <f>'Monthly Prep'!W67</f>
        <v>0</v>
      </c>
      <c r="AB420" s="201">
        <f>'Monthly Prep'!X67</f>
        <v>0</v>
      </c>
      <c r="AC420" s="201">
        <f>'Monthly Prep'!Y67</f>
        <v>0</v>
      </c>
      <c r="AD420" s="201">
        <f>'Monthly Prep'!Z67</f>
        <v>0</v>
      </c>
      <c r="AE420" s="201">
        <f>'Monthly Prep'!AA67</f>
        <v>0</v>
      </c>
      <c r="AF420" s="201">
        <f>'Monthly Prep'!AB67</f>
        <v>0</v>
      </c>
      <c r="AG420" s="201">
        <f>'Monthly Prep'!AC67</f>
        <v>0</v>
      </c>
      <c r="AH420" s="201">
        <f>'Monthly Prep'!AD67</f>
        <v>0</v>
      </c>
      <c r="AI420" s="201">
        <f>'Monthly Prep'!AE67</f>
        <v>0</v>
      </c>
      <c r="AJ420" s="201">
        <f>'Monthly Prep'!AF67</f>
        <v>0</v>
      </c>
      <c r="AK420" s="201">
        <f>'Monthly Prep'!AG67</f>
        <v>0</v>
      </c>
      <c r="AL420" s="201">
        <f>'Monthly Prep'!AH67</f>
        <v>0</v>
      </c>
      <c r="AM420" s="184">
        <f t="shared" si="13"/>
        <v>0</v>
      </c>
      <c r="AN420" s="185" t="str">
        <f>'Monthly Prep'!B$3</f>
        <v>Monthly Prep Reporting Tool 1.0.1</v>
      </c>
      <c r="AO420" s="197">
        <f>'Monthly Prep'!AH67</f>
        <v>0</v>
      </c>
    </row>
    <row r="421" spans="1:41" x14ac:dyDescent="0.25">
      <c r="A421" s="176" t="str">
        <f t="shared" si="12"/>
        <v>202205</v>
      </c>
      <c r="B421" s="177">
        <f>'Prep Partner Performance'!AE$2</f>
        <v>2022</v>
      </c>
      <c r="C421" s="178" t="str">
        <f>'Prep Partner Performance'!Z$2</f>
        <v>05</v>
      </c>
      <c r="D421" s="176">
        <f>'Prep Partner Performance'!G$2</f>
        <v>14943</v>
      </c>
      <c r="E421" s="175" t="str">
        <f>'Prep Partner Performance'!C$2</f>
        <v>Kisima Health Centre</v>
      </c>
      <c r="F421" s="201">
        <f>'Monthly Prep'!B$66</f>
        <v>0</v>
      </c>
      <c r="G421" s="201" t="str">
        <f>'Monthly Prep'!C68</f>
        <v>PBFW Breastfeeding</v>
      </c>
      <c r="H421" s="201" t="str">
        <f>'Monthly Prep'!D68</f>
        <v>MP01-60</v>
      </c>
      <c r="I421" s="201">
        <f>'Monthly Prep'!E68</f>
        <v>0</v>
      </c>
      <c r="J421" s="201">
        <f>'Monthly Prep'!F68</f>
        <v>0</v>
      </c>
      <c r="K421" s="201">
        <f>'Monthly Prep'!G68</f>
        <v>0</v>
      </c>
      <c r="L421" s="201">
        <f>'Monthly Prep'!H68</f>
        <v>0</v>
      </c>
      <c r="M421" s="201">
        <f>'Monthly Prep'!I68</f>
        <v>0</v>
      </c>
      <c r="N421" s="201">
        <f>'Monthly Prep'!J68</f>
        <v>0</v>
      </c>
      <c r="O421" s="201">
        <f>'Monthly Prep'!K68</f>
        <v>0</v>
      </c>
      <c r="P421" s="201">
        <f>'Monthly Prep'!L68</f>
        <v>0</v>
      </c>
      <c r="Q421" s="201">
        <f>'Monthly Prep'!M68</f>
        <v>0</v>
      </c>
      <c r="R421" s="201">
        <f>'Monthly Prep'!N68</f>
        <v>0</v>
      </c>
      <c r="S421" s="201">
        <f>'Monthly Prep'!O68</f>
        <v>0</v>
      </c>
      <c r="T421" s="201">
        <f>'Monthly Prep'!P68</f>
        <v>0</v>
      </c>
      <c r="U421" s="201">
        <f>'Monthly Prep'!Q68</f>
        <v>0</v>
      </c>
      <c r="V421" s="201">
        <f>'Monthly Prep'!R68</f>
        <v>0</v>
      </c>
      <c r="W421" s="201">
        <f>'Monthly Prep'!S68</f>
        <v>0</v>
      </c>
      <c r="X421" s="201">
        <f>'Monthly Prep'!T68</f>
        <v>0</v>
      </c>
      <c r="Y421" s="201">
        <f>'Monthly Prep'!U68</f>
        <v>0</v>
      </c>
      <c r="Z421" s="201">
        <f>'Monthly Prep'!V68</f>
        <v>0</v>
      </c>
      <c r="AA421" s="201">
        <f>'Monthly Prep'!W68</f>
        <v>0</v>
      </c>
      <c r="AB421" s="201">
        <f>'Monthly Prep'!X68</f>
        <v>0</v>
      </c>
      <c r="AC421" s="201">
        <f>'Monthly Prep'!Y68</f>
        <v>0</v>
      </c>
      <c r="AD421" s="201">
        <f>'Monthly Prep'!Z68</f>
        <v>0</v>
      </c>
      <c r="AE421" s="201">
        <f>'Monthly Prep'!AA68</f>
        <v>0</v>
      </c>
      <c r="AF421" s="201">
        <f>'Monthly Prep'!AB68</f>
        <v>0</v>
      </c>
      <c r="AG421" s="201">
        <f>'Monthly Prep'!AC68</f>
        <v>0</v>
      </c>
      <c r="AH421" s="201">
        <f>'Monthly Prep'!AD68</f>
        <v>0</v>
      </c>
      <c r="AI421" s="201">
        <f>'Monthly Prep'!AE68</f>
        <v>0</v>
      </c>
      <c r="AJ421" s="201">
        <f>'Monthly Prep'!AF68</f>
        <v>0</v>
      </c>
      <c r="AK421" s="201">
        <f>'Monthly Prep'!AG68</f>
        <v>0</v>
      </c>
      <c r="AL421" s="201">
        <f>'Monthly Prep'!AH68</f>
        <v>0</v>
      </c>
      <c r="AM421" s="184">
        <f t="shared" si="13"/>
        <v>0</v>
      </c>
      <c r="AN421" s="185" t="str">
        <f>'Monthly Prep'!B$3</f>
        <v>Monthly Prep Reporting Tool 1.0.1</v>
      </c>
      <c r="AO421" s="197">
        <f>'Monthly Prep'!AH68</f>
        <v>0</v>
      </c>
    </row>
    <row r="422" spans="1:41" x14ac:dyDescent="0.25">
      <c r="A422" s="176" t="str">
        <f t="shared" si="12"/>
        <v>202205</v>
      </c>
      <c r="B422" s="177">
        <f>'Prep Partner Performance'!AE$2</f>
        <v>2022</v>
      </c>
      <c r="C422" s="178" t="str">
        <f>'Prep Partner Performance'!Z$2</f>
        <v>05</v>
      </c>
      <c r="D422" s="176">
        <f>'Prep Partner Performance'!G$2</f>
        <v>14943</v>
      </c>
      <c r="E422" s="175" t="str">
        <f>'Prep Partner Performance'!C$2</f>
        <v>Kisima Health Centre</v>
      </c>
      <c r="F422" s="201">
        <f>'Monthly Prep'!B69</f>
        <v>0</v>
      </c>
      <c r="G422" s="201" t="str">
        <f>'Monthly Prep'!C69</f>
        <v>PBFW Pregnant</v>
      </c>
      <c r="H422" s="201" t="str">
        <f>'Monthly Prep'!D69</f>
        <v>MP01-61</v>
      </c>
      <c r="I422" s="201">
        <f>'Monthly Prep'!E69</f>
        <v>0</v>
      </c>
      <c r="J422" s="201">
        <f>'Monthly Prep'!F69</f>
        <v>0</v>
      </c>
      <c r="K422" s="201">
        <f>'Monthly Prep'!G69</f>
        <v>0</v>
      </c>
      <c r="L422" s="201">
        <f>'Monthly Prep'!H69</f>
        <v>0</v>
      </c>
      <c r="M422" s="201">
        <f>'Monthly Prep'!I69</f>
        <v>0</v>
      </c>
      <c r="N422" s="201">
        <f>'Monthly Prep'!J69</f>
        <v>0</v>
      </c>
      <c r="O422" s="201">
        <f>'Monthly Prep'!K69</f>
        <v>0</v>
      </c>
      <c r="P422" s="201">
        <f>'Monthly Prep'!L69</f>
        <v>0</v>
      </c>
      <c r="Q422" s="201">
        <f>'Monthly Prep'!M69</f>
        <v>0</v>
      </c>
      <c r="R422" s="201">
        <f>'Monthly Prep'!N69</f>
        <v>0</v>
      </c>
      <c r="S422" s="201">
        <f>'Monthly Prep'!O69</f>
        <v>0</v>
      </c>
      <c r="T422" s="201">
        <f>'Monthly Prep'!P69</f>
        <v>0</v>
      </c>
      <c r="U422" s="201">
        <f>'Monthly Prep'!Q69</f>
        <v>0</v>
      </c>
      <c r="V422" s="201">
        <f>'Monthly Prep'!R69</f>
        <v>0</v>
      </c>
      <c r="W422" s="201">
        <f>'Monthly Prep'!S69</f>
        <v>0</v>
      </c>
      <c r="X422" s="201">
        <f>'Monthly Prep'!T69</f>
        <v>0</v>
      </c>
      <c r="Y422" s="201">
        <f>'Monthly Prep'!U69</f>
        <v>0</v>
      </c>
      <c r="Z422" s="201">
        <f>'Monthly Prep'!V69</f>
        <v>0</v>
      </c>
      <c r="AA422" s="201">
        <f>'Monthly Prep'!W69</f>
        <v>0</v>
      </c>
      <c r="AB422" s="201">
        <f>'Monthly Prep'!X69</f>
        <v>0</v>
      </c>
      <c r="AC422" s="201">
        <f>'Monthly Prep'!Y69</f>
        <v>0</v>
      </c>
      <c r="AD422" s="201">
        <f>'Monthly Prep'!Z69</f>
        <v>0</v>
      </c>
      <c r="AE422" s="201">
        <f>'Monthly Prep'!AA69</f>
        <v>0</v>
      </c>
      <c r="AF422" s="201">
        <f>'Monthly Prep'!AB69</f>
        <v>0</v>
      </c>
      <c r="AG422" s="201">
        <f>'Monthly Prep'!AC69</f>
        <v>0</v>
      </c>
      <c r="AH422" s="201">
        <f>'Monthly Prep'!AD69</f>
        <v>0</v>
      </c>
      <c r="AI422" s="201">
        <f>'Monthly Prep'!AE69</f>
        <v>0</v>
      </c>
      <c r="AJ422" s="201">
        <f>'Monthly Prep'!AF69</f>
        <v>0</v>
      </c>
      <c r="AK422" s="201">
        <f>'Monthly Prep'!AG69</f>
        <v>0</v>
      </c>
      <c r="AL422" s="201">
        <f>'Monthly Prep'!AH69</f>
        <v>0</v>
      </c>
      <c r="AM422" s="184">
        <f t="shared" si="13"/>
        <v>0</v>
      </c>
      <c r="AN422" s="185" t="str">
        <f>'Monthly Prep'!B$3</f>
        <v>Monthly Prep Reporting Tool 1.0.1</v>
      </c>
      <c r="AO422" s="197">
        <f>'Monthly Prep'!AH69</f>
        <v>0</v>
      </c>
    </row>
    <row r="423" spans="1:41" x14ac:dyDescent="0.25">
      <c r="A423" s="176" t="str">
        <f t="shared" si="12"/>
        <v>202205</v>
      </c>
      <c r="B423" s="177">
        <f>'Prep Partner Performance'!AE$2</f>
        <v>2022</v>
      </c>
      <c r="C423" s="178" t="str">
        <f>'Prep Partner Performance'!Z$2</f>
        <v>05</v>
      </c>
      <c r="D423" s="176">
        <f>'Prep Partner Performance'!G$2</f>
        <v>14943</v>
      </c>
      <c r="E423" s="175" t="str">
        <f>'Prep Partner Performance'!C$2</f>
        <v>Kisima Health Centre</v>
      </c>
      <c r="F423" s="201">
        <f>'Monthly Prep'!B$69</f>
        <v>0</v>
      </c>
      <c r="G423" s="201" t="str">
        <f>'Monthly Prep'!C70</f>
        <v>People Who Inject Drugs</v>
      </c>
      <c r="H423" s="201" t="str">
        <f>'Monthly Prep'!D70</f>
        <v>MP01-62</v>
      </c>
      <c r="I423" s="201">
        <f>'Monthly Prep'!E70</f>
        <v>0</v>
      </c>
      <c r="J423" s="201">
        <f>'Monthly Prep'!F70</f>
        <v>0</v>
      </c>
      <c r="K423" s="201">
        <f>'Monthly Prep'!G70</f>
        <v>0</v>
      </c>
      <c r="L423" s="201">
        <f>'Monthly Prep'!H70</f>
        <v>0</v>
      </c>
      <c r="M423" s="201">
        <f>'Monthly Prep'!I70</f>
        <v>0</v>
      </c>
      <c r="N423" s="201">
        <f>'Monthly Prep'!J70</f>
        <v>0</v>
      </c>
      <c r="O423" s="201">
        <f>'Monthly Prep'!K70</f>
        <v>0</v>
      </c>
      <c r="P423" s="201">
        <f>'Monthly Prep'!L70</f>
        <v>0</v>
      </c>
      <c r="Q423" s="201">
        <f>'Monthly Prep'!M70</f>
        <v>0</v>
      </c>
      <c r="R423" s="201">
        <f>'Monthly Prep'!N70</f>
        <v>0</v>
      </c>
      <c r="S423" s="201">
        <f>'Monthly Prep'!O70</f>
        <v>0</v>
      </c>
      <c r="T423" s="201">
        <f>'Monthly Prep'!P70</f>
        <v>0</v>
      </c>
      <c r="U423" s="201">
        <f>'Monthly Prep'!Q70</f>
        <v>0</v>
      </c>
      <c r="V423" s="201">
        <f>'Monthly Prep'!R70</f>
        <v>0</v>
      </c>
      <c r="W423" s="201">
        <f>'Monthly Prep'!S70</f>
        <v>0</v>
      </c>
      <c r="X423" s="201">
        <f>'Monthly Prep'!T70</f>
        <v>0</v>
      </c>
      <c r="Y423" s="201">
        <f>'Monthly Prep'!U70</f>
        <v>0</v>
      </c>
      <c r="Z423" s="201">
        <f>'Monthly Prep'!V70</f>
        <v>0</v>
      </c>
      <c r="AA423" s="201">
        <f>'Monthly Prep'!W70</f>
        <v>0</v>
      </c>
      <c r="AB423" s="201">
        <f>'Monthly Prep'!X70</f>
        <v>0</v>
      </c>
      <c r="AC423" s="201">
        <f>'Monthly Prep'!Y70</f>
        <v>0</v>
      </c>
      <c r="AD423" s="201">
        <f>'Monthly Prep'!Z70</f>
        <v>0</v>
      </c>
      <c r="AE423" s="201">
        <f>'Monthly Prep'!AA70</f>
        <v>0</v>
      </c>
      <c r="AF423" s="201">
        <f>'Monthly Prep'!AB70</f>
        <v>0</v>
      </c>
      <c r="AG423" s="201">
        <f>'Monthly Prep'!AC70</f>
        <v>0</v>
      </c>
      <c r="AH423" s="201">
        <f>'Monthly Prep'!AD70</f>
        <v>0</v>
      </c>
      <c r="AI423" s="201">
        <f>'Monthly Prep'!AE70</f>
        <v>0</v>
      </c>
      <c r="AJ423" s="201">
        <f>'Monthly Prep'!AF70</f>
        <v>0</v>
      </c>
      <c r="AK423" s="201">
        <f>'Monthly Prep'!AG70</f>
        <v>0</v>
      </c>
      <c r="AL423" s="201">
        <f>'Monthly Prep'!AH70</f>
        <v>0</v>
      </c>
      <c r="AM423" s="184">
        <f t="shared" si="13"/>
        <v>0</v>
      </c>
      <c r="AN423" s="185" t="str">
        <f>'Monthly Prep'!B$3</f>
        <v>Monthly Prep Reporting Tool 1.0.1</v>
      </c>
      <c r="AO423" s="197">
        <f>'Monthly Prep'!AH70</f>
        <v>0</v>
      </c>
    </row>
    <row r="424" spans="1:41" x14ac:dyDescent="0.25">
      <c r="A424" s="176" t="str">
        <f t="shared" si="12"/>
        <v>202205</v>
      </c>
      <c r="B424" s="177">
        <f>'Prep Partner Performance'!AE$2</f>
        <v>2022</v>
      </c>
      <c r="C424" s="178" t="str">
        <f>'Prep Partner Performance'!Z$2</f>
        <v>05</v>
      </c>
      <c r="D424" s="176">
        <f>'Prep Partner Performance'!G$2</f>
        <v>14943</v>
      </c>
      <c r="E424" s="175" t="str">
        <f>'Prep Partner Performance'!C$2</f>
        <v>Kisima Health Centre</v>
      </c>
      <c r="F424" s="201">
        <f>'Monthly Prep'!B$69</f>
        <v>0</v>
      </c>
      <c r="G424" s="201" t="str">
        <f>'Monthly Prep'!C71</f>
        <v>Sero -Discodant Couple</v>
      </c>
      <c r="H424" s="201" t="str">
        <f>'Monthly Prep'!D71</f>
        <v>MP01-63</v>
      </c>
      <c r="I424" s="201">
        <f>'Monthly Prep'!E71</f>
        <v>0</v>
      </c>
      <c r="J424" s="201">
        <f>'Monthly Prep'!F71</f>
        <v>0</v>
      </c>
      <c r="K424" s="201">
        <f>'Monthly Prep'!G71</f>
        <v>0</v>
      </c>
      <c r="L424" s="201">
        <f>'Monthly Prep'!H71</f>
        <v>0</v>
      </c>
      <c r="M424" s="201">
        <f>'Monthly Prep'!I71</f>
        <v>0</v>
      </c>
      <c r="N424" s="201">
        <f>'Monthly Prep'!J71</f>
        <v>0</v>
      </c>
      <c r="O424" s="201">
        <f>'Monthly Prep'!K71</f>
        <v>0</v>
      </c>
      <c r="P424" s="201">
        <f>'Monthly Prep'!L71</f>
        <v>0</v>
      </c>
      <c r="Q424" s="201">
        <f>'Monthly Prep'!M71</f>
        <v>0</v>
      </c>
      <c r="R424" s="201">
        <f>'Monthly Prep'!N71</f>
        <v>0</v>
      </c>
      <c r="S424" s="201">
        <f>'Monthly Prep'!O71</f>
        <v>0</v>
      </c>
      <c r="T424" s="201">
        <f>'Monthly Prep'!P71</f>
        <v>0</v>
      </c>
      <c r="U424" s="201">
        <f>'Monthly Prep'!Q71</f>
        <v>0</v>
      </c>
      <c r="V424" s="201">
        <f>'Monthly Prep'!R71</f>
        <v>0</v>
      </c>
      <c r="W424" s="201">
        <f>'Monthly Prep'!S71</f>
        <v>0</v>
      </c>
      <c r="X424" s="201">
        <f>'Monthly Prep'!T71</f>
        <v>0</v>
      </c>
      <c r="Y424" s="201">
        <f>'Monthly Prep'!U71</f>
        <v>0</v>
      </c>
      <c r="Z424" s="201">
        <f>'Monthly Prep'!V71</f>
        <v>0</v>
      </c>
      <c r="AA424" s="201">
        <f>'Monthly Prep'!W71</f>
        <v>0</v>
      </c>
      <c r="AB424" s="201">
        <f>'Monthly Prep'!X71</f>
        <v>0</v>
      </c>
      <c r="AC424" s="201">
        <f>'Monthly Prep'!Y71</f>
        <v>0</v>
      </c>
      <c r="AD424" s="201">
        <f>'Monthly Prep'!Z71</f>
        <v>0</v>
      </c>
      <c r="AE424" s="201">
        <f>'Monthly Prep'!AA71</f>
        <v>0</v>
      </c>
      <c r="AF424" s="201">
        <f>'Monthly Prep'!AB71</f>
        <v>0</v>
      </c>
      <c r="AG424" s="201">
        <f>'Monthly Prep'!AC71</f>
        <v>0</v>
      </c>
      <c r="AH424" s="201">
        <f>'Monthly Prep'!AD71</f>
        <v>0</v>
      </c>
      <c r="AI424" s="201">
        <f>'Monthly Prep'!AE71</f>
        <v>0</v>
      </c>
      <c r="AJ424" s="201">
        <f>'Monthly Prep'!AF71</f>
        <v>0</v>
      </c>
      <c r="AK424" s="201">
        <f>'Monthly Prep'!AG71</f>
        <v>0</v>
      </c>
      <c r="AL424" s="201">
        <f>'Monthly Prep'!AH71</f>
        <v>0</v>
      </c>
      <c r="AM424" s="184">
        <f t="shared" si="13"/>
        <v>0</v>
      </c>
      <c r="AN424" s="185" t="str">
        <f>'Monthly Prep'!B$3</f>
        <v>Monthly Prep Reporting Tool 1.0.1</v>
      </c>
      <c r="AO424" s="197">
        <f>'Monthly Prep'!AH71</f>
        <v>0</v>
      </c>
    </row>
    <row r="425" spans="1:41" x14ac:dyDescent="0.25">
      <c r="A425" s="176" t="str">
        <f t="shared" si="12"/>
        <v>202205</v>
      </c>
      <c r="B425" s="177">
        <f>'Prep Partner Performance'!AE$2</f>
        <v>2022</v>
      </c>
      <c r="C425" s="178" t="str">
        <f>'Prep Partner Performance'!Z$2</f>
        <v>05</v>
      </c>
      <c r="D425" s="176">
        <f>'Prep Partner Performance'!G$2</f>
        <v>14943</v>
      </c>
      <c r="E425" s="175" t="str">
        <f>'Prep Partner Performance'!C$2</f>
        <v>Kisima Health Centre</v>
      </c>
      <c r="F425" s="201">
        <f>'Monthly Prep'!B$69</f>
        <v>0</v>
      </c>
      <c r="G425" s="201" t="str">
        <f>'Monthly Prep'!C72</f>
        <v>Men who have Sex with Men</v>
      </c>
      <c r="H425" s="201" t="str">
        <f>'Monthly Prep'!D72</f>
        <v>MP01-64</v>
      </c>
      <c r="I425" s="201">
        <f>'Monthly Prep'!E72</f>
        <v>0</v>
      </c>
      <c r="J425" s="201">
        <f>'Monthly Prep'!F72</f>
        <v>0</v>
      </c>
      <c r="K425" s="201">
        <f>'Monthly Prep'!G72</f>
        <v>0</v>
      </c>
      <c r="L425" s="201">
        <f>'Monthly Prep'!H72</f>
        <v>0</v>
      </c>
      <c r="M425" s="201">
        <f>'Monthly Prep'!I72</f>
        <v>0</v>
      </c>
      <c r="N425" s="201">
        <f>'Monthly Prep'!J72</f>
        <v>0</v>
      </c>
      <c r="O425" s="201">
        <f>'Monthly Prep'!K72</f>
        <v>0</v>
      </c>
      <c r="P425" s="201">
        <f>'Monthly Prep'!L72</f>
        <v>0</v>
      </c>
      <c r="Q425" s="201">
        <f>'Monthly Prep'!M72</f>
        <v>0</v>
      </c>
      <c r="R425" s="201">
        <f>'Monthly Prep'!N72</f>
        <v>0</v>
      </c>
      <c r="S425" s="201">
        <f>'Monthly Prep'!O72</f>
        <v>0</v>
      </c>
      <c r="T425" s="201">
        <f>'Monthly Prep'!P72</f>
        <v>0</v>
      </c>
      <c r="U425" s="201">
        <f>'Monthly Prep'!Q72</f>
        <v>0</v>
      </c>
      <c r="V425" s="201">
        <f>'Monthly Prep'!R72</f>
        <v>0</v>
      </c>
      <c r="W425" s="201">
        <f>'Monthly Prep'!S72</f>
        <v>0</v>
      </c>
      <c r="X425" s="201">
        <f>'Monthly Prep'!T72</f>
        <v>0</v>
      </c>
      <c r="Y425" s="201">
        <f>'Monthly Prep'!U72</f>
        <v>0</v>
      </c>
      <c r="Z425" s="201">
        <f>'Monthly Prep'!V72</f>
        <v>0</v>
      </c>
      <c r="AA425" s="201">
        <f>'Monthly Prep'!W72</f>
        <v>0</v>
      </c>
      <c r="AB425" s="201">
        <f>'Monthly Prep'!X72</f>
        <v>0</v>
      </c>
      <c r="AC425" s="201">
        <f>'Monthly Prep'!Y72</f>
        <v>0</v>
      </c>
      <c r="AD425" s="201">
        <f>'Monthly Prep'!Z72</f>
        <v>0</v>
      </c>
      <c r="AE425" s="201">
        <f>'Monthly Prep'!AA72</f>
        <v>0</v>
      </c>
      <c r="AF425" s="201">
        <f>'Monthly Prep'!AB72</f>
        <v>0</v>
      </c>
      <c r="AG425" s="201">
        <f>'Monthly Prep'!AC72</f>
        <v>0</v>
      </c>
      <c r="AH425" s="201">
        <f>'Monthly Prep'!AD72</f>
        <v>0</v>
      </c>
      <c r="AI425" s="201">
        <f>'Monthly Prep'!AE72</f>
        <v>0</v>
      </c>
      <c r="AJ425" s="201">
        <f>'Monthly Prep'!AF72</f>
        <v>0</v>
      </c>
      <c r="AK425" s="201">
        <f>'Monthly Prep'!AG72</f>
        <v>0</v>
      </c>
      <c r="AL425" s="201">
        <f>'Monthly Prep'!AH72</f>
        <v>0</v>
      </c>
      <c r="AM425" s="184">
        <f t="shared" si="13"/>
        <v>0</v>
      </c>
      <c r="AN425" s="185" t="str">
        <f>'Monthly Prep'!B$3</f>
        <v>Monthly Prep Reporting Tool 1.0.1</v>
      </c>
      <c r="AO425" s="197">
        <f>'Monthly Prep'!AH72</f>
        <v>0</v>
      </c>
    </row>
    <row r="426" spans="1:41" x14ac:dyDescent="0.25">
      <c r="A426" s="176" t="str">
        <f t="shared" si="12"/>
        <v>202205</v>
      </c>
      <c r="B426" s="177">
        <f>'Prep Partner Performance'!AE$2</f>
        <v>2022</v>
      </c>
      <c r="C426" s="178" t="str">
        <f>'Prep Partner Performance'!Z$2</f>
        <v>05</v>
      </c>
      <c r="D426" s="176">
        <f>'Prep Partner Performance'!G$2</f>
        <v>14943</v>
      </c>
      <c r="E426" s="175" t="str">
        <f>'Prep Partner Performance'!C$2</f>
        <v>Kisima Health Centre</v>
      </c>
      <c r="F426" s="201">
        <f>'Monthly Prep'!B$69</f>
        <v>0</v>
      </c>
      <c r="G426" s="201" t="str">
        <f>'Monthly Prep'!C73</f>
        <v>Adolescent Girls and Young Women (AGYW)</v>
      </c>
      <c r="H426" s="201" t="str">
        <f>'Monthly Prep'!D73</f>
        <v>MP01-65</v>
      </c>
      <c r="I426" s="201">
        <f>'Monthly Prep'!E73</f>
        <v>0</v>
      </c>
      <c r="J426" s="201">
        <f>'Monthly Prep'!F73</f>
        <v>0</v>
      </c>
      <c r="K426" s="201">
        <f>'Monthly Prep'!G73</f>
        <v>0</v>
      </c>
      <c r="L426" s="201">
        <f>'Monthly Prep'!H73</f>
        <v>0</v>
      </c>
      <c r="M426" s="201">
        <f>'Monthly Prep'!I73</f>
        <v>0</v>
      </c>
      <c r="N426" s="201">
        <f>'Monthly Prep'!J73</f>
        <v>0</v>
      </c>
      <c r="O426" s="201">
        <f>'Monthly Prep'!K73</f>
        <v>0</v>
      </c>
      <c r="P426" s="201">
        <f>'Monthly Prep'!L73</f>
        <v>0</v>
      </c>
      <c r="Q426" s="201">
        <f>'Monthly Prep'!M73</f>
        <v>0</v>
      </c>
      <c r="R426" s="201">
        <f>'Monthly Prep'!N73</f>
        <v>0</v>
      </c>
      <c r="S426" s="201">
        <f>'Monthly Prep'!O73</f>
        <v>0</v>
      </c>
      <c r="T426" s="201">
        <f>'Monthly Prep'!P73</f>
        <v>0</v>
      </c>
      <c r="U426" s="201">
        <f>'Monthly Prep'!Q73</f>
        <v>0</v>
      </c>
      <c r="V426" s="201">
        <f>'Monthly Prep'!R73</f>
        <v>0</v>
      </c>
      <c r="W426" s="201">
        <f>'Monthly Prep'!S73</f>
        <v>0</v>
      </c>
      <c r="X426" s="201">
        <f>'Monthly Prep'!T73</f>
        <v>0</v>
      </c>
      <c r="Y426" s="201">
        <f>'Monthly Prep'!U73</f>
        <v>0</v>
      </c>
      <c r="Z426" s="201">
        <f>'Monthly Prep'!V73</f>
        <v>0</v>
      </c>
      <c r="AA426" s="201">
        <f>'Monthly Prep'!W73</f>
        <v>0</v>
      </c>
      <c r="AB426" s="201">
        <f>'Monthly Prep'!X73</f>
        <v>0</v>
      </c>
      <c r="AC426" s="201">
        <f>'Monthly Prep'!Y73</f>
        <v>0</v>
      </c>
      <c r="AD426" s="201">
        <f>'Monthly Prep'!Z73</f>
        <v>0</v>
      </c>
      <c r="AE426" s="201">
        <f>'Monthly Prep'!AA73</f>
        <v>0</v>
      </c>
      <c r="AF426" s="201">
        <f>'Monthly Prep'!AB73</f>
        <v>0</v>
      </c>
      <c r="AG426" s="201">
        <f>'Monthly Prep'!AC73</f>
        <v>0</v>
      </c>
      <c r="AH426" s="201">
        <f>'Monthly Prep'!AD73</f>
        <v>0</v>
      </c>
      <c r="AI426" s="201">
        <f>'Monthly Prep'!AE73</f>
        <v>0</v>
      </c>
      <c r="AJ426" s="201">
        <f>'Monthly Prep'!AF73</f>
        <v>0</v>
      </c>
      <c r="AK426" s="201">
        <f>'Monthly Prep'!AG73</f>
        <v>0</v>
      </c>
      <c r="AL426" s="201">
        <f>'Monthly Prep'!AH73</f>
        <v>0</v>
      </c>
      <c r="AM426" s="184">
        <f t="shared" si="13"/>
        <v>0</v>
      </c>
      <c r="AN426" s="185" t="str">
        <f>'Monthly Prep'!B$3</f>
        <v>Monthly Prep Reporting Tool 1.0.1</v>
      </c>
      <c r="AO426" s="197">
        <f>'Monthly Prep'!AH73</f>
        <v>0</v>
      </c>
    </row>
    <row r="427" spans="1:41" x14ac:dyDescent="0.25">
      <c r="A427" s="176" t="str">
        <f t="shared" si="12"/>
        <v>202205</v>
      </c>
      <c r="B427" s="177">
        <f>'Prep Partner Performance'!AE$2</f>
        <v>2022</v>
      </c>
      <c r="C427" s="178" t="str">
        <f>'Prep Partner Performance'!Z$2</f>
        <v>05</v>
      </c>
      <c r="D427" s="176">
        <f>'Prep Partner Performance'!G$2</f>
        <v>14943</v>
      </c>
      <c r="E427" s="175" t="str">
        <f>'Prep Partner Performance'!C$2</f>
        <v>Kisima Health Centre</v>
      </c>
      <c r="F427" s="201">
        <f>'Monthly Prep'!B$69</f>
        <v>0</v>
      </c>
      <c r="G427" s="201" t="str">
        <f>'Monthly Prep'!C74</f>
        <v>Female Sex Workers</v>
      </c>
      <c r="H427" s="201" t="str">
        <f>'Monthly Prep'!D74</f>
        <v>MP01-66</v>
      </c>
      <c r="I427" s="201">
        <f>'Monthly Prep'!E74</f>
        <v>0</v>
      </c>
      <c r="J427" s="201">
        <f>'Monthly Prep'!F74</f>
        <v>0</v>
      </c>
      <c r="K427" s="201">
        <f>'Monthly Prep'!G74</f>
        <v>0</v>
      </c>
      <c r="L427" s="201">
        <f>'Monthly Prep'!H74</f>
        <v>0</v>
      </c>
      <c r="M427" s="201">
        <f>'Monthly Prep'!I74</f>
        <v>0</v>
      </c>
      <c r="N427" s="201">
        <f>'Monthly Prep'!J74</f>
        <v>0</v>
      </c>
      <c r="O427" s="201">
        <f>'Monthly Prep'!K74</f>
        <v>0</v>
      </c>
      <c r="P427" s="201">
        <f>'Monthly Prep'!L74</f>
        <v>0</v>
      </c>
      <c r="Q427" s="201">
        <f>'Monthly Prep'!M74</f>
        <v>0</v>
      </c>
      <c r="R427" s="201">
        <f>'Monthly Prep'!N74</f>
        <v>0</v>
      </c>
      <c r="S427" s="201">
        <f>'Monthly Prep'!O74</f>
        <v>0</v>
      </c>
      <c r="T427" s="201">
        <f>'Monthly Prep'!P74</f>
        <v>0</v>
      </c>
      <c r="U427" s="201">
        <f>'Monthly Prep'!Q74</f>
        <v>0</v>
      </c>
      <c r="V427" s="201">
        <f>'Monthly Prep'!R74</f>
        <v>0</v>
      </c>
      <c r="W427" s="201">
        <f>'Monthly Prep'!S74</f>
        <v>0</v>
      </c>
      <c r="X427" s="201">
        <f>'Monthly Prep'!T74</f>
        <v>0</v>
      </c>
      <c r="Y427" s="201">
        <f>'Monthly Prep'!U74</f>
        <v>0</v>
      </c>
      <c r="Z427" s="201">
        <f>'Monthly Prep'!V74</f>
        <v>0</v>
      </c>
      <c r="AA427" s="201">
        <f>'Monthly Prep'!W74</f>
        <v>0</v>
      </c>
      <c r="AB427" s="201">
        <f>'Monthly Prep'!X74</f>
        <v>0</v>
      </c>
      <c r="AC427" s="201">
        <f>'Monthly Prep'!Y74</f>
        <v>0</v>
      </c>
      <c r="AD427" s="201">
        <f>'Monthly Prep'!Z74</f>
        <v>0</v>
      </c>
      <c r="AE427" s="201">
        <f>'Monthly Prep'!AA74</f>
        <v>0</v>
      </c>
      <c r="AF427" s="201">
        <f>'Monthly Prep'!AB74</f>
        <v>0</v>
      </c>
      <c r="AG427" s="201">
        <f>'Monthly Prep'!AC74</f>
        <v>0</v>
      </c>
      <c r="AH427" s="201">
        <f>'Monthly Prep'!AD74</f>
        <v>0</v>
      </c>
      <c r="AI427" s="201">
        <f>'Monthly Prep'!AE74</f>
        <v>0</v>
      </c>
      <c r="AJ427" s="201">
        <f>'Monthly Prep'!AF74</f>
        <v>0</v>
      </c>
      <c r="AK427" s="201">
        <f>'Monthly Prep'!AG74</f>
        <v>0</v>
      </c>
      <c r="AL427" s="201">
        <f>'Monthly Prep'!AH74</f>
        <v>0</v>
      </c>
      <c r="AM427" s="184">
        <f t="shared" si="13"/>
        <v>0</v>
      </c>
      <c r="AN427" s="185" t="str">
        <f>'Monthly Prep'!B$3</f>
        <v>Monthly Prep Reporting Tool 1.0.1</v>
      </c>
      <c r="AO427" s="197">
        <f>'Monthly Prep'!AH74</f>
        <v>0</v>
      </c>
    </row>
    <row r="428" spans="1:41" x14ac:dyDescent="0.25">
      <c r="A428" s="176" t="str">
        <f t="shared" si="12"/>
        <v>202205</v>
      </c>
      <c r="B428" s="177">
        <f>'Prep Partner Performance'!AE$2</f>
        <v>2022</v>
      </c>
      <c r="C428" s="178" t="str">
        <f>'Prep Partner Performance'!Z$2</f>
        <v>05</v>
      </c>
      <c r="D428" s="176">
        <f>'Prep Partner Performance'!G$2</f>
        <v>14943</v>
      </c>
      <c r="E428" s="175" t="str">
        <f>'Prep Partner Performance'!C$2</f>
        <v>Kisima Health Centre</v>
      </c>
      <c r="F428" s="201">
        <f>'Monthly Prep'!B$69</f>
        <v>0</v>
      </c>
      <c r="G428" s="201" t="str">
        <f>'Monthly Prep'!C75</f>
        <v>General Population</v>
      </c>
      <c r="H428" s="201" t="str">
        <f>'Monthly Prep'!D75</f>
        <v>MP01-67</v>
      </c>
      <c r="I428" s="201">
        <f>'Monthly Prep'!E75</f>
        <v>0</v>
      </c>
      <c r="J428" s="201">
        <f>'Monthly Prep'!F75</f>
        <v>0</v>
      </c>
      <c r="K428" s="201">
        <f>'Monthly Prep'!G75</f>
        <v>0</v>
      </c>
      <c r="L428" s="201">
        <f>'Monthly Prep'!H75</f>
        <v>0</v>
      </c>
      <c r="M428" s="201">
        <f>'Monthly Prep'!I75</f>
        <v>0</v>
      </c>
      <c r="N428" s="201">
        <f>'Monthly Prep'!J75</f>
        <v>0</v>
      </c>
      <c r="O428" s="201">
        <f>'Monthly Prep'!K75</f>
        <v>0</v>
      </c>
      <c r="P428" s="201">
        <f>'Monthly Prep'!L75</f>
        <v>0</v>
      </c>
      <c r="Q428" s="201">
        <f>'Monthly Prep'!M75</f>
        <v>0</v>
      </c>
      <c r="R428" s="201">
        <f>'Monthly Prep'!N75</f>
        <v>0</v>
      </c>
      <c r="S428" s="201">
        <f>'Monthly Prep'!O75</f>
        <v>0</v>
      </c>
      <c r="T428" s="201">
        <f>'Monthly Prep'!P75</f>
        <v>0</v>
      </c>
      <c r="U428" s="201">
        <f>'Monthly Prep'!Q75</f>
        <v>0</v>
      </c>
      <c r="V428" s="201">
        <f>'Monthly Prep'!R75</f>
        <v>0</v>
      </c>
      <c r="W428" s="201">
        <f>'Monthly Prep'!S75</f>
        <v>0</v>
      </c>
      <c r="X428" s="201">
        <f>'Monthly Prep'!T75</f>
        <v>0</v>
      </c>
      <c r="Y428" s="201">
        <f>'Monthly Prep'!U75</f>
        <v>0</v>
      </c>
      <c r="Z428" s="201">
        <f>'Monthly Prep'!V75</f>
        <v>0</v>
      </c>
      <c r="AA428" s="201">
        <f>'Monthly Prep'!W75</f>
        <v>0</v>
      </c>
      <c r="AB428" s="201">
        <f>'Monthly Prep'!X75</f>
        <v>0</v>
      </c>
      <c r="AC428" s="201">
        <f>'Monthly Prep'!Y75</f>
        <v>0</v>
      </c>
      <c r="AD428" s="201">
        <f>'Monthly Prep'!Z75</f>
        <v>0</v>
      </c>
      <c r="AE428" s="201">
        <f>'Monthly Prep'!AA75</f>
        <v>0</v>
      </c>
      <c r="AF428" s="201">
        <f>'Monthly Prep'!AB75</f>
        <v>0</v>
      </c>
      <c r="AG428" s="201">
        <f>'Monthly Prep'!AC75</f>
        <v>0</v>
      </c>
      <c r="AH428" s="201">
        <f>'Monthly Prep'!AD75</f>
        <v>0</v>
      </c>
      <c r="AI428" s="201">
        <f>'Monthly Prep'!AE75</f>
        <v>0</v>
      </c>
      <c r="AJ428" s="201">
        <f>'Monthly Prep'!AF75</f>
        <v>0</v>
      </c>
      <c r="AK428" s="201">
        <f>'Monthly Prep'!AG75</f>
        <v>0</v>
      </c>
      <c r="AL428" s="201">
        <f>'Monthly Prep'!AH75</f>
        <v>0</v>
      </c>
      <c r="AM428" s="184">
        <f t="shared" si="13"/>
        <v>0</v>
      </c>
      <c r="AN428" s="185" t="str">
        <f>'Monthly Prep'!B$3</f>
        <v>Monthly Prep Reporting Tool 1.0.1</v>
      </c>
      <c r="AO428" s="197">
        <f>'Monthly Prep'!AH75</f>
        <v>0</v>
      </c>
    </row>
    <row r="429" spans="1:41" x14ac:dyDescent="0.25">
      <c r="A429" s="176" t="str">
        <f t="shared" si="12"/>
        <v>202205</v>
      </c>
      <c r="B429" s="177">
        <f>'Prep Partner Performance'!AE$2</f>
        <v>2022</v>
      </c>
      <c r="C429" s="178" t="str">
        <f>'Prep Partner Performance'!Z$2</f>
        <v>05</v>
      </c>
      <c r="D429" s="176">
        <f>'Prep Partner Performance'!G$2</f>
        <v>14943</v>
      </c>
      <c r="E429" s="175" t="str">
        <f>'Prep Partner Performance'!C$2</f>
        <v>Kisima Health Centre</v>
      </c>
      <c r="F429" s="201">
        <f>'Monthly Prep'!B$69</f>
        <v>0</v>
      </c>
      <c r="G429" s="201" t="str">
        <f>'Monthly Prep'!C76</f>
        <v>Men at High Risk</v>
      </c>
      <c r="H429" s="201" t="str">
        <f>'Monthly Prep'!D76</f>
        <v>MP01-68</v>
      </c>
      <c r="I429" s="201">
        <f>'Monthly Prep'!E76</f>
        <v>0</v>
      </c>
      <c r="J429" s="201">
        <f>'Monthly Prep'!F76</f>
        <v>0</v>
      </c>
      <c r="K429" s="201">
        <f>'Monthly Prep'!G76</f>
        <v>0</v>
      </c>
      <c r="L429" s="201">
        <f>'Monthly Prep'!H76</f>
        <v>0</v>
      </c>
      <c r="M429" s="201">
        <f>'Monthly Prep'!I76</f>
        <v>0</v>
      </c>
      <c r="N429" s="201">
        <f>'Monthly Prep'!J76</f>
        <v>0</v>
      </c>
      <c r="O429" s="201">
        <f>'Monthly Prep'!K76</f>
        <v>0</v>
      </c>
      <c r="P429" s="201">
        <f>'Monthly Prep'!L76</f>
        <v>0</v>
      </c>
      <c r="Q429" s="201">
        <f>'Monthly Prep'!M76</f>
        <v>0</v>
      </c>
      <c r="R429" s="201">
        <f>'Monthly Prep'!N76</f>
        <v>0</v>
      </c>
      <c r="S429" s="201">
        <f>'Monthly Prep'!O76</f>
        <v>0</v>
      </c>
      <c r="T429" s="201">
        <f>'Monthly Prep'!P76</f>
        <v>0</v>
      </c>
      <c r="U429" s="201">
        <f>'Monthly Prep'!Q76</f>
        <v>0</v>
      </c>
      <c r="V429" s="201">
        <f>'Monthly Prep'!R76</f>
        <v>0</v>
      </c>
      <c r="W429" s="201">
        <f>'Monthly Prep'!S76</f>
        <v>0</v>
      </c>
      <c r="X429" s="201">
        <f>'Monthly Prep'!T76</f>
        <v>0</v>
      </c>
      <c r="Y429" s="201">
        <f>'Monthly Prep'!U76</f>
        <v>0</v>
      </c>
      <c r="Z429" s="201">
        <f>'Monthly Prep'!V76</f>
        <v>0</v>
      </c>
      <c r="AA429" s="201">
        <f>'Monthly Prep'!W76</f>
        <v>0</v>
      </c>
      <c r="AB429" s="201">
        <f>'Monthly Prep'!X76</f>
        <v>0</v>
      </c>
      <c r="AC429" s="201">
        <f>'Monthly Prep'!Y76</f>
        <v>0</v>
      </c>
      <c r="AD429" s="201">
        <f>'Monthly Prep'!Z76</f>
        <v>0</v>
      </c>
      <c r="AE429" s="201">
        <f>'Monthly Prep'!AA76</f>
        <v>0</v>
      </c>
      <c r="AF429" s="201">
        <f>'Monthly Prep'!AB76</f>
        <v>0</v>
      </c>
      <c r="AG429" s="201">
        <f>'Monthly Prep'!AC76</f>
        <v>0</v>
      </c>
      <c r="AH429" s="201">
        <f>'Monthly Prep'!AD76</f>
        <v>0</v>
      </c>
      <c r="AI429" s="201">
        <f>'Monthly Prep'!AE76</f>
        <v>0</v>
      </c>
      <c r="AJ429" s="201">
        <f>'Monthly Prep'!AF76</f>
        <v>0</v>
      </c>
      <c r="AK429" s="201">
        <f>'Monthly Prep'!AG76</f>
        <v>0</v>
      </c>
      <c r="AL429" s="201">
        <f>'Monthly Prep'!AH76</f>
        <v>0</v>
      </c>
      <c r="AM429" s="184">
        <f t="shared" si="13"/>
        <v>0</v>
      </c>
      <c r="AN429" s="185" t="str">
        <f>'Monthly Prep'!B$3</f>
        <v>Monthly Prep Reporting Tool 1.0.1</v>
      </c>
      <c r="AO429" s="197">
        <f>'Monthly Prep'!AH76</f>
        <v>0</v>
      </c>
    </row>
    <row r="430" spans="1:41" x14ac:dyDescent="0.25">
      <c r="A430" s="176" t="str">
        <f t="shared" si="12"/>
        <v>202205</v>
      </c>
      <c r="B430" s="177">
        <f>'Prep Partner Performance'!AE$2</f>
        <v>2022</v>
      </c>
      <c r="C430" s="178" t="str">
        <f>'Prep Partner Performance'!Z$2</f>
        <v>05</v>
      </c>
      <c r="D430" s="176">
        <f>'Prep Partner Performance'!G$2</f>
        <v>14943</v>
      </c>
      <c r="E430" s="175" t="str">
        <f>'Prep Partner Performance'!C$2</f>
        <v>Kisima Health Centre</v>
      </c>
      <c r="F430" s="201">
        <f>'Monthly Prep'!B$69</f>
        <v>0</v>
      </c>
      <c r="G430" s="201" t="str">
        <f>'Monthly Prep'!C77</f>
        <v>PBFW Breastfeeding</v>
      </c>
      <c r="H430" s="201" t="str">
        <f>'Monthly Prep'!D77</f>
        <v>MP01-69</v>
      </c>
      <c r="I430" s="201">
        <f>'Monthly Prep'!E77</f>
        <v>0</v>
      </c>
      <c r="J430" s="201">
        <f>'Monthly Prep'!F77</f>
        <v>0</v>
      </c>
      <c r="K430" s="201">
        <f>'Monthly Prep'!G77</f>
        <v>0</v>
      </c>
      <c r="L430" s="201">
        <f>'Monthly Prep'!H77</f>
        <v>0</v>
      </c>
      <c r="M430" s="201">
        <f>'Monthly Prep'!I77</f>
        <v>0</v>
      </c>
      <c r="N430" s="201">
        <f>'Monthly Prep'!J77</f>
        <v>0</v>
      </c>
      <c r="O430" s="201">
        <f>'Monthly Prep'!K77</f>
        <v>0</v>
      </c>
      <c r="P430" s="201">
        <f>'Monthly Prep'!L77</f>
        <v>0</v>
      </c>
      <c r="Q430" s="201">
        <f>'Monthly Prep'!M77</f>
        <v>0</v>
      </c>
      <c r="R430" s="201">
        <f>'Monthly Prep'!N77</f>
        <v>0</v>
      </c>
      <c r="S430" s="201">
        <f>'Monthly Prep'!O77</f>
        <v>0</v>
      </c>
      <c r="T430" s="201">
        <f>'Monthly Prep'!P77</f>
        <v>0</v>
      </c>
      <c r="U430" s="201">
        <f>'Monthly Prep'!Q77</f>
        <v>0</v>
      </c>
      <c r="V430" s="201">
        <f>'Monthly Prep'!R77</f>
        <v>0</v>
      </c>
      <c r="W430" s="201">
        <f>'Monthly Prep'!S77</f>
        <v>0</v>
      </c>
      <c r="X430" s="201">
        <f>'Monthly Prep'!T77</f>
        <v>0</v>
      </c>
      <c r="Y430" s="201">
        <f>'Monthly Prep'!U77</f>
        <v>0</v>
      </c>
      <c r="Z430" s="201">
        <f>'Monthly Prep'!V77</f>
        <v>0</v>
      </c>
      <c r="AA430" s="201">
        <f>'Monthly Prep'!W77</f>
        <v>0</v>
      </c>
      <c r="AB430" s="201">
        <f>'Monthly Prep'!X77</f>
        <v>0</v>
      </c>
      <c r="AC430" s="201">
        <f>'Monthly Prep'!Y77</f>
        <v>0</v>
      </c>
      <c r="AD430" s="201">
        <f>'Monthly Prep'!Z77</f>
        <v>0</v>
      </c>
      <c r="AE430" s="201">
        <f>'Monthly Prep'!AA77</f>
        <v>0</v>
      </c>
      <c r="AF430" s="201">
        <f>'Monthly Prep'!AB77</f>
        <v>0</v>
      </c>
      <c r="AG430" s="201">
        <f>'Monthly Prep'!AC77</f>
        <v>0</v>
      </c>
      <c r="AH430" s="201">
        <f>'Monthly Prep'!AD77</f>
        <v>0</v>
      </c>
      <c r="AI430" s="201">
        <f>'Monthly Prep'!AE77</f>
        <v>0</v>
      </c>
      <c r="AJ430" s="201">
        <f>'Monthly Prep'!AF77</f>
        <v>0</v>
      </c>
      <c r="AK430" s="201">
        <f>'Monthly Prep'!AG77</f>
        <v>0</v>
      </c>
      <c r="AL430" s="201">
        <f>'Monthly Prep'!AH77</f>
        <v>0</v>
      </c>
      <c r="AM430" s="184">
        <f t="shared" si="13"/>
        <v>0</v>
      </c>
      <c r="AN430" s="185" t="str">
        <f>'Monthly Prep'!B$3</f>
        <v>Monthly Prep Reporting Tool 1.0.1</v>
      </c>
      <c r="AO430" s="197">
        <f>'Monthly Prep'!AH77</f>
        <v>0</v>
      </c>
    </row>
    <row r="431" spans="1:41" x14ac:dyDescent="0.25">
      <c r="A431" s="176" t="str">
        <f t="shared" si="12"/>
        <v>202205</v>
      </c>
      <c r="B431" s="177">
        <f>'Prep Partner Performance'!AE$2</f>
        <v>2022</v>
      </c>
      <c r="C431" s="178" t="str">
        <f>'Prep Partner Performance'!Z$2</f>
        <v>05</v>
      </c>
      <c r="D431" s="176">
        <f>'Prep Partner Performance'!G$2</f>
        <v>14943</v>
      </c>
      <c r="E431" s="175" t="str">
        <f>'Prep Partner Performance'!C$2</f>
        <v>Kisima Health Centre</v>
      </c>
      <c r="F431" s="201">
        <f>'Monthly Prep'!B$69</f>
        <v>0</v>
      </c>
      <c r="G431" s="201" t="str">
        <f>'Monthly Prep'!C78</f>
        <v>PBFW Pregnant</v>
      </c>
      <c r="H431" s="201" t="str">
        <f>'Monthly Prep'!D78</f>
        <v>MP01-70</v>
      </c>
      <c r="I431" s="201">
        <f>'Monthly Prep'!E78</f>
        <v>0</v>
      </c>
      <c r="J431" s="201">
        <f>'Monthly Prep'!F78</f>
        <v>0</v>
      </c>
      <c r="K431" s="201">
        <f>'Monthly Prep'!G78</f>
        <v>0</v>
      </c>
      <c r="L431" s="201">
        <f>'Monthly Prep'!H78</f>
        <v>0</v>
      </c>
      <c r="M431" s="201">
        <f>'Monthly Prep'!I78</f>
        <v>0</v>
      </c>
      <c r="N431" s="201">
        <f>'Monthly Prep'!J78</f>
        <v>0</v>
      </c>
      <c r="O431" s="201">
        <f>'Monthly Prep'!K78</f>
        <v>0</v>
      </c>
      <c r="P431" s="201">
        <f>'Monthly Prep'!L78</f>
        <v>0</v>
      </c>
      <c r="Q431" s="201">
        <f>'Monthly Prep'!M78</f>
        <v>0</v>
      </c>
      <c r="R431" s="201">
        <f>'Monthly Prep'!N78</f>
        <v>0</v>
      </c>
      <c r="S431" s="201">
        <f>'Monthly Prep'!O78</f>
        <v>0</v>
      </c>
      <c r="T431" s="201">
        <f>'Monthly Prep'!P78</f>
        <v>0</v>
      </c>
      <c r="U431" s="201">
        <f>'Monthly Prep'!Q78</f>
        <v>0</v>
      </c>
      <c r="V431" s="201">
        <f>'Monthly Prep'!R78</f>
        <v>0</v>
      </c>
      <c r="W431" s="201">
        <f>'Monthly Prep'!S78</f>
        <v>0</v>
      </c>
      <c r="X431" s="201">
        <f>'Monthly Prep'!T78</f>
        <v>0</v>
      </c>
      <c r="Y431" s="201">
        <f>'Monthly Prep'!U78</f>
        <v>0</v>
      </c>
      <c r="Z431" s="201">
        <f>'Monthly Prep'!V78</f>
        <v>0</v>
      </c>
      <c r="AA431" s="201">
        <f>'Monthly Prep'!W78</f>
        <v>0</v>
      </c>
      <c r="AB431" s="201">
        <f>'Monthly Prep'!X78</f>
        <v>0</v>
      </c>
      <c r="AC431" s="201">
        <f>'Monthly Prep'!Y78</f>
        <v>0</v>
      </c>
      <c r="AD431" s="201">
        <f>'Monthly Prep'!Z78</f>
        <v>0</v>
      </c>
      <c r="AE431" s="201">
        <f>'Monthly Prep'!AA78</f>
        <v>0</v>
      </c>
      <c r="AF431" s="201">
        <f>'Monthly Prep'!AB78</f>
        <v>0</v>
      </c>
      <c r="AG431" s="201">
        <f>'Monthly Prep'!AC78</f>
        <v>0</v>
      </c>
      <c r="AH431" s="201">
        <f>'Monthly Prep'!AD78</f>
        <v>0</v>
      </c>
      <c r="AI431" s="201">
        <f>'Monthly Prep'!AE78</f>
        <v>0</v>
      </c>
      <c r="AJ431" s="201">
        <f>'Monthly Prep'!AF78</f>
        <v>0</v>
      </c>
      <c r="AK431" s="201">
        <f>'Monthly Prep'!AG78</f>
        <v>0</v>
      </c>
      <c r="AL431" s="201">
        <f>'Monthly Prep'!AH78</f>
        <v>0</v>
      </c>
      <c r="AM431" s="184">
        <f t="shared" si="13"/>
        <v>0</v>
      </c>
      <c r="AN431" s="185" t="str">
        <f>'Monthly Prep'!B$3</f>
        <v>Monthly Prep Reporting Tool 1.0.1</v>
      </c>
      <c r="AO431" s="197">
        <f>'Monthly Prep'!AH78</f>
        <v>0</v>
      </c>
    </row>
    <row r="432" spans="1:41" x14ac:dyDescent="0.25">
      <c r="A432" s="176" t="str">
        <f t="shared" si="12"/>
        <v>202205</v>
      </c>
      <c r="B432" s="177">
        <f>'Prep Partner Performance'!AE$2</f>
        <v>2022</v>
      </c>
      <c r="C432" s="178" t="str">
        <f>'Prep Partner Performance'!Z$2</f>
        <v>05</v>
      </c>
      <c r="D432" s="176">
        <f>'Prep Partner Performance'!G$2</f>
        <v>14943</v>
      </c>
      <c r="E432" s="175" t="str">
        <f>'Prep Partner Performance'!C$2</f>
        <v>Kisima Health Centre</v>
      </c>
      <c r="F432" s="201">
        <f>'Monthly Prep'!B$69</f>
        <v>0</v>
      </c>
      <c r="G432" s="201" t="str">
        <f>'Monthly Prep'!C79</f>
        <v>People Who Inject Drugs</v>
      </c>
      <c r="H432" s="201" t="str">
        <f>'Monthly Prep'!D79</f>
        <v>MP01-71</v>
      </c>
      <c r="I432" s="201">
        <f>'Monthly Prep'!E79</f>
        <v>0</v>
      </c>
      <c r="J432" s="201">
        <f>'Monthly Prep'!F79</f>
        <v>0</v>
      </c>
      <c r="K432" s="201">
        <f>'Monthly Prep'!G79</f>
        <v>0</v>
      </c>
      <c r="L432" s="201">
        <f>'Monthly Prep'!H79</f>
        <v>0</v>
      </c>
      <c r="M432" s="201">
        <f>'Monthly Prep'!I79</f>
        <v>0</v>
      </c>
      <c r="N432" s="201">
        <f>'Monthly Prep'!J79</f>
        <v>0</v>
      </c>
      <c r="O432" s="201">
        <f>'Monthly Prep'!K79</f>
        <v>0</v>
      </c>
      <c r="P432" s="201">
        <f>'Monthly Prep'!L79</f>
        <v>0</v>
      </c>
      <c r="Q432" s="201">
        <f>'Monthly Prep'!M79</f>
        <v>0</v>
      </c>
      <c r="R432" s="201">
        <f>'Monthly Prep'!N79</f>
        <v>0</v>
      </c>
      <c r="S432" s="201">
        <f>'Monthly Prep'!O79</f>
        <v>0</v>
      </c>
      <c r="T432" s="201">
        <f>'Monthly Prep'!P79</f>
        <v>0</v>
      </c>
      <c r="U432" s="201">
        <f>'Monthly Prep'!Q79</f>
        <v>0</v>
      </c>
      <c r="V432" s="201">
        <f>'Monthly Prep'!R79</f>
        <v>0</v>
      </c>
      <c r="W432" s="201">
        <f>'Monthly Prep'!S79</f>
        <v>0</v>
      </c>
      <c r="X432" s="201">
        <f>'Monthly Prep'!T79</f>
        <v>0</v>
      </c>
      <c r="Y432" s="201">
        <f>'Monthly Prep'!U79</f>
        <v>0</v>
      </c>
      <c r="Z432" s="201">
        <f>'Monthly Prep'!V79</f>
        <v>0</v>
      </c>
      <c r="AA432" s="201">
        <f>'Monthly Prep'!W79</f>
        <v>0</v>
      </c>
      <c r="AB432" s="201">
        <f>'Monthly Prep'!X79</f>
        <v>0</v>
      </c>
      <c r="AC432" s="201">
        <f>'Monthly Prep'!Y79</f>
        <v>0</v>
      </c>
      <c r="AD432" s="201">
        <f>'Monthly Prep'!Z79</f>
        <v>0</v>
      </c>
      <c r="AE432" s="201">
        <f>'Monthly Prep'!AA79</f>
        <v>0</v>
      </c>
      <c r="AF432" s="201">
        <f>'Monthly Prep'!AB79</f>
        <v>0</v>
      </c>
      <c r="AG432" s="201">
        <f>'Monthly Prep'!AC79</f>
        <v>0</v>
      </c>
      <c r="AH432" s="201">
        <f>'Monthly Prep'!AD79</f>
        <v>0</v>
      </c>
      <c r="AI432" s="201">
        <f>'Monthly Prep'!AE79</f>
        <v>0</v>
      </c>
      <c r="AJ432" s="201">
        <f>'Monthly Prep'!AF79</f>
        <v>0</v>
      </c>
      <c r="AK432" s="201">
        <f>'Monthly Prep'!AG79</f>
        <v>0</v>
      </c>
      <c r="AL432" s="201">
        <f>'Monthly Prep'!AH79</f>
        <v>0</v>
      </c>
      <c r="AM432" s="184">
        <f t="shared" si="13"/>
        <v>0</v>
      </c>
      <c r="AN432" s="185" t="str">
        <f>'Monthly Prep'!B$3</f>
        <v>Monthly Prep Reporting Tool 1.0.1</v>
      </c>
      <c r="AO432" s="197">
        <f>'Monthly Prep'!AH79</f>
        <v>0</v>
      </c>
    </row>
    <row r="433" spans="1:41" x14ac:dyDescent="0.25">
      <c r="A433" s="176" t="str">
        <f t="shared" si="12"/>
        <v>202205</v>
      </c>
      <c r="B433" s="177">
        <f>'Prep Partner Performance'!AE$2</f>
        <v>2022</v>
      </c>
      <c r="C433" s="178" t="str">
        <f>'Prep Partner Performance'!Z$2</f>
        <v>05</v>
      </c>
      <c r="D433" s="176">
        <f>'Prep Partner Performance'!G$2</f>
        <v>14943</v>
      </c>
      <c r="E433" s="175" t="str">
        <f>'Prep Partner Performance'!C$2</f>
        <v>Kisima Health Centre</v>
      </c>
      <c r="F433" s="201">
        <f>'Monthly Prep'!B$69</f>
        <v>0</v>
      </c>
      <c r="G433" s="201" t="str">
        <f>'Monthly Prep'!C80</f>
        <v>Sero -Discodant Couple</v>
      </c>
      <c r="H433" s="201" t="str">
        <f>'Monthly Prep'!D80</f>
        <v>MP01-72</v>
      </c>
      <c r="I433" s="201">
        <f>'Monthly Prep'!E80</f>
        <v>0</v>
      </c>
      <c r="J433" s="201">
        <f>'Monthly Prep'!F80</f>
        <v>0</v>
      </c>
      <c r="K433" s="201">
        <f>'Monthly Prep'!G80</f>
        <v>0</v>
      </c>
      <c r="L433" s="201">
        <f>'Monthly Prep'!H80</f>
        <v>0</v>
      </c>
      <c r="M433" s="201">
        <f>'Monthly Prep'!I80</f>
        <v>0</v>
      </c>
      <c r="N433" s="201">
        <f>'Monthly Prep'!J80</f>
        <v>0</v>
      </c>
      <c r="O433" s="201">
        <f>'Monthly Prep'!K80</f>
        <v>0</v>
      </c>
      <c r="P433" s="201">
        <f>'Monthly Prep'!L80</f>
        <v>0</v>
      </c>
      <c r="Q433" s="201">
        <f>'Monthly Prep'!M80</f>
        <v>0</v>
      </c>
      <c r="R433" s="201">
        <f>'Monthly Prep'!N80</f>
        <v>0</v>
      </c>
      <c r="S433" s="201">
        <f>'Monthly Prep'!O80</f>
        <v>0</v>
      </c>
      <c r="T433" s="201">
        <f>'Monthly Prep'!P80</f>
        <v>0</v>
      </c>
      <c r="U433" s="201">
        <f>'Monthly Prep'!Q80</f>
        <v>0</v>
      </c>
      <c r="V433" s="201">
        <f>'Monthly Prep'!R80</f>
        <v>0</v>
      </c>
      <c r="W433" s="201">
        <f>'Monthly Prep'!S80</f>
        <v>0</v>
      </c>
      <c r="X433" s="201">
        <f>'Monthly Prep'!T80</f>
        <v>0</v>
      </c>
      <c r="Y433" s="201">
        <f>'Monthly Prep'!U80</f>
        <v>0</v>
      </c>
      <c r="Z433" s="201">
        <f>'Monthly Prep'!V80</f>
        <v>0</v>
      </c>
      <c r="AA433" s="201">
        <f>'Monthly Prep'!W80</f>
        <v>0</v>
      </c>
      <c r="AB433" s="201">
        <f>'Monthly Prep'!X80</f>
        <v>0</v>
      </c>
      <c r="AC433" s="201">
        <f>'Monthly Prep'!Y80</f>
        <v>0</v>
      </c>
      <c r="AD433" s="201">
        <f>'Monthly Prep'!Z80</f>
        <v>0</v>
      </c>
      <c r="AE433" s="201">
        <f>'Monthly Prep'!AA80</f>
        <v>0</v>
      </c>
      <c r="AF433" s="201">
        <f>'Monthly Prep'!AB80</f>
        <v>0</v>
      </c>
      <c r="AG433" s="201">
        <f>'Monthly Prep'!AC80</f>
        <v>0</v>
      </c>
      <c r="AH433" s="201">
        <f>'Monthly Prep'!AD80</f>
        <v>0</v>
      </c>
      <c r="AI433" s="201">
        <f>'Monthly Prep'!AE80</f>
        <v>0</v>
      </c>
      <c r="AJ433" s="201">
        <f>'Monthly Prep'!AF80</f>
        <v>0</v>
      </c>
      <c r="AK433" s="201">
        <f>'Monthly Prep'!AG80</f>
        <v>0</v>
      </c>
      <c r="AL433" s="201">
        <f>'Monthly Prep'!AH80</f>
        <v>0</v>
      </c>
      <c r="AM433" s="184">
        <f t="shared" si="13"/>
        <v>0</v>
      </c>
      <c r="AN433" s="185" t="str">
        <f>'Monthly Prep'!B$3</f>
        <v>Monthly Prep Reporting Tool 1.0.1</v>
      </c>
      <c r="AO433" s="197">
        <f>'Monthly Prep'!AH80</f>
        <v>0</v>
      </c>
    </row>
    <row r="434" spans="1:41" x14ac:dyDescent="0.25">
      <c r="A434" s="176" t="str">
        <f t="shared" si="12"/>
        <v>202205</v>
      </c>
      <c r="B434" s="177">
        <f>'Prep Partner Performance'!AE$2</f>
        <v>2022</v>
      </c>
      <c r="C434" s="178" t="str">
        <f>'Prep Partner Performance'!Z$2</f>
        <v>05</v>
      </c>
      <c r="D434" s="176">
        <f>'Prep Partner Performance'!G$2</f>
        <v>14943</v>
      </c>
      <c r="E434" s="175" t="str">
        <f>'Prep Partner Performance'!C$2</f>
        <v>Kisima Health Centre</v>
      </c>
      <c r="F434" s="201">
        <f>'Monthly Prep'!B81</f>
        <v>0</v>
      </c>
      <c r="G434" s="201" t="str">
        <f>'Monthly Prep'!C81</f>
        <v>Men who have Sex with Men</v>
      </c>
      <c r="H434" s="201" t="str">
        <f>'Monthly Prep'!D81</f>
        <v>MP01-73</v>
      </c>
      <c r="I434" s="201">
        <f>'Monthly Prep'!E81</f>
        <v>0</v>
      </c>
      <c r="J434" s="201">
        <f>'Monthly Prep'!F81</f>
        <v>0</v>
      </c>
      <c r="K434" s="201">
        <f>'Monthly Prep'!G81</f>
        <v>0</v>
      </c>
      <c r="L434" s="201">
        <f>'Monthly Prep'!H81</f>
        <v>0</v>
      </c>
      <c r="M434" s="201">
        <f>'Monthly Prep'!I81</f>
        <v>0</v>
      </c>
      <c r="N434" s="201">
        <f>'Monthly Prep'!J81</f>
        <v>0</v>
      </c>
      <c r="O434" s="201">
        <f>'Monthly Prep'!K81</f>
        <v>0</v>
      </c>
      <c r="P434" s="201">
        <f>'Monthly Prep'!L81</f>
        <v>0</v>
      </c>
      <c r="Q434" s="201">
        <f>'Monthly Prep'!M81</f>
        <v>0</v>
      </c>
      <c r="R434" s="201">
        <f>'Monthly Prep'!N81</f>
        <v>0</v>
      </c>
      <c r="S434" s="201">
        <f>'Monthly Prep'!O81</f>
        <v>0</v>
      </c>
      <c r="T434" s="201">
        <f>'Monthly Prep'!P81</f>
        <v>0</v>
      </c>
      <c r="U434" s="201">
        <f>'Monthly Prep'!Q81</f>
        <v>0</v>
      </c>
      <c r="V434" s="201">
        <f>'Monthly Prep'!R81</f>
        <v>0</v>
      </c>
      <c r="W434" s="201">
        <f>'Monthly Prep'!S81</f>
        <v>0</v>
      </c>
      <c r="X434" s="201">
        <f>'Monthly Prep'!T81</f>
        <v>0</v>
      </c>
      <c r="Y434" s="201">
        <f>'Monthly Prep'!U81</f>
        <v>0</v>
      </c>
      <c r="Z434" s="201">
        <f>'Monthly Prep'!V81</f>
        <v>0</v>
      </c>
      <c r="AA434" s="201">
        <f>'Monthly Prep'!W81</f>
        <v>0</v>
      </c>
      <c r="AB434" s="201">
        <f>'Monthly Prep'!X81</f>
        <v>0</v>
      </c>
      <c r="AC434" s="201">
        <f>'Monthly Prep'!Y81</f>
        <v>0</v>
      </c>
      <c r="AD434" s="201">
        <f>'Monthly Prep'!Z81</f>
        <v>0</v>
      </c>
      <c r="AE434" s="201">
        <f>'Monthly Prep'!AA81</f>
        <v>0</v>
      </c>
      <c r="AF434" s="201">
        <f>'Monthly Prep'!AB81</f>
        <v>0</v>
      </c>
      <c r="AG434" s="201">
        <f>'Monthly Prep'!AC81</f>
        <v>0</v>
      </c>
      <c r="AH434" s="201">
        <f>'Monthly Prep'!AD81</f>
        <v>0</v>
      </c>
      <c r="AI434" s="201">
        <f>'Monthly Prep'!AE81</f>
        <v>0</v>
      </c>
      <c r="AJ434" s="201">
        <f>'Monthly Prep'!AF81</f>
        <v>0</v>
      </c>
      <c r="AK434" s="201">
        <f>'Monthly Prep'!AG81</f>
        <v>0</v>
      </c>
      <c r="AL434" s="201">
        <f>'Monthly Prep'!AH81</f>
        <v>0</v>
      </c>
      <c r="AM434" s="184">
        <f t="shared" si="13"/>
        <v>0</v>
      </c>
      <c r="AN434" s="185" t="str">
        <f>'Monthly Prep'!B$3</f>
        <v>Monthly Prep Reporting Tool 1.0.1</v>
      </c>
      <c r="AO434" s="197">
        <f>'Monthly Prep'!AH81</f>
        <v>0</v>
      </c>
    </row>
    <row r="435" spans="1:41" x14ac:dyDescent="0.25">
      <c r="A435" s="176" t="str">
        <f t="shared" si="12"/>
        <v>202205</v>
      </c>
      <c r="B435" s="177">
        <f>'Prep Partner Performance'!AE$2</f>
        <v>2022</v>
      </c>
      <c r="C435" s="178" t="str">
        <f>'Prep Partner Performance'!Z$2</f>
        <v>05</v>
      </c>
      <c r="D435" s="176">
        <f>'Prep Partner Performance'!G$2</f>
        <v>14943</v>
      </c>
      <c r="E435" s="175" t="str">
        <f>'Prep Partner Performance'!C$2</f>
        <v>Kisima Health Centre</v>
      </c>
      <c r="F435" s="201" t="str">
        <f>'Monthly Prep'!B82</f>
        <v>Clients who had a Refill at Month 1 Number Tested for HIV at Month 1 Re-fill</v>
      </c>
      <c r="G435" s="201" t="str">
        <f>'Monthly Prep'!C82</f>
        <v>Adolescent Girls and Young Women (AGYW)</v>
      </c>
      <c r="H435" s="201" t="str">
        <f>'Monthly Prep'!D82</f>
        <v>MP01-74</v>
      </c>
      <c r="I435" s="201">
        <f>'Monthly Prep'!E82</f>
        <v>0</v>
      </c>
      <c r="J435" s="201">
        <f>'Monthly Prep'!F82</f>
        <v>0</v>
      </c>
      <c r="K435" s="201">
        <f>'Monthly Prep'!G82</f>
        <v>0</v>
      </c>
      <c r="L435" s="201">
        <f>'Monthly Prep'!H82</f>
        <v>0</v>
      </c>
      <c r="M435" s="201">
        <f>'Monthly Prep'!I82</f>
        <v>0</v>
      </c>
      <c r="N435" s="201">
        <f>'Monthly Prep'!J82</f>
        <v>0</v>
      </c>
      <c r="O435" s="201">
        <f>'Monthly Prep'!K82</f>
        <v>0</v>
      </c>
      <c r="P435" s="201">
        <f>'Monthly Prep'!L82</f>
        <v>0</v>
      </c>
      <c r="Q435" s="201">
        <f>'Monthly Prep'!M82</f>
        <v>0</v>
      </c>
      <c r="R435" s="201">
        <f>'Monthly Prep'!N82</f>
        <v>0</v>
      </c>
      <c r="S435" s="201">
        <f>'Monthly Prep'!O82</f>
        <v>0</v>
      </c>
      <c r="T435" s="201">
        <f>'Monthly Prep'!P82</f>
        <v>0</v>
      </c>
      <c r="U435" s="201">
        <f>'Monthly Prep'!Q82</f>
        <v>0</v>
      </c>
      <c r="V435" s="201">
        <f>'Monthly Prep'!R82</f>
        <v>0</v>
      </c>
      <c r="W435" s="201">
        <f>'Monthly Prep'!S82</f>
        <v>0</v>
      </c>
      <c r="X435" s="201">
        <f>'Monthly Prep'!T82</f>
        <v>0</v>
      </c>
      <c r="Y435" s="201">
        <f>'Monthly Prep'!U82</f>
        <v>0</v>
      </c>
      <c r="Z435" s="201">
        <f>'Monthly Prep'!V82</f>
        <v>0</v>
      </c>
      <c r="AA435" s="201">
        <f>'Monthly Prep'!W82</f>
        <v>0</v>
      </c>
      <c r="AB435" s="201">
        <f>'Monthly Prep'!X82</f>
        <v>0</v>
      </c>
      <c r="AC435" s="201">
        <f>'Monthly Prep'!Y82</f>
        <v>0</v>
      </c>
      <c r="AD435" s="201">
        <f>'Monthly Prep'!Z82</f>
        <v>0</v>
      </c>
      <c r="AE435" s="201">
        <f>'Monthly Prep'!AA82</f>
        <v>0</v>
      </c>
      <c r="AF435" s="201">
        <f>'Monthly Prep'!AB82</f>
        <v>0</v>
      </c>
      <c r="AG435" s="201">
        <f>'Monthly Prep'!AC82</f>
        <v>0</v>
      </c>
      <c r="AH435" s="201">
        <f>'Monthly Prep'!AD82</f>
        <v>0</v>
      </c>
      <c r="AI435" s="201">
        <f>'Monthly Prep'!AE82</f>
        <v>0</v>
      </c>
      <c r="AJ435" s="201">
        <f>'Monthly Prep'!AF82</f>
        <v>0</v>
      </c>
      <c r="AK435" s="201">
        <f>'Monthly Prep'!AG82</f>
        <v>0</v>
      </c>
      <c r="AL435" s="201">
        <f>'Monthly Prep'!AH82</f>
        <v>0</v>
      </c>
      <c r="AM435" s="184">
        <f t="shared" si="13"/>
        <v>0</v>
      </c>
      <c r="AN435" s="185" t="str">
        <f>'Monthly Prep'!B$3</f>
        <v>Monthly Prep Reporting Tool 1.0.1</v>
      </c>
      <c r="AO435" s="197">
        <f>'Monthly Prep'!AH82</f>
        <v>0</v>
      </c>
    </row>
    <row r="436" spans="1:41" x14ac:dyDescent="0.25">
      <c r="A436" s="176" t="str">
        <f t="shared" si="12"/>
        <v>202205</v>
      </c>
      <c r="B436" s="177">
        <f>'Prep Partner Performance'!AE$2</f>
        <v>2022</v>
      </c>
      <c r="C436" s="178" t="str">
        <f>'Prep Partner Performance'!Z$2</f>
        <v>05</v>
      </c>
      <c r="D436" s="176">
        <f>'Prep Partner Performance'!G$2</f>
        <v>14943</v>
      </c>
      <c r="E436" s="175" t="str">
        <f>'Prep Partner Performance'!C$2</f>
        <v>Kisima Health Centre</v>
      </c>
      <c r="F436" s="201">
        <f>'Monthly Prep'!B83</f>
        <v>0</v>
      </c>
      <c r="G436" s="201" t="str">
        <f>'Monthly Prep'!C83</f>
        <v>Female Sex Workers</v>
      </c>
      <c r="H436" s="201" t="str">
        <f>'Monthly Prep'!D83</f>
        <v>MP01-75</v>
      </c>
      <c r="I436" s="201">
        <f>'Monthly Prep'!E83</f>
        <v>0</v>
      </c>
      <c r="J436" s="201">
        <f>'Monthly Prep'!F83</f>
        <v>0</v>
      </c>
      <c r="K436" s="201">
        <f>'Monthly Prep'!G83</f>
        <v>0</v>
      </c>
      <c r="L436" s="201">
        <f>'Monthly Prep'!H83</f>
        <v>0</v>
      </c>
      <c r="M436" s="201">
        <f>'Monthly Prep'!I83</f>
        <v>0</v>
      </c>
      <c r="N436" s="201">
        <f>'Monthly Prep'!J83</f>
        <v>0</v>
      </c>
      <c r="O436" s="201">
        <f>'Monthly Prep'!K83</f>
        <v>0</v>
      </c>
      <c r="P436" s="201">
        <f>'Monthly Prep'!L83</f>
        <v>0</v>
      </c>
      <c r="Q436" s="201">
        <f>'Monthly Prep'!M83</f>
        <v>0</v>
      </c>
      <c r="R436" s="201">
        <f>'Monthly Prep'!N83</f>
        <v>0</v>
      </c>
      <c r="S436" s="201">
        <f>'Monthly Prep'!O83</f>
        <v>0</v>
      </c>
      <c r="T436" s="201">
        <f>'Monthly Prep'!P83</f>
        <v>0</v>
      </c>
      <c r="U436" s="201">
        <f>'Monthly Prep'!Q83</f>
        <v>0</v>
      </c>
      <c r="V436" s="201">
        <f>'Monthly Prep'!R83</f>
        <v>0</v>
      </c>
      <c r="W436" s="201">
        <f>'Monthly Prep'!S83</f>
        <v>0</v>
      </c>
      <c r="X436" s="201">
        <f>'Monthly Prep'!T83</f>
        <v>0</v>
      </c>
      <c r="Y436" s="201">
        <f>'Monthly Prep'!U83</f>
        <v>0</v>
      </c>
      <c r="Z436" s="201">
        <f>'Monthly Prep'!V83</f>
        <v>0</v>
      </c>
      <c r="AA436" s="201">
        <f>'Monthly Prep'!W83</f>
        <v>0</v>
      </c>
      <c r="AB436" s="201">
        <f>'Monthly Prep'!X83</f>
        <v>0</v>
      </c>
      <c r="AC436" s="201">
        <f>'Monthly Prep'!Y83</f>
        <v>0</v>
      </c>
      <c r="AD436" s="201">
        <f>'Monthly Prep'!Z83</f>
        <v>0</v>
      </c>
      <c r="AE436" s="201">
        <f>'Monthly Prep'!AA83</f>
        <v>0</v>
      </c>
      <c r="AF436" s="201">
        <f>'Monthly Prep'!AB83</f>
        <v>0</v>
      </c>
      <c r="AG436" s="201">
        <f>'Monthly Prep'!AC83</f>
        <v>0</v>
      </c>
      <c r="AH436" s="201">
        <f>'Monthly Prep'!AD83</f>
        <v>0</v>
      </c>
      <c r="AI436" s="201">
        <f>'Monthly Prep'!AE83</f>
        <v>0</v>
      </c>
      <c r="AJ436" s="201">
        <f>'Monthly Prep'!AF83</f>
        <v>0</v>
      </c>
      <c r="AK436" s="201">
        <f>'Monthly Prep'!AG83</f>
        <v>0</v>
      </c>
      <c r="AL436" s="201">
        <f>'Monthly Prep'!AH83</f>
        <v>0</v>
      </c>
      <c r="AM436" s="184">
        <f t="shared" si="13"/>
        <v>0</v>
      </c>
      <c r="AN436" s="185" t="str">
        <f>'Monthly Prep'!B$3</f>
        <v>Monthly Prep Reporting Tool 1.0.1</v>
      </c>
      <c r="AO436" s="197">
        <f>'Monthly Prep'!AH83</f>
        <v>0</v>
      </c>
    </row>
    <row r="437" spans="1:41" x14ac:dyDescent="0.25">
      <c r="A437" s="176" t="str">
        <f t="shared" si="12"/>
        <v>202205</v>
      </c>
      <c r="B437" s="177">
        <f>'Prep Partner Performance'!AE$2</f>
        <v>2022</v>
      </c>
      <c r="C437" s="178" t="str">
        <f>'Prep Partner Performance'!Z$2</f>
        <v>05</v>
      </c>
      <c r="D437" s="176">
        <f>'Prep Partner Performance'!G$2</f>
        <v>14943</v>
      </c>
      <c r="E437" s="175" t="str">
        <f>'Prep Partner Performance'!C$2</f>
        <v>Kisima Health Centre</v>
      </c>
      <c r="F437" s="201">
        <f>'Monthly Prep'!B$83</f>
        <v>0</v>
      </c>
      <c r="G437" s="201" t="str">
        <f>'Monthly Prep'!C84</f>
        <v>General Population</v>
      </c>
      <c r="H437" s="201" t="str">
        <f>'Monthly Prep'!D84</f>
        <v>MP01-76</v>
      </c>
      <c r="I437" s="201">
        <f>'Monthly Prep'!E84</f>
        <v>0</v>
      </c>
      <c r="J437" s="201">
        <f>'Monthly Prep'!F84</f>
        <v>0</v>
      </c>
      <c r="K437" s="201">
        <f>'Monthly Prep'!G84</f>
        <v>0</v>
      </c>
      <c r="L437" s="201">
        <f>'Monthly Prep'!H84</f>
        <v>0</v>
      </c>
      <c r="M437" s="201">
        <f>'Monthly Prep'!I84</f>
        <v>0</v>
      </c>
      <c r="N437" s="201">
        <f>'Monthly Prep'!J84</f>
        <v>0</v>
      </c>
      <c r="O437" s="201">
        <f>'Monthly Prep'!K84</f>
        <v>0</v>
      </c>
      <c r="P437" s="201">
        <f>'Monthly Prep'!L84</f>
        <v>0</v>
      </c>
      <c r="Q437" s="201">
        <f>'Monthly Prep'!M84</f>
        <v>0</v>
      </c>
      <c r="R437" s="201">
        <f>'Monthly Prep'!N84</f>
        <v>0</v>
      </c>
      <c r="S437" s="201">
        <f>'Monthly Prep'!O84</f>
        <v>0</v>
      </c>
      <c r="T437" s="201">
        <f>'Monthly Prep'!P84</f>
        <v>0</v>
      </c>
      <c r="U437" s="201">
        <f>'Monthly Prep'!Q84</f>
        <v>0</v>
      </c>
      <c r="V437" s="201">
        <f>'Monthly Prep'!R84</f>
        <v>0</v>
      </c>
      <c r="W437" s="201">
        <f>'Monthly Prep'!S84</f>
        <v>0</v>
      </c>
      <c r="X437" s="201">
        <f>'Monthly Prep'!T84</f>
        <v>0</v>
      </c>
      <c r="Y437" s="201">
        <f>'Monthly Prep'!U84</f>
        <v>0</v>
      </c>
      <c r="Z437" s="201">
        <f>'Monthly Prep'!V84</f>
        <v>0</v>
      </c>
      <c r="AA437" s="201">
        <f>'Monthly Prep'!W84</f>
        <v>0</v>
      </c>
      <c r="AB437" s="201">
        <f>'Monthly Prep'!X84</f>
        <v>0</v>
      </c>
      <c r="AC437" s="201">
        <f>'Monthly Prep'!Y84</f>
        <v>0</v>
      </c>
      <c r="AD437" s="201">
        <f>'Monthly Prep'!Z84</f>
        <v>0</v>
      </c>
      <c r="AE437" s="201">
        <f>'Monthly Prep'!AA84</f>
        <v>0</v>
      </c>
      <c r="AF437" s="201">
        <f>'Monthly Prep'!AB84</f>
        <v>0</v>
      </c>
      <c r="AG437" s="201">
        <f>'Monthly Prep'!AC84</f>
        <v>0</v>
      </c>
      <c r="AH437" s="201">
        <f>'Monthly Prep'!AD84</f>
        <v>0</v>
      </c>
      <c r="AI437" s="201">
        <f>'Monthly Prep'!AE84</f>
        <v>0</v>
      </c>
      <c r="AJ437" s="201">
        <f>'Monthly Prep'!AF84</f>
        <v>0</v>
      </c>
      <c r="AK437" s="201">
        <f>'Monthly Prep'!AG84</f>
        <v>0</v>
      </c>
      <c r="AL437" s="201">
        <f>'Monthly Prep'!AH84</f>
        <v>0</v>
      </c>
      <c r="AM437" s="184">
        <f t="shared" si="13"/>
        <v>0</v>
      </c>
      <c r="AN437" s="185" t="str">
        <f>'Monthly Prep'!B$3</f>
        <v>Monthly Prep Reporting Tool 1.0.1</v>
      </c>
      <c r="AO437" s="197">
        <f>'Monthly Prep'!AH84</f>
        <v>0</v>
      </c>
    </row>
    <row r="438" spans="1:41" x14ac:dyDescent="0.25">
      <c r="A438" s="176" t="str">
        <f t="shared" si="12"/>
        <v>202205</v>
      </c>
      <c r="B438" s="177">
        <f>'Prep Partner Performance'!AE$2</f>
        <v>2022</v>
      </c>
      <c r="C438" s="178" t="str">
        <f>'Prep Partner Performance'!Z$2</f>
        <v>05</v>
      </c>
      <c r="D438" s="176">
        <f>'Prep Partner Performance'!G$2</f>
        <v>14943</v>
      </c>
      <c r="E438" s="175" t="str">
        <f>'Prep Partner Performance'!C$2</f>
        <v>Kisima Health Centre</v>
      </c>
      <c r="F438" s="201">
        <f>'Monthly Prep'!B$83</f>
        <v>0</v>
      </c>
      <c r="G438" s="201" t="str">
        <f>'Monthly Prep'!C85</f>
        <v>Men at High Risk</v>
      </c>
      <c r="H438" s="201" t="str">
        <f>'Monthly Prep'!D85</f>
        <v>MP01-77</v>
      </c>
      <c r="I438" s="201">
        <f>'Monthly Prep'!E85</f>
        <v>0</v>
      </c>
      <c r="J438" s="201">
        <f>'Monthly Prep'!F85</f>
        <v>0</v>
      </c>
      <c r="K438" s="201">
        <f>'Monthly Prep'!G85</f>
        <v>0</v>
      </c>
      <c r="L438" s="201">
        <f>'Monthly Prep'!H85</f>
        <v>0</v>
      </c>
      <c r="M438" s="201">
        <f>'Monthly Prep'!I85</f>
        <v>0</v>
      </c>
      <c r="N438" s="201">
        <f>'Monthly Prep'!J85</f>
        <v>0</v>
      </c>
      <c r="O438" s="201">
        <f>'Monthly Prep'!K85</f>
        <v>0</v>
      </c>
      <c r="P438" s="201">
        <f>'Monthly Prep'!L85</f>
        <v>0</v>
      </c>
      <c r="Q438" s="201">
        <f>'Monthly Prep'!M85</f>
        <v>0</v>
      </c>
      <c r="R438" s="201">
        <f>'Monthly Prep'!N85</f>
        <v>0</v>
      </c>
      <c r="S438" s="201">
        <f>'Monthly Prep'!O85</f>
        <v>0</v>
      </c>
      <c r="T438" s="201">
        <f>'Monthly Prep'!P85</f>
        <v>0</v>
      </c>
      <c r="U438" s="201">
        <f>'Monthly Prep'!Q85</f>
        <v>0</v>
      </c>
      <c r="V438" s="201">
        <f>'Monthly Prep'!R85</f>
        <v>0</v>
      </c>
      <c r="W438" s="201">
        <f>'Monthly Prep'!S85</f>
        <v>0</v>
      </c>
      <c r="X438" s="201">
        <f>'Monthly Prep'!T85</f>
        <v>0</v>
      </c>
      <c r="Y438" s="201">
        <f>'Monthly Prep'!U85</f>
        <v>0</v>
      </c>
      <c r="Z438" s="201">
        <f>'Monthly Prep'!V85</f>
        <v>0</v>
      </c>
      <c r="AA438" s="201">
        <f>'Monthly Prep'!W85</f>
        <v>0</v>
      </c>
      <c r="AB438" s="201">
        <f>'Monthly Prep'!X85</f>
        <v>0</v>
      </c>
      <c r="AC438" s="201">
        <f>'Monthly Prep'!Y85</f>
        <v>0</v>
      </c>
      <c r="AD438" s="201">
        <f>'Monthly Prep'!Z85</f>
        <v>0</v>
      </c>
      <c r="AE438" s="201">
        <f>'Monthly Prep'!AA85</f>
        <v>0</v>
      </c>
      <c r="AF438" s="201">
        <f>'Monthly Prep'!AB85</f>
        <v>0</v>
      </c>
      <c r="AG438" s="201">
        <f>'Monthly Prep'!AC85</f>
        <v>0</v>
      </c>
      <c r="AH438" s="201">
        <f>'Monthly Prep'!AD85</f>
        <v>0</v>
      </c>
      <c r="AI438" s="201">
        <f>'Monthly Prep'!AE85</f>
        <v>0</v>
      </c>
      <c r="AJ438" s="201">
        <f>'Monthly Prep'!AF85</f>
        <v>0</v>
      </c>
      <c r="AK438" s="201">
        <f>'Monthly Prep'!AG85</f>
        <v>0</v>
      </c>
      <c r="AL438" s="201">
        <f>'Monthly Prep'!AH85</f>
        <v>0</v>
      </c>
      <c r="AM438" s="184">
        <f t="shared" si="13"/>
        <v>0</v>
      </c>
      <c r="AN438" s="185" t="str">
        <f>'Monthly Prep'!B$3</f>
        <v>Monthly Prep Reporting Tool 1.0.1</v>
      </c>
      <c r="AO438" s="197">
        <f>'Monthly Prep'!AH85</f>
        <v>0</v>
      </c>
    </row>
    <row r="439" spans="1:41" x14ac:dyDescent="0.25">
      <c r="A439" s="176" t="str">
        <f t="shared" si="12"/>
        <v>202205</v>
      </c>
      <c r="B439" s="177">
        <f>'Prep Partner Performance'!AE$2</f>
        <v>2022</v>
      </c>
      <c r="C439" s="178" t="str">
        <f>'Prep Partner Performance'!Z$2</f>
        <v>05</v>
      </c>
      <c r="D439" s="176">
        <f>'Prep Partner Performance'!G$2</f>
        <v>14943</v>
      </c>
      <c r="E439" s="175" t="str">
        <f>'Prep Partner Performance'!C$2</f>
        <v>Kisima Health Centre</v>
      </c>
      <c r="F439" s="201" t="str">
        <f>'Monthly Prep'!B86</f>
        <v>Clients who had a Refill at Month 1 Number Tested for HIV at Month 1 Re-fill</v>
      </c>
      <c r="G439" s="201" t="str">
        <f>'Monthly Prep'!C86</f>
        <v>PBFW Breastfeeding</v>
      </c>
      <c r="H439" s="201" t="str">
        <f>'Monthly Prep'!D86</f>
        <v>MP01-78</v>
      </c>
      <c r="I439" s="201">
        <f>'Monthly Prep'!E86</f>
        <v>0</v>
      </c>
      <c r="J439" s="201">
        <f>'Monthly Prep'!F86</f>
        <v>0</v>
      </c>
      <c r="K439" s="201">
        <f>'Monthly Prep'!G86</f>
        <v>0</v>
      </c>
      <c r="L439" s="201">
        <f>'Monthly Prep'!H86</f>
        <v>0</v>
      </c>
      <c r="M439" s="201">
        <f>'Monthly Prep'!I86</f>
        <v>0</v>
      </c>
      <c r="N439" s="201">
        <f>'Monthly Prep'!J86</f>
        <v>0</v>
      </c>
      <c r="O439" s="201">
        <f>'Monthly Prep'!K86</f>
        <v>0</v>
      </c>
      <c r="P439" s="201">
        <f>'Monthly Prep'!L86</f>
        <v>0</v>
      </c>
      <c r="Q439" s="201">
        <f>'Monthly Prep'!M86</f>
        <v>0</v>
      </c>
      <c r="R439" s="201">
        <f>'Monthly Prep'!N86</f>
        <v>0</v>
      </c>
      <c r="S439" s="201">
        <f>'Monthly Prep'!O86</f>
        <v>0</v>
      </c>
      <c r="T439" s="201">
        <f>'Monthly Prep'!P86</f>
        <v>0</v>
      </c>
      <c r="U439" s="201">
        <f>'Monthly Prep'!Q86</f>
        <v>0</v>
      </c>
      <c r="V439" s="201">
        <f>'Monthly Prep'!R86</f>
        <v>0</v>
      </c>
      <c r="W439" s="201">
        <f>'Monthly Prep'!S86</f>
        <v>0</v>
      </c>
      <c r="X439" s="201">
        <f>'Monthly Prep'!T86</f>
        <v>0</v>
      </c>
      <c r="Y439" s="201">
        <f>'Monthly Prep'!U86</f>
        <v>0</v>
      </c>
      <c r="Z439" s="201">
        <f>'Monthly Prep'!V86</f>
        <v>0</v>
      </c>
      <c r="AA439" s="201">
        <f>'Monthly Prep'!W86</f>
        <v>0</v>
      </c>
      <c r="AB439" s="201">
        <f>'Monthly Prep'!X86</f>
        <v>0</v>
      </c>
      <c r="AC439" s="201">
        <f>'Monthly Prep'!Y86</f>
        <v>0</v>
      </c>
      <c r="AD439" s="201">
        <f>'Monthly Prep'!Z86</f>
        <v>0</v>
      </c>
      <c r="AE439" s="201">
        <f>'Monthly Prep'!AA86</f>
        <v>0</v>
      </c>
      <c r="AF439" s="201">
        <f>'Monthly Prep'!AB86</f>
        <v>0</v>
      </c>
      <c r="AG439" s="201">
        <f>'Monthly Prep'!AC86</f>
        <v>0</v>
      </c>
      <c r="AH439" s="201">
        <f>'Monthly Prep'!AD86</f>
        <v>0</v>
      </c>
      <c r="AI439" s="201">
        <f>'Monthly Prep'!AE86</f>
        <v>0</v>
      </c>
      <c r="AJ439" s="201">
        <f>'Monthly Prep'!AF86</f>
        <v>0</v>
      </c>
      <c r="AK439" s="201">
        <f>'Monthly Prep'!AG86</f>
        <v>0</v>
      </c>
      <c r="AL439" s="201">
        <f>'Monthly Prep'!AH86</f>
        <v>0</v>
      </c>
      <c r="AM439" s="184">
        <f t="shared" si="13"/>
        <v>0</v>
      </c>
      <c r="AN439" s="185" t="str">
        <f>'Monthly Prep'!B$3</f>
        <v>Monthly Prep Reporting Tool 1.0.1</v>
      </c>
      <c r="AO439" s="197">
        <f>'Monthly Prep'!AH86</f>
        <v>0</v>
      </c>
    </row>
    <row r="440" spans="1:41" x14ac:dyDescent="0.25">
      <c r="A440" s="176" t="str">
        <f t="shared" si="12"/>
        <v>202205</v>
      </c>
      <c r="B440" s="177">
        <f>'Prep Partner Performance'!AE$2</f>
        <v>2022</v>
      </c>
      <c r="C440" s="178" t="str">
        <f>'Prep Partner Performance'!Z$2</f>
        <v>05</v>
      </c>
      <c r="D440" s="176">
        <f>'Prep Partner Performance'!G$2</f>
        <v>14943</v>
      </c>
      <c r="E440" s="175" t="str">
        <f>'Prep Partner Performance'!C$2</f>
        <v>Kisima Health Centre</v>
      </c>
      <c r="F440" s="201" t="str">
        <f>'Monthly Prep'!B$86</f>
        <v>Clients who had a Refill at Month 1 Number Tested for HIV at Month 1 Re-fill</v>
      </c>
      <c r="G440" s="201" t="str">
        <f>'Monthly Prep'!C87</f>
        <v>PBFW Pregnant</v>
      </c>
      <c r="H440" s="201" t="str">
        <f>'Monthly Prep'!D87</f>
        <v>MP01-79</v>
      </c>
      <c r="I440" s="201">
        <f>'Monthly Prep'!E87</f>
        <v>0</v>
      </c>
      <c r="J440" s="201">
        <f>'Monthly Prep'!F87</f>
        <v>0</v>
      </c>
      <c r="K440" s="201">
        <f>'Monthly Prep'!G87</f>
        <v>0</v>
      </c>
      <c r="L440" s="201">
        <f>'Monthly Prep'!H87</f>
        <v>0</v>
      </c>
      <c r="M440" s="201">
        <f>'Monthly Prep'!I87</f>
        <v>0</v>
      </c>
      <c r="N440" s="201">
        <f>'Monthly Prep'!J87</f>
        <v>0</v>
      </c>
      <c r="O440" s="201">
        <f>'Monthly Prep'!K87</f>
        <v>0</v>
      </c>
      <c r="P440" s="201">
        <f>'Monthly Prep'!L87</f>
        <v>0</v>
      </c>
      <c r="Q440" s="201">
        <f>'Monthly Prep'!M87</f>
        <v>0</v>
      </c>
      <c r="R440" s="201">
        <f>'Monthly Prep'!N87</f>
        <v>0</v>
      </c>
      <c r="S440" s="201">
        <f>'Monthly Prep'!O87</f>
        <v>0</v>
      </c>
      <c r="T440" s="201">
        <f>'Monthly Prep'!P87</f>
        <v>0</v>
      </c>
      <c r="U440" s="201">
        <f>'Monthly Prep'!Q87</f>
        <v>0</v>
      </c>
      <c r="V440" s="201">
        <f>'Monthly Prep'!R87</f>
        <v>0</v>
      </c>
      <c r="W440" s="201">
        <f>'Monthly Prep'!S87</f>
        <v>0</v>
      </c>
      <c r="X440" s="201">
        <f>'Monthly Prep'!T87</f>
        <v>0</v>
      </c>
      <c r="Y440" s="201">
        <f>'Monthly Prep'!U87</f>
        <v>0</v>
      </c>
      <c r="Z440" s="201">
        <f>'Monthly Prep'!V87</f>
        <v>0</v>
      </c>
      <c r="AA440" s="201">
        <f>'Monthly Prep'!W87</f>
        <v>0</v>
      </c>
      <c r="AB440" s="201">
        <f>'Monthly Prep'!X87</f>
        <v>0</v>
      </c>
      <c r="AC440" s="201">
        <f>'Monthly Prep'!Y87</f>
        <v>0</v>
      </c>
      <c r="AD440" s="201">
        <f>'Monthly Prep'!Z87</f>
        <v>0</v>
      </c>
      <c r="AE440" s="201">
        <f>'Monthly Prep'!AA87</f>
        <v>0</v>
      </c>
      <c r="AF440" s="201">
        <f>'Monthly Prep'!AB87</f>
        <v>0</v>
      </c>
      <c r="AG440" s="201">
        <f>'Monthly Prep'!AC87</f>
        <v>0</v>
      </c>
      <c r="AH440" s="201">
        <f>'Monthly Prep'!AD87</f>
        <v>0</v>
      </c>
      <c r="AI440" s="201">
        <f>'Monthly Prep'!AE87</f>
        <v>0</v>
      </c>
      <c r="AJ440" s="201">
        <f>'Monthly Prep'!AF87</f>
        <v>0</v>
      </c>
      <c r="AK440" s="201">
        <f>'Monthly Prep'!AG87</f>
        <v>0</v>
      </c>
      <c r="AL440" s="201">
        <f>'Monthly Prep'!AH87</f>
        <v>0</v>
      </c>
      <c r="AM440" s="184">
        <f t="shared" si="13"/>
        <v>0</v>
      </c>
      <c r="AN440" s="185" t="str">
        <f>'Monthly Prep'!B$3</f>
        <v>Monthly Prep Reporting Tool 1.0.1</v>
      </c>
      <c r="AO440" s="197">
        <f>'Monthly Prep'!AH87</f>
        <v>0</v>
      </c>
    </row>
    <row r="441" spans="1:41" x14ac:dyDescent="0.25">
      <c r="A441" s="176" t="str">
        <f t="shared" si="12"/>
        <v>202205</v>
      </c>
      <c r="B441" s="177">
        <f>'Prep Partner Performance'!AE$2</f>
        <v>2022</v>
      </c>
      <c r="C441" s="178" t="str">
        <f>'Prep Partner Performance'!Z$2</f>
        <v>05</v>
      </c>
      <c r="D441" s="176">
        <f>'Prep Partner Performance'!G$2</f>
        <v>14943</v>
      </c>
      <c r="E441" s="175" t="str">
        <f>'Prep Partner Performance'!C$2</f>
        <v>Kisima Health Centre</v>
      </c>
      <c r="F441" s="201" t="str">
        <f>'Monthly Prep'!B$86</f>
        <v>Clients who had a Refill at Month 1 Number Tested for HIV at Month 1 Re-fill</v>
      </c>
      <c r="G441" s="201" t="str">
        <f>'Monthly Prep'!C88</f>
        <v>People Who Inject Drugs</v>
      </c>
      <c r="H441" s="201" t="str">
        <f>'Monthly Prep'!D88</f>
        <v>MP01-80</v>
      </c>
      <c r="I441" s="201">
        <f>'Monthly Prep'!E88</f>
        <v>0</v>
      </c>
      <c r="J441" s="201">
        <f>'Monthly Prep'!F88</f>
        <v>0</v>
      </c>
      <c r="K441" s="201">
        <f>'Monthly Prep'!G88</f>
        <v>0</v>
      </c>
      <c r="L441" s="201">
        <f>'Monthly Prep'!H88</f>
        <v>0</v>
      </c>
      <c r="M441" s="201">
        <f>'Monthly Prep'!I88</f>
        <v>0</v>
      </c>
      <c r="N441" s="201">
        <f>'Monthly Prep'!J88</f>
        <v>0</v>
      </c>
      <c r="O441" s="201">
        <f>'Monthly Prep'!K88</f>
        <v>0</v>
      </c>
      <c r="P441" s="201">
        <f>'Monthly Prep'!L88</f>
        <v>0</v>
      </c>
      <c r="Q441" s="201">
        <f>'Monthly Prep'!M88</f>
        <v>0</v>
      </c>
      <c r="R441" s="201">
        <f>'Monthly Prep'!N88</f>
        <v>0</v>
      </c>
      <c r="S441" s="201">
        <f>'Monthly Prep'!O88</f>
        <v>0</v>
      </c>
      <c r="T441" s="201">
        <f>'Monthly Prep'!P88</f>
        <v>0</v>
      </c>
      <c r="U441" s="201">
        <f>'Monthly Prep'!Q88</f>
        <v>0</v>
      </c>
      <c r="V441" s="201">
        <f>'Monthly Prep'!R88</f>
        <v>0</v>
      </c>
      <c r="W441" s="201">
        <f>'Monthly Prep'!S88</f>
        <v>0</v>
      </c>
      <c r="X441" s="201">
        <f>'Monthly Prep'!T88</f>
        <v>0</v>
      </c>
      <c r="Y441" s="201">
        <f>'Monthly Prep'!U88</f>
        <v>0</v>
      </c>
      <c r="Z441" s="201">
        <f>'Monthly Prep'!V88</f>
        <v>0</v>
      </c>
      <c r="AA441" s="201">
        <f>'Monthly Prep'!W88</f>
        <v>0</v>
      </c>
      <c r="AB441" s="201">
        <f>'Monthly Prep'!X88</f>
        <v>0</v>
      </c>
      <c r="AC441" s="201">
        <f>'Monthly Prep'!Y88</f>
        <v>0</v>
      </c>
      <c r="AD441" s="201">
        <f>'Monthly Prep'!Z88</f>
        <v>0</v>
      </c>
      <c r="AE441" s="201">
        <f>'Monthly Prep'!AA88</f>
        <v>0</v>
      </c>
      <c r="AF441" s="201">
        <f>'Monthly Prep'!AB88</f>
        <v>0</v>
      </c>
      <c r="AG441" s="201">
        <f>'Monthly Prep'!AC88</f>
        <v>0</v>
      </c>
      <c r="AH441" s="201">
        <f>'Monthly Prep'!AD88</f>
        <v>0</v>
      </c>
      <c r="AI441" s="201">
        <f>'Monthly Prep'!AE88</f>
        <v>0</v>
      </c>
      <c r="AJ441" s="201">
        <f>'Monthly Prep'!AF88</f>
        <v>0</v>
      </c>
      <c r="AK441" s="201">
        <f>'Monthly Prep'!AG88</f>
        <v>0</v>
      </c>
      <c r="AL441" s="201">
        <f>'Monthly Prep'!AH88</f>
        <v>0</v>
      </c>
      <c r="AM441" s="184">
        <f t="shared" si="13"/>
        <v>0</v>
      </c>
      <c r="AN441" s="185" t="str">
        <f>'Monthly Prep'!B$3</f>
        <v>Monthly Prep Reporting Tool 1.0.1</v>
      </c>
      <c r="AO441" s="197">
        <f>'Monthly Prep'!AH88</f>
        <v>0</v>
      </c>
    </row>
    <row r="442" spans="1:41" x14ac:dyDescent="0.25">
      <c r="A442" s="176" t="str">
        <f t="shared" si="12"/>
        <v>202205</v>
      </c>
      <c r="B442" s="177">
        <f>'Prep Partner Performance'!AE$2</f>
        <v>2022</v>
      </c>
      <c r="C442" s="178" t="str">
        <f>'Prep Partner Performance'!Z$2</f>
        <v>05</v>
      </c>
      <c r="D442" s="176">
        <f>'Prep Partner Performance'!G$2</f>
        <v>14943</v>
      </c>
      <c r="E442" s="175" t="str">
        <f>'Prep Partner Performance'!C$2</f>
        <v>Kisima Health Centre</v>
      </c>
      <c r="F442" s="201" t="str">
        <f>'Monthly Prep'!B$86</f>
        <v>Clients who had a Refill at Month 1 Number Tested for HIV at Month 1 Re-fill</v>
      </c>
      <c r="G442" s="201" t="str">
        <f>'Monthly Prep'!C89</f>
        <v>Sero -Discodant Couple</v>
      </c>
      <c r="H442" s="201" t="str">
        <f>'Monthly Prep'!D89</f>
        <v>MP01-81</v>
      </c>
      <c r="I442" s="201">
        <f>'Monthly Prep'!E89</f>
        <v>0</v>
      </c>
      <c r="J442" s="201">
        <f>'Monthly Prep'!F89</f>
        <v>0</v>
      </c>
      <c r="K442" s="201">
        <f>'Monthly Prep'!G89</f>
        <v>0</v>
      </c>
      <c r="L442" s="201">
        <f>'Monthly Prep'!H89</f>
        <v>0</v>
      </c>
      <c r="M442" s="201">
        <f>'Monthly Prep'!I89</f>
        <v>0</v>
      </c>
      <c r="N442" s="201">
        <f>'Monthly Prep'!J89</f>
        <v>0</v>
      </c>
      <c r="O442" s="201">
        <f>'Monthly Prep'!K89</f>
        <v>0</v>
      </c>
      <c r="P442" s="201">
        <f>'Monthly Prep'!L89</f>
        <v>0</v>
      </c>
      <c r="Q442" s="201">
        <f>'Monthly Prep'!M89</f>
        <v>0</v>
      </c>
      <c r="R442" s="201">
        <f>'Monthly Prep'!N89</f>
        <v>0</v>
      </c>
      <c r="S442" s="201">
        <f>'Monthly Prep'!O89</f>
        <v>0</v>
      </c>
      <c r="T442" s="201">
        <f>'Monthly Prep'!P89</f>
        <v>0</v>
      </c>
      <c r="U442" s="201">
        <f>'Monthly Prep'!Q89</f>
        <v>0</v>
      </c>
      <c r="V442" s="201">
        <f>'Monthly Prep'!R89</f>
        <v>0</v>
      </c>
      <c r="W442" s="201">
        <f>'Monthly Prep'!S89</f>
        <v>0</v>
      </c>
      <c r="X442" s="201">
        <f>'Monthly Prep'!T89</f>
        <v>0</v>
      </c>
      <c r="Y442" s="201">
        <f>'Monthly Prep'!U89</f>
        <v>0</v>
      </c>
      <c r="Z442" s="201">
        <f>'Monthly Prep'!V89</f>
        <v>0</v>
      </c>
      <c r="AA442" s="201">
        <f>'Monthly Prep'!W89</f>
        <v>0</v>
      </c>
      <c r="AB442" s="201">
        <f>'Monthly Prep'!X89</f>
        <v>0</v>
      </c>
      <c r="AC442" s="201">
        <f>'Monthly Prep'!Y89</f>
        <v>0</v>
      </c>
      <c r="AD442" s="201">
        <f>'Monthly Prep'!Z89</f>
        <v>0</v>
      </c>
      <c r="AE442" s="201">
        <f>'Monthly Prep'!AA89</f>
        <v>0</v>
      </c>
      <c r="AF442" s="201">
        <f>'Monthly Prep'!AB89</f>
        <v>0</v>
      </c>
      <c r="AG442" s="201">
        <f>'Monthly Prep'!AC89</f>
        <v>0</v>
      </c>
      <c r="AH442" s="201">
        <f>'Monthly Prep'!AD89</f>
        <v>0</v>
      </c>
      <c r="AI442" s="201">
        <f>'Monthly Prep'!AE89</f>
        <v>0</v>
      </c>
      <c r="AJ442" s="201">
        <f>'Monthly Prep'!AF89</f>
        <v>0</v>
      </c>
      <c r="AK442" s="201">
        <f>'Monthly Prep'!AG89</f>
        <v>0</v>
      </c>
      <c r="AL442" s="201">
        <f>'Monthly Prep'!AH89</f>
        <v>0</v>
      </c>
      <c r="AM442" s="184">
        <f t="shared" si="13"/>
        <v>0</v>
      </c>
      <c r="AN442" s="185" t="str">
        <f>'Monthly Prep'!B$3</f>
        <v>Monthly Prep Reporting Tool 1.0.1</v>
      </c>
      <c r="AO442" s="197">
        <f>'Monthly Prep'!AH89</f>
        <v>0</v>
      </c>
    </row>
    <row r="443" spans="1:41" x14ac:dyDescent="0.25">
      <c r="A443" s="176" t="str">
        <f t="shared" si="12"/>
        <v>202205</v>
      </c>
      <c r="B443" s="177">
        <f>'Prep Partner Performance'!AE$2</f>
        <v>2022</v>
      </c>
      <c r="C443" s="178" t="str">
        <f>'Prep Partner Performance'!Z$2</f>
        <v>05</v>
      </c>
      <c r="D443" s="176">
        <f>'Prep Partner Performance'!G$2</f>
        <v>14943</v>
      </c>
      <c r="E443" s="175" t="str">
        <f>'Prep Partner Performance'!C$2</f>
        <v>Kisima Health Centre</v>
      </c>
      <c r="F443" s="201" t="str">
        <f>'Monthly Prep'!B$86</f>
        <v>Clients who had a Refill at Month 1 Number Tested for HIV at Month 1 Re-fill</v>
      </c>
      <c r="G443" s="201" t="str">
        <f>'Monthly Prep'!C90</f>
        <v>Men who have Sex with Men</v>
      </c>
      <c r="H443" s="201" t="str">
        <f>'Monthly Prep'!D90</f>
        <v>MP01-82</v>
      </c>
      <c r="I443" s="201">
        <f>'Monthly Prep'!E90</f>
        <v>0</v>
      </c>
      <c r="J443" s="201">
        <f>'Monthly Prep'!F90</f>
        <v>0</v>
      </c>
      <c r="K443" s="201">
        <f>'Monthly Prep'!G90</f>
        <v>0</v>
      </c>
      <c r="L443" s="201">
        <f>'Monthly Prep'!H90</f>
        <v>0</v>
      </c>
      <c r="M443" s="201">
        <f>'Monthly Prep'!I90</f>
        <v>0</v>
      </c>
      <c r="N443" s="201">
        <f>'Monthly Prep'!J90</f>
        <v>0</v>
      </c>
      <c r="O443" s="201">
        <f>'Monthly Prep'!K90</f>
        <v>0</v>
      </c>
      <c r="P443" s="201">
        <f>'Monthly Prep'!L90</f>
        <v>0</v>
      </c>
      <c r="Q443" s="201">
        <f>'Monthly Prep'!M90</f>
        <v>0</v>
      </c>
      <c r="R443" s="201">
        <f>'Monthly Prep'!N90</f>
        <v>0</v>
      </c>
      <c r="S443" s="201">
        <f>'Monthly Prep'!O90</f>
        <v>0</v>
      </c>
      <c r="T443" s="201">
        <f>'Monthly Prep'!P90</f>
        <v>0</v>
      </c>
      <c r="U443" s="201">
        <f>'Monthly Prep'!Q90</f>
        <v>0</v>
      </c>
      <c r="V443" s="201">
        <f>'Monthly Prep'!R90</f>
        <v>0</v>
      </c>
      <c r="W443" s="201">
        <f>'Monthly Prep'!S90</f>
        <v>0</v>
      </c>
      <c r="X443" s="201">
        <f>'Monthly Prep'!T90</f>
        <v>0</v>
      </c>
      <c r="Y443" s="201">
        <f>'Monthly Prep'!U90</f>
        <v>0</v>
      </c>
      <c r="Z443" s="201">
        <f>'Monthly Prep'!V90</f>
        <v>0</v>
      </c>
      <c r="AA443" s="201">
        <f>'Monthly Prep'!W90</f>
        <v>0</v>
      </c>
      <c r="AB443" s="201">
        <f>'Monthly Prep'!X90</f>
        <v>0</v>
      </c>
      <c r="AC443" s="201">
        <f>'Monthly Prep'!Y90</f>
        <v>0</v>
      </c>
      <c r="AD443" s="201">
        <f>'Monthly Prep'!Z90</f>
        <v>0</v>
      </c>
      <c r="AE443" s="201">
        <f>'Monthly Prep'!AA90</f>
        <v>0</v>
      </c>
      <c r="AF443" s="201">
        <f>'Monthly Prep'!AB90</f>
        <v>0</v>
      </c>
      <c r="AG443" s="201">
        <f>'Monthly Prep'!AC90</f>
        <v>0</v>
      </c>
      <c r="AH443" s="201">
        <f>'Monthly Prep'!AD90</f>
        <v>0</v>
      </c>
      <c r="AI443" s="201">
        <f>'Monthly Prep'!AE90</f>
        <v>0</v>
      </c>
      <c r="AJ443" s="201">
        <f>'Monthly Prep'!AF90</f>
        <v>0</v>
      </c>
      <c r="AK443" s="201">
        <f>'Monthly Prep'!AG90</f>
        <v>0</v>
      </c>
      <c r="AL443" s="201">
        <f>'Monthly Prep'!AH90</f>
        <v>0</v>
      </c>
      <c r="AM443" s="184">
        <f t="shared" si="13"/>
        <v>0</v>
      </c>
      <c r="AN443" s="185" t="str">
        <f>'Monthly Prep'!B$3</f>
        <v>Monthly Prep Reporting Tool 1.0.1</v>
      </c>
      <c r="AO443" s="197">
        <f>'Monthly Prep'!AH90</f>
        <v>0</v>
      </c>
    </row>
    <row r="444" spans="1:41" x14ac:dyDescent="0.25">
      <c r="A444" s="176" t="str">
        <f t="shared" si="12"/>
        <v>202205</v>
      </c>
      <c r="B444" s="177">
        <f>'Prep Partner Performance'!AE$2</f>
        <v>2022</v>
      </c>
      <c r="C444" s="178" t="str">
        <f>'Prep Partner Performance'!Z$2</f>
        <v>05</v>
      </c>
      <c r="D444" s="176">
        <f>'Prep Partner Performance'!G$2</f>
        <v>14943</v>
      </c>
      <c r="E444" s="175" t="str">
        <f>'Prep Partner Performance'!C$2</f>
        <v>Kisima Health Centre</v>
      </c>
      <c r="F444" s="201" t="str">
        <f>'Monthly Prep'!B$86</f>
        <v>Clients who had a Refill at Month 1 Number Tested for HIV at Month 1 Re-fill</v>
      </c>
      <c r="G444" s="201" t="str">
        <f>'Monthly Prep'!C91</f>
        <v>Adolescent Girls and Young Women (AGYW)</v>
      </c>
      <c r="H444" s="201" t="str">
        <f>'Monthly Prep'!D91</f>
        <v>MP01-83</v>
      </c>
      <c r="I444" s="201">
        <f>'Monthly Prep'!E91</f>
        <v>0</v>
      </c>
      <c r="J444" s="201">
        <f>'Monthly Prep'!F91</f>
        <v>0</v>
      </c>
      <c r="K444" s="201">
        <f>'Monthly Prep'!G91</f>
        <v>0</v>
      </c>
      <c r="L444" s="201">
        <f>'Monthly Prep'!H91</f>
        <v>0</v>
      </c>
      <c r="M444" s="201">
        <f>'Monthly Prep'!I91</f>
        <v>0</v>
      </c>
      <c r="N444" s="201">
        <f>'Monthly Prep'!J91</f>
        <v>0</v>
      </c>
      <c r="O444" s="201">
        <f>'Monthly Prep'!K91</f>
        <v>0</v>
      </c>
      <c r="P444" s="201">
        <f>'Monthly Prep'!L91</f>
        <v>0</v>
      </c>
      <c r="Q444" s="201">
        <f>'Monthly Prep'!M91</f>
        <v>0</v>
      </c>
      <c r="R444" s="201">
        <f>'Monthly Prep'!N91</f>
        <v>0</v>
      </c>
      <c r="S444" s="201">
        <f>'Monthly Prep'!O91</f>
        <v>0</v>
      </c>
      <c r="T444" s="201">
        <f>'Monthly Prep'!P91</f>
        <v>0</v>
      </c>
      <c r="U444" s="201">
        <f>'Monthly Prep'!Q91</f>
        <v>0</v>
      </c>
      <c r="V444" s="201">
        <f>'Monthly Prep'!R91</f>
        <v>0</v>
      </c>
      <c r="W444" s="201">
        <f>'Monthly Prep'!S91</f>
        <v>0</v>
      </c>
      <c r="X444" s="201">
        <f>'Monthly Prep'!T91</f>
        <v>0</v>
      </c>
      <c r="Y444" s="201">
        <f>'Monthly Prep'!U91</f>
        <v>0</v>
      </c>
      <c r="Z444" s="201">
        <f>'Monthly Prep'!V91</f>
        <v>0</v>
      </c>
      <c r="AA444" s="201">
        <f>'Monthly Prep'!W91</f>
        <v>0</v>
      </c>
      <c r="AB444" s="201">
        <f>'Monthly Prep'!X91</f>
        <v>0</v>
      </c>
      <c r="AC444" s="201">
        <f>'Monthly Prep'!Y91</f>
        <v>0</v>
      </c>
      <c r="AD444" s="201">
        <f>'Monthly Prep'!Z91</f>
        <v>0</v>
      </c>
      <c r="AE444" s="201">
        <f>'Monthly Prep'!AA91</f>
        <v>0</v>
      </c>
      <c r="AF444" s="201">
        <f>'Monthly Prep'!AB91</f>
        <v>0</v>
      </c>
      <c r="AG444" s="201">
        <f>'Monthly Prep'!AC91</f>
        <v>0</v>
      </c>
      <c r="AH444" s="201">
        <f>'Monthly Prep'!AD91</f>
        <v>0</v>
      </c>
      <c r="AI444" s="201">
        <f>'Monthly Prep'!AE91</f>
        <v>0</v>
      </c>
      <c r="AJ444" s="201">
        <f>'Monthly Prep'!AF91</f>
        <v>0</v>
      </c>
      <c r="AK444" s="201">
        <f>'Monthly Prep'!AG91</f>
        <v>0</v>
      </c>
      <c r="AL444" s="201">
        <f>'Monthly Prep'!AH91</f>
        <v>0</v>
      </c>
      <c r="AM444" s="184">
        <f t="shared" si="13"/>
        <v>0</v>
      </c>
      <c r="AN444" s="185" t="str">
        <f>'Monthly Prep'!B$3</f>
        <v>Monthly Prep Reporting Tool 1.0.1</v>
      </c>
      <c r="AO444" s="197">
        <f>'Monthly Prep'!AH91</f>
        <v>0</v>
      </c>
    </row>
    <row r="445" spans="1:41" x14ac:dyDescent="0.25">
      <c r="A445" s="176" t="str">
        <f t="shared" si="12"/>
        <v>202205</v>
      </c>
      <c r="B445" s="177">
        <f>'Prep Partner Performance'!AE$2</f>
        <v>2022</v>
      </c>
      <c r="C445" s="178" t="str">
        <f>'Prep Partner Performance'!Z$2</f>
        <v>05</v>
      </c>
      <c r="D445" s="176">
        <f>'Prep Partner Performance'!G$2</f>
        <v>14943</v>
      </c>
      <c r="E445" s="175" t="str">
        <f>'Prep Partner Performance'!C$2</f>
        <v>Kisima Health Centre</v>
      </c>
      <c r="F445" s="201" t="str">
        <f>'Monthly Prep'!B$86</f>
        <v>Clients who had a Refill at Month 1 Number Tested for HIV at Month 1 Re-fill</v>
      </c>
      <c r="G445" s="201" t="str">
        <f>'Monthly Prep'!C92</f>
        <v>Female Sex Workers</v>
      </c>
      <c r="H445" s="201" t="str">
        <f>'Monthly Prep'!D92</f>
        <v>MP01-84</v>
      </c>
      <c r="I445" s="201">
        <f>'Monthly Prep'!E92</f>
        <v>0</v>
      </c>
      <c r="J445" s="201">
        <f>'Monthly Prep'!F92</f>
        <v>0</v>
      </c>
      <c r="K445" s="201">
        <f>'Monthly Prep'!G92</f>
        <v>0</v>
      </c>
      <c r="L445" s="201">
        <f>'Monthly Prep'!H92</f>
        <v>0</v>
      </c>
      <c r="M445" s="201">
        <f>'Monthly Prep'!I92</f>
        <v>0</v>
      </c>
      <c r="N445" s="201">
        <f>'Monthly Prep'!J92</f>
        <v>0</v>
      </c>
      <c r="O445" s="201">
        <f>'Monthly Prep'!K92</f>
        <v>0</v>
      </c>
      <c r="P445" s="201">
        <f>'Monthly Prep'!L92</f>
        <v>0</v>
      </c>
      <c r="Q445" s="201">
        <f>'Monthly Prep'!M92</f>
        <v>0</v>
      </c>
      <c r="R445" s="201">
        <f>'Monthly Prep'!N92</f>
        <v>0</v>
      </c>
      <c r="S445" s="201">
        <f>'Monthly Prep'!O92</f>
        <v>0</v>
      </c>
      <c r="T445" s="201">
        <f>'Monthly Prep'!P92</f>
        <v>0</v>
      </c>
      <c r="U445" s="201">
        <f>'Monthly Prep'!Q92</f>
        <v>0</v>
      </c>
      <c r="V445" s="201">
        <f>'Monthly Prep'!R92</f>
        <v>0</v>
      </c>
      <c r="W445" s="201">
        <f>'Monthly Prep'!S92</f>
        <v>0</v>
      </c>
      <c r="X445" s="201">
        <f>'Monthly Prep'!T92</f>
        <v>0</v>
      </c>
      <c r="Y445" s="201">
        <f>'Monthly Prep'!U92</f>
        <v>0</v>
      </c>
      <c r="Z445" s="201">
        <f>'Monthly Prep'!V92</f>
        <v>0</v>
      </c>
      <c r="AA445" s="201">
        <f>'Monthly Prep'!W92</f>
        <v>0</v>
      </c>
      <c r="AB445" s="201">
        <f>'Monthly Prep'!X92</f>
        <v>0</v>
      </c>
      <c r="AC445" s="201">
        <f>'Monthly Prep'!Y92</f>
        <v>0</v>
      </c>
      <c r="AD445" s="201">
        <f>'Monthly Prep'!Z92</f>
        <v>0</v>
      </c>
      <c r="AE445" s="201">
        <f>'Monthly Prep'!AA92</f>
        <v>0</v>
      </c>
      <c r="AF445" s="201">
        <f>'Monthly Prep'!AB92</f>
        <v>0</v>
      </c>
      <c r="AG445" s="201">
        <f>'Monthly Prep'!AC92</f>
        <v>0</v>
      </c>
      <c r="AH445" s="201">
        <f>'Monthly Prep'!AD92</f>
        <v>0</v>
      </c>
      <c r="AI445" s="201">
        <f>'Monthly Prep'!AE92</f>
        <v>0</v>
      </c>
      <c r="AJ445" s="201">
        <f>'Monthly Prep'!AF92</f>
        <v>0</v>
      </c>
      <c r="AK445" s="201">
        <f>'Monthly Prep'!AG92</f>
        <v>0</v>
      </c>
      <c r="AL445" s="201">
        <f>'Monthly Prep'!AH92</f>
        <v>0</v>
      </c>
      <c r="AM445" s="184">
        <f t="shared" si="13"/>
        <v>0</v>
      </c>
      <c r="AN445" s="185" t="str">
        <f>'Monthly Prep'!B$3</f>
        <v>Monthly Prep Reporting Tool 1.0.1</v>
      </c>
      <c r="AO445" s="197">
        <f>'Monthly Prep'!AH92</f>
        <v>0</v>
      </c>
    </row>
    <row r="446" spans="1:41" x14ac:dyDescent="0.25">
      <c r="A446" s="176" t="str">
        <f t="shared" si="12"/>
        <v>202205</v>
      </c>
      <c r="B446" s="177">
        <f>'Prep Partner Performance'!AE$2</f>
        <v>2022</v>
      </c>
      <c r="C446" s="178" t="str">
        <f>'Prep Partner Performance'!Z$2</f>
        <v>05</v>
      </c>
      <c r="D446" s="176">
        <f>'Prep Partner Performance'!G$2</f>
        <v>14943</v>
      </c>
      <c r="E446" s="175" t="str">
        <f>'Prep Partner Performance'!C$2</f>
        <v>Kisima Health Centre</v>
      </c>
      <c r="F446" s="201" t="str">
        <f>'Monthly Prep'!B$86</f>
        <v>Clients who had a Refill at Month 1 Number Tested for HIV at Month 1 Re-fill</v>
      </c>
      <c r="G446" s="201" t="str">
        <f>'Monthly Prep'!C93</f>
        <v>General Population</v>
      </c>
      <c r="H446" s="201" t="str">
        <f>'Monthly Prep'!D93</f>
        <v>MP01-85</v>
      </c>
      <c r="I446" s="201">
        <f>'Monthly Prep'!E93</f>
        <v>0</v>
      </c>
      <c r="J446" s="201">
        <f>'Monthly Prep'!F93</f>
        <v>0</v>
      </c>
      <c r="K446" s="201">
        <f>'Monthly Prep'!G93</f>
        <v>0</v>
      </c>
      <c r="L446" s="201">
        <f>'Monthly Prep'!H93</f>
        <v>0</v>
      </c>
      <c r="M446" s="201">
        <f>'Monthly Prep'!I93</f>
        <v>0</v>
      </c>
      <c r="N446" s="201">
        <f>'Monthly Prep'!J93</f>
        <v>0</v>
      </c>
      <c r="O446" s="201">
        <f>'Monthly Prep'!K93</f>
        <v>0</v>
      </c>
      <c r="P446" s="201">
        <f>'Monthly Prep'!L93</f>
        <v>0</v>
      </c>
      <c r="Q446" s="201">
        <f>'Monthly Prep'!M93</f>
        <v>0</v>
      </c>
      <c r="R446" s="201">
        <f>'Monthly Prep'!N93</f>
        <v>0</v>
      </c>
      <c r="S446" s="201">
        <f>'Monthly Prep'!O93</f>
        <v>0</v>
      </c>
      <c r="T446" s="201">
        <f>'Monthly Prep'!P93</f>
        <v>0</v>
      </c>
      <c r="U446" s="201">
        <f>'Monthly Prep'!Q93</f>
        <v>0</v>
      </c>
      <c r="V446" s="201">
        <f>'Monthly Prep'!R93</f>
        <v>0</v>
      </c>
      <c r="W446" s="201">
        <f>'Monthly Prep'!S93</f>
        <v>0</v>
      </c>
      <c r="X446" s="201">
        <f>'Monthly Prep'!T93</f>
        <v>0</v>
      </c>
      <c r="Y446" s="201">
        <f>'Monthly Prep'!U93</f>
        <v>0</v>
      </c>
      <c r="Z446" s="201">
        <f>'Monthly Prep'!V93</f>
        <v>0</v>
      </c>
      <c r="AA446" s="201">
        <f>'Monthly Prep'!W93</f>
        <v>0</v>
      </c>
      <c r="AB446" s="201">
        <f>'Monthly Prep'!X93</f>
        <v>0</v>
      </c>
      <c r="AC446" s="201">
        <f>'Monthly Prep'!Y93</f>
        <v>0</v>
      </c>
      <c r="AD446" s="201">
        <f>'Monthly Prep'!Z93</f>
        <v>0</v>
      </c>
      <c r="AE446" s="201">
        <f>'Monthly Prep'!AA93</f>
        <v>0</v>
      </c>
      <c r="AF446" s="201">
        <f>'Monthly Prep'!AB93</f>
        <v>0</v>
      </c>
      <c r="AG446" s="201">
        <f>'Monthly Prep'!AC93</f>
        <v>0</v>
      </c>
      <c r="AH446" s="201">
        <f>'Monthly Prep'!AD93</f>
        <v>0</v>
      </c>
      <c r="AI446" s="201">
        <f>'Monthly Prep'!AE93</f>
        <v>0</v>
      </c>
      <c r="AJ446" s="201">
        <f>'Monthly Prep'!AF93</f>
        <v>0</v>
      </c>
      <c r="AK446" s="201">
        <f>'Monthly Prep'!AG93</f>
        <v>0</v>
      </c>
      <c r="AL446" s="201">
        <f>'Monthly Prep'!AH93</f>
        <v>0</v>
      </c>
      <c r="AM446" s="184">
        <f t="shared" si="13"/>
        <v>0</v>
      </c>
      <c r="AN446" s="185" t="str">
        <f>'Monthly Prep'!B$3</f>
        <v>Monthly Prep Reporting Tool 1.0.1</v>
      </c>
      <c r="AO446" s="197">
        <f>'Monthly Prep'!AH93</f>
        <v>0</v>
      </c>
    </row>
    <row r="447" spans="1:41" s="194" customFormat="1" x14ac:dyDescent="0.25">
      <c r="A447" s="190" t="str">
        <f t="shared" si="12"/>
        <v>202205</v>
      </c>
      <c r="B447" s="191">
        <f>'Prep Partner Performance'!AE$2</f>
        <v>2022</v>
      </c>
      <c r="C447" s="192" t="str">
        <f>'Prep Partner Performance'!Z$2</f>
        <v>05</v>
      </c>
      <c r="D447" s="190">
        <f>'Prep Partner Performance'!G$2</f>
        <v>14943</v>
      </c>
      <c r="E447" s="193" t="str">
        <f>'Prep Partner Performance'!C$2</f>
        <v>Kisima Health Centre</v>
      </c>
      <c r="F447" s="198" t="str">
        <f>'Monthly Prep'!B$86</f>
        <v>Clients who had a Refill at Month 1 Number Tested for HIV at Month 1 Re-fill</v>
      </c>
      <c r="G447" s="198" t="str">
        <f>'Monthly Prep'!C94</f>
        <v>Men at High Risk</v>
      </c>
      <c r="H447" s="198" t="str">
        <f>'Monthly Prep'!D94</f>
        <v>MP01-86</v>
      </c>
      <c r="I447" s="198">
        <f>'Monthly Prep'!E94</f>
        <v>0</v>
      </c>
      <c r="J447" s="198">
        <f>'Monthly Prep'!F94</f>
        <v>0</v>
      </c>
      <c r="K447" s="198">
        <f>'Monthly Prep'!G94</f>
        <v>0</v>
      </c>
      <c r="L447" s="198">
        <f>'Monthly Prep'!H94</f>
        <v>0</v>
      </c>
      <c r="M447" s="198">
        <f>'Monthly Prep'!I94</f>
        <v>0</v>
      </c>
      <c r="N447" s="198">
        <f>'Monthly Prep'!J94</f>
        <v>0</v>
      </c>
      <c r="O447" s="198">
        <f>'Monthly Prep'!K94</f>
        <v>0</v>
      </c>
      <c r="P447" s="198">
        <f>'Monthly Prep'!L94</f>
        <v>0</v>
      </c>
      <c r="Q447" s="198">
        <f>'Monthly Prep'!M94</f>
        <v>0</v>
      </c>
      <c r="R447" s="198">
        <f>'Monthly Prep'!N94</f>
        <v>0</v>
      </c>
      <c r="S447" s="198">
        <f>'Monthly Prep'!O94</f>
        <v>0</v>
      </c>
      <c r="T447" s="198">
        <f>'Monthly Prep'!P94</f>
        <v>0</v>
      </c>
      <c r="U447" s="198">
        <f>'Monthly Prep'!Q94</f>
        <v>0</v>
      </c>
      <c r="V447" s="198">
        <f>'Monthly Prep'!R94</f>
        <v>0</v>
      </c>
      <c r="W447" s="198">
        <f>'Monthly Prep'!S94</f>
        <v>0</v>
      </c>
      <c r="X447" s="198">
        <f>'Monthly Prep'!T94</f>
        <v>0</v>
      </c>
      <c r="Y447" s="198">
        <f>'Monthly Prep'!U94</f>
        <v>0</v>
      </c>
      <c r="Z447" s="198">
        <f>'Monthly Prep'!V94</f>
        <v>0</v>
      </c>
      <c r="AA447" s="198">
        <f>'Monthly Prep'!W94</f>
        <v>0</v>
      </c>
      <c r="AB447" s="198">
        <f>'Monthly Prep'!X94</f>
        <v>0</v>
      </c>
      <c r="AC447" s="198">
        <f>'Monthly Prep'!Y94</f>
        <v>0</v>
      </c>
      <c r="AD447" s="198">
        <f>'Monthly Prep'!Z94</f>
        <v>0</v>
      </c>
      <c r="AE447" s="198">
        <f>'Monthly Prep'!AA94</f>
        <v>0</v>
      </c>
      <c r="AF447" s="198">
        <f>'Monthly Prep'!AB94</f>
        <v>0</v>
      </c>
      <c r="AG447" s="198">
        <f>'Monthly Prep'!AC94</f>
        <v>0</v>
      </c>
      <c r="AH447" s="198">
        <f>'Monthly Prep'!AD94</f>
        <v>0</v>
      </c>
      <c r="AI447" s="198">
        <f>'Monthly Prep'!AE94</f>
        <v>0</v>
      </c>
      <c r="AJ447" s="198">
        <f>'Monthly Prep'!AF94</f>
        <v>0</v>
      </c>
      <c r="AK447" s="198">
        <f>'Monthly Prep'!AG94</f>
        <v>0</v>
      </c>
      <c r="AL447" s="198">
        <f>'Monthly Prep'!AH94</f>
        <v>0</v>
      </c>
      <c r="AM447" s="198">
        <f t="shared" si="13"/>
        <v>0</v>
      </c>
      <c r="AN447" s="198" t="str">
        <f>'Monthly Prep'!B$3</f>
        <v>Monthly Prep Reporting Tool 1.0.1</v>
      </c>
      <c r="AO447" s="197">
        <f>'Monthly Prep'!AH94</f>
        <v>0</v>
      </c>
    </row>
    <row r="448" spans="1:41" s="195" customFormat="1" x14ac:dyDescent="0.25">
      <c r="A448" s="179" t="str">
        <f t="shared" si="12"/>
        <v>202205</v>
      </c>
      <c r="B448" s="180">
        <f>'Prep Partner Performance'!AE$2</f>
        <v>2022</v>
      </c>
      <c r="C448" s="181" t="str">
        <f>'Prep Partner Performance'!Z$2</f>
        <v>05</v>
      </c>
      <c r="D448" s="179">
        <f>'Prep Partner Performance'!G$2</f>
        <v>14943</v>
      </c>
      <c r="E448" s="182" t="str">
        <f>'Prep Partner Performance'!C$2</f>
        <v>Kisima Health Centre</v>
      </c>
      <c r="F448" s="199">
        <f>'Monthly Prep'!B98</f>
        <v>0</v>
      </c>
      <c r="G448" s="199" t="str">
        <f>'Monthly Prep'!C98</f>
        <v>Sero -Discodant Couple</v>
      </c>
      <c r="H448" s="199" t="str">
        <f>'Monthly Prep'!D98</f>
        <v>MP01-90</v>
      </c>
      <c r="I448" s="199">
        <f>'Monthly Prep'!E98</f>
        <v>0</v>
      </c>
      <c r="J448" s="199">
        <f>'Monthly Prep'!F98</f>
        <v>0</v>
      </c>
      <c r="K448" s="199">
        <f>'Monthly Prep'!G98</f>
        <v>0</v>
      </c>
      <c r="L448" s="199">
        <f>'Monthly Prep'!H98</f>
        <v>0</v>
      </c>
      <c r="M448" s="199">
        <f>'Monthly Prep'!I98</f>
        <v>0</v>
      </c>
      <c r="N448" s="199">
        <f>'Monthly Prep'!J98</f>
        <v>0</v>
      </c>
      <c r="O448" s="199">
        <f>'Monthly Prep'!K98</f>
        <v>0</v>
      </c>
      <c r="P448" s="199">
        <f>'Monthly Prep'!L98</f>
        <v>0</v>
      </c>
      <c r="Q448" s="199">
        <f>'Monthly Prep'!M98</f>
        <v>0</v>
      </c>
      <c r="R448" s="199">
        <f>'Monthly Prep'!N98</f>
        <v>0</v>
      </c>
      <c r="S448" s="199">
        <f>'Monthly Prep'!O98</f>
        <v>0</v>
      </c>
      <c r="T448" s="199">
        <f>'Monthly Prep'!P98</f>
        <v>0</v>
      </c>
      <c r="U448" s="199">
        <f>'Monthly Prep'!Q98</f>
        <v>0</v>
      </c>
      <c r="V448" s="199">
        <f>'Monthly Prep'!R98</f>
        <v>0</v>
      </c>
      <c r="W448" s="199">
        <f>'Monthly Prep'!S98</f>
        <v>0</v>
      </c>
      <c r="X448" s="199">
        <f>'Monthly Prep'!T98</f>
        <v>0</v>
      </c>
      <c r="Y448" s="199">
        <f>'Monthly Prep'!U98</f>
        <v>0</v>
      </c>
      <c r="Z448" s="199">
        <f>'Monthly Prep'!V98</f>
        <v>0</v>
      </c>
      <c r="AA448" s="199">
        <f>'Monthly Prep'!W98</f>
        <v>0</v>
      </c>
      <c r="AB448" s="199">
        <f>'Monthly Prep'!X98</f>
        <v>0</v>
      </c>
      <c r="AC448" s="199">
        <f>'Monthly Prep'!Y98</f>
        <v>0</v>
      </c>
      <c r="AD448" s="199">
        <f>'Monthly Prep'!Z98</f>
        <v>0</v>
      </c>
      <c r="AE448" s="199">
        <f>'Monthly Prep'!AA98</f>
        <v>0</v>
      </c>
      <c r="AF448" s="199">
        <f>'Monthly Prep'!AB98</f>
        <v>0</v>
      </c>
      <c r="AG448" s="199">
        <f>'Monthly Prep'!AC98</f>
        <v>0</v>
      </c>
      <c r="AH448" s="199">
        <f>'Monthly Prep'!AD98</f>
        <v>0</v>
      </c>
      <c r="AI448" s="199">
        <f>'Monthly Prep'!AE98</f>
        <v>0</v>
      </c>
      <c r="AJ448" s="199">
        <f>'Monthly Prep'!AF98</f>
        <v>0</v>
      </c>
      <c r="AK448" s="199">
        <f>'Monthly Prep'!AG98</f>
        <v>0</v>
      </c>
      <c r="AL448" s="199">
        <f>'Monthly Prep'!AH98</f>
        <v>0</v>
      </c>
      <c r="AM448" s="199">
        <f t="shared" si="13"/>
        <v>0</v>
      </c>
      <c r="AN448" s="199" t="str">
        <f>'Monthly Prep'!B$3</f>
        <v>Monthly Prep Reporting Tool 1.0.1</v>
      </c>
      <c r="AO448" s="197">
        <f>'Monthly Prep'!AH98</f>
        <v>0</v>
      </c>
    </row>
    <row r="449" spans="1:41" x14ac:dyDescent="0.25">
      <c r="A449" s="176" t="str">
        <f t="shared" si="12"/>
        <v>202205</v>
      </c>
      <c r="B449" s="177">
        <f>'Prep Partner Performance'!AE$2</f>
        <v>2022</v>
      </c>
      <c r="C449" s="178" t="str">
        <f>'Prep Partner Performance'!Z$2</f>
        <v>05</v>
      </c>
      <c r="D449" s="176">
        <f>'Prep Partner Performance'!G$2</f>
        <v>14943</v>
      </c>
      <c r="E449" s="175" t="str">
        <f>'Prep Partner Performance'!C$2</f>
        <v>Kisima Health Centre</v>
      </c>
      <c r="F449" s="201">
        <f>'Monthly Prep'!B$98</f>
        <v>0</v>
      </c>
      <c r="G449" s="201" t="str">
        <f>'Monthly Prep'!C99</f>
        <v>Men who have Sex with Men</v>
      </c>
      <c r="H449" s="201" t="str">
        <f>'Monthly Prep'!D99</f>
        <v>MP01-91</v>
      </c>
      <c r="I449" s="201">
        <f>'Monthly Prep'!E99</f>
        <v>0</v>
      </c>
      <c r="J449" s="201">
        <f>'Monthly Prep'!F99</f>
        <v>0</v>
      </c>
      <c r="K449" s="201">
        <f>'Monthly Prep'!G99</f>
        <v>0</v>
      </c>
      <c r="L449" s="201">
        <f>'Monthly Prep'!H99</f>
        <v>0</v>
      </c>
      <c r="M449" s="201">
        <f>'Monthly Prep'!I99</f>
        <v>0</v>
      </c>
      <c r="N449" s="201">
        <f>'Monthly Prep'!J99</f>
        <v>0</v>
      </c>
      <c r="O449" s="201">
        <f>'Monthly Prep'!K99</f>
        <v>0</v>
      </c>
      <c r="P449" s="201">
        <f>'Monthly Prep'!L99</f>
        <v>0</v>
      </c>
      <c r="Q449" s="201">
        <f>'Monthly Prep'!M99</f>
        <v>0</v>
      </c>
      <c r="R449" s="201">
        <f>'Monthly Prep'!N99</f>
        <v>0</v>
      </c>
      <c r="S449" s="201">
        <f>'Monthly Prep'!O99</f>
        <v>0</v>
      </c>
      <c r="T449" s="201">
        <f>'Monthly Prep'!P99</f>
        <v>0</v>
      </c>
      <c r="U449" s="201">
        <f>'Monthly Prep'!Q99</f>
        <v>0</v>
      </c>
      <c r="V449" s="201">
        <f>'Monthly Prep'!R99</f>
        <v>0</v>
      </c>
      <c r="W449" s="201">
        <f>'Monthly Prep'!S99</f>
        <v>0</v>
      </c>
      <c r="X449" s="201">
        <f>'Monthly Prep'!T99</f>
        <v>0</v>
      </c>
      <c r="Y449" s="201">
        <f>'Monthly Prep'!U99</f>
        <v>0</v>
      </c>
      <c r="Z449" s="201">
        <f>'Monthly Prep'!V99</f>
        <v>0</v>
      </c>
      <c r="AA449" s="201">
        <f>'Monthly Prep'!W99</f>
        <v>0</v>
      </c>
      <c r="AB449" s="201">
        <f>'Monthly Prep'!X99</f>
        <v>0</v>
      </c>
      <c r="AC449" s="201">
        <f>'Monthly Prep'!Y99</f>
        <v>0</v>
      </c>
      <c r="AD449" s="201">
        <f>'Monthly Prep'!Z99</f>
        <v>0</v>
      </c>
      <c r="AE449" s="201">
        <f>'Monthly Prep'!AA99</f>
        <v>0</v>
      </c>
      <c r="AF449" s="201">
        <f>'Monthly Prep'!AB99</f>
        <v>0</v>
      </c>
      <c r="AG449" s="201">
        <f>'Monthly Prep'!AC99</f>
        <v>0</v>
      </c>
      <c r="AH449" s="201">
        <f>'Monthly Prep'!AD99</f>
        <v>0</v>
      </c>
      <c r="AI449" s="201">
        <f>'Monthly Prep'!AE99</f>
        <v>0</v>
      </c>
      <c r="AJ449" s="201">
        <f>'Monthly Prep'!AF99</f>
        <v>0</v>
      </c>
      <c r="AK449" s="201">
        <f>'Monthly Prep'!AG99</f>
        <v>0</v>
      </c>
      <c r="AL449" s="201">
        <f>'Monthly Prep'!AH99</f>
        <v>0</v>
      </c>
      <c r="AM449" s="184">
        <f t="shared" si="13"/>
        <v>0</v>
      </c>
      <c r="AN449" s="185" t="str">
        <f>'Monthly Prep'!B$3</f>
        <v>Monthly Prep Reporting Tool 1.0.1</v>
      </c>
      <c r="AO449" s="197">
        <f>'Monthly Prep'!AH99</f>
        <v>0</v>
      </c>
    </row>
    <row r="450" spans="1:41" x14ac:dyDescent="0.25">
      <c r="A450" s="176" t="str">
        <f t="shared" si="12"/>
        <v>202205</v>
      </c>
      <c r="B450" s="177">
        <f>'Prep Partner Performance'!AE$2</f>
        <v>2022</v>
      </c>
      <c r="C450" s="178" t="str">
        <f>'Prep Partner Performance'!Z$2</f>
        <v>05</v>
      </c>
      <c r="D450" s="176">
        <f>'Prep Partner Performance'!G$2</f>
        <v>14943</v>
      </c>
      <c r="E450" s="175" t="str">
        <f>'Prep Partner Performance'!C$2</f>
        <v>Kisima Health Centre</v>
      </c>
      <c r="F450" s="201">
        <f>'Monthly Prep'!B$98</f>
        <v>0</v>
      </c>
      <c r="G450" s="201" t="str">
        <f>'Monthly Prep'!C100</f>
        <v>Adolescent Girls and Young Women (AGYW)</v>
      </c>
      <c r="H450" s="201" t="str">
        <f>'Monthly Prep'!D100</f>
        <v>MP01-92</v>
      </c>
      <c r="I450" s="201">
        <f>'Monthly Prep'!E100</f>
        <v>0</v>
      </c>
      <c r="J450" s="201">
        <f>'Monthly Prep'!F100</f>
        <v>0</v>
      </c>
      <c r="K450" s="201">
        <f>'Monthly Prep'!G100</f>
        <v>0</v>
      </c>
      <c r="L450" s="201">
        <f>'Monthly Prep'!H100</f>
        <v>0</v>
      </c>
      <c r="M450" s="201">
        <f>'Monthly Prep'!I100</f>
        <v>0</v>
      </c>
      <c r="N450" s="201">
        <f>'Monthly Prep'!J100</f>
        <v>0</v>
      </c>
      <c r="O450" s="201">
        <f>'Monthly Prep'!K100</f>
        <v>0</v>
      </c>
      <c r="P450" s="201">
        <f>'Monthly Prep'!L100</f>
        <v>0</v>
      </c>
      <c r="Q450" s="201">
        <f>'Monthly Prep'!M100</f>
        <v>0</v>
      </c>
      <c r="R450" s="201">
        <f>'Monthly Prep'!N100</f>
        <v>0</v>
      </c>
      <c r="S450" s="201">
        <f>'Monthly Prep'!O100</f>
        <v>0</v>
      </c>
      <c r="T450" s="201">
        <f>'Monthly Prep'!P100</f>
        <v>0</v>
      </c>
      <c r="U450" s="201">
        <f>'Monthly Prep'!Q100</f>
        <v>0</v>
      </c>
      <c r="V450" s="201">
        <f>'Monthly Prep'!R100</f>
        <v>0</v>
      </c>
      <c r="W450" s="201">
        <f>'Monthly Prep'!S100</f>
        <v>0</v>
      </c>
      <c r="X450" s="201">
        <f>'Monthly Prep'!T100</f>
        <v>0</v>
      </c>
      <c r="Y450" s="201">
        <f>'Monthly Prep'!U100</f>
        <v>0</v>
      </c>
      <c r="Z450" s="201">
        <f>'Monthly Prep'!V100</f>
        <v>0</v>
      </c>
      <c r="AA450" s="201">
        <f>'Monthly Prep'!W100</f>
        <v>0</v>
      </c>
      <c r="AB450" s="201">
        <f>'Monthly Prep'!X100</f>
        <v>0</v>
      </c>
      <c r="AC450" s="201">
        <f>'Monthly Prep'!Y100</f>
        <v>0</v>
      </c>
      <c r="AD450" s="201">
        <f>'Monthly Prep'!Z100</f>
        <v>0</v>
      </c>
      <c r="AE450" s="201">
        <f>'Monthly Prep'!AA100</f>
        <v>0</v>
      </c>
      <c r="AF450" s="201">
        <f>'Monthly Prep'!AB100</f>
        <v>0</v>
      </c>
      <c r="AG450" s="201">
        <f>'Monthly Prep'!AC100</f>
        <v>0</v>
      </c>
      <c r="AH450" s="201">
        <f>'Monthly Prep'!AD100</f>
        <v>0</v>
      </c>
      <c r="AI450" s="201">
        <f>'Monthly Prep'!AE100</f>
        <v>0</v>
      </c>
      <c r="AJ450" s="201">
        <f>'Monthly Prep'!AF100</f>
        <v>0</v>
      </c>
      <c r="AK450" s="201">
        <f>'Monthly Prep'!AG100</f>
        <v>0</v>
      </c>
      <c r="AL450" s="201">
        <f>'Monthly Prep'!AH100</f>
        <v>0</v>
      </c>
      <c r="AM450" s="184">
        <f t="shared" si="13"/>
        <v>0</v>
      </c>
      <c r="AN450" s="185" t="str">
        <f>'Monthly Prep'!B$3</f>
        <v>Monthly Prep Reporting Tool 1.0.1</v>
      </c>
      <c r="AO450" s="197">
        <f>'Monthly Prep'!AH100</f>
        <v>0</v>
      </c>
    </row>
    <row r="451" spans="1:41" x14ac:dyDescent="0.25">
      <c r="A451" s="176" t="str">
        <f t="shared" ref="A451:A514" si="14">B451&amp;C451</f>
        <v>202205</v>
      </c>
      <c r="B451" s="177">
        <f>'Prep Partner Performance'!AE$2</f>
        <v>2022</v>
      </c>
      <c r="C451" s="178" t="str">
        <f>'Prep Partner Performance'!Z$2</f>
        <v>05</v>
      </c>
      <c r="D451" s="176">
        <f>'Prep Partner Performance'!G$2</f>
        <v>14943</v>
      </c>
      <c r="E451" s="175" t="str">
        <f>'Prep Partner Performance'!C$2</f>
        <v>Kisima Health Centre</v>
      </c>
      <c r="F451" s="201">
        <f>'Monthly Prep'!B$98</f>
        <v>0</v>
      </c>
      <c r="G451" s="201" t="str">
        <f>'Monthly Prep'!C101</f>
        <v>Female Sex Workers</v>
      </c>
      <c r="H451" s="201" t="str">
        <f>'Monthly Prep'!D101</f>
        <v>MP01-93</v>
      </c>
      <c r="I451" s="201">
        <f>'Monthly Prep'!E101</f>
        <v>0</v>
      </c>
      <c r="J451" s="201">
        <f>'Monthly Prep'!F101</f>
        <v>0</v>
      </c>
      <c r="K451" s="201">
        <f>'Monthly Prep'!G101</f>
        <v>0</v>
      </c>
      <c r="L451" s="201">
        <f>'Monthly Prep'!H101</f>
        <v>0</v>
      </c>
      <c r="M451" s="201">
        <f>'Monthly Prep'!I101</f>
        <v>0</v>
      </c>
      <c r="N451" s="201">
        <f>'Monthly Prep'!J101</f>
        <v>0</v>
      </c>
      <c r="O451" s="201">
        <f>'Monthly Prep'!K101</f>
        <v>0</v>
      </c>
      <c r="P451" s="201">
        <f>'Monthly Prep'!L101</f>
        <v>0</v>
      </c>
      <c r="Q451" s="201">
        <f>'Monthly Prep'!M101</f>
        <v>0</v>
      </c>
      <c r="R451" s="201">
        <f>'Monthly Prep'!N101</f>
        <v>0</v>
      </c>
      <c r="S451" s="201">
        <f>'Monthly Prep'!O101</f>
        <v>0</v>
      </c>
      <c r="T451" s="201">
        <f>'Monthly Prep'!P101</f>
        <v>0</v>
      </c>
      <c r="U451" s="201">
        <f>'Monthly Prep'!Q101</f>
        <v>0</v>
      </c>
      <c r="V451" s="201">
        <f>'Monthly Prep'!R101</f>
        <v>0</v>
      </c>
      <c r="W451" s="201">
        <f>'Monthly Prep'!S101</f>
        <v>0</v>
      </c>
      <c r="X451" s="201">
        <f>'Monthly Prep'!T101</f>
        <v>0</v>
      </c>
      <c r="Y451" s="201">
        <f>'Monthly Prep'!U101</f>
        <v>0</v>
      </c>
      <c r="Z451" s="201">
        <f>'Monthly Prep'!V101</f>
        <v>0</v>
      </c>
      <c r="AA451" s="201">
        <f>'Monthly Prep'!W101</f>
        <v>0</v>
      </c>
      <c r="AB451" s="201">
        <f>'Monthly Prep'!X101</f>
        <v>0</v>
      </c>
      <c r="AC451" s="201">
        <f>'Monthly Prep'!Y101</f>
        <v>0</v>
      </c>
      <c r="AD451" s="201">
        <f>'Monthly Prep'!Z101</f>
        <v>0</v>
      </c>
      <c r="AE451" s="201">
        <f>'Monthly Prep'!AA101</f>
        <v>0</v>
      </c>
      <c r="AF451" s="201">
        <f>'Monthly Prep'!AB101</f>
        <v>0</v>
      </c>
      <c r="AG451" s="201">
        <f>'Monthly Prep'!AC101</f>
        <v>0</v>
      </c>
      <c r="AH451" s="201">
        <f>'Monthly Prep'!AD101</f>
        <v>0</v>
      </c>
      <c r="AI451" s="201">
        <f>'Monthly Prep'!AE101</f>
        <v>0</v>
      </c>
      <c r="AJ451" s="201">
        <f>'Monthly Prep'!AF101</f>
        <v>0</v>
      </c>
      <c r="AK451" s="201">
        <f>'Monthly Prep'!AG101</f>
        <v>0</v>
      </c>
      <c r="AL451" s="201">
        <f>'Monthly Prep'!AH101</f>
        <v>0</v>
      </c>
      <c r="AM451" s="184">
        <f t="shared" si="13"/>
        <v>0</v>
      </c>
      <c r="AN451" s="185" t="str">
        <f>'Monthly Prep'!B$3</f>
        <v>Monthly Prep Reporting Tool 1.0.1</v>
      </c>
      <c r="AO451" s="197">
        <f>'Monthly Prep'!AH101</f>
        <v>0</v>
      </c>
    </row>
    <row r="452" spans="1:41" x14ac:dyDescent="0.25">
      <c r="A452" s="176" t="str">
        <f t="shared" si="14"/>
        <v>202205</v>
      </c>
      <c r="B452" s="177">
        <f>'Prep Partner Performance'!AE$2</f>
        <v>2022</v>
      </c>
      <c r="C452" s="178" t="str">
        <f>'Prep Partner Performance'!Z$2</f>
        <v>05</v>
      </c>
      <c r="D452" s="176">
        <f>'Prep Partner Performance'!G$2</f>
        <v>14943</v>
      </c>
      <c r="E452" s="175" t="str">
        <f>'Prep Partner Performance'!C$2</f>
        <v>Kisima Health Centre</v>
      </c>
      <c r="F452" s="201">
        <f>'Monthly Prep'!B$98</f>
        <v>0</v>
      </c>
      <c r="G452" s="201" t="str">
        <f>'Monthly Prep'!C102</f>
        <v>General Population</v>
      </c>
      <c r="H452" s="201" t="str">
        <f>'Monthly Prep'!D102</f>
        <v>MP01-94</v>
      </c>
      <c r="I452" s="201">
        <f>'Monthly Prep'!E102</f>
        <v>0</v>
      </c>
      <c r="J452" s="201">
        <f>'Monthly Prep'!F102</f>
        <v>0</v>
      </c>
      <c r="K452" s="201">
        <f>'Monthly Prep'!G102</f>
        <v>0</v>
      </c>
      <c r="L452" s="201">
        <f>'Monthly Prep'!H102</f>
        <v>0</v>
      </c>
      <c r="M452" s="201">
        <f>'Monthly Prep'!I102</f>
        <v>0</v>
      </c>
      <c r="N452" s="201">
        <f>'Monthly Prep'!J102</f>
        <v>0</v>
      </c>
      <c r="O452" s="201">
        <f>'Monthly Prep'!K102</f>
        <v>0</v>
      </c>
      <c r="P452" s="201">
        <f>'Monthly Prep'!L102</f>
        <v>0</v>
      </c>
      <c r="Q452" s="201">
        <f>'Monthly Prep'!M102</f>
        <v>0</v>
      </c>
      <c r="R452" s="201">
        <f>'Monthly Prep'!N102</f>
        <v>0</v>
      </c>
      <c r="S452" s="201">
        <f>'Monthly Prep'!O102</f>
        <v>0</v>
      </c>
      <c r="T452" s="201">
        <f>'Monthly Prep'!P102</f>
        <v>0</v>
      </c>
      <c r="U452" s="201">
        <f>'Monthly Prep'!Q102</f>
        <v>0</v>
      </c>
      <c r="V452" s="201">
        <f>'Monthly Prep'!R102</f>
        <v>0</v>
      </c>
      <c r="W452" s="201">
        <f>'Monthly Prep'!S102</f>
        <v>0</v>
      </c>
      <c r="X452" s="201">
        <f>'Monthly Prep'!T102</f>
        <v>0</v>
      </c>
      <c r="Y452" s="201">
        <f>'Monthly Prep'!U102</f>
        <v>0</v>
      </c>
      <c r="Z452" s="201">
        <f>'Monthly Prep'!V102</f>
        <v>0</v>
      </c>
      <c r="AA452" s="201">
        <f>'Monthly Prep'!W102</f>
        <v>0</v>
      </c>
      <c r="AB452" s="201">
        <f>'Monthly Prep'!X102</f>
        <v>0</v>
      </c>
      <c r="AC452" s="201">
        <f>'Monthly Prep'!Y102</f>
        <v>0</v>
      </c>
      <c r="AD452" s="201">
        <f>'Monthly Prep'!Z102</f>
        <v>0</v>
      </c>
      <c r="AE452" s="201">
        <f>'Monthly Prep'!AA102</f>
        <v>0</v>
      </c>
      <c r="AF452" s="201">
        <f>'Monthly Prep'!AB102</f>
        <v>0</v>
      </c>
      <c r="AG452" s="201">
        <f>'Monthly Prep'!AC102</f>
        <v>0</v>
      </c>
      <c r="AH452" s="201">
        <f>'Monthly Prep'!AD102</f>
        <v>0</v>
      </c>
      <c r="AI452" s="201">
        <f>'Monthly Prep'!AE102</f>
        <v>0</v>
      </c>
      <c r="AJ452" s="201">
        <f>'Monthly Prep'!AF102</f>
        <v>0</v>
      </c>
      <c r="AK452" s="201">
        <f>'Monthly Prep'!AG102</f>
        <v>0</v>
      </c>
      <c r="AL452" s="201">
        <f>'Monthly Prep'!AH102</f>
        <v>0</v>
      </c>
      <c r="AM452" s="184">
        <f t="shared" ref="AM452:AM515" si="15">SUM(I452:AL452)</f>
        <v>0</v>
      </c>
      <c r="AN452" s="185" t="str">
        <f>'Monthly Prep'!B$3</f>
        <v>Monthly Prep Reporting Tool 1.0.1</v>
      </c>
      <c r="AO452" s="197">
        <f>'Monthly Prep'!AH102</f>
        <v>0</v>
      </c>
    </row>
    <row r="453" spans="1:41" x14ac:dyDescent="0.25">
      <c r="A453" s="176" t="str">
        <f t="shared" si="14"/>
        <v>202205</v>
      </c>
      <c r="B453" s="177">
        <f>'Prep Partner Performance'!AE$2</f>
        <v>2022</v>
      </c>
      <c r="C453" s="178" t="str">
        <f>'Prep Partner Performance'!Z$2</f>
        <v>05</v>
      </c>
      <c r="D453" s="176">
        <f>'Prep Partner Performance'!G$2</f>
        <v>14943</v>
      </c>
      <c r="E453" s="175" t="str">
        <f>'Prep Partner Performance'!C$2</f>
        <v>Kisima Health Centre</v>
      </c>
      <c r="F453" s="201">
        <f>'Monthly Prep'!B$98</f>
        <v>0</v>
      </c>
      <c r="G453" s="201" t="str">
        <f>'Monthly Prep'!C103</f>
        <v>Men at High Risk</v>
      </c>
      <c r="H453" s="201" t="str">
        <f>'Monthly Prep'!D103</f>
        <v>MP01-95</v>
      </c>
      <c r="I453" s="201">
        <f>'Monthly Prep'!E103</f>
        <v>0</v>
      </c>
      <c r="J453" s="201">
        <f>'Monthly Prep'!F103</f>
        <v>0</v>
      </c>
      <c r="K453" s="201">
        <f>'Monthly Prep'!G103</f>
        <v>0</v>
      </c>
      <c r="L453" s="201">
        <f>'Monthly Prep'!H103</f>
        <v>0</v>
      </c>
      <c r="M453" s="201">
        <f>'Monthly Prep'!I103</f>
        <v>0</v>
      </c>
      <c r="N453" s="201">
        <f>'Monthly Prep'!J103</f>
        <v>0</v>
      </c>
      <c r="O453" s="201">
        <f>'Monthly Prep'!K103</f>
        <v>0</v>
      </c>
      <c r="P453" s="201">
        <f>'Monthly Prep'!L103</f>
        <v>0</v>
      </c>
      <c r="Q453" s="201">
        <f>'Monthly Prep'!M103</f>
        <v>0</v>
      </c>
      <c r="R453" s="201">
        <f>'Monthly Prep'!N103</f>
        <v>0</v>
      </c>
      <c r="S453" s="201">
        <f>'Monthly Prep'!O103</f>
        <v>0</v>
      </c>
      <c r="T453" s="201">
        <f>'Monthly Prep'!P103</f>
        <v>0</v>
      </c>
      <c r="U453" s="201">
        <f>'Monthly Prep'!Q103</f>
        <v>0</v>
      </c>
      <c r="V453" s="201">
        <f>'Monthly Prep'!R103</f>
        <v>0</v>
      </c>
      <c r="W453" s="201">
        <f>'Monthly Prep'!S103</f>
        <v>0</v>
      </c>
      <c r="X453" s="201">
        <f>'Monthly Prep'!T103</f>
        <v>0</v>
      </c>
      <c r="Y453" s="201">
        <f>'Monthly Prep'!U103</f>
        <v>0</v>
      </c>
      <c r="Z453" s="201">
        <f>'Monthly Prep'!V103</f>
        <v>0</v>
      </c>
      <c r="AA453" s="201">
        <f>'Monthly Prep'!W103</f>
        <v>0</v>
      </c>
      <c r="AB453" s="201">
        <f>'Monthly Prep'!X103</f>
        <v>0</v>
      </c>
      <c r="AC453" s="201">
        <f>'Monthly Prep'!Y103</f>
        <v>0</v>
      </c>
      <c r="AD453" s="201">
        <f>'Monthly Prep'!Z103</f>
        <v>0</v>
      </c>
      <c r="AE453" s="201">
        <f>'Monthly Prep'!AA103</f>
        <v>0</v>
      </c>
      <c r="AF453" s="201">
        <f>'Monthly Prep'!AB103</f>
        <v>0</v>
      </c>
      <c r="AG453" s="201">
        <f>'Monthly Prep'!AC103</f>
        <v>0</v>
      </c>
      <c r="AH453" s="201">
        <f>'Monthly Prep'!AD103</f>
        <v>0</v>
      </c>
      <c r="AI453" s="201">
        <f>'Monthly Prep'!AE103</f>
        <v>0</v>
      </c>
      <c r="AJ453" s="201">
        <f>'Monthly Prep'!AF103</f>
        <v>0</v>
      </c>
      <c r="AK453" s="201">
        <f>'Monthly Prep'!AG103</f>
        <v>0</v>
      </c>
      <c r="AL453" s="201">
        <f>'Monthly Prep'!AH103</f>
        <v>0</v>
      </c>
      <c r="AM453" s="184">
        <f t="shared" si="15"/>
        <v>0</v>
      </c>
      <c r="AN453" s="185" t="str">
        <f>'Monthly Prep'!B$3</f>
        <v>Monthly Prep Reporting Tool 1.0.1</v>
      </c>
      <c r="AO453" s="197">
        <f>'Monthly Prep'!AH103</f>
        <v>0</v>
      </c>
    </row>
    <row r="454" spans="1:41" x14ac:dyDescent="0.25">
      <c r="A454" s="176" t="str">
        <f t="shared" si="14"/>
        <v>202205</v>
      </c>
      <c r="B454" s="177">
        <f>'Prep Partner Performance'!AE$2</f>
        <v>2022</v>
      </c>
      <c r="C454" s="178" t="str">
        <f>'Prep Partner Performance'!Z$2</f>
        <v>05</v>
      </c>
      <c r="D454" s="176">
        <f>'Prep Partner Performance'!G$2</f>
        <v>14943</v>
      </c>
      <c r="E454" s="175" t="str">
        <f>'Prep Partner Performance'!C$2</f>
        <v>Kisima Health Centre</v>
      </c>
      <c r="F454" s="201">
        <f>'Monthly Prep'!B$98</f>
        <v>0</v>
      </c>
      <c r="G454" s="201" t="str">
        <f>'Monthly Prep'!C104</f>
        <v>PBFW Breastfeeding</v>
      </c>
      <c r="H454" s="201" t="str">
        <f>'Monthly Prep'!D104</f>
        <v>MP01-96</v>
      </c>
      <c r="I454" s="201">
        <f>'Monthly Prep'!E104</f>
        <v>0</v>
      </c>
      <c r="J454" s="201">
        <f>'Monthly Prep'!F104</f>
        <v>0</v>
      </c>
      <c r="K454" s="201">
        <f>'Monthly Prep'!G104</f>
        <v>0</v>
      </c>
      <c r="L454" s="201">
        <f>'Monthly Prep'!H104</f>
        <v>0</v>
      </c>
      <c r="M454" s="201">
        <f>'Monthly Prep'!I104</f>
        <v>0</v>
      </c>
      <c r="N454" s="201">
        <f>'Monthly Prep'!J104</f>
        <v>0</v>
      </c>
      <c r="O454" s="201">
        <f>'Monthly Prep'!K104</f>
        <v>0</v>
      </c>
      <c r="P454" s="201">
        <f>'Monthly Prep'!L104</f>
        <v>0</v>
      </c>
      <c r="Q454" s="201">
        <f>'Monthly Prep'!M104</f>
        <v>0</v>
      </c>
      <c r="R454" s="201">
        <f>'Monthly Prep'!N104</f>
        <v>0</v>
      </c>
      <c r="S454" s="201">
        <f>'Monthly Prep'!O104</f>
        <v>0</v>
      </c>
      <c r="T454" s="201">
        <f>'Monthly Prep'!P104</f>
        <v>0</v>
      </c>
      <c r="U454" s="201">
        <f>'Monthly Prep'!Q104</f>
        <v>0</v>
      </c>
      <c r="V454" s="201">
        <f>'Monthly Prep'!R104</f>
        <v>0</v>
      </c>
      <c r="W454" s="201">
        <f>'Monthly Prep'!S104</f>
        <v>0</v>
      </c>
      <c r="X454" s="201">
        <f>'Monthly Prep'!T104</f>
        <v>0</v>
      </c>
      <c r="Y454" s="201">
        <f>'Monthly Prep'!U104</f>
        <v>0</v>
      </c>
      <c r="Z454" s="201">
        <f>'Monthly Prep'!V104</f>
        <v>0</v>
      </c>
      <c r="AA454" s="201">
        <f>'Monthly Prep'!W104</f>
        <v>0</v>
      </c>
      <c r="AB454" s="201">
        <f>'Monthly Prep'!X104</f>
        <v>0</v>
      </c>
      <c r="AC454" s="201">
        <f>'Monthly Prep'!Y104</f>
        <v>0</v>
      </c>
      <c r="AD454" s="201">
        <f>'Monthly Prep'!Z104</f>
        <v>0</v>
      </c>
      <c r="AE454" s="201">
        <f>'Monthly Prep'!AA104</f>
        <v>0</v>
      </c>
      <c r="AF454" s="201">
        <f>'Monthly Prep'!AB104</f>
        <v>0</v>
      </c>
      <c r="AG454" s="201">
        <f>'Monthly Prep'!AC104</f>
        <v>0</v>
      </c>
      <c r="AH454" s="201">
        <f>'Monthly Prep'!AD104</f>
        <v>0</v>
      </c>
      <c r="AI454" s="201">
        <f>'Monthly Prep'!AE104</f>
        <v>0</v>
      </c>
      <c r="AJ454" s="201">
        <f>'Monthly Prep'!AF104</f>
        <v>0</v>
      </c>
      <c r="AK454" s="201">
        <f>'Monthly Prep'!AG104</f>
        <v>0</v>
      </c>
      <c r="AL454" s="201">
        <f>'Monthly Prep'!AH104</f>
        <v>0</v>
      </c>
      <c r="AM454" s="184">
        <f t="shared" si="15"/>
        <v>0</v>
      </c>
      <c r="AN454" s="185" t="str">
        <f>'Monthly Prep'!B$3</f>
        <v>Monthly Prep Reporting Tool 1.0.1</v>
      </c>
      <c r="AO454" s="197">
        <f>'Monthly Prep'!AH104</f>
        <v>0</v>
      </c>
    </row>
    <row r="455" spans="1:41" x14ac:dyDescent="0.25">
      <c r="A455" s="176" t="str">
        <f t="shared" si="14"/>
        <v>202205</v>
      </c>
      <c r="B455" s="177">
        <f>'Prep Partner Performance'!AE$2</f>
        <v>2022</v>
      </c>
      <c r="C455" s="178" t="str">
        <f>'Prep Partner Performance'!Z$2</f>
        <v>05</v>
      </c>
      <c r="D455" s="176">
        <f>'Prep Partner Performance'!G$2</f>
        <v>14943</v>
      </c>
      <c r="E455" s="175" t="str">
        <f>'Prep Partner Performance'!C$2</f>
        <v>Kisima Health Centre</v>
      </c>
      <c r="F455" s="201">
        <f>'Monthly Prep'!B105</f>
        <v>0</v>
      </c>
      <c r="G455" s="201" t="str">
        <f>'Monthly Prep'!C105</f>
        <v>PBFW Pregnant</v>
      </c>
      <c r="H455" s="201" t="str">
        <f>'Monthly Prep'!D105</f>
        <v>MP01-97</v>
      </c>
      <c r="I455" s="201">
        <f>'Monthly Prep'!E105</f>
        <v>0</v>
      </c>
      <c r="J455" s="201">
        <f>'Monthly Prep'!F105</f>
        <v>0</v>
      </c>
      <c r="K455" s="201">
        <f>'Monthly Prep'!G105</f>
        <v>0</v>
      </c>
      <c r="L455" s="201">
        <f>'Monthly Prep'!H105</f>
        <v>0</v>
      </c>
      <c r="M455" s="201">
        <f>'Monthly Prep'!I105</f>
        <v>0</v>
      </c>
      <c r="N455" s="201">
        <f>'Monthly Prep'!J105</f>
        <v>0</v>
      </c>
      <c r="O455" s="201">
        <f>'Monthly Prep'!K105</f>
        <v>0</v>
      </c>
      <c r="P455" s="201">
        <f>'Monthly Prep'!L105</f>
        <v>0</v>
      </c>
      <c r="Q455" s="201">
        <f>'Monthly Prep'!M105</f>
        <v>0</v>
      </c>
      <c r="R455" s="201">
        <f>'Monthly Prep'!N105</f>
        <v>0</v>
      </c>
      <c r="S455" s="201">
        <f>'Monthly Prep'!O105</f>
        <v>0</v>
      </c>
      <c r="T455" s="201">
        <f>'Monthly Prep'!P105</f>
        <v>0</v>
      </c>
      <c r="U455" s="201">
        <f>'Monthly Prep'!Q105</f>
        <v>0</v>
      </c>
      <c r="V455" s="201">
        <f>'Monthly Prep'!R105</f>
        <v>0</v>
      </c>
      <c r="W455" s="201">
        <f>'Monthly Prep'!S105</f>
        <v>0</v>
      </c>
      <c r="X455" s="201">
        <f>'Monthly Prep'!T105</f>
        <v>0</v>
      </c>
      <c r="Y455" s="201">
        <f>'Monthly Prep'!U105</f>
        <v>0</v>
      </c>
      <c r="Z455" s="201">
        <f>'Monthly Prep'!V105</f>
        <v>0</v>
      </c>
      <c r="AA455" s="201">
        <f>'Monthly Prep'!W105</f>
        <v>0</v>
      </c>
      <c r="AB455" s="201">
        <f>'Monthly Prep'!X105</f>
        <v>0</v>
      </c>
      <c r="AC455" s="201">
        <f>'Monthly Prep'!Y105</f>
        <v>0</v>
      </c>
      <c r="AD455" s="201">
        <f>'Monthly Prep'!Z105</f>
        <v>0</v>
      </c>
      <c r="AE455" s="201">
        <f>'Monthly Prep'!AA105</f>
        <v>0</v>
      </c>
      <c r="AF455" s="201">
        <f>'Monthly Prep'!AB105</f>
        <v>0</v>
      </c>
      <c r="AG455" s="201">
        <f>'Monthly Prep'!AC105</f>
        <v>0</v>
      </c>
      <c r="AH455" s="201">
        <f>'Monthly Prep'!AD105</f>
        <v>0</v>
      </c>
      <c r="AI455" s="201">
        <f>'Monthly Prep'!AE105</f>
        <v>0</v>
      </c>
      <c r="AJ455" s="201">
        <f>'Monthly Prep'!AF105</f>
        <v>0</v>
      </c>
      <c r="AK455" s="201">
        <f>'Monthly Prep'!AG105</f>
        <v>0</v>
      </c>
      <c r="AL455" s="201">
        <f>'Monthly Prep'!AH105</f>
        <v>0</v>
      </c>
      <c r="AM455" s="184">
        <f t="shared" si="15"/>
        <v>0</v>
      </c>
      <c r="AN455" s="185" t="str">
        <f>'Monthly Prep'!B$3</f>
        <v>Monthly Prep Reporting Tool 1.0.1</v>
      </c>
      <c r="AO455" s="197">
        <f>'Monthly Prep'!AH105</f>
        <v>0</v>
      </c>
    </row>
    <row r="456" spans="1:41" x14ac:dyDescent="0.25">
      <c r="A456" s="176" t="str">
        <f t="shared" si="14"/>
        <v>202205</v>
      </c>
      <c r="B456" s="177">
        <f>'Prep Partner Performance'!AE$2</f>
        <v>2022</v>
      </c>
      <c r="C456" s="178" t="str">
        <f>'Prep Partner Performance'!Z$2</f>
        <v>05</v>
      </c>
      <c r="D456" s="176">
        <f>'Prep Partner Performance'!G$2</f>
        <v>14943</v>
      </c>
      <c r="E456" s="175" t="str">
        <f>'Prep Partner Performance'!C$2</f>
        <v>Kisima Health Centre</v>
      </c>
      <c r="F456" s="201">
        <f>'Monthly Prep'!B$105</f>
        <v>0</v>
      </c>
      <c r="G456" s="201" t="str">
        <f>'Monthly Prep'!C106</f>
        <v>People Who Inject Drugs</v>
      </c>
      <c r="H456" s="201" t="str">
        <f>'Monthly Prep'!D106</f>
        <v>MP01-98</v>
      </c>
      <c r="I456" s="201">
        <f>'Monthly Prep'!E106</f>
        <v>0</v>
      </c>
      <c r="J456" s="201">
        <f>'Monthly Prep'!F106</f>
        <v>0</v>
      </c>
      <c r="K456" s="201">
        <f>'Monthly Prep'!G106</f>
        <v>0</v>
      </c>
      <c r="L456" s="201">
        <f>'Monthly Prep'!H106</f>
        <v>0</v>
      </c>
      <c r="M456" s="201">
        <f>'Monthly Prep'!I106</f>
        <v>0</v>
      </c>
      <c r="N456" s="201">
        <f>'Monthly Prep'!J106</f>
        <v>0</v>
      </c>
      <c r="O456" s="201">
        <f>'Monthly Prep'!K106</f>
        <v>0</v>
      </c>
      <c r="P456" s="201">
        <f>'Monthly Prep'!L106</f>
        <v>0</v>
      </c>
      <c r="Q456" s="201">
        <f>'Monthly Prep'!M106</f>
        <v>0</v>
      </c>
      <c r="R456" s="201">
        <f>'Monthly Prep'!N106</f>
        <v>0</v>
      </c>
      <c r="S456" s="201">
        <f>'Monthly Prep'!O106</f>
        <v>0</v>
      </c>
      <c r="T456" s="201">
        <f>'Monthly Prep'!P106</f>
        <v>0</v>
      </c>
      <c r="U456" s="201">
        <f>'Monthly Prep'!Q106</f>
        <v>0</v>
      </c>
      <c r="V456" s="201">
        <f>'Monthly Prep'!R106</f>
        <v>0</v>
      </c>
      <c r="W456" s="201">
        <f>'Monthly Prep'!S106</f>
        <v>0</v>
      </c>
      <c r="X456" s="201">
        <f>'Monthly Prep'!T106</f>
        <v>0</v>
      </c>
      <c r="Y456" s="201">
        <f>'Monthly Prep'!U106</f>
        <v>0</v>
      </c>
      <c r="Z456" s="201">
        <f>'Monthly Prep'!V106</f>
        <v>0</v>
      </c>
      <c r="AA456" s="201">
        <f>'Monthly Prep'!W106</f>
        <v>0</v>
      </c>
      <c r="AB456" s="201">
        <f>'Monthly Prep'!X106</f>
        <v>0</v>
      </c>
      <c r="AC456" s="201">
        <f>'Monthly Prep'!Y106</f>
        <v>0</v>
      </c>
      <c r="AD456" s="201">
        <f>'Monthly Prep'!Z106</f>
        <v>0</v>
      </c>
      <c r="AE456" s="201">
        <f>'Monthly Prep'!AA106</f>
        <v>0</v>
      </c>
      <c r="AF456" s="201">
        <f>'Monthly Prep'!AB106</f>
        <v>0</v>
      </c>
      <c r="AG456" s="201">
        <f>'Monthly Prep'!AC106</f>
        <v>0</v>
      </c>
      <c r="AH456" s="201">
        <f>'Monthly Prep'!AD106</f>
        <v>0</v>
      </c>
      <c r="AI456" s="201">
        <f>'Monthly Prep'!AE106</f>
        <v>0</v>
      </c>
      <c r="AJ456" s="201">
        <f>'Monthly Prep'!AF106</f>
        <v>0</v>
      </c>
      <c r="AK456" s="201">
        <f>'Monthly Prep'!AG106</f>
        <v>0</v>
      </c>
      <c r="AL456" s="201">
        <f>'Monthly Prep'!AH106</f>
        <v>0</v>
      </c>
      <c r="AM456" s="184">
        <f t="shared" si="15"/>
        <v>0</v>
      </c>
      <c r="AN456" s="185" t="str">
        <f>'Monthly Prep'!B$3</f>
        <v>Monthly Prep Reporting Tool 1.0.1</v>
      </c>
      <c r="AO456" s="197">
        <f>'Monthly Prep'!AH106</f>
        <v>0</v>
      </c>
    </row>
    <row r="457" spans="1:41" x14ac:dyDescent="0.25">
      <c r="A457" s="176" t="str">
        <f t="shared" si="14"/>
        <v>202205</v>
      </c>
      <c r="B457" s="177">
        <f>'Prep Partner Performance'!AE$2</f>
        <v>2022</v>
      </c>
      <c r="C457" s="178" t="str">
        <f>'Prep Partner Performance'!Z$2</f>
        <v>05</v>
      </c>
      <c r="D457" s="176">
        <f>'Prep Partner Performance'!G$2</f>
        <v>14943</v>
      </c>
      <c r="E457" s="175" t="str">
        <f>'Prep Partner Performance'!C$2</f>
        <v>Kisima Health Centre</v>
      </c>
      <c r="F457" s="201">
        <f>'Monthly Prep'!B$105</f>
        <v>0</v>
      </c>
      <c r="G457" s="201" t="str">
        <f>'Monthly Prep'!C107</f>
        <v>Sero -Discodant Couple</v>
      </c>
      <c r="H457" s="201" t="str">
        <f>'Monthly Prep'!D107</f>
        <v>MP01-99</v>
      </c>
      <c r="I457" s="201">
        <f>'Monthly Prep'!E107</f>
        <v>0</v>
      </c>
      <c r="J457" s="201">
        <f>'Monthly Prep'!F107</f>
        <v>0</v>
      </c>
      <c r="K457" s="201">
        <f>'Monthly Prep'!G107</f>
        <v>0</v>
      </c>
      <c r="L457" s="201">
        <f>'Monthly Prep'!H107</f>
        <v>0</v>
      </c>
      <c r="M457" s="201">
        <f>'Monthly Prep'!I107</f>
        <v>0</v>
      </c>
      <c r="N457" s="201">
        <f>'Monthly Prep'!J107</f>
        <v>0</v>
      </c>
      <c r="O457" s="201">
        <f>'Monthly Prep'!K107</f>
        <v>0</v>
      </c>
      <c r="P457" s="201">
        <f>'Monthly Prep'!L107</f>
        <v>0</v>
      </c>
      <c r="Q457" s="201">
        <f>'Monthly Prep'!M107</f>
        <v>0</v>
      </c>
      <c r="R457" s="201">
        <f>'Monthly Prep'!N107</f>
        <v>0</v>
      </c>
      <c r="S457" s="201">
        <f>'Monthly Prep'!O107</f>
        <v>0</v>
      </c>
      <c r="T457" s="201">
        <f>'Monthly Prep'!P107</f>
        <v>0</v>
      </c>
      <c r="U457" s="201">
        <f>'Monthly Prep'!Q107</f>
        <v>0</v>
      </c>
      <c r="V457" s="201">
        <f>'Monthly Prep'!R107</f>
        <v>0</v>
      </c>
      <c r="W457" s="201">
        <f>'Monthly Prep'!S107</f>
        <v>0</v>
      </c>
      <c r="X457" s="201">
        <f>'Monthly Prep'!T107</f>
        <v>0</v>
      </c>
      <c r="Y457" s="201">
        <f>'Monthly Prep'!U107</f>
        <v>0</v>
      </c>
      <c r="Z457" s="201">
        <f>'Monthly Prep'!V107</f>
        <v>0</v>
      </c>
      <c r="AA457" s="201">
        <f>'Monthly Prep'!W107</f>
        <v>0</v>
      </c>
      <c r="AB457" s="201">
        <f>'Monthly Prep'!X107</f>
        <v>0</v>
      </c>
      <c r="AC457" s="201">
        <f>'Monthly Prep'!Y107</f>
        <v>0</v>
      </c>
      <c r="AD457" s="201">
        <f>'Monthly Prep'!Z107</f>
        <v>0</v>
      </c>
      <c r="AE457" s="201">
        <f>'Monthly Prep'!AA107</f>
        <v>0</v>
      </c>
      <c r="AF457" s="201">
        <f>'Monthly Prep'!AB107</f>
        <v>0</v>
      </c>
      <c r="AG457" s="201">
        <f>'Monthly Prep'!AC107</f>
        <v>0</v>
      </c>
      <c r="AH457" s="201">
        <f>'Monthly Prep'!AD107</f>
        <v>0</v>
      </c>
      <c r="AI457" s="201">
        <f>'Monthly Prep'!AE107</f>
        <v>0</v>
      </c>
      <c r="AJ457" s="201">
        <f>'Monthly Prep'!AF107</f>
        <v>0</v>
      </c>
      <c r="AK457" s="201">
        <f>'Monthly Prep'!AG107</f>
        <v>0</v>
      </c>
      <c r="AL457" s="201">
        <f>'Monthly Prep'!AH107</f>
        <v>0</v>
      </c>
      <c r="AM457" s="184">
        <f t="shared" si="15"/>
        <v>0</v>
      </c>
      <c r="AN457" s="185" t="str">
        <f>'Monthly Prep'!B$3</f>
        <v>Monthly Prep Reporting Tool 1.0.1</v>
      </c>
      <c r="AO457" s="197">
        <f>'Monthly Prep'!AH107</f>
        <v>0</v>
      </c>
    </row>
    <row r="458" spans="1:41" x14ac:dyDescent="0.25">
      <c r="A458" s="176" t="str">
        <f t="shared" si="14"/>
        <v>202205</v>
      </c>
      <c r="B458" s="177">
        <f>'Prep Partner Performance'!AE$2</f>
        <v>2022</v>
      </c>
      <c r="C458" s="178" t="str">
        <f>'Prep Partner Performance'!Z$2</f>
        <v>05</v>
      </c>
      <c r="D458" s="176">
        <f>'Prep Partner Performance'!G$2</f>
        <v>14943</v>
      </c>
      <c r="E458" s="175" t="str">
        <f>'Prep Partner Performance'!C$2</f>
        <v>Kisima Health Centre</v>
      </c>
      <c r="F458" s="201">
        <f>'Monthly Prep'!B108</f>
        <v>0</v>
      </c>
      <c r="G458" s="201" t="str">
        <f>'Monthly Prep'!C108</f>
        <v>Men who have Sex with Men</v>
      </c>
      <c r="H458" s="201" t="str">
        <f>'Monthly Prep'!D108</f>
        <v>MP01-100</v>
      </c>
      <c r="I458" s="201">
        <f>'Monthly Prep'!E108</f>
        <v>0</v>
      </c>
      <c r="J458" s="201">
        <f>'Monthly Prep'!F108</f>
        <v>0</v>
      </c>
      <c r="K458" s="201">
        <f>'Monthly Prep'!G108</f>
        <v>0</v>
      </c>
      <c r="L458" s="201">
        <f>'Monthly Prep'!H108</f>
        <v>0</v>
      </c>
      <c r="M458" s="201">
        <f>'Monthly Prep'!I108</f>
        <v>0</v>
      </c>
      <c r="N458" s="201">
        <f>'Monthly Prep'!J108</f>
        <v>0</v>
      </c>
      <c r="O458" s="201">
        <f>'Monthly Prep'!K108</f>
        <v>0</v>
      </c>
      <c r="P458" s="201">
        <f>'Monthly Prep'!L108</f>
        <v>0</v>
      </c>
      <c r="Q458" s="201">
        <f>'Monthly Prep'!M108</f>
        <v>0</v>
      </c>
      <c r="R458" s="201">
        <f>'Monthly Prep'!N108</f>
        <v>0</v>
      </c>
      <c r="S458" s="201">
        <f>'Monthly Prep'!O108</f>
        <v>0</v>
      </c>
      <c r="T458" s="201">
        <f>'Monthly Prep'!P108</f>
        <v>0</v>
      </c>
      <c r="U458" s="201">
        <f>'Monthly Prep'!Q108</f>
        <v>0</v>
      </c>
      <c r="V458" s="201">
        <f>'Monthly Prep'!R108</f>
        <v>0</v>
      </c>
      <c r="W458" s="201">
        <f>'Monthly Prep'!S108</f>
        <v>0</v>
      </c>
      <c r="X458" s="201">
        <f>'Monthly Prep'!T108</f>
        <v>0</v>
      </c>
      <c r="Y458" s="201">
        <f>'Monthly Prep'!U108</f>
        <v>0</v>
      </c>
      <c r="Z458" s="201">
        <f>'Monthly Prep'!V108</f>
        <v>0</v>
      </c>
      <c r="AA458" s="201">
        <f>'Monthly Prep'!W108</f>
        <v>0</v>
      </c>
      <c r="AB458" s="201">
        <f>'Monthly Prep'!X108</f>
        <v>0</v>
      </c>
      <c r="AC458" s="201">
        <f>'Monthly Prep'!Y108</f>
        <v>0</v>
      </c>
      <c r="AD458" s="201">
        <f>'Monthly Prep'!Z108</f>
        <v>0</v>
      </c>
      <c r="AE458" s="201">
        <f>'Monthly Prep'!AA108</f>
        <v>0</v>
      </c>
      <c r="AF458" s="201">
        <f>'Monthly Prep'!AB108</f>
        <v>0</v>
      </c>
      <c r="AG458" s="201">
        <f>'Monthly Prep'!AC108</f>
        <v>0</v>
      </c>
      <c r="AH458" s="201">
        <f>'Monthly Prep'!AD108</f>
        <v>0</v>
      </c>
      <c r="AI458" s="201">
        <f>'Monthly Prep'!AE108</f>
        <v>0</v>
      </c>
      <c r="AJ458" s="201">
        <f>'Monthly Prep'!AF108</f>
        <v>0</v>
      </c>
      <c r="AK458" s="201">
        <f>'Monthly Prep'!AG108</f>
        <v>0</v>
      </c>
      <c r="AL458" s="201">
        <f>'Monthly Prep'!AH108</f>
        <v>0</v>
      </c>
      <c r="AM458" s="184">
        <f t="shared" si="15"/>
        <v>0</v>
      </c>
      <c r="AN458" s="185" t="str">
        <f>'Monthly Prep'!B$3</f>
        <v>Monthly Prep Reporting Tool 1.0.1</v>
      </c>
      <c r="AO458" s="197">
        <f>'Monthly Prep'!AH108</f>
        <v>0</v>
      </c>
    </row>
    <row r="459" spans="1:41" x14ac:dyDescent="0.25">
      <c r="A459" s="176" t="str">
        <f t="shared" si="14"/>
        <v>202205</v>
      </c>
      <c r="B459" s="177">
        <f>'Prep Partner Performance'!AE$2</f>
        <v>2022</v>
      </c>
      <c r="C459" s="178" t="str">
        <f>'Prep Partner Performance'!Z$2</f>
        <v>05</v>
      </c>
      <c r="D459" s="176">
        <f>'Prep Partner Performance'!G$2</f>
        <v>14943</v>
      </c>
      <c r="E459" s="175" t="str">
        <f>'Prep Partner Performance'!C$2</f>
        <v>Kisima Health Centre</v>
      </c>
      <c r="F459" s="201">
        <f>'Monthly Prep'!B$108</f>
        <v>0</v>
      </c>
      <c r="G459" s="201" t="str">
        <f>'Monthly Prep'!C109</f>
        <v>Adolescent Girls and Young Women (AGYW)</v>
      </c>
      <c r="H459" s="201" t="str">
        <f>'Monthly Prep'!D109</f>
        <v>MP01-101</v>
      </c>
      <c r="I459" s="201">
        <f>'Monthly Prep'!E109</f>
        <v>0</v>
      </c>
      <c r="J459" s="201">
        <f>'Monthly Prep'!F109</f>
        <v>0</v>
      </c>
      <c r="K459" s="201">
        <f>'Monthly Prep'!G109</f>
        <v>0</v>
      </c>
      <c r="L459" s="201">
        <f>'Monthly Prep'!H109</f>
        <v>0</v>
      </c>
      <c r="M459" s="201">
        <f>'Monthly Prep'!I109</f>
        <v>0</v>
      </c>
      <c r="N459" s="201">
        <f>'Monthly Prep'!J109</f>
        <v>0</v>
      </c>
      <c r="O459" s="201">
        <f>'Monthly Prep'!K109</f>
        <v>0</v>
      </c>
      <c r="P459" s="201">
        <f>'Monthly Prep'!L109</f>
        <v>0</v>
      </c>
      <c r="Q459" s="201">
        <f>'Monthly Prep'!M109</f>
        <v>0</v>
      </c>
      <c r="R459" s="201">
        <f>'Monthly Prep'!N109</f>
        <v>0</v>
      </c>
      <c r="S459" s="201">
        <f>'Monthly Prep'!O109</f>
        <v>0</v>
      </c>
      <c r="T459" s="201">
        <f>'Monthly Prep'!P109</f>
        <v>0</v>
      </c>
      <c r="U459" s="201">
        <f>'Monthly Prep'!Q109</f>
        <v>0</v>
      </c>
      <c r="V459" s="201">
        <f>'Monthly Prep'!R109</f>
        <v>0</v>
      </c>
      <c r="W459" s="201">
        <f>'Monthly Prep'!S109</f>
        <v>0</v>
      </c>
      <c r="X459" s="201">
        <f>'Monthly Prep'!T109</f>
        <v>0</v>
      </c>
      <c r="Y459" s="201">
        <f>'Monthly Prep'!U109</f>
        <v>0</v>
      </c>
      <c r="Z459" s="201">
        <f>'Monthly Prep'!V109</f>
        <v>0</v>
      </c>
      <c r="AA459" s="201">
        <f>'Monthly Prep'!W109</f>
        <v>0</v>
      </c>
      <c r="AB459" s="201">
        <f>'Monthly Prep'!X109</f>
        <v>0</v>
      </c>
      <c r="AC459" s="201">
        <f>'Monthly Prep'!Y109</f>
        <v>0</v>
      </c>
      <c r="AD459" s="201">
        <f>'Monthly Prep'!Z109</f>
        <v>0</v>
      </c>
      <c r="AE459" s="201">
        <f>'Monthly Prep'!AA109</f>
        <v>0</v>
      </c>
      <c r="AF459" s="201">
        <f>'Monthly Prep'!AB109</f>
        <v>0</v>
      </c>
      <c r="AG459" s="201">
        <f>'Monthly Prep'!AC109</f>
        <v>0</v>
      </c>
      <c r="AH459" s="201">
        <f>'Monthly Prep'!AD109</f>
        <v>0</v>
      </c>
      <c r="AI459" s="201">
        <f>'Monthly Prep'!AE109</f>
        <v>0</v>
      </c>
      <c r="AJ459" s="201">
        <f>'Monthly Prep'!AF109</f>
        <v>0</v>
      </c>
      <c r="AK459" s="201">
        <f>'Monthly Prep'!AG109</f>
        <v>0</v>
      </c>
      <c r="AL459" s="201">
        <f>'Monthly Prep'!AH109</f>
        <v>0</v>
      </c>
      <c r="AM459" s="184">
        <f t="shared" si="15"/>
        <v>0</v>
      </c>
      <c r="AN459" s="185" t="str">
        <f>'Monthly Prep'!B$3</f>
        <v>Monthly Prep Reporting Tool 1.0.1</v>
      </c>
      <c r="AO459" s="197">
        <f>'Monthly Prep'!AH109</f>
        <v>0</v>
      </c>
    </row>
    <row r="460" spans="1:41" x14ac:dyDescent="0.25">
      <c r="A460" s="176" t="str">
        <f t="shared" si="14"/>
        <v>202205</v>
      </c>
      <c r="B460" s="177">
        <f>'Prep Partner Performance'!AE$2</f>
        <v>2022</v>
      </c>
      <c r="C460" s="178" t="str">
        <f>'Prep Partner Performance'!Z$2</f>
        <v>05</v>
      </c>
      <c r="D460" s="176">
        <f>'Prep Partner Performance'!G$2</f>
        <v>14943</v>
      </c>
      <c r="E460" s="175" t="str">
        <f>'Prep Partner Performance'!C$2</f>
        <v>Kisima Health Centre</v>
      </c>
      <c r="F460" s="201">
        <f>'Monthly Prep'!B$108</f>
        <v>0</v>
      </c>
      <c r="G460" s="201" t="str">
        <f>'Monthly Prep'!C110</f>
        <v>Female Sex Workers</v>
      </c>
      <c r="H460" s="201" t="str">
        <f>'Monthly Prep'!D110</f>
        <v>MP01-102</v>
      </c>
      <c r="I460" s="201">
        <f>'Monthly Prep'!E110</f>
        <v>0</v>
      </c>
      <c r="J460" s="201">
        <f>'Monthly Prep'!F110</f>
        <v>0</v>
      </c>
      <c r="K460" s="201">
        <f>'Monthly Prep'!G110</f>
        <v>0</v>
      </c>
      <c r="L460" s="201">
        <f>'Monthly Prep'!H110</f>
        <v>0</v>
      </c>
      <c r="M460" s="201">
        <f>'Monthly Prep'!I110</f>
        <v>0</v>
      </c>
      <c r="N460" s="201">
        <f>'Monthly Prep'!J110</f>
        <v>0</v>
      </c>
      <c r="O460" s="201">
        <f>'Monthly Prep'!K110</f>
        <v>0</v>
      </c>
      <c r="P460" s="201">
        <f>'Monthly Prep'!L110</f>
        <v>0</v>
      </c>
      <c r="Q460" s="201">
        <f>'Monthly Prep'!M110</f>
        <v>0</v>
      </c>
      <c r="R460" s="201">
        <f>'Monthly Prep'!N110</f>
        <v>0</v>
      </c>
      <c r="S460" s="201">
        <f>'Monthly Prep'!O110</f>
        <v>0</v>
      </c>
      <c r="T460" s="201">
        <f>'Monthly Prep'!P110</f>
        <v>0</v>
      </c>
      <c r="U460" s="201">
        <f>'Monthly Prep'!Q110</f>
        <v>0</v>
      </c>
      <c r="V460" s="201">
        <f>'Monthly Prep'!R110</f>
        <v>0</v>
      </c>
      <c r="W460" s="201">
        <f>'Monthly Prep'!S110</f>
        <v>0</v>
      </c>
      <c r="X460" s="201">
        <f>'Monthly Prep'!T110</f>
        <v>0</v>
      </c>
      <c r="Y460" s="201">
        <f>'Monthly Prep'!U110</f>
        <v>0</v>
      </c>
      <c r="Z460" s="201">
        <f>'Monthly Prep'!V110</f>
        <v>0</v>
      </c>
      <c r="AA460" s="201">
        <f>'Monthly Prep'!W110</f>
        <v>0</v>
      </c>
      <c r="AB460" s="201">
        <f>'Monthly Prep'!X110</f>
        <v>0</v>
      </c>
      <c r="AC460" s="201">
        <f>'Monthly Prep'!Y110</f>
        <v>0</v>
      </c>
      <c r="AD460" s="201">
        <f>'Monthly Prep'!Z110</f>
        <v>0</v>
      </c>
      <c r="AE460" s="201">
        <f>'Monthly Prep'!AA110</f>
        <v>0</v>
      </c>
      <c r="AF460" s="201">
        <f>'Monthly Prep'!AB110</f>
        <v>0</v>
      </c>
      <c r="AG460" s="201">
        <f>'Monthly Prep'!AC110</f>
        <v>0</v>
      </c>
      <c r="AH460" s="201">
        <f>'Monthly Prep'!AD110</f>
        <v>0</v>
      </c>
      <c r="AI460" s="201">
        <f>'Monthly Prep'!AE110</f>
        <v>0</v>
      </c>
      <c r="AJ460" s="201">
        <f>'Monthly Prep'!AF110</f>
        <v>0</v>
      </c>
      <c r="AK460" s="201">
        <f>'Monthly Prep'!AG110</f>
        <v>0</v>
      </c>
      <c r="AL460" s="201">
        <f>'Monthly Prep'!AH110</f>
        <v>0</v>
      </c>
      <c r="AM460" s="184">
        <f t="shared" si="15"/>
        <v>0</v>
      </c>
      <c r="AN460" s="185" t="str">
        <f>'Monthly Prep'!B$3</f>
        <v>Monthly Prep Reporting Tool 1.0.1</v>
      </c>
      <c r="AO460" s="197">
        <f>'Monthly Prep'!AH110</f>
        <v>0</v>
      </c>
    </row>
    <row r="461" spans="1:41" x14ac:dyDescent="0.25">
      <c r="A461" s="176" t="str">
        <f t="shared" si="14"/>
        <v>202205</v>
      </c>
      <c r="B461" s="177">
        <f>'Prep Partner Performance'!AE$2</f>
        <v>2022</v>
      </c>
      <c r="C461" s="178" t="str">
        <f>'Prep Partner Performance'!Z$2</f>
        <v>05</v>
      </c>
      <c r="D461" s="176">
        <f>'Prep Partner Performance'!G$2</f>
        <v>14943</v>
      </c>
      <c r="E461" s="175" t="str">
        <f>'Prep Partner Performance'!C$2</f>
        <v>Kisima Health Centre</v>
      </c>
      <c r="F461" s="201">
        <f>'Monthly Prep'!B$108</f>
        <v>0</v>
      </c>
      <c r="G461" s="201" t="str">
        <f>'Monthly Prep'!C111</f>
        <v>General Population</v>
      </c>
      <c r="H461" s="201" t="str">
        <f>'Monthly Prep'!D111</f>
        <v>MP01-103</v>
      </c>
      <c r="I461" s="201">
        <f>'Monthly Prep'!E111</f>
        <v>0</v>
      </c>
      <c r="J461" s="201">
        <f>'Monthly Prep'!F111</f>
        <v>0</v>
      </c>
      <c r="K461" s="201">
        <f>'Monthly Prep'!G111</f>
        <v>0</v>
      </c>
      <c r="L461" s="201">
        <f>'Monthly Prep'!H111</f>
        <v>0</v>
      </c>
      <c r="M461" s="201">
        <f>'Monthly Prep'!I111</f>
        <v>0</v>
      </c>
      <c r="N461" s="201">
        <f>'Monthly Prep'!J111</f>
        <v>0</v>
      </c>
      <c r="O461" s="201">
        <f>'Monthly Prep'!K111</f>
        <v>0</v>
      </c>
      <c r="P461" s="201">
        <f>'Monthly Prep'!L111</f>
        <v>0</v>
      </c>
      <c r="Q461" s="201">
        <f>'Monthly Prep'!M111</f>
        <v>0</v>
      </c>
      <c r="R461" s="201">
        <f>'Monthly Prep'!N111</f>
        <v>0</v>
      </c>
      <c r="S461" s="201">
        <f>'Monthly Prep'!O111</f>
        <v>0</v>
      </c>
      <c r="T461" s="201">
        <f>'Monthly Prep'!P111</f>
        <v>0</v>
      </c>
      <c r="U461" s="201">
        <f>'Monthly Prep'!Q111</f>
        <v>0</v>
      </c>
      <c r="V461" s="201">
        <f>'Monthly Prep'!R111</f>
        <v>0</v>
      </c>
      <c r="W461" s="201">
        <f>'Monthly Prep'!S111</f>
        <v>0</v>
      </c>
      <c r="X461" s="201">
        <f>'Monthly Prep'!T111</f>
        <v>0</v>
      </c>
      <c r="Y461" s="201">
        <f>'Monthly Prep'!U111</f>
        <v>0</v>
      </c>
      <c r="Z461" s="201">
        <f>'Monthly Prep'!V111</f>
        <v>0</v>
      </c>
      <c r="AA461" s="201">
        <f>'Monthly Prep'!W111</f>
        <v>0</v>
      </c>
      <c r="AB461" s="201">
        <f>'Monthly Prep'!X111</f>
        <v>0</v>
      </c>
      <c r="AC461" s="201">
        <f>'Monthly Prep'!Y111</f>
        <v>0</v>
      </c>
      <c r="AD461" s="201">
        <f>'Monthly Prep'!Z111</f>
        <v>0</v>
      </c>
      <c r="AE461" s="201">
        <f>'Monthly Prep'!AA111</f>
        <v>0</v>
      </c>
      <c r="AF461" s="201">
        <f>'Monthly Prep'!AB111</f>
        <v>0</v>
      </c>
      <c r="AG461" s="201">
        <f>'Monthly Prep'!AC111</f>
        <v>0</v>
      </c>
      <c r="AH461" s="201">
        <f>'Monthly Prep'!AD111</f>
        <v>0</v>
      </c>
      <c r="AI461" s="201">
        <f>'Monthly Prep'!AE111</f>
        <v>0</v>
      </c>
      <c r="AJ461" s="201">
        <f>'Monthly Prep'!AF111</f>
        <v>0</v>
      </c>
      <c r="AK461" s="201">
        <f>'Monthly Prep'!AG111</f>
        <v>0</v>
      </c>
      <c r="AL461" s="201">
        <f>'Monthly Prep'!AH111</f>
        <v>0</v>
      </c>
      <c r="AM461" s="184">
        <f t="shared" si="15"/>
        <v>0</v>
      </c>
      <c r="AN461" s="185" t="str">
        <f>'Monthly Prep'!B$3</f>
        <v>Monthly Prep Reporting Tool 1.0.1</v>
      </c>
      <c r="AO461" s="197">
        <f>'Monthly Prep'!AH111</f>
        <v>0</v>
      </c>
    </row>
    <row r="462" spans="1:41" x14ac:dyDescent="0.25">
      <c r="A462" s="176" t="str">
        <f t="shared" si="14"/>
        <v>202205</v>
      </c>
      <c r="B462" s="177">
        <f>'Prep Partner Performance'!AE$2</f>
        <v>2022</v>
      </c>
      <c r="C462" s="178" t="str">
        <f>'Prep Partner Performance'!Z$2</f>
        <v>05</v>
      </c>
      <c r="D462" s="176">
        <f>'Prep Partner Performance'!G$2</f>
        <v>14943</v>
      </c>
      <c r="E462" s="175" t="str">
        <f>'Prep Partner Performance'!C$2</f>
        <v>Kisima Health Centre</v>
      </c>
      <c r="F462" s="201">
        <f>'Monthly Prep'!B$108</f>
        <v>0</v>
      </c>
      <c r="G462" s="201" t="str">
        <f>'Monthly Prep'!C112</f>
        <v>Men at High Risk</v>
      </c>
      <c r="H462" s="201" t="str">
        <f>'Monthly Prep'!D112</f>
        <v>MP01-104</v>
      </c>
      <c r="I462" s="201">
        <f>'Monthly Prep'!E112</f>
        <v>0</v>
      </c>
      <c r="J462" s="201">
        <f>'Monthly Prep'!F112</f>
        <v>0</v>
      </c>
      <c r="K462" s="201">
        <f>'Monthly Prep'!G112</f>
        <v>0</v>
      </c>
      <c r="L462" s="201">
        <f>'Monthly Prep'!H112</f>
        <v>0</v>
      </c>
      <c r="M462" s="201">
        <f>'Monthly Prep'!I112</f>
        <v>0</v>
      </c>
      <c r="N462" s="201">
        <f>'Monthly Prep'!J112</f>
        <v>0</v>
      </c>
      <c r="O462" s="201">
        <f>'Monthly Prep'!K112</f>
        <v>0</v>
      </c>
      <c r="P462" s="201">
        <f>'Monthly Prep'!L112</f>
        <v>0</v>
      </c>
      <c r="Q462" s="201">
        <f>'Monthly Prep'!M112</f>
        <v>0</v>
      </c>
      <c r="R462" s="201">
        <f>'Monthly Prep'!N112</f>
        <v>0</v>
      </c>
      <c r="S462" s="201">
        <f>'Monthly Prep'!O112</f>
        <v>0</v>
      </c>
      <c r="T462" s="201">
        <f>'Monthly Prep'!P112</f>
        <v>0</v>
      </c>
      <c r="U462" s="201">
        <f>'Monthly Prep'!Q112</f>
        <v>0</v>
      </c>
      <c r="V462" s="201">
        <f>'Monthly Prep'!R112</f>
        <v>0</v>
      </c>
      <c r="W462" s="201">
        <f>'Monthly Prep'!S112</f>
        <v>0</v>
      </c>
      <c r="X462" s="201">
        <f>'Monthly Prep'!T112</f>
        <v>0</v>
      </c>
      <c r="Y462" s="201">
        <f>'Monthly Prep'!U112</f>
        <v>0</v>
      </c>
      <c r="Z462" s="201">
        <f>'Monthly Prep'!V112</f>
        <v>0</v>
      </c>
      <c r="AA462" s="201">
        <f>'Monthly Prep'!W112</f>
        <v>0</v>
      </c>
      <c r="AB462" s="201">
        <f>'Monthly Prep'!X112</f>
        <v>0</v>
      </c>
      <c r="AC462" s="201">
        <f>'Monthly Prep'!Y112</f>
        <v>0</v>
      </c>
      <c r="AD462" s="201">
        <f>'Monthly Prep'!Z112</f>
        <v>0</v>
      </c>
      <c r="AE462" s="201">
        <f>'Monthly Prep'!AA112</f>
        <v>0</v>
      </c>
      <c r="AF462" s="201">
        <f>'Monthly Prep'!AB112</f>
        <v>0</v>
      </c>
      <c r="AG462" s="201">
        <f>'Monthly Prep'!AC112</f>
        <v>0</v>
      </c>
      <c r="AH462" s="201">
        <f>'Monthly Prep'!AD112</f>
        <v>0</v>
      </c>
      <c r="AI462" s="201">
        <f>'Monthly Prep'!AE112</f>
        <v>0</v>
      </c>
      <c r="AJ462" s="201">
        <f>'Monthly Prep'!AF112</f>
        <v>0</v>
      </c>
      <c r="AK462" s="201">
        <f>'Monthly Prep'!AG112</f>
        <v>0</v>
      </c>
      <c r="AL462" s="201">
        <f>'Monthly Prep'!AH112</f>
        <v>0</v>
      </c>
      <c r="AM462" s="184">
        <f t="shared" si="15"/>
        <v>0</v>
      </c>
      <c r="AN462" s="185" t="str">
        <f>'Monthly Prep'!B$3</f>
        <v>Monthly Prep Reporting Tool 1.0.1</v>
      </c>
      <c r="AO462" s="197">
        <f>'Monthly Prep'!AH112</f>
        <v>0</v>
      </c>
    </row>
    <row r="463" spans="1:41" x14ac:dyDescent="0.25">
      <c r="A463" s="176" t="str">
        <f t="shared" si="14"/>
        <v>202205</v>
      </c>
      <c r="B463" s="177">
        <f>'Prep Partner Performance'!AE$2</f>
        <v>2022</v>
      </c>
      <c r="C463" s="178" t="str">
        <f>'Prep Partner Performance'!Z$2</f>
        <v>05</v>
      </c>
      <c r="D463" s="176">
        <f>'Prep Partner Performance'!G$2</f>
        <v>14943</v>
      </c>
      <c r="E463" s="175" t="str">
        <f>'Prep Partner Performance'!C$2</f>
        <v>Kisima Health Centre</v>
      </c>
      <c r="F463" s="201">
        <f>'Monthly Prep'!B$108</f>
        <v>0</v>
      </c>
      <c r="G463" s="201" t="str">
        <f>'Monthly Prep'!C113</f>
        <v>PBFW Breastfeeding</v>
      </c>
      <c r="H463" s="201" t="str">
        <f>'Monthly Prep'!D113</f>
        <v>MP01-105</v>
      </c>
      <c r="I463" s="201">
        <f>'Monthly Prep'!E113</f>
        <v>0</v>
      </c>
      <c r="J463" s="201">
        <f>'Monthly Prep'!F113</f>
        <v>0</v>
      </c>
      <c r="K463" s="201">
        <f>'Monthly Prep'!G113</f>
        <v>0</v>
      </c>
      <c r="L463" s="201">
        <f>'Monthly Prep'!H113</f>
        <v>0</v>
      </c>
      <c r="M463" s="201">
        <f>'Monthly Prep'!I113</f>
        <v>0</v>
      </c>
      <c r="N463" s="201">
        <f>'Monthly Prep'!J113</f>
        <v>0</v>
      </c>
      <c r="O463" s="201">
        <f>'Monthly Prep'!K113</f>
        <v>0</v>
      </c>
      <c r="P463" s="201">
        <f>'Monthly Prep'!L113</f>
        <v>0</v>
      </c>
      <c r="Q463" s="201">
        <f>'Monthly Prep'!M113</f>
        <v>0</v>
      </c>
      <c r="R463" s="201">
        <f>'Monthly Prep'!N113</f>
        <v>0</v>
      </c>
      <c r="S463" s="201">
        <f>'Monthly Prep'!O113</f>
        <v>0</v>
      </c>
      <c r="T463" s="201">
        <f>'Monthly Prep'!P113</f>
        <v>0</v>
      </c>
      <c r="U463" s="201">
        <f>'Monthly Prep'!Q113</f>
        <v>0</v>
      </c>
      <c r="V463" s="201">
        <f>'Monthly Prep'!R113</f>
        <v>0</v>
      </c>
      <c r="W463" s="201">
        <f>'Monthly Prep'!S113</f>
        <v>0</v>
      </c>
      <c r="X463" s="201">
        <f>'Monthly Prep'!T113</f>
        <v>0</v>
      </c>
      <c r="Y463" s="201">
        <f>'Monthly Prep'!U113</f>
        <v>0</v>
      </c>
      <c r="Z463" s="201">
        <f>'Monthly Prep'!V113</f>
        <v>0</v>
      </c>
      <c r="AA463" s="201">
        <f>'Monthly Prep'!W113</f>
        <v>0</v>
      </c>
      <c r="AB463" s="201">
        <f>'Monthly Prep'!X113</f>
        <v>0</v>
      </c>
      <c r="AC463" s="201">
        <f>'Monthly Prep'!Y113</f>
        <v>0</v>
      </c>
      <c r="AD463" s="201">
        <f>'Monthly Prep'!Z113</f>
        <v>0</v>
      </c>
      <c r="AE463" s="201">
        <f>'Monthly Prep'!AA113</f>
        <v>0</v>
      </c>
      <c r="AF463" s="201">
        <f>'Monthly Prep'!AB113</f>
        <v>0</v>
      </c>
      <c r="AG463" s="201">
        <f>'Monthly Prep'!AC113</f>
        <v>0</v>
      </c>
      <c r="AH463" s="201">
        <f>'Monthly Prep'!AD113</f>
        <v>0</v>
      </c>
      <c r="AI463" s="201">
        <f>'Monthly Prep'!AE113</f>
        <v>0</v>
      </c>
      <c r="AJ463" s="201">
        <f>'Monthly Prep'!AF113</f>
        <v>0</v>
      </c>
      <c r="AK463" s="201">
        <f>'Monthly Prep'!AG113</f>
        <v>0</v>
      </c>
      <c r="AL463" s="201">
        <f>'Monthly Prep'!AH113</f>
        <v>0</v>
      </c>
      <c r="AM463" s="184">
        <f t="shared" si="15"/>
        <v>0</v>
      </c>
      <c r="AN463" s="185" t="str">
        <f>'Monthly Prep'!B$3</f>
        <v>Monthly Prep Reporting Tool 1.0.1</v>
      </c>
      <c r="AO463" s="197">
        <f>'Monthly Prep'!AH113</f>
        <v>0</v>
      </c>
    </row>
    <row r="464" spans="1:41" x14ac:dyDescent="0.25">
      <c r="A464" s="176" t="str">
        <f t="shared" si="14"/>
        <v>202205</v>
      </c>
      <c r="B464" s="177">
        <f>'Prep Partner Performance'!AE$2</f>
        <v>2022</v>
      </c>
      <c r="C464" s="178" t="str">
        <f>'Prep Partner Performance'!Z$2</f>
        <v>05</v>
      </c>
      <c r="D464" s="176">
        <f>'Prep Partner Performance'!G$2</f>
        <v>14943</v>
      </c>
      <c r="E464" s="175" t="str">
        <f>'Prep Partner Performance'!C$2</f>
        <v>Kisima Health Centre</v>
      </c>
      <c r="F464" s="201">
        <f>'Monthly Prep'!B$108</f>
        <v>0</v>
      </c>
      <c r="G464" s="201" t="str">
        <f>'Monthly Prep'!C114</f>
        <v>PBFW Pregnant</v>
      </c>
      <c r="H464" s="201" t="str">
        <f>'Monthly Prep'!D114</f>
        <v>MP01-106</v>
      </c>
      <c r="I464" s="201">
        <f>'Monthly Prep'!E114</f>
        <v>0</v>
      </c>
      <c r="J464" s="201">
        <f>'Monthly Prep'!F114</f>
        <v>0</v>
      </c>
      <c r="K464" s="201">
        <f>'Monthly Prep'!G114</f>
        <v>0</v>
      </c>
      <c r="L464" s="201">
        <f>'Monthly Prep'!H114</f>
        <v>0</v>
      </c>
      <c r="M464" s="201">
        <f>'Monthly Prep'!I114</f>
        <v>0</v>
      </c>
      <c r="N464" s="201">
        <f>'Monthly Prep'!J114</f>
        <v>0</v>
      </c>
      <c r="O464" s="201">
        <f>'Monthly Prep'!K114</f>
        <v>0</v>
      </c>
      <c r="P464" s="201">
        <f>'Monthly Prep'!L114</f>
        <v>0</v>
      </c>
      <c r="Q464" s="201">
        <f>'Monthly Prep'!M114</f>
        <v>0</v>
      </c>
      <c r="R464" s="201">
        <f>'Monthly Prep'!N114</f>
        <v>0</v>
      </c>
      <c r="S464" s="201">
        <f>'Monthly Prep'!O114</f>
        <v>0</v>
      </c>
      <c r="T464" s="201">
        <f>'Monthly Prep'!P114</f>
        <v>0</v>
      </c>
      <c r="U464" s="201">
        <f>'Monthly Prep'!Q114</f>
        <v>0</v>
      </c>
      <c r="V464" s="201">
        <f>'Monthly Prep'!R114</f>
        <v>0</v>
      </c>
      <c r="W464" s="201">
        <f>'Monthly Prep'!S114</f>
        <v>0</v>
      </c>
      <c r="X464" s="201">
        <f>'Monthly Prep'!T114</f>
        <v>0</v>
      </c>
      <c r="Y464" s="201">
        <f>'Monthly Prep'!U114</f>
        <v>0</v>
      </c>
      <c r="Z464" s="201">
        <f>'Monthly Prep'!V114</f>
        <v>0</v>
      </c>
      <c r="AA464" s="201">
        <f>'Monthly Prep'!W114</f>
        <v>0</v>
      </c>
      <c r="AB464" s="201">
        <f>'Monthly Prep'!X114</f>
        <v>0</v>
      </c>
      <c r="AC464" s="201">
        <f>'Monthly Prep'!Y114</f>
        <v>0</v>
      </c>
      <c r="AD464" s="201">
        <f>'Monthly Prep'!Z114</f>
        <v>0</v>
      </c>
      <c r="AE464" s="201">
        <f>'Monthly Prep'!AA114</f>
        <v>0</v>
      </c>
      <c r="AF464" s="201">
        <f>'Monthly Prep'!AB114</f>
        <v>0</v>
      </c>
      <c r="AG464" s="201">
        <f>'Monthly Prep'!AC114</f>
        <v>0</v>
      </c>
      <c r="AH464" s="201">
        <f>'Monthly Prep'!AD114</f>
        <v>0</v>
      </c>
      <c r="AI464" s="201">
        <f>'Monthly Prep'!AE114</f>
        <v>0</v>
      </c>
      <c r="AJ464" s="201">
        <f>'Monthly Prep'!AF114</f>
        <v>0</v>
      </c>
      <c r="AK464" s="201">
        <f>'Monthly Prep'!AG114</f>
        <v>0</v>
      </c>
      <c r="AL464" s="201">
        <f>'Monthly Prep'!AH114</f>
        <v>0</v>
      </c>
      <c r="AM464" s="184">
        <f t="shared" si="15"/>
        <v>0</v>
      </c>
      <c r="AN464" s="185" t="str">
        <f>'Monthly Prep'!B$3</f>
        <v>Monthly Prep Reporting Tool 1.0.1</v>
      </c>
      <c r="AO464" s="197">
        <f>'Monthly Prep'!AH114</f>
        <v>0</v>
      </c>
    </row>
    <row r="465" spans="1:41" x14ac:dyDescent="0.25">
      <c r="A465" s="176" t="str">
        <f t="shared" si="14"/>
        <v>202205</v>
      </c>
      <c r="B465" s="177">
        <f>'Prep Partner Performance'!AE$2</f>
        <v>2022</v>
      </c>
      <c r="C465" s="178" t="str">
        <f>'Prep Partner Performance'!Z$2</f>
        <v>05</v>
      </c>
      <c r="D465" s="176">
        <f>'Prep Partner Performance'!G$2</f>
        <v>14943</v>
      </c>
      <c r="E465" s="175" t="str">
        <f>'Prep Partner Performance'!C$2</f>
        <v>Kisima Health Centre</v>
      </c>
      <c r="F465" s="201">
        <f>'Monthly Prep'!B$108</f>
        <v>0</v>
      </c>
      <c r="G465" s="201" t="str">
        <f>'Monthly Prep'!C115</f>
        <v>People Who Inject Drugs</v>
      </c>
      <c r="H465" s="201" t="str">
        <f>'Monthly Prep'!D115</f>
        <v>MP01-107</v>
      </c>
      <c r="I465" s="201">
        <f>'Monthly Prep'!E115</f>
        <v>0</v>
      </c>
      <c r="J465" s="201">
        <f>'Monthly Prep'!F115</f>
        <v>0</v>
      </c>
      <c r="K465" s="201">
        <f>'Monthly Prep'!G115</f>
        <v>0</v>
      </c>
      <c r="L465" s="201">
        <f>'Monthly Prep'!H115</f>
        <v>0</v>
      </c>
      <c r="M465" s="201">
        <f>'Monthly Prep'!I115</f>
        <v>0</v>
      </c>
      <c r="N465" s="201">
        <f>'Monthly Prep'!J115</f>
        <v>0</v>
      </c>
      <c r="O465" s="201">
        <f>'Monthly Prep'!K115</f>
        <v>0</v>
      </c>
      <c r="P465" s="201">
        <f>'Monthly Prep'!L115</f>
        <v>0</v>
      </c>
      <c r="Q465" s="201">
        <f>'Monthly Prep'!M115</f>
        <v>0</v>
      </c>
      <c r="R465" s="201">
        <f>'Monthly Prep'!N115</f>
        <v>0</v>
      </c>
      <c r="S465" s="201">
        <f>'Monthly Prep'!O115</f>
        <v>0</v>
      </c>
      <c r="T465" s="201">
        <f>'Monthly Prep'!P115</f>
        <v>0</v>
      </c>
      <c r="U465" s="201">
        <f>'Monthly Prep'!Q115</f>
        <v>0</v>
      </c>
      <c r="V465" s="201">
        <f>'Monthly Prep'!R115</f>
        <v>0</v>
      </c>
      <c r="W465" s="201">
        <f>'Monthly Prep'!S115</f>
        <v>0</v>
      </c>
      <c r="X465" s="201">
        <f>'Monthly Prep'!T115</f>
        <v>0</v>
      </c>
      <c r="Y465" s="201">
        <f>'Monthly Prep'!U115</f>
        <v>0</v>
      </c>
      <c r="Z465" s="201">
        <f>'Monthly Prep'!V115</f>
        <v>0</v>
      </c>
      <c r="AA465" s="201">
        <f>'Monthly Prep'!W115</f>
        <v>0</v>
      </c>
      <c r="AB465" s="201">
        <f>'Monthly Prep'!X115</f>
        <v>0</v>
      </c>
      <c r="AC465" s="201">
        <f>'Monthly Prep'!Y115</f>
        <v>0</v>
      </c>
      <c r="AD465" s="201">
        <f>'Monthly Prep'!Z115</f>
        <v>0</v>
      </c>
      <c r="AE465" s="201">
        <f>'Monthly Prep'!AA115</f>
        <v>0</v>
      </c>
      <c r="AF465" s="201">
        <f>'Monthly Prep'!AB115</f>
        <v>0</v>
      </c>
      <c r="AG465" s="201">
        <f>'Monthly Prep'!AC115</f>
        <v>0</v>
      </c>
      <c r="AH465" s="201">
        <f>'Monthly Prep'!AD115</f>
        <v>0</v>
      </c>
      <c r="AI465" s="201">
        <f>'Monthly Prep'!AE115</f>
        <v>0</v>
      </c>
      <c r="AJ465" s="201">
        <f>'Monthly Prep'!AF115</f>
        <v>0</v>
      </c>
      <c r="AK465" s="201">
        <f>'Monthly Prep'!AG115</f>
        <v>0</v>
      </c>
      <c r="AL465" s="201">
        <f>'Monthly Prep'!AH115</f>
        <v>0</v>
      </c>
      <c r="AM465" s="184">
        <f t="shared" si="15"/>
        <v>0</v>
      </c>
      <c r="AN465" s="185" t="str">
        <f>'Monthly Prep'!B$3</f>
        <v>Monthly Prep Reporting Tool 1.0.1</v>
      </c>
      <c r="AO465" s="197">
        <f>'Monthly Prep'!AH115</f>
        <v>0</v>
      </c>
    </row>
    <row r="466" spans="1:41" x14ac:dyDescent="0.25">
      <c r="A466" s="176" t="str">
        <f t="shared" si="14"/>
        <v>202205</v>
      </c>
      <c r="B466" s="177">
        <f>'Prep Partner Performance'!AE$2</f>
        <v>2022</v>
      </c>
      <c r="C466" s="178" t="str">
        <f>'Prep Partner Performance'!Z$2</f>
        <v>05</v>
      </c>
      <c r="D466" s="176">
        <f>'Prep Partner Performance'!G$2</f>
        <v>14943</v>
      </c>
      <c r="E466" s="175" t="str">
        <f>'Prep Partner Performance'!C$2</f>
        <v>Kisima Health Centre</v>
      </c>
      <c r="F466" s="201">
        <f>'Monthly Prep'!B$108</f>
        <v>0</v>
      </c>
      <c r="G466" s="201" t="str">
        <f>'Monthly Prep'!C116</f>
        <v>Sero -Discodant Couple</v>
      </c>
      <c r="H466" s="201" t="str">
        <f>'Monthly Prep'!D116</f>
        <v>MP01-108</v>
      </c>
      <c r="I466" s="201">
        <f>'Monthly Prep'!E116</f>
        <v>0</v>
      </c>
      <c r="J466" s="201">
        <f>'Monthly Prep'!F116</f>
        <v>0</v>
      </c>
      <c r="K466" s="201">
        <f>'Monthly Prep'!G116</f>
        <v>0</v>
      </c>
      <c r="L466" s="201">
        <f>'Monthly Prep'!H116</f>
        <v>0</v>
      </c>
      <c r="M466" s="201">
        <f>'Monthly Prep'!I116</f>
        <v>0</v>
      </c>
      <c r="N466" s="201">
        <f>'Monthly Prep'!J116</f>
        <v>0</v>
      </c>
      <c r="O466" s="201">
        <f>'Monthly Prep'!K116</f>
        <v>0</v>
      </c>
      <c r="P466" s="201">
        <f>'Monthly Prep'!L116</f>
        <v>0</v>
      </c>
      <c r="Q466" s="201">
        <f>'Monthly Prep'!M116</f>
        <v>0</v>
      </c>
      <c r="R466" s="201">
        <f>'Monthly Prep'!N116</f>
        <v>0</v>
      </c>
      <c r="S466" s="201">
        <f>'Monthly Prep'!O116</f>
        <v>0</v>
      </c>
      <c r="T466" s="201">
        <f>'Monthly Prep'!P116</f>
        <v>0</v>
      </c>
      <c r="U466" s="201">
        <f>'Monthly Prep'!Q116</f>
        <v>0</v>
      </c>
      <c r="V466" s="201">
        <f>'Monthly Prep'!R116</f>
        <v>0</v>
      </c>
      <c r="W466" s="201">
        <f>'Monthly Prep'!S116</f>
        <v>0</v>
      </c>
      <c r="X466" s="201">
        <f>'Monthly Prep'!T116</f>
        <v>0</v>
      </c>
      <c r="Y466" s="201">
        <f>'Monthly Prep'!U116</f>
        <v>0</v>
      </c>
      <c r="Z466" s="201">
        <f>'Monthly Prep'!V116</f>
        <v>0</v>
      </c>
      <c r="AA466" s="201">
        <f>'Monthly Prep'!W116</f>
        <v>0</v>
      </c>
      <c r="AB466" s="201">
        <f>'Monthly Prep'!X116</f>
        <v>0</v>
      </c>
      <c r="AC466" s="201">
        <f>'Monthly Prep'!Y116</f>
        <v>0</v>
      </c>
      <c r="AD466" s="201">
        <f>'Monthly Prep'!Z116</f>
        <v>0</v>
      </c>
      <c r="AE466" s="201">
        <f>'Monthly Prep'!AA116</f>
        <v>0</v>
      </c>
      <c r="AF466" s="201">
        <f>'Monthly Prep'!AB116</f>
        <v>0</v>
      </c>
      <c r="AG466" s="201">
        <f>'Monthly Prep'!AC116</f>
        <v>0</v>
      </c>
      <c r="AH466" s="201">
        <f>'Monthly Prep'!AD116</f>
        <v>0</v>
      </c>
      <c r="AI466" s="201">
        <f>'Monthly Prep'!AE116</f>
        <v>0</v>
      </c>
      <c r="AJ466" s="201">
        <f>'Monthly Prep'!AF116</f>
        <v>0</v>
      </c>
      <c r="AK466" s="201">
        <f>'Monthly Prep'!AG116</f>
        <v>0</v>
      </c>
      <c r="AL466" s="201">
        <f>'Monthly Prep'!AH116</f>
        <v>0</v>
      </c>
      <c r="AM466" s="184">
        <f t="shared" si="15"/>
        <v>0</v>
      </c>
      <c r="AN466" s="185" t="str">
        <f>'Monthly Prep'!B$3</f>
        <v>Monthly Prep Reporting Tool 1.0.1</v>
      </c>
      <c r="AO466" s="197">
        <f>'Monthly Prep'!AH116</f>
        <v>0</v>
      </c>
    </row>
    <row r="467" spans="1:41" x14ac:dyDescent="0.25">
      <c r="A467" s="176" t="str">
        <f t="shared" si="14"/>
        <v>202205</v>
      </c>
      <c r="B467" s="177">
        <f>'Prep Partner Performance'!AE$2</f>
        <v>2022</v>
      </c>
      <c r="C467" s="178" t="str">
        <f>'Prep Partner Performance'!Z$2</f>
        <v>05</v>
      </c>
      <c r="D467" s="176">
        <f>'Prep Partner Performance'!G$2</f>
        <v>14943</v>
      </c>
      <c r="E467" s="175" t="str">
        <f>'Prep Partner Performance'!C$2</f>
        <v>Kisima Health Centre</v>
      </c>
      <c r="F467" s="201">
        <f>'Monthly Prep'!B$108</f>
        <v>0</v>
      </c>
      <c r="G467" s="201" t="str">
        <f>'Monthly Prep'!C117</f>
        <v>Men who have Sex with Men</v>
      </c>
      <c r="H467" s="201" t="str">
        <f>'Monthly Prep'!D117</f>
        <v>MP01-109</v>
      </c>
      <c r="I467" s="201">
        <f>'Monthly Prep'!E117</f>
        <v>0</v>
      </c>
      <c r="J467" s="201">
        <f>'Monthly Prep'!F117</f>
        <v>0</v>
      </c>
      <c r="K467" s="201">
        <f>'Monthly Prep'!G117</f>
        <v>0</v>
      </c>
      <c r="L467" s="201">
        <f>'Monthly Prep'!H117</f>
        <v>0</v>
      </c>
      <c r="M467" s="201">
        <f>'Monthly Prep'!I117</f>
        <v>0</v>
      </c>
      <c r="N467" s="201">
        <f>'Monthly Prep'!J117</f>
        <v>0</v>
      </c>
      <c r="O467" s="201">
        <f>'Monthly Prep'!K117</f>
        <v>0</v>
      </c>
      <c r="P467" s="201">
        <f>'Monthly Prep'!L117</f>
        <v>0</v>
      </c>
      <c r="Q467" s="201">
        <f>'Monthly Prep'!M117</f>
        <v>0</v>
      </c>
      <c r="R467" s="201">
        <f>'Monthly Prep'!N117</f>
        <v>0</v>
      </c>
      <c r="S467" s="201">
        <f>'Monthly Prep'!O117</f>
        <v>0</v>
      </c>
      <c r="T467" s="201">
        <f>'Monthly Prep'!P117</f>
        <v>0</v>
      </c>
      <c r="U467" s="201">
        <f>'Monthly Prep'!Q117</f>
        <v>0</v>
      </c>
      <c r="V467" s="201">
        <f>'Monthly Prep'!R117</f>
        <v>0</v>
      </c>
      <c r="W467" s="201">
        <f>'Monthly Prep'!S117</f>
        <v>0</v>
      </c>
      <c r="X467" s="201">
        <f>'Monthly Prep'!T117</f>
        <v>0</v>
      </c>
      <c r="Y467" s="201">
        <f>'Monthly Prep'!U117</f>
        <v>0</v>
      </c>
      <c r="Z467" s="201">
        <f>'Monthly Prep'!V117</f>
        <v>0</v>
      </c>
      <c r="AA467" s="201">
        <f>'Monthly Prep'!W117</f>
        <v>0</v>
      </c>
      <c r="AB467" s="201">
        <f>'Monthly Prep'!X117</f>
        <v>0</v>
      </c>
      <c r="AC467" s="201">
        <f>'Monthly Prep'!Y117</f>
        <v>0</v>
      </c>
      <c r="AD467" s="201">
        <f>'Monthly Prep'!Z117</f>
        <v>0</v>
      </c>
      <c r="AE467" s="201">
        <f>'Monthly Prep'!AA117</f>
        <v>0</v>
      </c>
      <c r="AF467" s="201">
        <f>'Monthly Prep'!AB117</f>
        <v>0</v>
      </c>
      <c r="AG467" s="201">
        <f>'Monthly Prep'!AC117</f>
        <v>0</v>
      </c>
      <c r="AH467" s="201">
        <f>'Monthly Prep'!AD117</f>
        <v>0</v>
      </c>
      <c r="AI467" s="201">
        <f>'Monthly Prep'!AE117</f>
        <v>0</v>
      </c>
      <c r="AJ467" s="201">
        <f>'Monthly Prep'!AF117</f>
        <v>0</v>
      </c>
      <c r="AK467" s="201">
        <f>'Monthly Prep'!AG117</f>
        <v>0</v>
      </c>
      <c r="AL467" s="201">
        <f>'Monthly Prep'!AH117</f>
        <v>0</v>
      </c>
      <c r="AM467" s="184">
        <f t="shared" si="15"/>
        <v>0</v>
      </c>
      <c r="AN467" s="185" t="str">
        <f>'Monthly Prep'!B$3</f>
        <v>Monthly Prep Reporting Tool 1.0.1</v>
      </c>
      <c r="AO467" s="197">
        <f>'Monthly Prep'!AH117</f>
        <v>0</v>
      </c>
    </row>
    <row r="468" spans="1:41" x14ac:dyDescent="0.25">
      <c r="A468" s="176" t="str">
        <f t="shared" si="14"/>
        <v>202205</v>
      </c>
      <c r="B468" s="177">
        <f>'Prep Partner Performance'!AE$2</f>
        <v>2022</v>
      </c>
      <c r="C468" s="178" t="str">
        <f>'Prep Partner Performance'!Z$2</f>
        <v>05</v>
      </c>
      <c r="D468" s="176">
        <f>'Prep Partner Performance'!G$2</f>
        <v>14943</v>
      </c>
      <c r="E468" s="175" t="str">
        <f>'Prep Partner Performance'!C$2</f>
        <v>Kisima Health Centre</v>
      </c>
      <c r="F468" s="201">
        <f>'Monthly Prep'!B$108</f>
        <v>0</v>
      </c>
      <c r="G468" s="201" t="str">
        <f>'Monthly Prep'!C118</f>
        <v>Adolescent Girls and Young Women (AGYW)</v>
      </c>
      <c r="H468" s="201" t="str">
        <f>'Monthly Prep'!D118</f>
        <v>MP01-110</v>
      </c>
      <c r="I468" s="201">
        <f>'Monthly Prep'!E118</f>
        <v>0</v>
      </c>
      <c r="J468" s="201">
        <f>'Monthly Prep'!F118</f>
        <v>0</v>
      </c>
      <c r="K468" s="201">
        <f>'Monthly Prep'!G118</f>
        <v>0</v>
      </c>
      <c r="L468" s="201">
        <f>'Monthly Prep'!H118</f>
        <v>0</v>
      </c>
      <c r="M468" s="201">
        <f>'Monthly Prep'!I118</f>
        <v>0</v>
      </c>
      <c r="N468" s="201">
        <f>'Monthly Prep'!J118</f>
        <v>0</v>
      </c>
      <c r="O468" s="201">
        <f>'Monthly Prep'!K118</f>
        <v>0</v>
      </c>
      <c r="P468" s="201">
        <f>'Monthly Prep'!L118</f>
        <v>0</v>
      </c>
      <c r="Q468" s="201">
        <f>'Monthly Prep'!M118</f>
        <v>0</v>
      </c>
      <c r="R468" s="201">
        <f>'Monthly Prep'!N118</f>
        <v>0</v>
      </c>
      <c r="S468" s="201">
        <f>'Monthly Prep'!O118</f>
        <v>0</v>
      </c>
      <c r="T468" s="201">
        <f>'Monthly Prep'!P118</f>
        <v>0</v>
      </c>
      <c r="U468" s="201">
        <f>'Monthly Prep'!Q118</f>
        <v>0</v>
      </c>
      <c r="V468" s="201">
        <f>'Monthly Prep'!R118</f>
        <v>0</v>
      </c>
      <c r="W468" s="201">
        <f>'Monthly Prep'!S118</f>
        <v>0</v>
      </c>
      <c r="X468" s="201">
        <f>'Monthly Prep'!T118</f>
        <v>0</v>
      </c>
      <c r="Y468" s="201">
        <f>'Monthly Prep'!U118</f>
        <v>0</v>
      </c>
      <c r="Z468" s="201">
        <f>'Monthly Prep'!V118</f>
        <v>0</v>
      </c>
      <c r="AA468" s="201">
        <f>'Monthly Prep'!W118</f>
        <v>0</v>
      </c>
      <c r="AB468" s="201">
        <f>'Monthly Prep'!X118</f>
        <v>0</v>
      </c>
      <c r="AC468" s="201">
        <f>'Monthly Prep'!Y118</f>
        <v>0</v>
      </c>
      <c r="AD468" s="201">
        <f>'Monthly Prep'!Z118</f>
        <v>0</v>
      </c>
      <c r="AE468" s="201">
        <f>'Monthly Prep'!AA118</f>
        <v>0</v>
      </c>
      <c r="AF468" s="201">
        <f>'Monthly Prep'!AB118</f>
        <v>0</v>
      </c>
      <c r="AG468" s="201">
        <f>'Monthly Prep'!AC118</f>
        <v>0</v>
      </c>
      <c r="AH468" s="201">
        <f>'Monthly Prep'!AD118</f>
        <v>0</v>
      </c>
      <c r="AI468" s="201">
        <f>'Monthly Prep'!AE118</f>
        <v>0</v>
      </c>
      <c r="AJ468" s="201">
        <f>'Monthly Prep'!AF118</f>
        <v>0</v>
      </c>
      <c r="AK468" s="201">
        <f>'Monthly Prep'!AG118</f>
        <v>0</v>
      </c>
      <c r="AL468" s="201">
        <f>'Monthly Prep'!AH118</f>
        <v>0</v>
      </c>
      <c r="AM468" s="184">
        <f t="shared" si="15"/>
        <v>0</v>
      </c>
      <c r="AN468" s="185" t="str">
        <f>'Monthly Prep'!B$3</f>
        <v>Monthly Prep Reporting Tool 1.0.1</v>
      </c>
      <c r="AO468" s="197">
        <f>'Monthly Prep'!AH118</f>
        <v>0</v>
      </c>
    </row>
    <row r="469" spans="1:41" x14ac:dyDescent="0.25">
      <c r="A469" s="176" t="str">
        <f t="shared" si="14"/>
        <v>202205</v>
      </c>
      <c r="B469" s="177">
        <f>'Prep Partner Performance'!AE$2</f>
        <v>2022</v>
      </c>
      <c r="C469" s="178" t="str">
        <f>'Prep Partner Performance'!Z$2</f>
        <v>05</v>
      </c>
      <c r="D469" s="176">
        <f>'Prep Partner Performance'!G$2</f>
        <v>14943</v>
      </c>
      <c r="E469" s="175" t="str">
        <f>'Prep Partner Performance'!C$2</f>
        <v>Kisima Health Centre</v>
      </c>
      <c r="F469" s="201">
        <f>'Monthly Prep'!B$108</f>
        <v>0</v>
      </c>
      <c r="G469" s="201" t="str">
        <f>'Monthly Prep'!C119</f>
        <v>Female Sex Workers</v>
      </c>
      <c r="H469" s="201" t="str">
        <f>'Monthly Prep'!D119</f>
        <v>MP01-111</v>
      </c>
      <c r="I469" s="201">
        <f>'Monthly Prep'!E119</f>
        <v>0</v>
      </c>
      <c r="J469" s="201">
        <f>'Monthly Prep'!F119</f>
        <v>0</v>
      </c>
      <c r="K469" s="201">
        <f>'Monthly Prep'!G119</f>
        <v>0</v>
      </c>
      <c r="L469" s="201">
        <f>'Monthly Prep'!H119</f>
        <v>0</v>
      </c>
      <c r="M469" s="201">
        <f>'Monthly Prep'!I119</f>
        <v>0</v>
      </c>
      <c r="N469" s="201">
        <f>'Monthly Prep'!J119</f>
        <v>0</v>
      </c>
      <c r="O469" s="201">
        <f>'Monthly Prep'!K119</f>
        <v>0</v>
      </c>
      <c r="P469" s="201">
        <f>'Monthly Prep'!L119</f>
        <v>0</v>
      </c>
      <c r="Q469" s="201">
        <f>'Monthly Prep'!M119</f>
        <v>0</v>
      </c>
      <c r="R469" s="201">
        <f>'Monthly Prep'!N119</f>
        <v>0</v>
      </c>
      <c r="S469" s="201">
        <f>'Monthly Prep'!O119</f>
        <v>0</v>
      </c>
      <c r="T469" s="201">
        <f>'Monthly Prep'!P119</f>
        <v>0</v>
      </c>
      <c r="U469" s="201">
        <f>'Monthly Prep'!Q119</f>
        <v>0</v>
      </c>
      <c r="V469" s="201">
        <f>'Monthly Prep'!R119</f>
        <v>0</v>
      </c>
      <c r="W469" s="201">
        <f>'Monthly Prep'!S119</f>
        <v>0</v>
      </c>
      <c r="X469" s="201">
        <f>'Monthly Prep'!T119</f>
        <v>0</v>
      </c>
      <c r="Y469" s="201">
        <f>'Monthly Prep'!U119</f>
        <v>0</v>
      </c>
      <c r="Z469" s="201">
        <f>'Monthly Prep'!V119</f>
        <v>0</v>
      </c>
      <c r="AA469" s="201">
        <f>'Monthly Prep'!W119</f>
        <v>0</v>
      </c>
      <c r="AB469" s="201">
        <f>'Monthly Prep'!X119</f>
        <v>0</v>
      </c>
      <c r="AC469" s="201">
        <f>'Monthly Prep'!Y119</f>
        <v>0</v>
      </c>
      <c r="AD469" s="201">
        <f>'Monthly Prep'!Z119</f>
        <v>0</v>
      </c>
      <c r="AE469" s="201">
        <f>'Monthly Prep'!AA119</f>
        <v>0</v>
      </c>
      <c r="AF469" s="201">
        <f>'Monthly Prep'!AB119</f>
        <v>0</v>
      </c>
      <c r="AG469" s="201">
        <f>'Monthly Prep'!AC119</f>
        <v>0</v>
      </c>
      <c r="AH469" s="201">
        <f>'Monthly Prep'!AD119</f>
        <v>0</v>
      </c>
      <c r="AI469" s="201">
        <f>'Monthly Prep'!AE119</f>
        <v>0</v>
      </c>
      <c r="AJ469" s="201">
        <f>'Monthly Prep'!AF119</f>
        <v>0</v>
      </c>
      <c r="AK469" s="201">
        <f>'Monthly Prep'!AG119</f>
        <v>0</v>
      </c>
      <c r="AL469" s="201">
        <f>'Monthly Prep'!AH119</f>
        <v>0</v>
      </c>
      <c r="AM469" s="184">
        <f t="shared" si="15"/>
        <v>0</v>
      </c>
      <c r="AN469" s="185" t="str">
        <f>'Monthly Prep'!B$3</f>
        <v>Monthly Prep Reporting Tool 1.0.1</v>
      </c>
      <c r="AO469" s="197">
        <f>'Monthly Prep'!AH119</f>
        <v>0</v>
      </c>
    </row>
    <row r="470" spans="1:41" x14ac:dyDescent="0.25">
      <c r="A470" s="176" t="str">
        <f t="shared" si="14"/>
        <v>202205</v>
      </c>
      <c r="B470" s="177">
        <f>'Prep Partner Performance'!AE$2</f>
        <v>2022</v>
      </c>
      <c r="C470" s="178" t="str">
        <f>'Prep Partner Performance'!Z$2</f>
        <v>05</v>
      </c>
      <c r="D470" s="176">
        <f>'Prep Partner Performance'!G$2</f>
        <v>14943</v>
      </c>
      <c r="E470" s="175" t="str">
        <f>'Prep Partner Performance'!C$2</f>
        <v>Kisima Health Centre</v>
      </c>
      <c r="F470" s="201">
        <f>'Monthly Prep'!B120</f>
        <v>0</v>
      </c>
      <c r="G470" s="201" t="str">
        <f>'Monthly Prep'!C120</f>
        <v>General Population</v>
      </c>
      <c r="H470" s="201" t="str">
        <f>'Monthly Prep'!D120</f>
        <v>MP01-112</v>
      </c>
      <c r="I470" s="201">
        <f>'Monthly Prep'!E120</f>
        <v>0</v>
      </c>
      <c r="J470" s="201">
        <f>'Monthly Prep'!F120</f>
        <v>0</v>
      </c>
      <c r="K470" s="201">
        <f>'Monthly Prep'!G120</f>
        <v>0</v>
      </c>
      <c r="L470" s="201">
        <f>'Monthly Prep'!H120</f>
        <v>0</v>
      </c>
      <c r="M470" s="201">
        <f>'Monthly Prep'!I120</f>
        <v>0</v>
      </c>
      <c r="N470" s="201">
        <f>'Monthly Prep'!J120</f>
        <v>0</v>
      </c>
      <c r="O470" s="201">
        <f>'Monthly Prep'!K120</f>
        <v>0</v>
      </c>
      <c r="P470" s="201">
        <f>'Monthly Prep'!L120</f>
        <v>0</v>
      </c>
      <c r="Q470" s="201">
        <f>'Monthly Prep'!M120</f>
        <v>0</v>
      </c>
      <c r="R470" s="201">
        <f>'Monthly Prep'!N120</f>
        <v>0</v>
      </c>
      <c r="S470" s="201">
        <f>'Monthly Prep'!O120</f>
        <v>0</v>
      </c>
      <c r="T470" s="201">
        <f>'Monthly Prep'!P120</f>
        <v>0</v>
      </c>
      <c r="U470" s="201">
        <f>'Monthly Prep'!Q120</f>
        <v>0</v>
      </c>
      <c r="V470" s="201">
        <f>'Monthly Prep'!R120</f>
        <v>0</v>
      </c>
      <c r="W470" s="201">
        <f>'Monthly Prep'!S120</f>
        <v>0</v>
      </c>
      <c r="X470" s="201">
        <f>'Monthly Prep'!T120</f>
        <v>0</v>
      </c>
      <c r="Y470" s="201">
        <f>'Monthly Prep'!U120</f>
        <v>0</v>
      </c>
      <c r="Z470" s="201">
        <f>'Monthly Prep'!V120</f>
        <v>0</v>
      </c>
      <c r="AA470" s="201">
        <f>'Monthly Prep'!W120</f>
        <v>0</v>
      </c>
      <c r="AB470" s="201">
        <f>'Monthly Prep'!X120</f>
        <v>0</v>
      </c>
      <c r="AC470" s="201">
        <f>'Monthly Prep'!Y120</f>
        <v>0</v>
      </c>
      <c r="AD470" s="201">
        <f>'Monthly Prep'!Z120</f>
        <v>0</v>
      </c>
      <c r="AE470" s="201">
        <f>'Monthly Prep'!AA120</f>
        <v>0</v>
      </c>
      <c r="AF470" s="201">
        <f>'Monthly Prep'!AB120</f>
        <v>0</v>
      </c>
      <c r="AG470" s="201">
        <f>'Monthly Prep'!AC120</f>
        <v>0</v>
      </c>
      <c r="AH470" s="201">
        <f>'Monthly Prep'!AD120</f>
        <v>0</v>
      </c>
      <c r="AI470" s="201">
        <f>'Monthly Prep'!AE120</f>
        <v>0</v>
      </c>
      <c r="AJ470" s="201">
        <f>'Monthly Prep'!AF120</f>
        <v>0</v>
      </c>
      <c r="AK470" s="201">
        <f>'Monthly Prep'!AG120</f>
        <v>0</v>
      </c>
      <c r="AL470" s="201">
        <f>'Monthly Prep'!AH120</f>
        <v>0</v>
      </c>
      <c r="AM470" s="184">
        <f t="shared" si="15"/>
        <v>0</v>
      </c>
      <c r="AN470" s="185" t="str">
        <f>'Monthly Prep'!B$3</f>
        <v>Monthly Prep Reporting Tool 1.0.1</v>
      </c>
      <c r="AO470" s="197">
        <f>'Monthly Prep'!AH120</f>
        <v>0</v>
      </c>
    </row>
    <row r="471" spans="1:41" x14ac:dyDescent="0.25">
      <c r="A471" s="176" t="str">
        <f t="shared" si="14"/>
        <v>202205</v>
      </c>
      <c r="B471" s="177">
        <f>'Prep Partner Performance'!AE$2</f>
        <v>2022</v>
      </c>
      <c r="C471" s="178" t="str">
        <f>'Prep Partner Performance'!Z$2</f>
        <v>05</v>
      </c>
      <c r="D471" s="176">
        <f>'Prep Partner Performance'!G$2</f>
        <v>14943</v>
      </c>
      <c r="E471" s="175" t="str">
        <f>'Prep Partner Performance'!C$2</f>
        <v>Kisima Health Centre</v>
      </c>
      <c r="F471" s="201">
        <f>'Monthly Prep'!B121</f>
        <v>0</v>
      </c>
      <c r="G471" s="201" t="str">
        <f>'Monthly Prep'!C121</f>
        <v>Men at High Risk</v>
      </c>
      <c r="H471" s="201" t="str">
        <f>'Monthly Prep'!D121</f>
        <v>MP01-113</v>
      </c>
      <c r="I471" s="201">
        <f>'Monthly Prep'!E121</f>
        <v>0</v>
      </c>
      <c r="J471" s="201">
        <f>'Monthly Prep'!F121</f>
        <v>0</v>
      </c>
      <c r="K471" s="201">
        <f>'Monthly Prep'!G121</f>
        <v>0</v>
      </c>
      <c r="L471" s="201">
        <f>'Monthly Prep'!H121</f>
        <v>0</v>
      </c>
      <c r="M471" s="201">
        <f>'Monthly Prep'!I121</f>
        <v>0</v>
      </c>
      <c r="N471" s="201">
        <f>'Monthly Prep'!J121</f>
        <v>0</v>
      </c>
      <c r="O471" s="201">
        <f>'Monthly Prep'!K121</f>
        <v>0</v>
      </c>
      <c r="P471" s="201">
        <f>'Monthly Prep'!L121</f>
        <v>0</v>
      </c>
      <c r="Q471" s="201">
        <f>'Monthly Prep'!M121</f>
        <v>0</v>
      </c>
      <c r="R471" s="201">
        <f>'Monthly Prep'!N121</f>
        <v>0</v>
      </c>
      <c r="S471" s="201">
        <f>'Monthly Prep'!O121</f>
        <v>0</v>
      </c>
      <c r="T471" s="201">
        <f>'Monthly Prep'!P121</f>
        <v>0</v>
      </c>
      <c r="U471" s="201">
        <f>'Monthly Prep'!Q121</f>
        <v>0</v>
      </c>
      <c r="V471" s="201">
        <f>'Monthly Prep'!R121</f>
        <v>0</v>
      </c>
      <c r="W471" s="201">
        <f>'Monthly Prep'!S121</f>
        <v>0</v>
      </c>
      <c r="X471" s="201">
        <f>'Monthly Prep'!T121</f>
        <v>0</v>
      </c>
      <c r="Y471" s="201">
        <f>'Monthly Prep'!U121</f>
        <v>0</v>
      </c>
      <c r="Z471" s="201">
        <f>'Monthly Prep'!V121</f>
        <v>0</v>
      </c>
      <c r="AA471" s="201">
        <f>'Monthly Prep'!W121</f>
        <v>0</v>
      </c>
      <c r="AB471" s="201">
        <f>'Monthly Prep'!X121</f>
        <v>0</v>
      </c>
      <c r="AC471" s="201">
        <f>'Monthly Prep'!Y121</f>
        <v>0</v>
      </c>
      <c r="AD471" s="201">
        <f>'Monthly Prep'!Z121</f>
        <v>0</v>
      </c>
      <c r="AE471" s="201">
        <f>'Monthly Prep'!AA121</f>
        <v>0</v>
      </c>
      <c r="AF471" s="201">
        <f>'Monthly Prep'!AB121</f>
        <v>0</v>
      </c>
      <c r="AG471" s="201">
        <f>'Monthly Prep'!AC121</f>
        <v>0</v>
      </c>
      <c r="AH471" s="201">
        <f>'Monthly Prep'!AD121</f>
        <v>0</v>
      </c>
      <c r="AI471" s="201">
        <f>'Monthly Prep'!AE121</f>
        <v>0</v>
      </c>
      <c r="AJ471" s="201">
        <f>'Monthly Prep'!AF121</f>
        <v>0</v>
      </c>
      <c r="AK471" s="201">
        <f>'Monthly Prep'!AG121</f>
        <v>0</v>
      </c>
      <c r="AL471" s="201">
        <f>'Monthly Prep'!AH121</f>
        <v>0</v>
      </c>
      <c r="AM471" s="184">
        <f t="shared" si="15"/>
        <v>0</v>
      </c>
      <c r="AN471" s="185" t="str">
        <f>'Monthly Prep'!B$3</f>
        <v>Monthly Prep Reporting Tool 1.0.1</v>
      </c>
      <c r="AO471" s="197">
        <f>'Monthly Prep'!AH121</f>
        <v>0</v>
      </c>
    </row>
    <row r="472" spans="1:41" x14ac:dyDescent="0.25">
      <c r="A472" s="176" t="str">
        <f t="shared" si="14"/>
        <v>202205</v>
      </c>
      <c r="B472" s="177">
        <f>'Prep Partner Performance'!AE$2</f>
        <v>2022</v>
      </c>
      <c r="C472" s="178" t="str">
        <f>'Prep Partner Performance'!Z$2</f>
        <v>05</v>
      </c>
      <c r="D472" s="176">
        <f>'Prep Partner Performance'!G$2</f>
        <v>14943</v>
      </c>
      <c r="E472" s="175" t="str">
        <f>'Prep Partner Performance'!C$2</f>
        <v>Kisima Health Centre</v>
      </c>
      <c r="F472" s="201" t="str">
        <f>'Monthly Prep'!B122</f>
        <v>Clients who had a Refill at Month 3</v>
      </c>
      <c r="G472" s="201" t="str">
        <f>'Monthly Prep'!C122</f>
        <v>PBFW Breastfeeding</v>
      </c>
      <c r="H472" s="201" t="str">
        <f>'Monthly Prep'!D122</f>
        <v>MP01-114</v>
      </c>
      <c r="I472" s="201">
        <f>'Monthly Prep'!E122</f>
        <v>0</v>
      </c>
      <c r="J472" s="201">
        <f>'Monthly Prep'!F122</f>
        <v>0</v>
      </c>
      <c r="K472" s="201">
        <f>'Monthly Prep'!G122</f>
        <v>0</v>
      </c>
      <c r="L472" s="201">
        <f>'Monthly Prep'!H122</f>
        <v>0</v>
      </c>
      <c r="M472" s="201">
        <f>'Monthly Prep'!I122</f>
        <v>0</v>
      </c>
      <c r="N472" s="201">
        <f>'Monthly Prep'!J122</f>
        <v>0</v>
      </c>
      <c r="O472" s="201">
        <f>'Monthly Prep'!K122</f>
        <v>0</v>
      </c>
      <c r="P472" s="201">
        <f>'Monthly Prep'!L122</f>
        <v>0</v>
      </c>
      <c r="Q472" s="201">
        <f>'Monthly Prep'!M122</f>
        <v>0</v>
      </c>
      <c r="R472" s="201">
        <f>'Monthly Prep'!N122</f>
        <v>0</v>
      </c>
      <c r="S472" s="201">
        <f>'Monthly Prep'!O122</f>
        <v>0</v>
      </c>
      <c r="T472" s="201">
        <f>'Monthly Prep'!P122</f>
        <v>0</v>
      </c>
      <c r="U472" s="201">
        <f>'Monthly Prep'!Q122</f>
        <v>0</v>
      </c>
      <c r="V472" s="201">
        <f>'Monthly Prep'!R122</f>
        <v>0</v>
      </c>
      <c r="W472" s="201">
        <f>'Monthly Prep'!S122</f>
        <v>0</v>
      </c>
      <c r="X472" s="201">
        <f>'Monthly Prep'!T122</f>
        <v>0</v>
      </c>
      <c r="Y472" s="201">
        <f>'Monthly Prep'!U122</f>
        <v>0</v>
      </c>
      <c r="Z472" s="201">
        <f>'Monthly Prep'!V122</f>
        <v>0</v>
      </c>
      <c r="AA472" s="201">
        <f>'Monthly Prep'!W122</f>
        <v>0</v>
      </c>
      <c r="AB472" s="201">
        <f>'Monthly Prep'!X122</f>
        <v>0</v>
      </c>
      <c r="AC472" s="201">
        <f>'Monthly Prep'!Y122</f>
        <v>0</v>
      </c>
      <c r="AD472" s="201">
        <f>'Monthly Prep'!Z122</f>
        <v>0</v>
      </c>
      <c r="AE472" s="201">
        <f>'Monthly Prep'!AA122</f>
        <v>0</v>
      </c>
      <c r="AF472" s="201">
        <f>'Monthly Prep'!AB122</f>
        <v>0</v>
      </c>
      <c r="AG472" s="201">
        <f>'Monthly Prep'!AC122</f>
        <v>0</v>
      </c>
      <c r="AH472" s="201">
        <f>'Monthly Prep'!AD122</f>
        <v>0</v>
      </c>
      <c r="AI472" s="201">
        <f>'Monthly Prep'!AE122</f>
        <v>0</v>
      </c>
      <c r="AJ472" s="201">
        <f>'Monthly Prep'!AF122</f>
        <v>0</v>
      </c>
      <c r="AK472" s="201">
        <f>'Monthly Prep'!AG122</f>
        <v>0</v>
      </c>
      <c r="AL472" s="201">
        <f>'Monthly Prep'!AH122</f>
        <v>0</v>
      </c>
      <c r="AM472" s="184">
        <f t="shared" si="15"/>
        <v>0</v>
      </c>
      <c r="AN472" s="185" t="str">
        <f>'Monthly Prep'!B$3</f>
        <v>Monthly Prep Reporting Tool 1.0.1</v>
      </c>
      <c r="AO472" s="197">
        <f>'Monthly Prep'!AH122</f>
        <v>0</v>
      </c>
    </row>
    <row r="473" spans="1:41" x14ac:dyDescent="0.25">
      <c r="A473" s="176" t="str">
        <f t="shared" si="14"/>
        <v>202205</v>
      </c>
      <c r="B473" s="177">
        <f>'Prep Partner Performance'!AE$2</f>
        <v>2022</v>
      </c>
      <c r="C473" s="178" t="str">
        <f>'Prep Partner Performance'!Z$2</f>
        <v>05</v>
      </c>
      <c r="D473" s="176">
        <f>'Prep Partner Performance'!G$2</f>
        <v>14943</v>
      </c>
      <c r="E473" s="175" t="str">
        <f>'Prep Partner Performance'!C$2</f>
        <v>Kisima Health Centre</v>
      </c>
      <c r="F473" s="201" t="str">
        <f>'Monthly Prep'!B$122</f>
        <v>Clients who had a Refill at Month 3</v>
      </c>
      <c r="G473" s="201" t="str">
        <f>'Monthly Prep'!C123</f>
        <v>PBFW Pregnant</v>
      </c>
      <c r="H473" s="201" t="str">
        <f>'Monthly Prep'!D123</f>
        <v>MP01-115</v>
      </c>
      <c r="I473" s="201">
        <f>'Monthly Prep'!E123</f>
        <v>0</v>
      </c>
      <c r="J473" s="201">
        <f>'Monthly Prep'!F123</f>
        <v>0</v>
      </c>
      <c r="K473" s="201">
        <f>'Monthly Prep'!G123</f>
        <v>0</v>
      </c>
      <c r="L473" s="201">
        <f>'Monthly Prep'!H123</f>
        <v>0</v>
      </c>
      <c r="M473" s="201">
        <f>'Monthly Prep'!I123</f>
        <v>0</v>
      </c>
      <c r="N473" s="201">
        <f>'Monthly Prep'!J123</f>
        <v>0</v>
      </c>
      <c r="O473" s="201">
        <f>'Monthly Prep'!K123</f>
        <v>0</v>
      </c>
      <c r="P473" s="201">
        <f>'Monthly Prep'!L123</f>
        <v>0</v>
      </c>
      <c r="Q473" s="201">
        <f>'Monthly Prep'!M123</f>
        <v>0</v>
      </c>
      <c r="R473" s="201">
        <f>'Monthly Prep'!N123</f>
        <v>0</v>
      </c>
      <c r="S473" s="201">
        <f>'Monthly Prep'!O123</f>
        <v>0</v>
      </c>
      <c r="T473" s="201">
        <f>'Monthly Prep'!P123</f>
        <v>0</v>
      </c>
      <c r="U473" s="201">
        <f>'Monthly Prep'!Q123</f>
        <v>0</v>
      </c>
      <c r="V473" s="201">
        <f>'Monthly Prep'!R123</f>
        <v>0</v>
      </c>
      <c r="W473" s="201">
        <f>'Monthly Prep'!S123</f>
        <v>0</v>
      </c>
      <c r="X473" s="201">
        <f>'Monthly Prep'!T123</f>
        <v>0</v>
      </c>
      <c r="Y473" s="201">
        <f>'Monthly Prep'!U123</f>
        <v>0</v>
      </c>
      <c r="Z473" s="201">
        <f>'Monthly Prep'!V123</f>
        <v>0</v>
      </c>
      <c r="AA473" s="201">
        <f>'Monthly Prep'!W123</f>
        <v>0</v>
      </c>
      <c r="AB473" s="201">
        <f>'Monthly Prep'!X123</f>
        <v>0</v>
      </c>
      <c r="AC473" s="201">
        <f>'Monthly Prep'!Y123</f>
        <v>0</v>
      </c>
      <c r="AD473" s="201">
        <f>'Monthly Prep'!Z123</f>
        <v>0</v>
      </c>
      <c r="AE473" s="201">
        <f>'Monthly Prep'!AA123</f>
        <v>0</v>
      </c>
      <c r="AF473" s="201">
        <f>'Monthly Prep'!AB123</f>
        <v>0</v>
      </c>
      <c r="AG473" s="201">
        <f>'Monthly Prep'!AC123</f>
        <v>0</v>
      </c>
      <c r="AH473" s="201">
        <f>'Monthly Prep'!AD123</f>
        <v>0</v>
      </c>
      <c r="AI473" s="201">
        <f>'Monthly Prep'!AE123</f>
        <v>0</v>
      </c>
      <c r="AJ473" s="201">
        <f>'Monthly Prep'!AF123</f>
        <v>0</v>
      </c>
      <c r="AK473" s="201">
        <f>'Monthly Prep'!AG123</f>
        <v>0</v>
      </c>
      <c r="AL473" s="201">
        <f>'Monthly Prep'!AH123</f>
        <v>0</v>
      </c>
      <c r="AM473" s="184">
        <f t="shared" si="15"/>
        <v>0</v>
      </c>
      <c r="AN473" s="185" t="str">
        <f>'Monthly Prep'!B$3</f>
        <v>Monthly Prep Reporting Tool 1.0.1</v>
      </c>
      <c r="AO473" s="197">
        <f>'Monthly Prep'!AH123</f>
        <v>0</v>
      </c>
    </row>
    <row r="474" spans="1:41" x14ac:dyDescent="0.25">
      <c r="A474" s="176" t="str">
        <f t="shared" si="14"/>
        <v>202205</v>
      </c>
      <c r="B474" s="177">
        <f>'Prep Partner Performance'!AE$2</f>
        <v>2022</v>
      </c>
      <c r="C474" s="178" t="str">
        <f>'Prep Partner Performance'!Z$2</f>
        <v>05</v>
      </c>
      <c r="D474" s="176">
        <f>'Prep Partner Performance'!G$2</f>
        <v>14943</v>
      </c>
      <c r="E474" s="175" t="str">
        <f>'Prep Partner Performance'!C$2</f>
        <v>Kisima Health Centre</v>
      </c>
      <c r="F474" s="201" t="str">
        <f>'Monthly Prep'!B$122</f>
        <v>Clients who had a Refill at Month 3</v>
      </c>
      <c r="G474" s="201" t="str">
        <f>'Monthly Prep'!C124</f>
        <v>People Who Inject Drugs</v>
      </c>
      <c r="H474" s="201" t="str">
        <f>'Monthly Prep'!D124</f>
        <v>MP01-116</v>
      </c>
      <c r="I474" s="201">
        <f>'Monthly Prep'!E124</f>
        <v>0</v>
      </c>
      <c r="J474" s="201">
        <f>'Monthly Prep'!F124</f>
        <v>0</v>
      </c>
      <c r="K474" s="201">
        <f>'Monthly Prep'!G124</f>
        <v>0</v>
      </c>
      <c r="L474" s="201">
        <f>'Monthly Prep'!H124</f>
        <v>0</v>
      </c>
      <c r="M474" s="201">
        <f>'Monthly Prep'!I124</f>
        <v>0</v>
      </c>
      <c r="N474" s="201">
        <f>'Monthly Prep'!J124</f>
        <v>0</v>
      </c>
      <c r="O474" s="201">
        <f>'Monthly Prep'!K124</f>
        <v>0</v>
      </c>
      <c r="P474" s="201">
        <f>'Monthly Prep'!L124</f>
        <v>0</v>
      </c>
      <c r="Q474" s="201">
        <f>'Monthly Prep'!M124</f>
        <v>0</v>
      </c>
      <c r="R474" s="201">
        <f>'Monthly Prep'!N124</f>
        <v>0</v>
      </c>
      <c r="S474" s="201">
        <f>'Monthly Prep'!O124</f>
        <v>0</v>
      </c>
      <c r="T474" s="201">
        <f>'Monthly Prep'!P124</f>
        <v>0</v>
      </c>
      <c r="U474" s="201">
        <f>'Monthly Prep'!Q124</f>
        <v>0</v>
      </c>
      <c r="V474" s="201">
        <f>'Monthly Prep'!R124</f>
        <v>0</v>
      </c>
      <c r="W474" s="201">
        <f>'Monthly Prep'!S124</f>
        <v>0</v>
      </c>
      <c r="X474" s="201">
        <f>'Monthly Prep'!T124</f>
        <v>0</v>
      </c>
      <c r="Y474" s="201">
        <f>'Monthly Prep'!U124</f>
        <v>0</v>
      </c>
      <c r="Z474" s="201">
        <f>'Monthly Prep'!V124</f>
        <v>0</v>
      </c>
      <c r="AA474" s="201">
        <f>'Monthly Prep'!W124</f>
        <v>0</v>
      </c>
      <c r="AB474" s="201">
        <f>'Monthly Prep'!X124</f>
        <v>0</v>
      </c>
      <c r="AC474" s="201">
        <f>'Monthly Prep'!Y124</f>
        <v>0</v>
      </c>
      <c r="AD474" s="201">
        <f>'Monthly Prep'!Z124</f>
        <v>0</v>
      </c>
      <c r="AE474" s="201">
        <f>'Monthly Prep'!AA124</f>
        <v>0</v>
      </c>
      <c r="AF474" s="201">
        <f>'Monthly Prep'!AB124</f>
        <v>0</v>
      </c>
      <c r="AG474" s="201">
        <f>'Monthly Prep'!AC124</f>
        <v>0</v>
      </c>
      <c r="AH474" s="201">
        <f>'Monthly Prep'!AD124</f>
        <v>0</v>
      </c>
      <c r="AI474" s="201">
        <f>'Monthly Prep'!AE124</f>
        <v>0</v>
      </c>
      <c r="AJ474" s="201">
        <f>'Monthly Prep'!AF124</f>
        <v>0</v>
      </c>
      <c r="AK474" s="201">
        <f>'Monthly Prep'!AG124</f>
        <v>0</v>
      </c>
      <c r="AL474" s="201">
        <f>'Monthly Prep'!AH124</f>
        <v>0</v>
      </c>
      <c r="AM474" s="184">
        <f t="shared" si="15"/>
        <v>0</v>
      </c>
      <c r="AN474" s="185" t="str">
        <f>'Monthly Prep'!B$3</f>
        <v>Monthly Prep Reporting Tool 1.0.1</v>
      </c>
      <c r="AO474" s="197">
        <f>'Monthly Prep'!AH124</f>
        <v>0</v>
      </c>
    </row>
    <row r="475" spans="1:41" x14ac:dyDescent="0.25">
      <c r="A475" s="176" t="str">
        <f t="shared" si="14"/>
        <v>202205</v>
      </c>
      <c r="B475" s="177">
        <f>'Prep Partner Performance'!AE$2</f>
        <v>2022</v>
      </c>
      <c r="C475" s="178" t="str">
        <f>'Prep Partner Performance'!Z$2</f>
        <v>05</v>
      </c>
      <c r="D475" s="176">
        <f>'Prep Partner Performance'!G$2</f>
        <v>14943</v>
      </c>
      <c r="E475" s="175" t="str">
        <f>'Prep Partner Performance'!C$2</f>
        <v>Kisima Health Centre</v>
      </c>
      <c r="F475" s="201">
        <f>'Monthly Prep'!B125</f>
        <v>0</v>
      </c>
      <c r="G475" s="201" t="str">
        <f>'Monthly Prep'!C125</f>
        <v>Sero -Discodant Couple</v>
      </c>
      <c r="H475" s="201" t="str">
        <f>'Monthly Prep'!D125</f>
        <v>MP01-117</v>
      </c>
      <c r="I475" s="201">
        <f>'Monthly Prep'!E125</f>
        <v>0</v>
      </c>
      <c r="J475" s="201">
        <f>'Monthly Prep'!F125</f>
        <v>0</v>
      </c>
      <c r="K475" s="201">
        <f>'Monthly Prep'!G125</f>
        <v>0</v>
      </c>
      <c r="L475" s="201">
        <f>'Monthly Prep'!H125</f>
        <v>0</v>
      </c>
      <c r="M475" s="201">
        <f>'Monthly Prep'!I125</f>
        <v>0</v>
      </c>
      <c r="N475" s="201">
        <f>'Monthly Prep'!J125</f>
        <v>0</v>
      </c>
      <c r="O475" s="201">
        <f>'Monthly Prep'!K125</f>
        <v>0</v>
      </c>
      <c r="P475" s="201">
        <f>'Monthly Prep'!L125</f>
        <v>0</v>
      </c>
      <c r="Q475" s="201">
        <f>'Monthly Prep'!M125</f>
        <v>0</v>
      </c>
      <c r="R475" s="201">
        <f>'Monthly Prep'!N125</f>
        <v>0</v>
      </c>
      <c r="S475" s="201">
        <f>'Monthly Prep'!O125</f>
        <v>0</v>
      </c>
      <c r="T475" s="201">
        <f>'Monthly Prep'!P125</f>
        <v>0</v>
      </c>
      <c r="U475" s="201">
        <f>'Monthly Prep'!Q125</f>
        <v>0</v>
      </c>
      <c r="V475" s="201">
        <f>'Monthly Prep'!R125</f>
        <v>0</v>
      </c>
      <c r="W475" s="201">
        <f>'Monthly Prep'!S125</f>
        <v>0</v>
      </c>
      <c r="X475" s="201">
        <f>'Monthly Prep'!T125</f>
        <v>0</v>
      </c>
      <c r="Y475" s="201">
        <f>'Monthly Prep'!U125</f>
        <v>0</v>
      </c>
      <c r="Z475" s="201">
        <f>'Monthly Prep'!V125</f>
        <v>0</v>
      </c>
      <c r="AA475" s="201">
        <f>'Monthly Prep'!W125</f>
        <v>0</v>
      </c>
      <c r="AB475" s="201">
        <f>'Monthly Prep'!X125</f>
        <v>0</v>
      </c>
      <c r="AC475" s="201">
        <f>'Monthly Prep'!Y125</f>
        <v>0</v>
      </c>
      <c r="AD475" s="201">
        <f>'Monthly Prep'!Z125</f>
        <v>0</v>
      </c>
      <c r="AE475" s="201">
        <f>'Monthly Prep'!AA125</f>
        <v>0</v>
      </c>
      <c r="AF475" s="201">
        <f>'Monthly Prep'!AB125</f>
        <v>0</v>
      </c>
      <c r="AG475" s="201">
        <f>'Monthly Prep'!AC125</f>
        <v>0</v>
      </c>
      <c r="AH475" s="201">
        <f>'Monthly Prep'!AD125</f>
        <v>0</v>
      </c>
      <c r="AI475" s="201">
        <f>'Monthly Prep'!AE125</f>
        <v>0</v>
      </c>
      <c r="AJ475" s="201">
        <f>'Monthly Prep'!AF125</f>
        <v>0</v>
      </c>
      <c r="AK475" s="201">
        <f>'Monthly Prep'!AG125</f>
        <v>0</v>
      </c>
      <c r="AL475" s="201">
        <f>'Monthly Prep'!AH125</f>
        <v>0</v>
      </c>
      <c r="AM475" s="184">
        <f t="shared" si="15"/>
        <v>0</v>
      </c>
      <c r="AN475" s="185" t="str">
        <f>'Monthly Prep'!B$3</f>
        <v>Monthly Prep Reporting Tool 1.0.1</v>
      </c>
      <c r="AO475" s="197">
        <f>'Monthly Prep'!AH125</f>
        <v>0</v>
      </c>
    </row>
    <row r="476" spans="1:41" x14ac:dyDescent="0.25">
      <c r="A476" s="176" t="str">
        <f t="shared" si="14"/>
        <v>202205</v>
      </c>
      <c r="B476" s="177">
        <f>'Prep Partner Performance'!AE$2</f>
        <v>2022</v>
      </c>
      <c r="C476" s="178" t="str">
        <f>'Prep Partner Performance'!Z$2</f>
        <v>05</v>
      </c>
      <c r="D476" s="176">
        <f>'Prep Partner Performance'!G$2</f>
        <v>14943</v>
      </c>
      <c r="E476" s="175" t="str">
        <f>'Prep Partner Performance'!C$2</f>
        <v>Kisima Health Centre</v>
      </c>
      <c r="F476" s="201">
        <f>'Monthly Prep'!B$125</f>
        <v>0</v>
      </c>
      <c r="G476" s="201" t="str">
        <f>'Monthly Prep'!C126</f>
        <v>Men who have Sex with Men</v>
      </c>
      <c r="H476" s="201" t="str">
        <f>'Monthly Prep'!D126</f>
        <v>MP01-118</v>
      </c>
      <c r="I476" s="201">
        <f>'Monthly Prep'!E126</f>
        <v>0</v>
      </c>
      <c r="J476" s="201">
        <f>'Monthly Prep'!F126</f>
        <v>0</v>
      </c>
      <c r="K476" s="201">
        <f>'Monthly Prep'!G126</f>
        <v>0</v>
      </c>
      <c r="L476" s="201">
        <f>'Monthly Prep'!H126</f>
        <v>0</v>
      </c>
      <c r="M476" s="201">
        <f>'Monthly Prep'!I126</f>
        <v>0</v>
      </c>
      <c r="N476" s="201">
        <f>'Monthly Prep'!J126</f>
        <v>0</v>
      </c>
      <c r="O476" s="201">
        <f>'Monthly Prep'!K126</f>
        <v>0</v>
      </c>
      <c r="P476" s="201">
        <f>'Monthly Prep'!L126</f>
        <v>0</v>
      </c>
      <c r="Q476" s="201">
        <f>'Monthly Prep'!M126</f>
        <v>0</v>
      </c>
      <c r="R476" s="201">
        <f>'Monthly Prep'!N126</f>
        <v>0</v>
      </c>
      <c r="S476" s="201">
        <f>'Monthly Prep'!O126</f>
        <v>0</v>
      </c>
      <c r="T476" s="201">
        <f>'Monthly Prep'!P126</f>
        <v>0</v>
      </c>
      <c r="U476" s="201">
        <f>'Monthly Prep'!Q126</f>
        <v>0</v>
      </c>
      <c r="V476" s="201">
        <f>'Monthly Prep'!R126</f>
        <v>0</v>
      </c>
      <c r="W476" s="201">
        <f>'Monthly Prep'!S126</f>
        <v>0</v>
      </c>
      <c r="X476" s="201">
        <f>'Monthly Prep'!T126</f>
        <v>0</v>
      </c>
      <c r="Y476" s="201">
        <f>'Monthly Prep'!U126</f>
        <v>0</v>
      </c>
      <c r="Z476" s="201">
        <f>'Monthly Prep'!V126</f>
        <v>0</v>
      </c>
      <c r="AA476" s="201">
        <f>'Monthly Prep'!W126</f>
        <v>0</v>
      </c>
      <c r="AB476" s="201">
        <f>'Monthly Prep'!X126</f>
        <v>0</v>
      </c>
      <c r="AC476" s="201">
        <f>'Monthly Prep'!Y126</f>
        <v>0</v>
      </c>
      <c r="AD476" s="201">
        <f>'Monthly Prep'!Z126</f>
        <v>0</v>
      </c>
      <c r="AE476" s="201">
        <f>'Monthly Prep'!AA126</f>
        <v>0</v>
      </c>
      <c r="AF476" s="201">
        <f>'Monthly Prep'!AB126</f>
        <v>0</v>
      </c>
      <c r="AG476" s="201">
        <f>'Monthly Prep'!AC126</f>
        <v>0</v>
      </c>
      <c r="AH476" s="201">
        <f>'Monthly Prep'!AD126</f>
        <v>0</v>
      </c>
      <c r="AI476" s="201">
        <f>'Monthly Prep'!AE126</f>
        <v>0</v>
      </c>
      <c r="AJ476" s="201">
        <f>'Monthly Prep'!AF126</f>
        <v>0</v>
      </c>
      <c r="AK476" s="201">
        <f>'Monthly Prep'!AG126</f>
        <v>0</v>
      </c>
      <c r="AL476" s="201">
        <f>'Monthly Prep'!AH126</f>
        <v>0</v>
      </c>
      <c r="AM476" s="184">
        <f t="shared" si="15"/>
        <v>0</v>
      </c>
      <c r="AN476" s="185" t="str">
        <f>'Monthly Prep'!B$3</f>
        <v>Monthly Prep Reporting Tool 1.0.1</v>
      </c>
      <c r="AO476" s="197">
        <f>'Monthly Prep'!AH126</f>
        <v>0</v>
      </c>
    </row>
    <row r="477" spans="1:41" x14ac:dyDescent="0.25">
      <c r="A477" s="176" t="str">
        <f t="shared" si="14"/>
        <v>202205</v>
      </c>
      <c r="B477" s="177">
        <f>'Prep Partner Performance'!AE$2</f>
        <v>2022</v>
      </c>
      <c r="C477" s="178" t="str">
        <f>'Prep Partner Performance'!Z$2</f>
        <v>05</v>
      </c>
      <c r="D477" s="176">
        <f>'Prep Partner Performance'!G$2</f>
        <v>14943</v>
      </c>
      <c r="E477" s="175" t="str">
        <f>'Prep Partner Performance'!C$2</f>
        <v>Kisima Health Centre</v>
      </c>
      <c r="F477" s="201">
        <f>'Monthly Prep'!B$125</f>
        <v>0</v>
      </c>
      <c r="G477" s="201" t="str">
        <f>'Monthly Prep'!C127</f>
        <v>Adolescent Girls and Young Women (AGYW)</v>
      </c>
      <c r="H477" s="201" t="str">
        <f>'Monthly Prep'!D127</f>
        <v>MP01-119</v>
      </c>
      <c r="I477" s="201">
        <f>'Monthly Prep'!E127</f>
        <v>0</v>
      </c>
      <c r="J477" s="201">
        <f>'Monthly Prep'!F127</f>
        <v>0</v>
      </c>
      <c r="K477" s="201">
        <f>'Monthly Prep'!G127</f>
        <v>0</v>
      </c>
      <c r="L477" s="201">
        <f>'Monthly Prep'!H127</f>
        <v>0</v>
      </c>
      <c r="M477" s="201">
        <f>'Monthly Prep'!I127</f>
        <v>0</v>
      </c>
      <c r="N477" s="201">
        <f>'Monthly Prep'!J127</f>
        <v>0</v>
      </c>
      <c r="O477" s="201">
        <f>'Monthly Prep'!K127</f>
        <v>0</v>
      </c>
      <c r="P477" s="201">
        <f>'Monthly Prep'!L127</f>
        <v>0</v>
      </c>
      <c r="Q477" s="201">
        <f>'Monthly Prep'!M127</f>
        <v>0</v>
      </c>
      <c r="R477" s="201">
        <f>'Monthly Prep'!N127</f>
        <v>0</v>
      </c>
      <c r="S477" s="201">
        <f>'Monthly Prep'!O127</f>
        <v>0</v>
      </c>
      <c r="T477" s="201">
        <f>'Monthly Prep'!P127</f>
        <v>0</v>
      </c>
      <c r="U477" s="201">
        <f>'Monthly Prep'!Q127</f>
        <v>0</v>
      </c>
      <c r="V477" s="201">
        <f>'Monthly Prep'!R127</f>
        <v>0</v>
      </c>
      <c r="W477" s="201">
        <f>'Monthly Prep'!S127</f>
        <v>0</v>
      </c>
      <c r="X477" s="201">
        <f>'Monthly Prep'!T127</f>
        <v>0</v>
      </c>
      <c r="Y477" s="201">
        <f>'Monthly Prep'!U127</f>
        <v>0</v>
      </c>
      <c r="Z477" s="201">
        <f>'Monthly Prep'!V127</f>
        <v>0</v>
      </c>
      <c r="AA477" s="201">
        <f>'Monthly Prep'!W127</f>
        <v>0</v>
      </c>
      <c r="AB477" s="201">
        <f>'Monthly Prep'!X127</f>
        <v>0</v>
      </c>
      <c r="AC477" s="201">
        <f>'Monthly Prep'!Y127</f>
        <v>0</v>
      </c>
      <c r="AD477" s="201">
        <f>'Monthly Prep'!Z127</f>
        <v>0</v>
      </c>
      <c r="AE477" s="201">
        <f>'Monthly Prep'!AA127</f>
        <v>0</v>
      </c>
      <c r="AF477" s="201">
        <f>'Monthly Prep'!AB127</f>
        <v>0</v>
      </c>
      <c r="AG477" s="201">
        <f>'Monthly Prep'!AC127</f>
        <v>0</v>
      </c>
      <c r="AH477" s="201">
        <f>'Monthly Prep'!AD127</f>
        <v>0</v>
      </c>
      <c r="AI477" s="201">
        <f>'Monthly Prep'!AE127</f>
        <v>0</v>
      </c>
      <c r="AJ477" s="201">
        <f>'Monthly Prep'!AF127</f>
        <v>0</v>
      </c>
      <c r="AK477" s="201">
        <f>'Monthly Prep'!AG127</f>
        <v>0</v>
      </c>
      <c r="AL477" s="201">
        <f>'Monthly Prep'!AH127</f>
        <v>0</v>
      </c>
      <c r="AM477" s="184">
        <f t="shared" si="15"/>
        <v>0</v>
      </c>
      <c r="AN477" s="185" t="str">
        <f>'Monthly Prep'!B$3</f>
        <v>Monthly Prep Reporting Tool 1.0.1</v>
      </c>
      <c r="AO477" s="197">
        <f>'Monthly Prep'!AH127</f>
        <v>0</v>
      </c>
    </row>
    <row r="478" spans="1:41" x14ac:dyDescent="0.25">
      <c r="A478" s="176" t="str">
        <f t="shared" si="14"/>
        <v>202205</v>
      </c>
      <c r="B478" s="177">
        <f>'Prep Partner Performance'!AE$2</f>
        <v>2022</v>
      </c>
      <c r="C478" s="178" t="str">
        <f>'Prep Partner Performance'!Z$2</f>
        <v>05</v>
      </c>
      <c r="D478" s="176">
        <f>'Prep Partner Performance'!G$2</f>
        <v>14943</v>
      </c>
      <c r="E478" s="175" t="str">
        <f>'Prep Partner Performance'!C$2</f>
        <v>Kisima Health Centre</v>
      </c>
      <c r="F478" s="201">
        <f>'Monthly Prep'!B$125</f>
        <v>0</v>
      </c>
      <c r="G478" s="201" t="str">
        <f>'Monthly Prep'!C128</f>
        <v>Female Sex Workers</v>
      </c>
      <c r="H478" s="201" t="str">
        <f>'Monthly Prep'!D128</f>
        <v>MP01-120</v>
      </c>
      <c r="I478" s="201">
        <f>'Monthly Prep'!E128</f>
        <v>0</v>
      </c>
      <c r="J478" s="201">
        <f>'Monthly Prep'!F128</f>
        <v>0</v>
      </c>
      <c r="K478" s="201">
        <f>'Monthly Prep'!G128</f>
        <v>0</v>
      </c>
      <c r="L478" s="201">
        <f>'Monthly Prep'!H128</f>
        <v>0</v>
      </c>
      <c r="M478" s="201">
        <f>'Monthly Prep'!I128</f>
        <v>0</v>
      </c>
      <c r="N478" s="201">
        <f>'Monthly Prep'!J128</f>
        <v>0</v>
      </c>
      <c r="O478" s="201">
        <f>'Monthly Prep'!K128</f>
        <v>0</v>
      </c>
      <c r="P478" s="201">
        <f>'Monthly Prep'!L128</f>
        <v>0</v>
      </c>
      <c r="Q478" s="201">
        <f>'Monthly Prep'!M128</f>
        <v>0</v>
      </c>
      <c r="R478" s="201">
        <f>'Monthly Prep'!N128</f>
        <v>0</v>
      </c>
      <c r="S478" s="201">
        <f>'Monthly Prep'!O128</f>
        <v>0</v>
      </c>
      <c r="T478" s="201">
        <f>'Monthly Prep'!P128</f>
        <v>0</v>
      </c>
      <c r="U478" s="201">
        <f>'Monthly Prep'!Q128</f>
        <v>0</v>
      </c>
      <c r="V478" s="201">
        <f>'Monthly Prep'!R128</f>
        <v>0</v>
      </c>
      <c r="W478" s="201">
        <f>'Monthly Prep'!S128</f>
        <v>0</v>
      </c>
      <c r="X478" s="201">
        <f>'Monthly Prep'!T128</f>
        <v>0</v>
      </c>
      <c r="Y478" s="201">
        <f>'Monthly Prep'!U128</f>
        <v>0</v>
      </c>
      <c r="Z478" s="201">
        <f>'Monthly Prep'!V128</f>
        <v>0</v>
      </c>
      <c r="AA478" s="201">
        <f>'Monthly Prep'!W128</f>
        <v>0</v>
      </c>
      <c r="AB478" s="201">
        <f>'Monthly Prep'!X128</f>
        <v>0</v>
      </c>
      <c r="AC478" s="201">
        <f>'Monthly Prep'!Y128</f>
        <v>0</v>
      </c>
      <c r="AD478" s="201">
        <f>'Monthly Prep'!Z128</f>
        <v>0</v>
      </c>
      <c r="AE478" s="201">
        <f>'Monthly Prep'!AA128</f>
        <v>0</v>
      </c>
      <c r="AF478" s="201">
        <f>'Monthly Prep'!AB128</f>
        <v>0</v>
      </c>
      <c r="AG478" s="201">
        <f>'Monthly Prep'!AC128</f>
        <v>0</v>
      </c>
      <c r="AH478" s="201">
        <f>'Monthly Prep'!AD128</f>
        <v>0</v>
      </c>
      <c r="AI478" s="201">
        <f>'Monthly Prep'!AE128</f>
        <v>0</v>
      </c>
      <c r="AJ478" s="201">
        <f>'Monthly Prep'!AF128</f>
        <v>0</v>
      </c>
      <c r="AK478" s="201">
        <f>'Monthly Prep'!AG128</f>
        <v>0</v>
      </c>
      <c r="AL478" s="201">
        <f>'Monthly Prep'!AH128</f>
        <v>0</v>
      </c>
      <c r="AM478" s="184">
        <f t="shared" si="15"/>
        <v>0</v>
      </c>
      <c r="AN478" s="185" t="str">
        <f>'Monthly Prep'!B$3</f>
        <v>Monthly Prep Reporting Tool 1.0.1</v>
      </c>
      <c r="AO478" s="197">
        <f>'Monthly Prep'!AH128</f>
        <v>0</v>
      </c>
    </row>
    <row r="479" spans="1:41" x14ac:dyDescent="0.25">
      <c r="A479" s="176" t="str">
        <f t="shared" si="14"/>
        <v>202205</v>
      </c>
      <c r="B479" s="177">
        <f>'Prep Partner Performance'!AE$2</f>
        <v>2022</v>
      </c>
      <c r="C479" s="178" t="str">
        <f>'Prep Partner Performance'!Z$2</f>
        <v>05</v>
      </c>
      <c r="D479" s="176">
        <f>'Prep Partner Performance'!G$2</f>
        <v>14943</v>
      </c>
      <c r="E479" s="175" t="str">
        <f>'Prep Partner Performance'!C$2</f>
        <v>Kisima Health Centre</v>
      </c>
      <c r="F479" s="201">
        <f>'Monthly Prep'!B$125</f>
        <v>0</v>
      </c>
      <c r="G479" s="201" t="str">
        <f>'Monthly Prep'!C129</f>
        <v>General Population</v>
      </c>
      <c r="H479" s="201" t="str">
        <f>'Monthly Prep'!D129</f>
        <v>MP01-121</v>
      </c>
      <c r="I479" s="201">
        <f>'Monthly Prep'!E129</f>
        <v>0</v>
      </c>
      <c r="J479" s="201">
        <f>'Monthly Prep'!F129</f>
        <v>0</v>
      </c>
      <c r="K479" s="201">
        <f>'Monthly Prep'!G129</f>
        <v>0</v>
      </c>
      <c r="L479" s="201">
        <f>'Monthly Prep'!H129</f>
        <v>0</v>
      </c>
      <c r="M479" s="201">
        <f>'Monthly Prep'!I129</f>
        <v>0</v>
      </c>
      <c r="N479" s="201">
        <f>'Monthly Prep'!J129</f>
        <v>0</v>
      </c>
      <c r="O479" s="201">
        <f>'Monthly Prep'!K129</f>
        <v>0</v>
      </c>
      <c r="P479" s="201">
        <f>'Monthly Prep'!L129</f>
        <v>0</v>
      </c>
      <c r="Q479" s="201">
        <f>'Monthly Prep'!M129</f>
        <v>0</v>
      </c>
      <c r="R479" s="201">
        <f>'Monthly Prep'!N129</f>
        <v>0</v>
      </c>
      <c r="S479" s="201">
        <f>'Monthly Prep'!O129</f>
        <v>0</v>
      </c>
      <c r="T479" s="201">
        <f>'Monthly Prep'!P129</f>
        <v>0</v>
      </c>
      <c r="U479" s="201">
        <f>'Monthly Prep'!Q129</f>
        <v>0</v>
      </c>
      <c r="V479" s="201">
        <f>'Monthly Prep'!R129</f>
        <v>0</v>
      </c>
      <c r="W479" s="201">
        <f>'Monthly Prep'!S129</f>
        <v>0</v>
      </c>
      <c r="X479" s="201">
        <f>'Monthly Prep'!T129</f>
        <v>0</v>
      </c>
      <c r="Y479" s="201">
        <f>'Monthly Prep'!U129</f>
        <v>0</v>
      </c>
      <c r="Z479" s="201">
        <f>'Monthly Prep'!V129</f>
        <v>0</v>
      </c>
      <c r="AA479" s="201">
        <f>'Monthly Prep'!W129</f>
        <v>0</v>
      </c>
      <c r="AB479" s="201">
        <f>'Monthly Prep'!X129</f>
        <v>0</v>
      </c>
      <c r="AC479" s="201">
        <f>'Monthly Prep'!Y129</f>
        <v>0</v>
      </c>
      <c r="AD479" s="201">
        <f>'Monthly Prep'!Z129</f>
        <v>0</v>
      </c>
      <c r="AE479" s="201">
        <f>'Monthly Prep'!AA129</f>
        <v>0</v>
      </c>
      <c r="AF479" s="201">
        <f>'Monthly Prep'!AB129</f>
        <v>0</v>
      </c>
      <c r="AG479" s="201">
        <f>'Monthly Prep'!AC129</f>
        <v>0</v>
      </c>
      <c r="AH479" s="201">
        <f>'Monthly Prep'!AD129</f>
        <v>0</v>
      </c>
      <c r="AI479" s="201">
        <f>'Monthly Prep'!AE129</f>
        <v>0</v>
      </c>
      <c r="AJ479" s="201">
        <f>'Monthly Prep'!AF129</f>
        <v>0</v>
      </c>
      <c r="AK479" s="201">
        <f>'Monthly Prep'!AG129</f>
        <v>0</v>
      </c>
      <c r="AL479" s="201">
        <f>'Monthly Prep'!AH129</f>
        <v>0</v>
      </c>
      <c r="AM479" s="184">
        <f t="shared" si="15"/>
        <v>0</v>
      </c>
      <c r="AN479" s="185" t="str">
        <f>'Monthly Prep'!B$3</f>
        <v>Monthly Prep Reporting Tool 1.0.1</v>
      </c>
      <c r="AO479" s="197">
        <f>'Monthly Prep'!AH129</f>
        <v>0</v>
      </c>
    </row>
    <row r="480" spans="1:41" x14ac:dyDescent="0.25">
      <c r="A480" s="176" t="str">
        <f t="shared" si="14"/>
        <v>202205</v>
      </c>
      <c r="B480" s="177">
        <f>'Prep Partner Performance'!AE$2</f>
        <v>2022</v>
      </c>
      <c r="C480" s="178" t="str">
        <f>'Prep Partner Performance'!Z$2</f>
        <v>05</v>
      </c>
      <c r="D480" s="176">
        <f>'Prep Partner Performance'!G$2</f>
        <v>14943</v>
      </c>
      <c r="E480" s="175" t="str">
        <f>'Prep Partner Performance'!C$2</f>
        <v>Kisima Health Centre</v>
      </c>
      <c r="F480" s="201">
        <f>'Monthly Prep'!B$125</f>
        <v>0</v>
      </c>
      <c r="G480" s="201" t="str">
        <f>'Monthly Prep'!C130</f>
        <v>Men at High Risk</v>
      </c>
      <c r="H480" s="201" t="str">
        <f>'Monthly Prep'!D130</f>
        <v>MP01-122</v>
      </c>
      <c r="I480" s="201">
        <f>'Monthly Prep'!E130</f>
        <v>0</v>
      </c>
      <c r="J480" s="201">
        <f>'Monthly Prep'!F130</f>
        <v>0</v>
      </c>
      <c r="K480" s="201">
        <f>'Monthly Prep'!G130</f>
        <v>0</v>
      </c>
      <c r="L480" s="201">
        <f>'Monthly Prep'!H130</f>
        <v>0</v>
      </c>
      <c r="M480" s="201">
        <f>'Monthly Prep'!I130</f>
        <v>0</v>
      </c>
      <c r="N480" s="201">
        <f>'Monthly Prep'!J130</f>
        <v>0</v>
      </c>
      <c r="O480" s="201">
        <f>'Monthly Prep'!K130</f>
        <v>0</v>
      </c>
      <c r="P480" s="201">
        <f>'Monthly Prep'!L130</f>
        <v>0</v>
      </c>
      <c r="Q480" s="201">
        <f>'Monthly Prep'!M130</f>
        <v>0</v>
      </c>
      <c r="R480" s="201">
        <f>'Monthly Prep'!N130</f>
        <v>0</v>
      </c>
      <c r="S480" s="201">
        <f>'Monthly Prep'!O130</f>
        <v>0</v>
      </c>
      <c r="T480" s="201">
        <f>'Monthly Prep'!P130</f>
        <v>0</v>
      </c>
      <c r="U480" s="201">
        <f>'Monthly Prep'!Q130</f>
        <v>0</v>
      </c>
      <c r="V480" s="201">
        <f>'Monthly Prep'!R130</f>
        <v>0</v>
      </c>
      <c r="W480" s="201">
        <f>'Monthly Prep'!S130</f>
        <v>0</v>
      </c>
      <c r="X480" s="201">
        <f>'Monthly Prep'!T130</f>
        <v>0</v>
      </c>
      <c r="Y480" s="201">
        <f>'Monthly Prep'!U130</f>
        <v>0</v>
      </c>
      <c r="Z480" s="201">
        <f>'Monthly Prep'!V130</f>
        <v>0</v>
      </c>
      <c r="AA480" s="201">
        <f>'Monthly Prep'!W130</f>
        <v>0</v>
      </c>
      <c r="AB480" s="201">
        <f>'Monthly Prep'!X130</f>
        <v>0</v>
      </c>
      <c r="AC480" s="201">
        <f>'Monthly Prep'!Y130</f>
        <v>0</v>
      </c>
      <c r="AD480" s="201">
        <f>'Monthly Prep'!Z130</f>
        <v>0</v>
      </c>
      <c r="AE480" s="201">
        <f>'Monthly Prep'!AA130</f>
        <v>0</v>
      </c>
      <c r="AF480" s="201">
        <f>'Monthly Prep'!AB130</f>
        <v>0</v>
      </c>
      <c r="AG480" s="201">
        <f>'Monthly Prep'!AC130</f>
        <v>0</v>
      </c>
      <c r="AH480" s="201">
        <f>'Monthly Prep'!AD130</f>
        <v>0</v>
      </c>
      <c r="AI480" s="201">
        <f>'Monthly Prep'!AE130</f>
        <v>0</v>
      </c>
      <c r="AJ480" s="201">
        <f>'Monthly Prep'!AF130</f>
        <v>0</v>
      </c>
      <c r="AK480" s="201">
        <f>'Monthly Prep'!AG130</f>
        <v>0</v>
      </c>
      <c r="AL480" s="201">
        <f>'Monthly Prep'!AH130</f>
        <v>0</v>
      </c>
      <c r="AM480" s="184">
        <f t="shared" si="15"/>
        <v>0</v>
      </c>
      <c r="AN480" s="185" t="str">
        <f>'Monthly Prep'!B$3</f>
        <v>Monthly Prep Reporting Tool 1.0.1</v>
      </c>
      <c r="AO480" s="197">
        <f>'Monthly Prep'!AH130</f>
        <v>0</v>
      </c>
    </row>
    <row r="481" spans="1:41" x14ac:dyDescent="0.25">
      <c r="A481" s="176" t="str">
        <f t="shared" si="14"/>
        <v>202205</v>
      </c>
      <c r="B481" s="177">
        <f>'Prep Partner Performance'!AE$2</f>
        <v>2022</v>
      </c>
      <c r="C481" s="178" t="str">
        <f>'Prep Partner Performance'!Z$2</f>
        <v>05</v>
      </c>
      <c r="D481" s="176">
        <f>'Prep Partner Performance'!G$2</f>
        <v>14943</v>
      </c>
      <c r="E481" s="175" t="str">
        <f>'Prep Partner Performance'!C$2</f>
        <v>Kisima Health Centre</v>
      </c>
      <c r="F481" s="201">
        <f>'Monthly Prep'!B$125</f>
        <v>0</v>
      </c>
      <c r="G481" s="201" t="str">
        <f>'Monthly Prep'!C131</f>
        <v>PBFW Breastfeeding</v>
      </c>
      <c r="H481" s="201" t="str">
        <f>'Monthly Prep'!D131</f>
        <v>MP01-123</v>
      </c>
      <c r="I481" s="201">
        <f>'Monthly Prep'!E131</f>
        <v>0</v>
      </c>
      <c r="J481" s="201">
        <f>'Monthly Prep'!F131</f>
        <v>0</v>
      </c>
      <c r="K481" s="201">
        <f>'Monthly Prep'!G131</f>
        <v>0</v>
      </c>
      <c r="L481" s="201">
        <f>'Monthly Prep'!H131</f>
        <v>0</v>
      </c>
      <c r="M481" s="201">
        <f>'Monthly Prep'!I131</f>
        <v>0</v>
      </c>
      <c r="N481" s="201">
        <f>'Monthly Prep'!J131</f>
        <v>0</v>
      </c>
      <c r="O481" s="201">
        <f>'Monthly Prep'!K131</f>
        <v>0</v>
      </c>
      <c r="P481" s="201">
        <f>'Monthly Prep'!L131</f>
        <v>0</v>
      </c>
      <c r="Q481" s="201">
        <f>'Monthly Prep'!M131</f>
        <v>0</v>
      </c>
      <c r="R481" s="201">
        <f>'Monthly Prep'!N131</f>
        <v>0</v>
      </c>
      <c r="S481" s="201">
        <f>'Monthly Prep'!O131</f>
        <v>0</v>
      </c>
      <c r="T481" s="201">
        <f>'Monthly Prep'!P131</f>
        <v>0</v>
      </c>
      <c r="U481" s="201">
        <f>'Monthly Prep'!Q131</f>
        <v>0</v>
      </c>
      <c r="V481" s="201">
        <f>'Monthly Prep'!R131</f>
        <v>0</v>
      </c>
      <c r="W481" s="201">
        <f>'Monthly Prep'!S131</f>
        <v>0</v>
      </c>
      <c r="X481" s="201">
        <f>'Monthly Prep'!T131</f>
        <v>0</v>
      </c>
      <c r="Y481" s="201">
        <f>'Monthly Prep'!U131</f>
        <v>0</v>
      </c>
      <c r="Z481" s="201">
        <f>'Monthly Prep'!V131</f>
        <v>0</v>
      </c>
      <c r="AA481" s="201">
        <f>'Monthly Prep'!W131</f>
        <v>0</v>
      </c>
      <c r="AB481" s="201">
        <f>'Monthly Prep'!X131</f>
        <v>0</v>
      </c>
      <c r="AC481" s="201">
        <f>'Monthly Prep'!Y131</f>
        <v>0</v>
      </c>
      <c r="AD481" s="201">
        <f>'Monthly Prep'!Z131</f>
        <v>0</v>
      </c>
      <c r="AE481" s="201">
        <f>'Monthly Prep'!AA131</f>
        <v>0</v>
      </c>
      <c r="AF481" s="201">
        <f>'Monthly Prep'!AB131</f>
        <v>0</v>
      </c>
      <c r="AG481" s="201">
        <f>'Monthly Prep'!AC131</f>
        <v>0</v>
      </c>
      <c r="AH481" s="201">
        <f>'Monthly Prep'!AD131</f>
        <v>0</v>
      </c>
      <c r="AI481" s="201">
        <f>'Monthly Prep'!AE131</f>
        <v>0</v>
      </c>
      <c r="AJ481" s="201">
        <f>'Monthly Prep'!AF131</f>
        <v>0</v>
      </c>
      <c r="AK481" s="201">
        <f>'Monthly Prep'!AG131</f>
        <v>0</v>
      </c>
      <c r="AL481" s="201">
        <f>'Monthly Prep'!AH131</f>
        <v>0</v>
      </c>
      <c r="AM481" s="184">
        <f t="shared" si="15"/>
        <v>0</v>
      </c>
      <c r="AN481" s="185" t="str">
        <f>'Monthly Prep'!B$3</f>
        <v>Monthly Prep Reporting Tool 1.0.1</v>
      </c>
      <c r="AO481" s="197">
        <f>'Monthly Prep'!AH131</f>
        <v>0</v>
      </c>
    </row>
    <row r="482" spans="1:41" x14ac:dyDescent="0.25">
      <c r="A482" s="176" t="str">
        <f t="shared" si="14"/>
        <v>202205</v>
      </c>
      <c r="B482" s="177">
        <f>'Prep Partner Performance'!AE$2</f>
        <v>2022</v>
      </c>
      <c r="C482" s="178" t="str">
        <f>'Prep Partner Performance'!Z$2</f>
        <v>05</v>
      </c>
      <c r="D482" s="176">
        <f>'Prep Partner Performance'!G$2</f>
        <v>14943</v>
      </c>
      <c r="E482" s="175" t="str">
        <f>'Prep Partner Performance'!C$2</f>
        <v>Kisima Health Centre</v>
      </c>
      <c r="F482" s="201">
        <f>'Monthly Prep'!B$125</f>
        <v>0</v>
      </c>
      <c r="G482" s="201" t="str">
        <f>'Monthly Prep'!C132</f>
        <v>PBFW Pregnant</v>
      </c>
      <c r="H482" s="201" t="str">
        <f>'Monthly Prep'!D132</f>
        <v>MP01-124</v>
      </c>
      <c r="I482" s="201">
        <f>'Monthly Prep'!E132</f>
        <v>0</v>
      </c>
      <c r="J482" s="201">
        <f>'Monthly Prep'!F132</f>
        <v>0</v>
      </c>
      <c r="K482" s="201">
        <f>'Monthly Prep'!G132</f>
        <v>0</v>
      </c>
      <c r="L482" s="201">
        <f>'Monthly Prep'!H132</f>
        <v>0</v>
      </c>
      <c r="M482" s="201">
        <f>'Monthly Prep'!I132</f>
        <v>0</v>
      </c>
      <c r="N482" s="201">
        <f>'Monthly Prep'!J132</f>
        <v>0</v>
      </c>
      <c r="O482" s="201">
        <f>'Monthly Prep'!K132</f>
        <v>0</v>
      </c>
      <c r="P482" s="201">
        <f>'Monthly Prep'!L132</f>
        <v>0</v>
      </c>
      <c r="Q482" s="201">
        <f>'Monthly Prep'!M132</f>
        <v>0</v>
      </c>
      <c r="R482" s="201">
        <f>'Monthly Prep'!N132</f>
        <v>0</v>
      </c>
      <c r="S482" s="201">
        <f>'Monthly Prep'!O132</f>
        <v>0</v>
      </c>
      <c r="T482" s="201">
        <f>'Monthly Prep'!P132</f>
        <v>0</v>
      </c>
      <c r="U482" s="201">
        <f>'Monthly Prep'!Q132</f>
        <v>0</v>
      </c>
      <c r="V482" s="201">
        <f>'Monthly Prep'!R132</f>
        <v>0</v>
      </c>
      <c r="W482" s="201">
        <f>'Monthly Prep'!S132</f>
        <v>0</v>
      </c>
      <c r="X482" s="201">
        <f>'Monthly Prep'!T132</f>
        <v>0</v>
      </c>
      <c r="Y482" s="201">
        <f>'Monthly Prep'!U132</f>
        <v>0</v>
      </c>
      <c r="Z482" s="201">
        <f>'Monthly Prep'!V132</f>
        <v>0</v>
      </c>
      <c r="AA482" s="201">
        <f>'Monthly Prep'!W132</f>
        <v>0</v>
      </c>
      <c r="AB482" s="201">
        <f>'Monthly Prep'!X132</f>
        <v>0</v>
      </c>
      <c r="AC482" s="201">
        <f>'Monthly Prep'!Y132</f>
        <v>0</v>
      </c>
      <c r="AD482" s="201">
        <f>'Monthly Prep'!Z132</f>
        <v>0</v>
      </c>
      <c r="AE482" s="201">
        <f>'Monthly Prep'!AA132</f>
        <v>0</v>
      </c>
      <c r="AF482" s="201">
        <f>'Monthly Prep'!AB132</f>
        <v>0</v>
      </c>
      <c r="AG482" s="201">
        <f>'Monthly Prep'!AC132</f>
        <v>0</v>
      </c>
      <c r="AH482" s="201">
        <f>'Monthly Prep'!AD132</f>
        <v>0</v>
      </c>
      <c r="AI482" s="201">
        <f>'Monthly Prep'!AE132</f>
        <v>0</v>
      </c>
      <c r="AJ482" s="201">
        <f>'Monthly Prep'!AF132</f>
        <v>0</v>
      </c>
      <c r="AK482" s="201">
        <f>'Monthly Prep'!AG132</f>
        <v>0</v>
      </c>
      <c r="AL482" s="201">
        <f>'Monthly Prep'!AH132</f>
        <v>0</v>
      </c>
      <c r="AM482" s="184">
        <f t="shared" si="15"/>
        <v>0</v>
      </c>
      <c r="AN482" s="185" t="str">
        <f>'Monthly Prep'!B$3</f>
        <v>Monthly Prep Reporting Tool 1.0.1</v>
      </c>
      <c r="AO482" s="197">
        <f>'Monthly Prep'!AH132</f>
        <v>0</v>
      </c>
    </row>
    <row r="483" spans="1:41" s="194" customFormat="1" x14ac:dyDescent="0.25">
      <c r="A483" s="190" t="str">
        <f t="shared" si="14"/>
        <v>202205</v>
      </c>
      <c r="B483" s="191">
        <f>'Prep Partner Performance'!AE$2</f>
        <v>2022</v>
      </c>
      <c r="C483" s="192" t="str">
        <f>'Prep Partner Performance'!Z$2</f>
        <v>05</v>
      </c>
      <c r="D483" s="190">
        <f>'Prep Partner Performance'!G$2</f>
        <v>14943</v>
      </c>
      <c r="E483" s="193" t="str">
        <f>'Prep Partner Performance'!C$2</f>
        <v>Kisima Health Centre</v>
      </c>
      <c r="F483" s="198">
        <f>'Monthly Prep'!B$125</f>
        <v>0</v>
      </c>
      <c r="G483" s="198" t="str">
        <f>'Monthly Prep'!C133</f>
        <v>People Who Inject Drugs</v>
      </c>
      <c r="H483" s="198" t="str">
        <f>'Monthly Prep'!D133</f>
        <v>MP01-125</v>
      </c>
      <c r="I483" s="198">
        <f>'Monthly Prep'!E133</f>
        <v>0</v>
      </c>
      <c r="J483" s="198">
        <f>'Monthly Prep'!F133</f>
        <v>0</v>
      </c>
      <c r="K483" s="198">
        <f>'Monthly Prep'!G133</f>
        <v>0</v>
      </c>
      <c r="L483" s="198">
        <f>'Monthly Prep'!H133</f>
        <v>0</v>
      </c>
      <c r="M483" s="198">
        <f>'Monthly Prep'!I133</f>
        <v>0</v>
      </c>
      <c r="N483" s="198">
        <f>'Monthly Prep'!J133</f>
        <v>0</v>
      </c>
      <c r="O483" s="198">
        <f>'Monthly Prep'!K133</f>
        <v>0</v>
      </c>
      <c r="P483" s="198">
        <f>'Monthly Prep'!L133</f>
        <v>0</v>
      </c>
      <c r="Q483" s="198">
        <f>'Monthly Prep'!M133</f>
        <v>0</v>
      </c>
      <c r="R483" s="198">
        <f>'Monthly Prep'!N133</f>
        <v>0</v>
      </c>
      <c r="S483" s="198">
        <f>'Monthly Prep'!O133</f>
        <v>0</v>
      </c>
      <c r="T483" s="198">
        <f>'Monthly Prep'!P133</f>
        <v>0</v>
      </c>
      <c r="U483" s="198">
        <f>'Monthly Prep'!Q133</f>
        <v>0</v>
      </c>
      <c r="V483" s="198">
        <f>'Monthly Prep'!R133</f>
        <v>0</v>
      </c>
      <c r="W483" s="198">
        <f>'Monthly Prep'!S133</f>
        <v>0</v>
      </c>
      <c r="X483" s="198">
        <f>'Monthly Prep'!T133</f>
        <v>0</v>
      </c>
      <c r="Y483" s="198">
        <f>'Monthly Prep'!U133</f>
        <v>0</v>
      </c>
      <c r="Z483" s="198">
        <f>'Monthly Prep'!V133</f>
        <v>0</v>
      </c>
      <c r="AA483" s="198">
        <f>'Monthly Prep'!W133</f>
        <v>0</v>
      </c>
      <c r="AB483" s="198">
        <f>'Monthly Prep'!X133</f>
        <v>0</v>
      </c>
      <c r="AC483" s="198">
        <f>'Monthly Prep'!Y133</f>
        <v>0</v>
      </c>
      <c r="AD483" s="198">
        <f>'Monthly Prep'!Z133</f>
        <v>0</v>
      </c>
      <c r="AE483" s="198">
        <f>'Monthly Prep'!AA133</f>
        <v>0</v>
      </c>
      <c r="AF483" s="198">
        <f>'Monthly Prep'!AB133</f>
        <v>0</v>
      </c>
      <c r="AG483" s="198">
        <f>'Monthly Prep'!AC133</f>
        <v>0</v>
      </c>
      <c r="AH483" s="198">
        <f>'Monthly Prep'!AD133</f>
        <v>0</v>
      </c>
      <c r="AI483" s="198">
        <f>'Monthly Prep'!AE133</f>
        <v>0</v>
      </c>
      <c r="AJ483" s="198">
        <f>'Monthly Prep'!AF133</f>
        <v>0</v>
      </c>
      <c r="AK483" s="198">
        <f>'Monthly Prep'!AG133</f>
        <v>0</v>
      </c>
      <c r="AL483" s="198">
        <f>'Monthly Prep'!AH133</f>
        <v>0</v>
      </c>
      <c r="AM483" s="204">
        <f t="shared" si="15"/>
        <v>0</v>
      </c>
      <c r="AN483" s="203" t="str">
        <f>'Monthly Prep'!B$3</f>
        <v>Monthly Prep Reporting Tool 1.0.1</v>
      </c>
      <c r="AO483" s="197">
        <f>'Monthly Prep'!AH133</f>
        <v>0</v>
      </c>
    </row>
    <row r="484" spans="1:41" s="195" customFormat="1" x14ac:dyDescent="0.25">
      <c r="A484" s="179" t="str">
        <f t="shared" si="14"/>
        <v>202205</v>
      </c>
      <c r="B484" s="180">
        <f>'Prep Partner Performance'!AE$2</f>
        <v>2022</v>
      </c>
      <c r="C484" s="181" t="str">
        <f>'Prep Partner Performance'!Z$2</f>
        <v>05</v>
      </c>
      <c r="D484" s="179">
        <f>'Prep Partner Performance'!G$2</f>
        <v>14943</v>
      </c>
      <c r="E484" s="182" t="str">
        <f>'Prep Partner Performance'!C$2</f>
        <v>Kisima Health Centre</v>
      </c>
      <c r="F484" s="199">
        <f>'Monthly Prep'!B137</f>
        <v>0</v>
      </c>
      <c r="G484" s="199" t="str">
        <f>'Monthly Prep'!C137</f>
        <v>Female Sex Workers</v>
      </c>
      <c r="H484" s="199" t="str">
        <f>'Monthly Prep'!D137</f>
        <v>MP01-129</v>
      </c>
      <c r="I484" s="199">
        <f>'Monthly Prep'!E137</f>
        <v>0</v>
      </c>
      <c r="J484" s="199">
        <f>'Monthly Prep'!F137</f>
        <v>0</v>
      </c>
      <c r="K484" s="199">
        <f>'Monthly Prep'!G137</f>
        <v>0</v>
      </c>
      <c r="L484" s="199">
        <f>'Monthly Prep'!H137</f>
        <v>0</v>
      </c>
      <c r="M484" s="199">
        <f>'Monthly Prep'!I137</f>
        <v>0</v>
      </c>
      <c r="N484" s="199">
        <f>'Monthly Prep'!J137</f>
        <v>0</v>
      </c>
      <c r="O484" s="199">
        <f>'Monthly Prep'!K137</f>
        <v>0</v>
      </c>
      <c r="P484" s="199">
        <f>'Monthly Prep'!L137</f>
        <v>0</v>
      </c>
      <c r="Q484" s="199">
        <f>'Monthly Prep'!M137</f>
        <v>0</v>
      </c>
      <c r="R484" s="199">
        <f>'Monthly Prep'!N137</f>
        <v>0</v>
      </c>
      <c r="S484" s="199">
        <f>'Monthly Prep'!O137</f>
        <v>0</v>
      </c>
      <c r="T484" s="199">
        <f>'Monthly Prep'!P137</f>
        <v>0</v>
      </c>
      <c r="U484" s="199">
        <f>'Monthly Prep'!Q137</f>
        <v>0</v>
      </c>
      <c r="V484" s="199">
        <f>'Monthly Prep'!R137</f>
        <v>0</v>
      </c>
      <c r="W484" s="199">
        <f>'Monthly Prep'!S137</f>
        <v>0</v>
      </c>
      <c r="X484" s="199">
        <f>'Monthly Prep'!T137</f>
        <v>0</v>
      </c>
      <c r="Y484" s="199">
        <f>'Monthly Prep'!U137</f>
        <v>0</v>
      </c>
      <c r="Z484" s="199">
        <f>'Monthly Prep'!V137</f>
        <v>0</v>
      </c>
      <c r="AA484" s="199">
        <f>'Monthly Prep'!W137</f>
        <v>0</v>
      </c>
      <c r="AB484" s="199">
        <f>'Monthly Prep'!X137</f>
        <v>0</v>
      </c>
      <c r="AC484" s="199">
        <f>'Monthly Prep'!Y137</f>
        <v>0</v>
      </c>
      <c r="AD484" s="199">
        <f>'Monthly Prep'!Z137</f>
        <v>0</v>
      </c>
      <c r="AE484" s="199">
        <f>'Monthly Prep'!AA137</f>
        <v>0</v>
      </c>
      <c r="AF484" s="199">
        <f>'Monthly Prep'!AB137</f>
        <v>0</v>
      </c>
      <c r="AG484" s="199">
        <f>'Monthly Prep'!AC137</f>
        <v>0</v>
      </c>
      <c r="AH484" s="199">
        <f>'Monthly Prep'!AD137</f>
        <v>0</v>
      </c>
      <c r="AI484" s="199">
        <f>'Monthly Prep'!AE137</f>
        <v>0</v>
      </c>
      <c r="AJ484" s="199">
        <f>'Monthly Prep'!AF137</f>
        <v>0</v>
      </c>
      <c r="AK484" s="199">
        <f>'Monthly Prep'!AG137</f>
        <v>0</v>
      </c>
      <c r="AL484" s="199">
        <f>'Monthly Prep'!AH137</f>
        <v>0</v>
      </c>
      <c r="AM484" s="179">
        <f t="shared" si="15"/>
        <v>0</v>
      </c>
      <c r="AN484" s="182" t="str">
        <f>'Monthly Prep'!B$3</f>
        <v>Monthly Prep Reporting Tool 1.0.1</v>
      </c>
      <c r="AO484" s="197">
        <f>'Monthly Prep'!AH137</f>
        <v>0</v>
      </c>
    </row>
    <row r="485" spans="1:41" x14ac:dyDescent="0.25">
      <c r="A485" s="176" t="str">
        <f t="shared" si="14"/>
        <v>202205</v>
      </c>
      <c r="B485" s="177">
        <f>'Prep Partner Performance'!AE$2</f>
        <v>2022</v>
      </c>
      <c r="C485" s="178" t="str">
        <f>'Prep Partner Performance'!Z$2</f>
        <v>05</v>
      </c>
      <c r="D485" s="176">
        <f>'Prep Partner Performance'!G$2</f>
        <v>14943</v>
      </c>
      <c r="E485" s="175" t="str">
        <f>'Prep Partner Performance'!C$2</f>
        <v>Kisima Health Centre</v>
      </c>
      <c r="F485" s="201">
        <f>'Monthly Prep'!B$137</f>
        <v>0</v>
      </c>
      <c r="G485" s="201" t="str">
        <f>'Monthly Prep'!C138</f>
        <v>General Population</v>
      </c>
      <c r="H485" s="201" t="str">
        <f>'Monthly Prep'!D138</f>
        <v>MP01-130</v>
      </c>
      <c r="I485" s="201">
        <f>'Monthly Prep'!E138</f>
        <v>0</v>
      </c>
      <c r="J485" s="201">
        <f>'Monthly Prep'!F138</f>
        <v>0</v>
      </c>
      <c r="K485" s="201">
        <f>'Monthly Prep'!G138</f>
        <v>0</v>
      </c>
      <c r="L485" s="201">
        <f>'Monthly Prep'!H138</f>
        <v>0</v>
      </c>
      <c r="M485" s="201">
        <f>'Monthly Prep'!I138</f>
        <v>0</v>
      </c>
      <c r="N485" s="201">
        <f>'Monthly Prep'!J138</f>
        <v>0</v>
      </c>
      <c r="O485" s="201">
        <f>'Monthly Prep'!K138</f>
        <v>0</v>
      </c>
      <c r="P485" s="201">
        <f>'Monthly Prep'!L138</f>
        <v>0</v>
      </c>
      <c r="Q485" s="201">
        <f>'Monthly Prep'!M138</f>
        <v>0</v>
      </c>
      <c r="R485" s="201">
        <f>'Monthly Prep'!N138</f>
        <v>0</v>
      </c>
      <c r="S485" s="201">
        <f>'Monthly Prep'!O138</f>
        <v>0</v>
      </c>
      <c r="T485" s="201">
        <f>'Monthly Prep'!P138</f>
        <v>0</v>
      </c>
      <c r="U485" s="201">
        <f>'Monthly Prep'!Q138</f>
        <v>0</v>
      </c>
      <c r="V485" s="201">
        <f>'Monthly Prep'!R138</f>
        <v>0</v>
      </c>
      <c r="W485" s="201">
        <f>'Monthly Prep'!S138</f>
        <v>0</v>
      </c>
      <c r="X485" s="201">
        <f>'Monthly Prep'!T138</f>
        <v>0</v>
      </c>
      <c r="Y485" s="201">
        <f>'Monthly Prep'!U138</f>
        <v>0</v>
      </c>
      <c r="Z485" s="201">
        <f>'Monthly Prep'!V138</f>
        <v>0</v>
      </c>
      <c r="AA485" s="201">
        <f>'Monthly Prep'!W138</f>
        <v>0</v>
      </c>
      <c r="AB485" s="201">
        <f>'Monthly Prep'!X138</f>
        <v>0</v>
      </c>
      <c r="AC485" s="201">
        <f>'Monthly Prep'!Y138</f>
        <v>0</v>
      </c>
      <c r="AD485" s="201">
        <f>'Monthly Prep'!Z138</f>
        <v>0</v>
      </c>
      <c r="AE485" s="201">
        <f>'Monthly Prep'!AA138</f>
        <v>0</v>
      </c>
      <c r="AF485" s="201">
        <f>'Monthly Prep'!AB138</f>
        <v>0</v>
      </c>
      <c r="AG485" s="201">
        <f>'Monthly Prep'!AC138</f>
        <v>0</v>
      </c>
      <c r="AH485" s="201">
        <f>'Monthly Prep'!AD138</f>
        <v>0</v>
      </c>
      <c r="AI485" s="201">
        <f>'Monthly Prep'!AE138</f>
        <v>0</v>
      </c>
      <c r="AJ485" s="201">
        <f>'Monthly Prep'!AF138</f>
        <v>0</v>
      </c>
      <c r="AK485" s="201">
        <f>'Monthly Prep'!AG138</f>
        <v>0</v>
      </c>
      <c r="AL485" s="201">
        <f>'Monthly Prep'!AH138</f>
        <v>0</v>
      </c>
      <c r="AM485" s="184">
        <f t="shared" si="15"/>
        <v>0</v>
      </c>
      <c r="AN485" s="185" t="str">
        <f>'Monthly Prep'!B$3</f>
        <v>Monthly Prep Reporting Tool 1.0.1</v>
      </c>
      <c r="AO485" s="197">
        <f>'Monthly Prep'!AH138</f>
        <v>0</v>
      </c>
    </row>
    <row r="486" spans="1:41" x14ac:dyDescent="0.25">
      <c r="A486" s="176" t="str">
        <f t="shared" si="14"/>
        <v>202205</v>
      </c>
      <c r="B486" s="177">
        <f>'Prep Partner Performance'!AE$2</f>
        <v>2022</v>
      </c>
      <c r="C486" s="178" t="str">
        <f>'Prep Partner Performance'!Z$2</f>
        <v>05</v>
      </c>
      <c r="D486" s="176">
        <f>'Prep Partner Performance'!G$2</f>
        <v>14943</v>
      </c>
      <c r="E486" s="175" t="str">
        <f>'Prep Partner Performance'!C$2</f>
        <v>Kisima Health Centre</v>
      </c>
      <c r="F486" s="201">
        <f>'Monthly Prep'!B$137</f>
        <v>0</v>
      </c>
      <c r="G486" s="201" t="str">
        <f>'Monthly Prep'!C139</f>
        <v>Men at High Risk</v>
      </c>
      <c r="H486" s="201" t="str">
        <f>'Monthly Prep'!D139</f>
        <v>MP01-131</v>
      </c>
      <c r="I486" s="201">
        <f>'Monthly Prep'!E139</f>
        <v>0</v>
      </c>
      <c r="J486" s="201">
        <f>'Monthly Prep'!F139</f>
        <v>0</v>
      </c>
      <c r="K486" s="201">
        <f>'Monthly Prep'!G139</f>
        <v>0</v>
      </c>
      <c r="L486" s="201">
        <f>'Monthly Prep'!H139</f>
        <v>0</v>
      </c>
      <c r="M486" s="201">
        <f>'Monthly Prep'!I139</f>
        <v>0</v>
      </c>
      <c r="N486" s="201">
        <f>'Monthly Prep'!J139</f>
        <v>0</v>
      </c>
      <c r="O486" s="201">
        <f>'Monthly Prep'!K139</f>
        <v>0</v>
      </c>
      <c r="P486" s="201">
        <f>'Monthly Prep'!L139</f>
        <v>0</v>
      </c>
      <c r="Q486" s="201">
        <f>'Monthly Prep'!M139</f>
        <v>0</v>
      </c>
      <c r="R486" s="201">
        <f>'Monthly Prep'!N139</f>
        <v>0</v>
      </c>
      <c r="S486" s="201">
        <f>'Monthly Prep'!O139</f>
        <v>0</v>
      </c>
      <c r="T486" s="201">
        <f>'Monthly Prep'!P139</f>
        <v>0</v>
      </c>
      <c r="U486" s="201">
        <f>'Monthly Prep'!Q139</f>
        <v>0</v>
      </c>
      <c r="V486" s="201">
        <f>'Monthly Prep'!R139</f>
        <v>0</v>
      </c>
      <c r="W486" s="201">
        <f>'Monthly Prep'!S139</f>
        <v>0</v>
      </c>
      <c r="X486" s="201">
        <f>'Monthly Prep'!T139</f>
        <v>0</v>
      </c>
      <c r="Y486" s="201">
        <f>'Monthly Prep'!U139</f>
        <v>0</v>
      </c>
      <c r="Z486" s="201">
        <f>'Monthly Prep'!V139</f>
        <v>0</v>
      </c>
      <c r="AA486" s="201">
        <f>'Monthly Prep'!W139</f>
        <v>0</v>
      </c>
      <c r="AB486" s="201">
        <f>'Monthly Prep'!X139</f>
        <v>0</v>
      </c>
      <c r="AC486" s="201">
        <f>'Monthly Prep'!Y139</f>
        <v>0</v>
      </c>
      <c r="AD486" s="201">
        <f>'Monthly Prep'!Z139</f>
        <v>0</v>
      </c>
      <c r="AE486" s="201">
        <f>'Monthly Prep'!AA139</f>
        <v>0</v>
      </c>
      <c r="AF486" s="201">
        <f>'Monthly Prep'!AB139</f>
        <v>0</v>
      </c>
      <c r="AG486" s="201">
        <f>'Monthly Prep'!AC139</f>
        <v>0</v>
      </c>
      <c r="AH486" s="201">
        <f>'Monthly Prep'!AD139</f>
        <v>0</v>
      </c>
      <c r="AI486" s="201">
        <f>'Monthly Prep'!AE139</f>
        <v>0</v>
      </c>
      <c r="AJ486" s="201">
        <f>'Monthly Prep'!AF139</f>
        <v>0</v>
      </c>
      <c r="AK486" s="201">
        <f>'Monthly Prep'!AG139</f>
        <v>0</v>
      </c>
      <c r="AL486" s="201">
        <f>'Monthly Prep'!AH139</f>
        <v>0</v>
      </c>
      <c r="AM486" s="184">
        <f t="shared" si="15"/>
        <v>0</v>
      </c>
      <c r="AN486" s="185" t="str">
        <f>'Monthly Prep'!B$3</f>
        <v>Monthly Prep Reporting Tool 1.0.1</v>
      </c>
      <c r="AO486" s="197">
        <f>'Monthly Prep'!AH139</f>
        <v>0</v>
      </c>
    </row>
    <row r="487" spans="1:41" x14ac:dyDescent="0.25">
      <c r="A487" s="176" t="str">
        <f t="shared" si="14"/>
        <v>202205</v>
      </c>
      <c r="B487" s="177">
        <f>'Prep Partner Performance'!AE$2</f>
        <v>2022</v>
      </c>
      <c r="C487" s="178" t="str">
        <f>'Prep Partner Performance'!Z$2</f>
        <v>05</v>
      </c>
      <c r="D487" s="176">
        <f>'Prep Partner Performance'!G$2</f>
        <v>14943</v>
      </c>
      <c r="E487" s="175" t="str">
        <f>'Prep Partner Performance'!C$2</f>
        <v>Kisima Health Centre</v>
      </c>
      <c r="F487" s="201">
        <f>'Monthly Prep'!B$137</f>
        <v>0</v>
      </c>
      <c r="G487" s="201" t="str">
        <f>'Monthly Prep'!C140</f>
        <v>PBFW Breastfeeding</v>
      </c>
      <c r="H487" s="201" t="str">
        <f>'Monthly Prep'!D140</f>
        <v>MP01-132</v>
      </c>
      <c r="I487" s="201">
        <f>'Monthly Prep'!E140</f>
        <v>0</v>
      </c>
      <c r="J487" s="201">
        <f>'Monthly Prep'!F140</f>
        <v>0</v>
      </c>
      <c r="K487" s="201">
        <f>'Monthly Prep'!G140</f>
        <v>0</v>
      </c>
      <c r="L487" s="201">
        <f>'Monthly Prep'!H140</f>
        <v>0</v>
      </c>
      <c r="M487" s="201">
        <f>'Monthly Prep'!I140</f>
        <v>0</v>
      </c>
      <c r="N487" s="201">
        <f>'Monthly Prep'!J140</f>
        <v>0</v>
      </c>
      <c r="O487" s="201">
        <f>'Monthly Prep'!K140</f>
        <v>0</v>
      </c>
      <c r="P487" s="201">
        <f>'Monthly Prep'!L140</f>
        <v>0</v>
      </c>
      <c r="Q487" s="201">
        <f>'Monthly Prep'!M140</f>
        <v>0</v>
      </c>
      <c r="R487" s="201">
        <f>'Monthly Prep'!N140</f>
        <v>0</v>
      </c>
      <c r="S487" s="201">
        <f>'Monthly Prep'!O140</f>
        <v>0</v>
      </c>
      <c r="T487" s="201">
        <f>'Monthly Prep'!P140</f>
        <v>0</v>
      </c>
      <c r="U487" s="201">
        <f>'Monthly Prep'!Q140</f>
        <v>0</v>
      </c>
      <c r="V487" s="201">
        <f>'Monthly Prep'!R140</f>
        <v>0</v>
      </c>
      <c r="W487" s="201">
        <f>'Monthly Prep'!S140</f>
        <v>0</v>
      </c>
      <c r="X487" s="201">
        <f>'Monthly Prep'!T140</f>
        <v>0</v>
      </c>
      <c r="Y487" s="201">
        <f>'Monthly Prep'!U140</f>
        <v>0</v>
      </c>
      <c r="Z487" s="201">
        <f>'Monthly Prep'!V140</f>
        <v>0</v>
      </c>
      <c r="AA487" s="201">
        <f>'Monthly Prep'!W140</f>
        <v>0</v>
      </c>
      <c r="AB487" s="201">
        <f>'Monthly Prep'!X140</f>
        <v>0</v>
      </c>
      <c r="AC487" s="201">
        <f>'Monthly Prep'!Y140</f>
        <v>0</v>
      </c>
      <c r="AD487" s="201">
        <f>'Monthly Prep'!Z140</f>
        <v>0</v>
      </c>
      <c r="AE487" s="201">
        <f>'Monthly Prep'!AA140</f>
        <v>0</v>
      </c>
      <c r="AF487" s="201">
        <f>'Monthly Prep'!AB140</f>
        <v>0</v>
      </c>
      <c r="AG487" s="201">
        <f>'Monthly Prep'!AC140</f>
        <v>0</v>
      </c>
      <c r="AH487" s="201">
        <f>'Monthly Prep'!AD140</f>
        <v>0</v>
      </c>
      <c r="AI487" s="201">
        <f>'Monthly Prep'!AE140</f>
        <v>0</v>
      </c>
      <c r="AJ487" s="201">
        <f>'Monthly Prep'!AF140</f>
        <v>0</v>
      </c>
      <c r="AK487" s="201">
        <f>'Monthly Prep'!AG140</f>
        <v>0</v>
      </c>
      <c r="AL487" s="201">
        <f>'Monthly Prep'!AH140</f>
        <v>0</v>
      </c>
      <c r="AM487" s="184">
        <f t="shared" si="15"/>
        <v>0</v>
      </c>
      <c r="AN487" s="185" t="str">
        <f>'Monthly Prep'!B$3</f>
        <v>Monthly Prep Reporting Tool 1.0.1</v>
      </c>
      <c r="AO487" s="197">
        <f>'Monthly Prep'!AH140</f>
        <v>0</v>
      </c>
    </row>
    <row r="488" spans="1:41" x14ac:dyDescent="0.25">
      <c r="A488" s="176" t="str">
        <f t="shared" si="14"/>
        <v>202205</v>
      </c>
      <c r="B488" s="177">
        <f>'Prep Partner Performance'!AE$2</f>
        <v>2022</v>
      </c>
      <c r="C488" s="178" t="str">
        <f>'Prep Partner Performance'!Z$2</f>
        <v>05</v>
      </c>
      <c r="D488" s="176">
        <f>'Prep Partner Performance'!G$2</f>
        <v>14943</v>
      </c>
      <c r="E488" s="175" t="str">
        <f>'Prep Partner Performance'!C$2</f>
        <v>Kisima Health Centre</v>
      </c>
      <c r="F488" s="201">
        <f>'Monthly Prep'!B$137</f>
        <v>0</v>
      </c>
      <c r="G488" s="201" t="str">
        <f>'Monthly Prep'!C141</f>
        <v>PBFW Pregnant</v>
      </c>
      <c r="H488" s="201" t="str">
        <f>'Monthly Prep'!D141</f>
        <v>MP01-133</v>
      </c>
      <c r="I488" s="201">
        <f>'Monthly Prep'!E141</f>
        <v>0</v>
      </c>
      <c r="J488" s="201">
        <f>'Monthly Prep'!F141</f>
        <v>0</v>
      </c>
      <c r="K488" s="201">
        <f>'Monthly Prep'!G141</f>
        <v>0</v>
      </c>
      <c r="L488" s="201">
        <f>'Monthly Prep'!H141</f>
        <v>0</v>
      </c>
      <c r="M488" s="201">
        <f>'Monthly Prep'!I141</f>
        <v>0</v>
      </c>
      <c r="N488" s="201">
        <f>'Monthly Prep'!J141</f>
        <v>0</v>
      </c>
      <c r="O488" s="201">
        <f>'Monthly Prep'!K141</f>
        <v>0</v>
      </c>
      <c r="P488" s="201">
        <f>'Monthly Prep'!L141</f>
        <v>0</v>
      </c>
      <c r="Q488" s="201">
        <f>'Monthly Prep'!M141</f>
        <v>0</v>
      </c>
      <c r="R488" s="201">
        <f>'Monthly Prep'!N141</f>
        <v>0</v>
      </c>
      <c r="S488" s="201">
        <f>'Monthly Prep'!O141</f>
        <v>0</v>
      </c>
      <c r="T488" s="201">
        <f>'Monthly Prep'!P141</f>
        <v>0</v>
      </c>
      <c r="U488" s="201">
        <f>'Monthly Prep'!Q141</f>
        <v>0</v>
      </c>
      <c r="V488" s="201">
        <f>'Monthly Prep'!R141</f>
        <v>0</v>
      </c>
      <c r="W488" s="201">
        <f>'Monthly Prep'!S141</f>
        <v>0</v>
      </c>
      <c r="X488" s="201">
        <f>'Monthly Prep'!T141</f>
        <v>0</v>
      </c>
      <c r="Y488" s="201">
        <f>'Monthly Prep'!U141</f>
        <v>0</v>
      </c>
      <c r="Z488" s="201">
        <f>'Monthly Prep'!V141</f>
        <v>0</v>
      </c>
      <c r="AA488" s="201">
        <f>'Monthly Prep'!W141</f>
        <v>0</v>
      </c>
      <c r="AB488" s="201">
        <f>'Monthly Prep'!X141</f>
        <v>0</v>
      </c>
      <c r="AC488" s="201">
        <f>'Monthly Prep'!Y141</f>
        <v>0</v>
      </c>
      <c r="AD488" s="201">
        <f>'Monthly Prep'!Z141</f>
        <v>0</v>
      </c>
      <c r="AE488" s="201">
        <f>'Monthly Prep'!AA141</f>
        <v>0</v>
      </c>
      <c r="AF488" s="201">
        <f>'Monthly Prep'!AB141</f>
        <v>0</v>
      </c>
      <c r="AG488" s="201">
        <f>'Monthly Prep'!AC141</f>
        <v>0</v>
      </c>
      <c r="AH488" s="201">
        <f>'Monthly Prep'!AD141</f>
        <v>0</v>
      </c>
      <c r="AI488" s="201">
        <f>'Monthly Prep'!AE141</f>
        <v>0</v>
      </c>
      <c r="AJ488" s="201">
        <f>'Monthly Prep'!AF141</f>
        <v>0</v>
      </c>
      <c r="AK488" s="201">
        <f>'Monthly Prep'!AG141</f>
        <v>0</v>
      </c>
      <c r="AL488" s="201">
        <f>'Monthly Prep'!AH141</f>
        <v>0</v>
      </c>
      <c r="AM488" s="184">
        <f t="shared" si="15"/>
        <v>0</v>
      </c>
      <c r="AN488" s="185" t="str">
        <f>'Monthly Prep'!B$3</f>
        <v>Monthly Prep Reporting Tool 1.0.1</v>
      </c>
      <c r="AO488" s="197">
        <f>'Monthly Prep'!AH141</f>
        <v>0</v>
      </c>
    </row>
    <row r="489" spans="1:41" x14ac:dyDescent="0.25">
      <c r="A489" s="176" t="str">
        <f t="shared" si="14"/>
        <v>202205</v>
      </c>
      <c r="B489" s="177">
        <f>'Prep Partner Performance'!AE$2</f>
        <v>2022</v>
      </c>
      <c r="C489" s="178" t="str">
        <f>'Prep Partner Performance'!Z$2</f>
        <v>05</v>
      </c>
      <c r="D489" s="176">
        <f>'Prep Partner Performance'!G$2</f>
        <v>14943</v>
      </c>
      <c r="E489" s="175" t="str">
        <f>'Prep Partner Performance'!C$2</f>
        <v>Kisima Health Centre</v>
      </c>
      <c r="F489" s="201">
        <f>'Monthly Prep'!B$137</f>
        <v>0</v>
      </c>
      <c r="G489" s="201" t="str">
        <f>'Monthly Prep'!C142</f>
        <v>People Who Inject Drugs</v>
      </c>
      <c r="H489" s="201" t="str">
        <f>'Monthly Prep'!D142</f>
        <v>MP01-134</v>
      </c>
      <c r="I489" s="201">
        <f>'Monthly Prep'!E142</f>
        <v>0</v>
      </c>
      <c r="J489" s="201">
        <f>'Monthly Prep'!F142</f>
        <v>0</v>
      </c>
      <c r="K489" s="201">
        <f>'Monthly Prep'!G142</f>
        <v>0</v>
      </c>
      <c r="L489" s="201">
        <f>'Monthly Prep'!H142</f>
        <v>0</v>
      </c>
      <c r="M489" s="201">
        <f>'Monthly Prep'!I142</f>
        <v>0</v>
      </c>
      <c r="N489" s="201">
        <f>'Monthly Prep'!J142</f>
        <v>0</v>
      </c>
      <c r="O489" s="201">
        <f>'Monthly Prep'!K142</f>
        <v>0</v>
      </c>
      <c r="P489" s="201">
        <f>'Monthly Prep'!L142</f>
        <v>0</v>
      </c>
      <c r="Q489" s="201">
        <f>'Monthly Prep'!M142</f>
        <v>0</v>
      </c>
      <c r="R489" s="201">
        <f>'Monthly Prep'!N142</f>
        <v>0</v>
      </c>
      <c r="S489" s="201">
        <f>'Monthly Prep'!O142</f>
        <v>0</v>
      </c>
      <c r="T489" s="201">
        <f>'Monthly Prep'!P142</f>
        <v>0</v>
      </c>
      <c r="U489" s="201">
        <f>'Monthly Prep'!Q142</f>
        <v>0</v>
      </c>
      <c r="V489" s="201">
        <f>'Monthly Prep'!R142</f>
        <v>0</v>
      </c>
      <c r="W489" s="201">
        <f>'Monthly Prep'!S142</f>
        <v>0</v>
      </c>
      <c r="X489" s="201">
        <f>'Monthly Prep'!T142</f>
        <v>0</v>
      </c>
      <c r="Y489" s="201">
        <f>'Monthly Prep'!U142</f>
        <v>0</v>
      </c>
      <c r="Z489" s="201">
        <f>'Monthly Prep'!V142</f>
        <v>0</v>
      </c>
      <c r="AA489" s="201">
        <f>'Monthly Prep'!W142</f>
        <v>0</v>
      </c>
      <c r="AB489" s="201">
        <f>'Monthly Prep'!X142</f>
        <v>0</v>
      </c>
      <c r="AC489" s="201">
        <f>'Monthly Prep'!Y142</f>
        <v>0</v>
      </c>
      <c r="AD489" s="201">
        <f>'Monthly Prep'!Z142</f>
        <v>0</v>
      </c>
      <c r="AE489" s="201">
        <f>'Monthly Prep'!AA142</f>
        <v>0</v>
      </c>
      <c r="AF489" s="201">
        <f>'Monthly Prep'!AB142</f>
        <v>0</v>
      </c>
      <c r="AG489" s="201">
        <f>'Monthly Prep'!AC142</f>
        <v>0</v>
      </c>
      <c r="AH489" s="201">
        <f>'Monthly Prep'!AD142</f>
        <v>0</v>
      </c>
      <c r="AI489" s="201">
        <f>'Monthly Prep'!AE142</f>
        <v>0</v>
      </c>
      <c r="AJ489" s="201">
        <f>'Monthly Prep'!AF142</f>
        <v>0</v>
      </c>
      <c r="AK489" s="201">
        <f>'Monthly Prep'!AG142</f>
        <v>0</v>
      </c>
      <c r="AL489" s="201">
        <f>'Monthly Prep'!AH142</f>
        <v>0</v>
      </c>
      <c r="AM489" s="184">
        <f t="shared" si="15"/>
        <v>0</v>
      </c>
      <c r="AN489" s="185" t="str">
        <f>'Monthly Prep'!B$3</f>
        <v>Monthly Prep Reporting Tool 1.0.1</v>
      </c>
      <c r="AO489" s="197">
        <f>'Monthly Prep'!AH142</f>
        <v>0</v>
      </c>
    </row>
    <row r="490" spans="1:41" x14ac:dyDescent="0.25">
      <c r="A490" s="176" t="str">
        <f t="shared" si="14"/>
        <v>202205</v>
      </c>
      <c r="B490" s="177">
        <f>'Prep Partner Performance'!AE$2</f>
        <v>2022</v>
      </c>
      <c r="C490" s="178" t="str">
        <f>'Prep Partner Performance'!Z$2</f>
        <v>05</v>
      </c>
      <c r="D490" s="176">
        <f>'Prep Partner Performance'!G$2</f>
        <v>14943</v>
      </c>
      <c r="E490" s="175" t="str">
        <f>'Prep Partner Performance'!C$2</f>
        <v>Kisima Health Centre</v>
      </c>
      <c r="F490" s="201">
        <f>'Monthly Prep'!B$137</f>
        <v>0</v>
      </c>
      <c r="G490" s="201" t="str">
        <f>'Monthly Prep'!C143</f>
        <v>Sero -Discodant Couple</v>
      </c>
      <c r="H490" s="201" t="str">
        <f>'Monthly Prep'!D143</f>
        <v>MP01-135</v>
      </c>
      <c r="I490" s="201">
        <f>'Monthly Prep'!E143</f>
        <v>0</v>
      </c>
      <c r="J490" s="201">
        <f>'Monthly Prep'!F143</f>
        <v>0</v>
      </c>
      <c r="K490" s="201">
        <f>'Monthly Prep'!G143</f>
        <v>0</v>
      </c>
      <c r="L490" s="201">
        <f>'Monthly Prep'!H143</f>
        <v>0</v>
      </c>
      <c r="M490" s="201">
        <f>'Monthly Prep'!I143</f>
        <v>0</v>
      </c>
      <c r="N490" s="201">
        <f>'Monthly Prep'!J143</f>
        <v>0</v>
      </c>
      <c r="O490" s="201">
        <f>'Monthly Prep'!K143</f>
        <v>0</v>
      </c>
      <c r="P490" s="201">
        <f>'Monthly Prep'!L143</f>
        <v>0</v>
      </c>
      <c r="Q490" s="201">
        <f>'Monthly Prep'!M143</f>
        <v>0</v>
      </c>
      <c r="R490" s="201">
        <f>'Monthly Prep'!N143</f>
        <v>0</v>
      </c>
      <c r="S490" s="201">
        <f>'Monthly Prep'!O143</f>
        <v>0</v>
      </c>
      <c r="T490" s="201">
        <f>'Monthly Prep'!P143</f>
        <v>0</v>
      </c>
      <c r="U490" s="201">
        <f>'Monthly Prep'!Q143</f>
        <v>0</v>
      </c>
      <c r="V490" s="201">
        <f>'Monthly Prep'!R143</f>
        <v>0</v>
      </c>
      <c r="W490" s="201">
        <f>'Monthly Prep'!S143</f>
        <v>0</v>
      </c>
      <c r="X490" s="201">
        <f>'Monthly Prep'!T143</f>
        <v>0</v>
      </c>
      <c r="Y490" s="201">
        <f>'Monthly Prep'!U143</f>
        <v>0</v>
      </c>
      <c r="Z490" s="201">
        <f>'Monthly Prep'!V143</f>
        <v>0</v>
      </c>
      <c r="AA490" s="201">
        <f>'Monthly Prep'!W143</f>
        <v>0</v>
      </c>
      <c r="AB490" s="201">
        <f>'Monthly Prep'!X143</f>
        <v>0</v>
      </c>
      <c r="AC490" s="201">
        <f>'Monthly Prep'!Y143</f>
        <v>0</v>
      </c>
      <c r="AD490" s="201">
        <f>'Monthly Prep'!Z143</f>
        <v>0</v>
      </c>
      <c r="AE490" s="201">
        <f>'Monthly Prep'!AA143</f>
        <v>0</v>
      </c>
      <c r="AF490" s="201">
        <f>'Monthly Prep'!AB143</f>
        <v>0</v>
      </c>
      <c r="AG490" s="201">
        <f>'Monthly Prep'!AC143</f>
        <v>0</v>
      </c>
      <c r="AH490" s="201">
        <f>'Monthly Prep'!AD143</f>
        <v>0</v>
      </c>
      <c r="AI490" s="201">
        <f>'Monthly Prep'!AE143</f>
        <v>0</v>
      </c>
      <c r="AJ490" s="201">
        <f>'Monthly Prep'!AF143</f>
        <v>0</v>
      </c>
      <c r="AK490" s="201">
        <f>'Monthly Prep'!AG143</f>
        <v>0</v>
      </c>
      <c r="AL490" s="201">
        <f>'Monthly Prep'!AH143</f>
        <v>0</v>
      </c>
      <c r="AM490" s="184">
        <f t="shared" si="15"/>
        <v>0</v>
      </c>
      <c r="AN490" s="185" t="str">
        <f>'Monthly Prep'!B$3</f>
        <v>Monthly Prep Reporting Tool 1.0.1</v>
      </c>
      <c r="AO490" s="197">
        <f>'Monthly Prep'!AH143</f>
        <v>0</v>
      </c>
    </row>
    <row r="491" spans="1:41" x14ac:dyDescent="0.25">
      <c r="A491" s="176" t="str">
        <f t="shared" si="14"/>
        <v>202205</v>
      </c>
      <c r="B491" s="177">
        <f>'Prep Partner Performance'!AE$2</f>
        <v>2022</v>
      </c>
      <c r="C491" s="178" t="str">
        <f>'Prep Partner Performance'!Z$2</f>
        <v>05</v>
      </c>
      <c r="D491" s="176">
        <f>'Prep Partner Performance'!G$2</f>
        <v>14943</v>
      </c>
      <c r="E491" s="175" t="str">
        <f>'Prep Partner Performance'!C$2</f>
        <v>Kisima Health Centre</v>
      </c>
      <c r="F491" s="201">
        <f>'Monthly Prep'!B144</f>
        <v>0</v>
      </c>
      <c r="G491" s="201" t="str">
        <f>'Monthly Prep'!C144</f>
        <v>Men who have Sex with Men</v>
      </c>
      <c r="H491" s="201" t="str">
        <f>'Monthly Prep'!D144</f>
        <v>MP01-136</v>
      </c>
      <c r="I491" s="201">
        <f>'Monthly Prep'!E144</f>
        <v>0</v>
      </c>
      <c r="J491" s="201">
        <f>'Monthly Prep'!F144</f>
        <v>0</v>
      </c>
      <c r="K491" s="201">
        <f>'Monthly Prep'!G144</f>
        <v>0</v>
      </c>
      <c r="L491" s="201">
        <f>'Monthly Prep'!H144</f>
        <v>0</v>
      </c>
      <c r="M491" s="201">
        <f>'Monthly Prep'!I144</f>
        <v>0</v>
      </c>
      <c r="N491" s="201">
        <f>'Monthly Prep'!J144</f>
        <v>0</v>
      </c>
      <c r="O491" s="201">
        <f>'Monthly Prep'!K144</f>
        <v>0</v>
      </c>
      <c r="P491" s="201">
        <f>'Monthly Prep'!L144</f>
        <v>0</v>
      </c>
      <c r="Q491" s="201">
        <f>'Monthly Prep'!M144</f>
        <v>0</v>
      </c>
      <c r="R491" s="201">
        <f>'Monthly Prep'!N144</f>
        <v>0</v>
      </c>
      <c r="S491" s="201">
        <f>'Monthly Prep'!O144</f>
        <v>0</v>
      </c>
      <c r="T491" s="201">
        <f>'Monthly Prep'!P144</f>
        <v>0</v>
      </c>
      <c r="U491" s="201">
        <f>'Monthly Prep'!Q144</f>
        <v>0</v>
      </c>
      <c r="V491" s="201">
        <f>'Monthly Prep'!R144</f>
        <v>0</v>
      </c>
      <c r="W491" s="201">
        <f>'Monthly Prep'!S144</f>
        <v>0</v>
      </c>
      <c r="X491" s="201">
        <f>'Monthly Prep'!T144</f>
        <v>0</v>
      </c>
      <c r="Y491" s="201">
        <f>'Monthly Prep'!U144</f>
        <v>0</v>
      </c>
      <c r="Z491" s="201">
        <f>'Monthly Prep'!V144</f>
        <v>0</v>
      </c>
      <c r="AA491" s="201">
        <f>'Monthly Prep'!W144</f>
        <v>0</v>
      </c>
      <c r="AB491" s="201">
        <f>'Monthly Prep'!X144</f>
        <v>0</v>
      </c>
      <c r="AC491" s="201">
        <f>'Monthly Prep'!Y144</f>
        <v>0</v>
      </c>
      <c r="AD491" s="201">
        <f>'Monthly Prep'!Z144</f>
        <v>0</v>
      </c>
      <c r="AE491" s="201">
        <f>'Monthly Prep'!AA144</f>
        <v>0</v>
      </c>
      <c r="AF491" s="201">
        <f>'Monthly Prep'!AB144</f>
        <v>0</v>
      </c>
      <c r="AG491" s="201">
        <f>'Monthly Prep'!AC144</f>
        <v>0</v>
      </c>
      <c r="AH491" s="201">
        <f>'Monthly Prep'!AD144</f>
        <v>0</v>
      </c>
      <c r="AI491" s="201">
        <f>'Monthly Prep'!AE144</f>
        <v>0</v>
      </c>
      <c r="AJ491" s="201">
        <f>'Monthly Prep'!AF144</f>
        <v>0</v>
      </c>
      <c r="AK491" s="201">
        <f>'Monthly Prep'!AG144</f>
        <v>0</v>
      </c>
      <c r="AL491" s="201">
        <f>'Monthly Prep'!AH144</f>
        <v>0</v>
      </c>
      <c r="AM491" s="184">
        <f t="shared" si="15"/>
        <v>0</v>
      </c>
      <c r="AN491" s="185" t="str">
        <f>'Monthly Prep'!B$3</f>
        <v>Monthly Prep Reporting Tool 1.0.1</v>
      </c>
      <c r="AO491" s="197">
        <f>'Monthly Prep'!AH144</f>
        <v>0</v>
      </c>
    </row>
    <row r="492" spans="1:41" x14ac:dyDescent="0.25">
      <c r="A492" s="176" t="str">
        <f t="shared" si="14"/>
        <v>202205</v>
      </c>
      <c r="B492" s="177">
        <f>'Prep Partner Performance'!AE$2</f>
        <v>2022</v>
      </c>
      <c r="C492" s="178" t="str">
        <f>'Prep Partner Performance'!Z$2</f>
        <v>05</v>
      </c>
      <c r="D492" s="176">
        <f>'Prep Partner Performance'!G$2</f>
        <v>14943</v>
      </c>
      <c r="E492" s="175" t="str">
        <f>'Prep Partner Performance'!C$2</f>
        <v>Kisima Health Centre</v>
      </c>
      <c r="F492" s="201">
        <f>'Monthly Prep'!B$144</f>
        <v>0</v>
      </c>
      <c r="G492" s="201" t="str">
        <f>'Monthly Prep'!C145</f>
        <v>Adolescent Girls and Young Women (AGYW)</v>
      </c>
      <c r="H492" s="201" t="str">
        <f>'Monthly Prep'!D145</f>
        <v>MP01-137</v>
      </c>
      <c r="I492" s="201">
        <f>'Monthly Prep'!E145</f>
        <v>0</v>
      </c>
      <c r="J492" s="201">
        <f>'Monthly Prep'!F145</f>
        <v>0</v>
      </c>
      <c r="K492" s="201">
        <f>'Monthly Prep'!G145</f>
        <v>0</v>
      </c>
      <c r="L492" s="201">
        <f>'Monthly Prep'!H145</f>
        <v>0</v>
      </c>
      <c r="M492" s="201">
        <f>'Monthly Prep'!I145</f>
        <v>0</v>
      </c>
      <c r="N492" s="201">
        <f>'Monthly Prep'!J145</f>
        <v>0</v>
      </c>
      <c r="O492" s="201">
        <f>'Monthly Prep'!K145</f>
        <v>0</v>
      </c>
      <c r="P492" s="201">
        <f>'Monthly Prep'!L145</f>
        <v>0</v>
      </c>
      <c r="Q492" s="201">
        <f>'Monthly Prep'!M145</f>
        <v>0</v>
      </c>
      <c r="R492" s="201">
        <f>'Monthly Prep'!N145</f>
        <v>0</v>
      </c>
      <c r="S492" s="201">
        <f>'Monthly Prep'!O145</f>
        <v>0</v>
      </c>
      <c r="T492" s="201">
        <f>'Monthly Prep'!P145</f>
        <v>0</v>
      </c>
      <c r="U492" s="201">
        <f>'Monthly Prep'!Q145</f>
        <v>0</v>
      </c>
      <c r="V492" s="201">
        <f>'Monthly Prep'!R145</f>
        <v>0</v>
      </c>
      <c r="W492" s="201">
        <f>'Monthly Prep'!S145</f>
        <v>0</v>
      </c>
      <c r="X492" s="201">
        <f>'Monthly Prep'!T145</f>
        <v>0</v>
      </c>
      <c r="Y492" s="201">
        <f>'Monthly Prep'!U145</f>
        <v>0</v>
      </c>
      <c r="Z492" s="201">
        <f>'Monthly Prep'!V145</f>
        <v>0</v>
      </c>
      <c r="AA492" s="201">
        <f>'Monthly Prep'!W145</f>
        <v>0</v>
      </c>
      <c r="AB492" s="201">
        <f>'Monthly Prep'!X145</f>
        <v>0</v>
      </c>
      <c r="AC492" s="201">
        <f>'Monthly Prep'!Y145</f>
        <v>0</v>
      </c>
      <c r="AD492" s="201">
        <f>'Monthly Prep'!Z145</f>
        <v>0</v>
      </c>
      <c r="AE492" s="201">
        <f>'Monthly Prep'!AA145</f>
        <v>0</v>
      </c>
      <c r="AF492" s="201">
        <f>'Monthly Prep'!AB145</f>
        <v>0</v>
      </c>
      <c r="AG492" s="201">
        <f>'Monthly Prep'!AC145</f>
        <v>0</v>
      </c>
      <c r="AH492" s="201">
        <f>'Monthly Prep'!AD145</f>
        <v>0</v>
      </c>
      <c r="AI492" s="201">
        <f>'Monthly Prep'!AE145</f>
        <v>0</v>
      </c>
      <c r="AJ492" s="201">
        <f>'Monthly Prep'!AF145</f>
        <v>0</v>
      </c>
      <c r="AK492" s="201">
        <f>'Monthly Prep'!AG145</f>
        <v>0</v>
      </c>
      <c r="AL492" s="201">
        <f>'Monthly Prep'!AH145</f>
        <v>0</v>
      </c>
      <c r="AM492" s="184">
        <f t="shared" si="15"/>
        <v>0</v>
      </c>
      <c r="AN492" s="185" t="str">
        <f>'Monthly Prep'!B$3</f>
        <v>Monthly Prep Reporting Tool 1.0.1</v>
      </c>
      <c r="AO492" s="197">
        <f>'Monthly Prep'!AH145</f>
        <v>0</v>
      </c>
    </row>
    <row r="493" spans="1:41" x14ac:dyDescent="0.25">
      <c r="A493" s="176" t="str">
        <f t="shared" si="14"/>
        <v>202205</v>
      </c>
      <c r="B493" s="177">
        <f>'Prep Partner Performance'!AE$2</f>
        <v>2022</v>
      </c>
      <c r="C493" s="178" t="str">
        <f>'Prep Partner Performance'!Z$2</f>
        <v>05</v>
      </c>
      <c r="D493" s="176">
        <f>'Prep Partner Performance'!G$2</f>
        <v>14943</v>
      </c>
      <c r="E493" s="175" t="str">
        <f>'Prep Partner Performance'!C$2</f>
        <v>Kisima Health Centre</v>
      </c>
      <c r="F493" s="201">
        <f>'Monthly Prep'!B$144</f>
        <v>0</v>
      </c>
      <c r="G493" s="201" t="str">
        <f>'Monthly Prep'!C146</f>
        <v>Female Sex Workers</v>
      </c>
      <c r="H493" s="201" t="str">
        <f>'Monthly Prep'!D146</f>
        <v>MP01-138</v>
      </c>
      <c r="I493" s="201">
        <f>'Monthly Prep'!E146</f>
        <v>0</v>
      </c>
      <c r="J493" s="201">
        <f>'Monthly Prep'!F146</f>
        <v>0</v>
      </c>
      <c r="K493" s="201">
        <f>'Monthly Prep'!G146</f>
        <v>0</v>
      </c>
      <c r="L493" s="201">
        <f>'Monthly Prep'!H146</f>
        <v>0</v>
      </c>
      <c r="M493" s="201">
        <f>'Monthly Prep'!I146</f>
        <v>0</v>
      </c>
      <c r="N493" s="201">
        <f>'Monthly Prep'!J146</f>
        <v>0</v>
      </c>
      <c r="O493" s="201">
        <f>'Monthly Prep'!K146</f>
        <v>0</v>
      </c>
      <c r="P493" s="201">
        <f>'Monthly Prep'!L146</f>
        <v>0</v>
      </c>
      <c r="Q493" s="201">
        <f>'Monthly Prep'!M146</f>
        <v>0</v>
      </c>
      <c r="R493" s="201">
        <f>'Monthly Prep'!N146</f>
        <v>0</v>
      </c>
      <c r="S493" s="201">
        <f>'Monthly Prep'!O146</f>
        <v>0</v>
      </c>
      <c r="T493" s="201">
        <f>'Monthly Prep'!P146</f>
        <v>0</v>
      </c>
      <c r="U493" s="201">
        <f>'Monthly Prep'!Q146</f>
        <v>0</v>
      </c>
      <c r="V493" s="201">
        <f>'Monthly Prep'!R146</f>
        <v>0</v>
      </c>
      <c r="W493" s="201">
        <f>'Monthly Prep'!S146</f>
        <v>0</v>
      </c>
      <c r="X493" s="201">
        <f>'Monthly Prep'!T146</f>
        <v>0</v>
      </c>
      <c r="Y493" s="201">
        <f>'Monthly Prep'!U146</f>
        <v>0</v>
      </c>
      <c r="Z493" s="201">
        <f>'Monthly Prep'!V146</f>
        <v>0</v>
      </c>
      <c r="AA493" s="201">
        <f>'Monthly Prep'!W146</f>
        <v>0</v>
      </c>
      <c r="AB493" s="201">
        <f>'Monthly Prep'!X146</f>
        <v>0</v>
      </c>
      <c r="AC493" s="201">
        <f>'Monthly Prep'!Y146</f>
        <v>0</v>
      </c>
      <c r="AD493" s="201">
        <f>'Monthly Prep'!Z146</f>
        <v>0</v>
      </c>
      <c r="AE493" s="201">
        <f>'Monthly Prep'!AA146</f>
        <v>0</v>
      </c>
      <c r="AF493" s="201">
        <f>'Monthly Prep'!AB146</f>
        <v>0</v>
      </c>
      <c r="AG493" s="201">
        <f>'Monthly Prep'!AC146</f>
        <v>0</v>
      </c>
      <c r="AH493" s="201">
        <f>'Monthly Prep'!AD146</f>
        <v>0</v>
      </c>
      <c r="AI493" s="201">
        <f>'Monthly Prep'!AE146</f>
        <v>0</v>
      </c>
      <c r="AJ493" s="201">
        <f>'Monthly Prep'!AF146</f>
        <v>0</v>
      </c>
      <c r="AK493" s="201">
        <f>'Monthly Prep'!AG146</f>
        <v>0</v>
      </c>
      <c r="AL493" s="201">
        <f>'Monthly Prep'!AH146</f>
        <v>0</v>
      </c>
      <c r="AM493" s="184">
        <f t="shared" si="15"/>
        <v>0</v>
      </c>
      <c r="AN493" s="185" t="str">
        <f>'Monthly Prep'!B$3</f>
        <v>Monthly Prep Reporting Tool 1.0.1</v>
      </c>
      <c r="AO493" s="197">
        <f>'Monthly Prep'!AH146</f>
        <v>0</v>
      </c>
    </row>
    <row r="494" spans="1:41" x14ac:dyDescent="0.25">
      <c r="A494" s="176" t="str">
        <f t="shared" si="14"/>
        <v>202205</v>
      </c>
      <c r="B494" s="177">
        <f>'Prep Partner Performance'!AE$2</f>
        <v>2022</v>
      </c>
      <c r="C494" s="178" t="str">
        <f>'Prep Partner Performance'!Z$2</f>
        <v>05</v>
      </c>
      <c r="D494" s="176">
        <f>'Prep Partner Performance'!G$2</f>
        <v>14943</v>
      </c>
      <c r="E494" s="175" t="str">
        <f>'Prep Partner Performance'!C$2</f>
        <v>Kisima Health Centre</v>
      </c>
      <c r="F494" s="201">
        <f>'Monthly Prep'!B147</f>
        <v>0</v>
      </c>
      <c r="G494" s="201" t="str">
        <f>'Monthly Prep'!C147</f>
        <v>General Population</v>
      </c>
      <c r="H494" s="201" t="str">
        <f>'Monthly Prep'!D147</f>
        <v>MP01-139</v>
      </c>
      <c r="I494" s="201">
        <f>'Monthly Prep'!E147</f>
        <v>0</v>
      </c>
      <c r="J494" s="201">
        <f>'Monthly Prep'!F147</f>
        <v>0</v>
      </c>
      <c r="K494" s="201">
        <f>'Monthly Prep'!G147</f>
        <v>0</v>
      </c>
      <c r="L494" s="201">
        <f>'Monthly Prep'!H147</f>
        <v>0</v>
      </c>
      <c r="M494" s="201">
        <f>'Monthly Prep'!I147</f>
        <v>0</v>
      </c>
      <c r="N494" s="201">
        <f>'Monthly Prep'!J147</f>
        <v>0</v>
      </c>
      <c r="O494" s="201">
        <f>'Monthly Prep'!K147</f>
        <v>0</v>
      </c>
      <c r="P494" s="201">
        <f>'Monthly Prep'!L147</f>
        <v>0</v>
      </c>
      <c r="Q494" s="201">
        <f>'Monthly Prep'!M147</f>
        <v>0</v>
      </c>
      <c r="R494" s="201">
        <f>'Monthly Prep'!N147</f>
        <v>0</v>
      </c>
      <c r="S494" s="201">
        <f>'Monthly Prep'!O147</f>
        <v>0</v>
      </c>
      <c r="T494" s="201">
        <f>'Monthly Prep'!P147</f>
        <v>0</v>
      </c>
      <c r="U494" s="201">
        <f>'Monthly Prep'!Q147</f>
        <v>0</v>
      </c>
      <c r="V494" s="201">
        <f>'Monthly Prep'!R147</f>
        <v>0</v>
      </c>
      <c r="W494" s="201">
        <f>'Monthly Prep'!S147</f>
        <v>0</v>
      </c>
      <c r="X494" s="201">
        <f>'Monthly Prep'!T147</f>
        <v>0</v>
      </c>
      <c r="Y494" s="201">
        <f>'Monthly Prep'!U147</f>
        <v>0</v>
      </c>
      <c r="Z494" s="201">
        <f>'Monthly Prep'!V147</f>
        <v>0</v>
      </c>
      <c r="AA494" s="201">
        <f>'Monthly Prep'!W147</f>
        <v>0</v>
      </c>
      <c r="AB494" s="201">
        <f>'Monthly Prep'!X147</f>
        <v>0</v>
      </c>
      <c r="AC494" s="201">
        <f>'Monthly Prep'!Y147</f>
        <v>0</v>
      </c>
      <c r="AD494" s="201">
        <f>'Monthly Prep'!Z147</f>
        <v>0</v>
      </c>
      <c r="AE494" s="201">
        <f>'Monthly Prep'!AA147</f>
        <v>0</v>
      </c>
      <c r="AF494" s="201">
        <f>'Monthly Prep'!AB147</f>
        <v>0</v>
      </c>
      <c r="AG494" s="201">
        <f>'Monthly Prep'!AC147</f>
        <v>0</v>
      </c>
      <c r="AH494" s="201">
        <f>'Monthly Prep'!AD147</f>
        <v>0</v>
      </c>
      <c r="AI494" s="201">
        <f>'Monthly Prep'!AE147</f>
        <v>0</v>
      </c>
      <c r="AJ494" s="201">
        <f>'Monthly Prep'!AF147</f>
        <v>0</v>
      </c>
      <c r="AK494" s="201">
        <f>'Monthly Prep'!AG147</f>
        <v>0</v>
      </c>
      <c r="AL494" s="201">
        <f>'Monthly Prep'!AH147</f>
        <v>0</v>
      </c>
      <c r="AM494" s="184">
        <f t="shared" si="15"/>
        <v>0</v>
      </c>
      <c r="AN494" s="185" t="str">
        <f>'Monthly Prep'!B$3</f>
        <v>Monthly Prep Reporting Tool 1.0.1</v>
      </c>
      <c r="AO494" s="197">
        <f>'Monthly Prep'!AH147</f>
        <v>0</v>
      </c>
    </row>
    <row r="495" spans="1:41" x14ac:dyDescent="0.25">
      <c r="A495" s="176" t="str">
        <f t="shared" si="14"/>
        <v>202205</v>
      </c>
      <c r="B495" s="177">
        <f>'Prep Partner Performance'!AE$2</f>
        <v>2022</v>
      </c>
      <c r="C495" s="178" t="str">
        <f>'Prep Partner Performance'!Z$2</f>
        <v>05</v>
      </c>
      <c r="D495" s="176">
        <f>'Prep Partner Performance'!G$2</f>
        <v>14943</v>
      </c>
      <c r="E495" s="175" t="str">
        <f>'Prep Partner Performance'!C$2</f>
        <v>Kisima Health Centre</v>
      </c>
      <c r="F495" s="201">
        <f>'Monthly Prep'!B$147</f>
        <v>0</v>
      </c>
      <c r="G495" s="201" t="str">
        <f>'Monthly Prep'!C148</f>
        <v>Men at High Risk</v>
      </c>
      <c r="H495" s="201" t="str">
        <f>'Monthly Prep'!D148</f>
        <v>MP01-140</v>
      </c>
      <c r="I495" s="201">
        <f>'Monthly Prep'!E148</f>
        <v>0</v>
      </c>
      <c r="J495" s="201">
        <f>'Monthly Prep'!F148</f>
        <v>0</v>
      </c>
      <c r="K495" s="201">
        <f>'Monthly Prep'!G148</f>
        <v>0</v>
      </c>
      <c r="L495" s="201">
        <f>'Monthly Prep'!H148</f>
        <v>0</v>
      </c>
      <c r="M495" s="201">
        <f>'Monthly Prep'!I148</f>
        <v>0</v>
      </c>
      <c r="N495" s="201">
        <f>'Monthly Prep'!J148</f>
        <v>0</v>
      </c>
      <c r="O495" s="201">
        <f>'Monthly Prep'!K148</f>
        <v>0</v>
      </c>
      <c r="P495" s="201">
        <f>'Monthly Prep'!L148</f>
        <v>0</v>
      </c>
      <c r="Q495" s="201">
        <f>'Monthly Prep'!M148</f>
        <v>0</v>
      </c>
      <c r="R495" s="201">
        <f>'Monthly Prep'!N148</f>
        <v>0</v>
      </c>
      <c r="S495" s="201">
        <f>'Monthly Prep'!O148</f>
        <v>0</v>
      </c>
      <c r="T495" s="201">
        <f>'Monthly Prep'!P148</f>
        <v>0</v>
      </c>
      <c r="U495" s="201">
        <f>'Monthly Prep'!Q148</f>
        <v>0</v>
      </c>
      <c r="V495" s="201">
        <f>'Monthly Prep'!R148</f>
        <v>0</v>
      </c>
      <c r="W495" s="201">
        <f>'Monthly Prep'!S148</f>
        <v>0</v>
      </c>
      <c r="X495" s="201">
        <f>'Monthly Prep'!T148</f>
        <v>0</v>
      </c>
      <c r="Y495" s="201">
        <f>'Monthly Prep'!U148</f>
        <v>0</v>
      </c>
      <c r="Z495" s="201">
        <f>'Monthly Prep'!V148</f>
        <v>0</v>
      </c>
      <c r="AA495" s="201">
        <f>'Monthly Prep'!W148</f>
        <v>0</v>
      </c>
      <c r="AB495" s="201">
        <f>'Monthly Prep'!X148</f>
        <v>0</v>
      </c>
      <c r="AC495" s="201">
        <f>'Monthly Prep'!Y148</f>
        <v>0</v>
      </c>
      <c r="AD495" s="201">
        <f>'Monthly Prep'!Z148</f>
        <v>0</v>
      </c>
      <c r="AE495" s="201">
        <f>'Monthly Prep'!AA148</f>
        <v>0</v>
      </c>
      <c r="AF495" s="201">
        <f>'Monthly Prep'!AB148</f>
        <v>0</v>
      </c>
      <c r="AG495" s="201">
        <f>'Monthly Prep'!AC148</f>
        <v>0</v>
      </c>
      <c r="AH495" s="201">
        <f>'Monthly Prep'!AD148</f>
        <v>0</v>
      </c>
      <c r="AI495" s="201">
        <f>'Monthly Prep'!AE148</f>
        <v>0</v>
      </c>
      <c r="AJ495" s="201">
        <f>'Monthly Prep'!AF148</f>
        <v>0</v>
      </c>
      <c r="AK495" s="201">
        <f>'Monthly Prep'!AG148</f>
        <v>0</v>
      </c>
      <c r="AL495" s="201">
        <f>'Monthly Prep'!AH148</f>
        <v>0</v>
      </c>
      <c r="AM495" s="184">
        <f t="shared" si="15"/>
        <v>0</v>
      </c>
      <c r="AN495" s="185" t="str">
        <f>'Monthly Prep'!B$3</f>
        <v>Monthly Prep Reporting Tool 1.0.1</v>
      </c>
      <c r="AO495" s="197">
        <f>'Monthly Prep'!AH148</f>
        <v>0</v>
      </c>
    </row>
    <row r="496" spans="1:41" x14ac:dyDescent="0.25">
      <c r="A496" s="176" t="str">
        <f t="shared" si="14"/>
        <v>202205</v>
      </c>
      <c r="B496" s="177">
        <f>'Prep Partner Performance'!AE$2</f>
        <v>2022</v>
      </c>
      <c r="C496" s="178" t="str">
        <f>'Prep Partner Performance'!Z$2</f>
        <v>05</v>
      </c>
      <c r="D496" s="176">
        <f>'Prep Partner Performance'!G$2</f>
        <v>14943</v>
      </c>
      <c r="E496" s="175" t="str">
        <f>'Prep Partner Performance'!C$2</f>
        <v>Kisima Health Centre</v>
      </c>
      <c r="F496" s="201">
        <f>'Monthly Prep'!B$147</f>
        <v>0</v>
      </c>
      <c r="G496" s="201" t="str">
        <f>'Monthly Prep'!C149</f>
        <v>PBFW Breastfeeding</v>
      </c>
      <c r="H496" s="201" t="str">
        <f>'Monthly Prep'!D149</f>
        <v>MP01-141</v>
      </c>
      <c r="I496" s="201">
        <f>'Monthly Prep'!E149</f>
        <v>0</v>
      </c>
      <c r="J496" s="201">
        <f>'Monthly Prep'!F149</f>
        <v>0</v>
      </c>
      <c r="K496" s="201">
        <f>'Monthly Prep'!G149</f>
        <v>0</v>
      </c>
      <c r="L496" s="201">
        <f>'Monthly Prep'!H149</f>
        <v>0</v>
      </c>
      <c r="M496" s="201">
        <f>'Monthly Prep'!I149</f>
        <v>0</v>
      </c>
      <c r="N496" s="201">
        <f>'Monthly Prep'!J149</f>
        <v>0</v>
      </c>
      <c r="O496" s="201">
        <f>'Monthly Prep'!K149</f>
        <v>0</v>
      </c>
      <c r="P496" s="201">
        <f>'Monthly Prep'!L149</f>
        <v>0</v>
      </c>
      <c r="Q496" s="201">
        <f>'Monthly Prep'!M149</f>
        <v>0</v>
      </c>
      <c r="R496" s="201">
        <f>'Monthly Prep'!N149</f>
        <v>0</v>
      </c>
      <c r="S496" s="201">
        <f>'Monthly Prep'!O149</f>
        <v>0</v>
      </c>
      <c r="T496" s="201">
        <f>'Monthly Prep'!P149</f>
        <v>0</v>
      </c>
      <c r="U496" s="201">
        <f>'Monthly Prep'!Q149</f>
        <v>0</v>
      </c>
      <c r="V496" s="201">
        <f>'Monthly Prep'!R149</f>
        <v>0</v>
      </c>
      <c r="W496" s="201">
        <f>'Monthly Prep'!S149</f>
        <v>0</v>
      </c>
      <c r="X496" s="201">
        <f>'Monthly Prep'!T149</f>
        <v>0</v>
      </c>
      <c r="Y496" s="201">
        <f>'Monthly Prep'!U149</f>
        <v>0</v>
      </c>
      <c r="Z496" s="201">
        <f>'Monthly Prep'!V149</f>
        <v>0</v>
      </c>
      <c r="AA496" s="201">
        <f>'Monthly Prep'!W149</f>
        <v>0</v>
      </c>
      <c r="AB496" s="201">
        <f>'Monthly Prep'!X149</f>
        <v>0</v>
      </c>
      <c r="AC496" s="201">
        <f>'Monthly Prep'!Y149</f>
        <v>0</v>
      </c>
      <c r="AD496" s="201">
        <f>'Monthly Prep'!Z149</f>
        <v>0</v>
      </c>
      <c r="AE496" s="201">
        <f>'Monthly Prep'!AA149</f>
        <v>0</v>
      </c>
      <c r="AF496" s="201">
        <f>'Monthly Prep'!AB149</f>
        <v>0</v>
      </c>
      <c r="AG496" s="201">
        <f>'Monthly Prep'!AC149</f>
        <v>0</v>
      </c>
      <c r="AH496" s="201">
        <f>'Monthly Prep'!AD149</f>
        <v>0</v>
      </c>
      <c r="AI496" s="201">
        <f>'Monthly Prep'!AE149</f>
        <v>0</v>
      </c>
      <c r="AJ496" s="201">
        <f>'Monthly Prep'!AF149</f>
        <v>0</v>
      </c>
      <c r="AK496" s="201">
        <f>'Monthly Prep'!AG149</f>
        <v>0</v>
      </c>
      <c r="AL496" s="201">
        <f>'Monthly Prep'!AH149</f>
        <v>0</v>
      </c>
      <c r="AM496" s="184">
        <f t="shared" si="15"/>
        <v>0</v>
      </c>
      <c r="AN496" s="185" t="str">
        <f>'Monthly Prep'!B$3</f>
        <v>Monthly Prep Reporting Tool 1.0.1</v>
      </c>
      <c r="AO496" s="197">
        <f>'Monthly Prep'!AH149</f>
        <v>0</v>
      </c>
    </row>
    <row r="497" spans="1:41" x14ac:dyDescent="0.25">
      <c r="A497" s="176" t="str">
        <f t="shared" si="14"/>
        <v>202205</v>
      </c>
      <c r="B497" s="177">
        <f>'Prep Partner Performance'!AE$2</f>
        <v>2022</v>
      </c>
      <c r="C497" s="178" t="str">
        <f>'Prep Partner Performance'!Z$2</f>
        <v>05</v>
      </c>
      <c r="D497" s="176">
        <f>'Prep Partner Performance'!G$2</f>
        <v>14943</v>
      </c>
      <c r="E497" s="175" t="str">
        <f>'Prep Partner Performance'!C$2</f>
        <v>Kisima Health Centre</v>
      </c>
      <c r="F497" s="201">
        <f>'Monthly Prep'!B$147</f>
        <v>0</v>
      </c>
      <c r="G497" s="201" t="str">
        <f>'Monthly Prep'!C150</f>
        <v>PBFW Pregnant</v>
      </c>
      <c r="H497" s="201" t="str">
        <f>'Monthly Prep'!D150</f>
        <v>MP01-142</v>
      </c>
      <c r="I497" s="201">
        <f>'Monthly Prep'!E150</f>
        <v>0</v>
      </c>
      <c r="J497" s="201">
        <f>'Monthly Prep'!F150</f>
        <v>0</v>
      </c>
      <c r="K497" s="201">
        <f>'Monthly Prep'!G150</f>
        <v>0</v>
      </c>
      <c r="L497" s="201">
        <f>'Monthly Prep'!H150</f>
        <v>0</v>
      </c>
      <c r="M497" s="201">
        <f>'Monthly Prep'!I150</f>
        <v>0</v>
      </c>
      <c r="N497" s="201">
        <f>'Monthly Prep'!J150</f>
        <v>0</v>
      </c>
      <c r="O497" s="201">
        <f>'Monthly Prep'!K150</f>
        <v>0</v>
      </c>
      <c r="P497" s="201">
        <f>'Monthly Prep'!L150</f>
        <v>0</v>
      </c>
      <c r="Q497" s="201">
        <f>'Monthly Prep'!M150</f>
        <v>0</v>
      </c>
      <c r="R497" s="201">
        <f>'Monthly Prep'!N150</f>
        <v>0</v>
      </c>
      <c r="S497" s="201">
        <f>'Monthly Prep'!O150</f>
        <v>0</v>
      </c>
      <c r="T497" s="201">
        <f>'Monthly Prep'!P150</f>
        <v>0</v>
      </c>
      <c r="U497" s="201">
        <f>'Monthly Prep'!Q150</f>
        <v>0</v>
      </c>
      <c r="V497" s="201">
        <f>'Monthly Prep'!R150</f>
        <v>0</v>
      </c>
      <c r="W497" s="201">
        <f>'Monthly Prep'!S150</f>
        <v>0</v>
      </c>
      <c r="X497" s="201">
        <f>'Monthly Prep'!T150</f>
        <v>0</v>
      </c>
      <c r="Y497" s="201">
        <f>'Monthly Prep'!U150</f>
        <v>0</v>
      </c>
      <c r="Z497" s="201">
        <f>'Monthly Prep'!V150</f>
        <v>0</v>
      </c>
      <c r="AA497" s="201">
        <f>'Monthly Prep'!W150</f>
        <v>0</v>
      </c>
      <c r="AB497" s="201">
        <f>'Monthly Prep'!X150</f>
        <v>0</v>
      </c>
      <c r="AC497" s="201">
        <f>'Monthly Prep'!Y150</f>
        <v>0</v>
      </c>
      <c r="AD497" s="201">
        <f>'Monthly Prep'!Z150</f>
        <v>0</v>
      </c>
      <c r="AE497" s="201">
        <f>'Monthly Prep'!AA150</f>
        <v>0</v>
      </c>
      <c r="AF497" s="201">
        <f>'Monthly Prep'!AB150</f>
        <v>0</v>
      </c>
      <c r="AG497" s="201">
        <f>'Monthly Prep'!AC150</f>
        <v>0</v>
      </c>
      <c r="AH497" s="201">
        <f>'Monthly Prep'!AD150</f>
        <v>0</v>
      </c>
      <c r="AI497" s="201">
        <f>'Monthly Prep'!AE150</f>
        <v>0</v>
      </c>
      <c r="AJ497" s="201">
        <f>'Monthly Prep'!AF150</f>
        <v>0</v>
      </c>
      <c r="AK497" s="201">
        <f>'Monthly Prep'!AG150</f>
        <v>0</v>
      </c>
      <c r="AL497" s="201">
        <f>'Monthly Prep'!AH150</f>
        <v>0</v>
      </c>
      <c r="AM497" s="184">
        <f t="shared" si="15"/>
        <v>0</v>
      </c>
      <c r="AN497" s="185" t="str">
        <f>'Monthly Prep'!B$3</f>
        <v>Monthly Prep Reporting Tool 1.0.1</v>
      </c>
      <c r="AO497" s="197">
        <f>'Monthly Prep'!AH150</f>
        <v>0</v>
      </c>
    </row>
    <row r="498" spans="1:41" x14ac:dyDescent="0.25">
      <c r="A498" s="176" t="str">
        <f t="shared" si="14"/>
        <v>202205</v>
      </c>
      <c r="B498" s="177">
        <f>'Prep Partner Performance'!AE$2</f>
        <v>2022</v>
      </c>
      <c r="C498" s="178" t="str">
        <f>'Prep Partner Performance'!Z$2</f>
        <v>05</v>
      </c>
      <c r="D498" s="176">
        <f>'Prep Partner Performance'!G$2</f>
        <v>14943</v>
      </c>
      <c r="E498" s="175" t="str">
        <f>'Prep Partner Performance'!C$2</f>
        <v>Kisima Health Centre</v>
      </c>
      <c r="F498" s="201">
        <f>'Monthly Prep'!B$147</f>
        <v>0</v>
      </c>
      <c r="G498" s="201" t="str">
        <f>'Monthly Prep'!C151</f>
        <v>People Who Inject Drugs</v>
      </c>
      <c r="H498" s="201" t="str">
        <f>'Monthly Prep'!D151</f>
        <v>MP01-143</v>
      </c>
      <c r="I498" s="201">
        <f>'Monthly Prep'!E151</f>
        <v>0</v>
      </c>
      <c r="J498" s="201">
        <f>'Monthly Prep'!F151</f>
        <v>0</v>
      </c>
      <c r="K498" s="201">
        <f>'Monthly Prep'!G151</f>
        <v>0</v>
      </c>
      <c r="L498" s="201">
        <f>'Monthly Prep'!H151</f>
        <v>0</v>
      </c>
      <c r="M498" s="201">
        <f>'Monthly Prep'!I151</f>
        <v>0</v>
      </c>
      <c r="N498" s="201">
        <f>'Monthly Prep'!J151</f>
        <v>0</v>
      </c>
      <c r="O498" s="201">
        <f>'Monthly Prep'!K151</f>
        <v>0</v>
      </c>
      <c r="P498" s="201">
        <f>'Monthly Prep'!L151</f>
        <v>0</v>
      </c>
      <c r="Q498" s="201">
        <f>'Monthly Prep'!M151</f>
        <v>0</v>
      </c>
      <c r="R498" s="201">
        <f>'Monthly Prep'!N151</f>
        <v>0</v>
      </c>
      <c r="S498" s="201">
        <f>'Monthly Prep'!O151</f>
        <v>0</v>
      </c>
      <c r="T498" s="201">
        <f>'Monthly Prep'!P151</f>
        <v>0</v>
      </c>
      <c r="U498" s="201">
        <f>'Monthly Prep'!Q151</f>
        <v>0</v>
      </c>
      <c r="V498" s="201">
        <f>'Monthly Prep'!R151</f>
        <v>0</v>
      </c>
      <c r="W498" s="201">
        <f>'Monthly Prep'!S151</f>
        <v>0</v>
      </c>
      <c r="X498" s="201">
        <f>'Monthly Prep'!T151</f>
        <v>0</v>
      </c>
      <c r="Y498" s="201">
        <f>'Monthly Prep'!U151</f>
        <v>0</v>
      </c>
      <c r="Z498" s="201">
        <f>'Monthly Prep'!V151</f>
        <v>0</v>
      </c>
      <c r="AA498" s="201">
        <f>'Monthly Prep'!W151</f>
        <v>0</v>
      </c>
      <c r="AB498" s="201">
        <f>'Monthly Prep'!X151</f>
        <v>0</v>
      </c>
      <c r="AC498" s="201">
        <f>'Monthly Prep'!Y151</f>
        <v>0</v>
      </c>
      <c r="AD498" s="201">
        <f>'Monthly Prep'!Z151</f>
        <v>0</v>
      </c>
      <c r="AE498" s="201">
        <f>'Monthly Prep'!AA151</f>
        <v>0</v>
      </c>
      <c r="AF498" s="201">
        <f>'Monthly Prep'!AB151</f>
        <v>0</v>
      </c>
      <c r="AG498" s="201">
        <f>'Monthly Prep'!AC151</f>
        <v>0</v>
      </c>
      <c r="AH498" s="201">
        <f>'Monthly Prep'!AD151</f>
        <v>0</v>
      </c>
      <c r="AI498" s="201">
        <f>'Monthly Prep'!AE151</f>
        <v>0</v>
      </c>
      <c r="AJ498" s="201">
        <f>'Monthly Prep'!AF151</f>
        <v>0</v>
      </c>
      <c r="AK498" s="201">
        <f>'Monthly Prep'!AG151</f>
        <v>0</v>
      </c>
      <c r="AL498" s="201">
        <f>'Monthly Prep'!AH151</f>
        <v>0</v>
      </c>
      <c r="AM498" s="184">
        <f t="shared" si="15"/>
        <v>0</v>
      </c>
      <c r="AN498" s="185" t="str">
        <f>'Monthly Prep'!B$3</f>
        <v>Monthly Prep Reporting Tool 1.0.1</v>
      </c>
      <c r="AO498" s="197">
        <f>'Monthly Prep'!AH151</f>
        <v>0</v>
      </c>
    </row>
    <row r="499" spans="1:41" x14ac:dyDescent="0.25">
      <c r="A499" s="176" t="str">
        <f t="shared" si="14"/>
        <v>202205</v>
      </c>
      <c r="B499" s="177">
        <f>'Prep Partner Performance'!AE$2</f>
        <v>2022</v>
      </c>
      <c r="C499" s="178" t="str">
        <f>'Prep Partner Performance'!Z$2</f>
        <v>05</v>
      </c>
      <c r="D499" s="176">
        <f>'Prep Partner Performance'!G$2</f>
        <v>14943</v>
      </c>
      <c r="E499" s="175" t="str">
        <f>'Prep Partner Performance'!C$2</f>
        <v>Kisima Health Centre</v>
      </c>
      <c r="F499" s="201">
        <f>'Monthly Prep'!B$147</f>
        <v>0</v>
      </c>
      <c r="G499" s="201" t="str">
        <f>'Monthly Prep'!C152</f>
        <v>Sero -Discodant Couple</v>
      </c>
      <c r="H499" s="201" t="str">
        <f>'Monthly Prep'!D152</f>
        <v>MP01-144</v>
      </c>
      <c r="I499" s="201">
        <f>'Monthly Prep'!E152</f>
        <v>0</v>
      </c>
      <c r="J499" s="201">
        <f>'Monthly Prep'!F152</f>
        <v>0</v>
      </c>
      <c r="K499" s="201">
        <f>'Monthly Prep'!G152</f>
        <v>0</v>
      </c>
      <c r="L499" s="201">
        <f>'Monthly Prep'!H152</f>
        <v>0</v>
      </c>
      <c r="M499" s="201">
        <f>'Monthly Prep'!I152</f>
        <v>0</v>
      </c>
      <c r="N499" s="201">
        <f>'Monthly Prep'!J152</f>
        <v>0</v>
      </c>
      <c r="O499" s="201">
        <f>'Monthly Prep'!K152</f>
        <v>0</v>
      </c>
      <c r="P499" s="201">
        <f>'Monthly Prep'!L152</f>
        <v>0</v>
      </c>
      <c r="Q499" s="201">
        <f>'Monthly Prep'!M152</f>
        <v>0</v>
      </c>
      <c r="R499" s="201">
        <f>'Monthly Prep'!N152</f>
        <v>0</v>
      </c>
      <c r="S499" s="201">
        <f>'Monthly Prep'!O152</f>
        <v>0</v>
      </c>
      <c r="T499" s="201">
        <f>'Monthly Prep'!P152</f>
        <v>0</v>
      </c>
      <c r="U499" s="201">
        <f>'Monthly Prep'!Q152</f>
        <v>0</v>
      </c>
      <c r="V499" s="201">
        <f>'Monthly Prep'!R152</f>
        <v>0</v>
      </c>
      <c r="W499" s="201">
        <f>'Monthly Prep'!S152</f>
        <v>0</v>
      </c>
      <c r="X499" s="201">
        <f>'Monthly Prep'!T152</f>
        <v>0</v>
      </c>
      <c r="Y499" s="201">
        <f>'Monthly Prep'!U152</f>
        <v>0</v>
      </c>
      <c r="Z499" s="201">
        <f>'Monthly Prep'!V152</f>
        <v>0</v>
      </c>
      <c r="AA499" s="201">
        <f>'Monthly Prep'!W152</f>
        <v>0</v>
      </c>
      <c r="AB499" s="201">
        <f>'Monthly Prep'!X152</f>
        <v>0</v>
      </c>
      <c r="AC499" s="201">
        <f>'Monthly Prep'!Y152</f>
        <v>0</v>
      </c>
      <c r="AD499" s="201">
        <f>'Monthly Prep'!Z152</f>
        <v>0</v>
      </c>
      <c r="AE499" s="201">
        <f>'Monthly Prep'!AA152</f>
        <v>0</v>
      </c>
      <c r="AF499" s="201">
        <f>'Monthly Prep'!AB152</f>
        <v>0</v>
      </c>
      <c r="AG499" s="201">
        <f>'Monthly Prep'!AC152</f>
        <v>0</v>
      </c>
      <c r="AH499" s="201">
        <f>'Monthly Prep'!AD152</f>
        <v>0</v>
      </c>
      <c r="AI499" s="201">
        <f>'Monthly Prep'!AE152</f>
        <v>0</v>
      </c>
      <c r="AJ499" s="201">
        <f>'Monthly Prep'!AF152</f>
        <v>0</v>
      </c>
      <c r="AK499" s="201">
        <f>'Monthly Prep'!AG152</f>
        <v>0</v>
      </c>
      <c r="AL499" s="201">
        <f>'Monthly Prep'!AH152</f>
        <v>0</v>
      </c>
      <c r="AM499" s="184">
        <f t="shared" si="15"/>
        <v>0</v>
      </c>
      <c r="AN499" s="185" t="str">
        <f>'Monthly Prep'!B$3</f>
        <v>Monthly Prep Reporting Tool 1.0.1</v>
      </c>
      <c r="AO499" s="197">
        <f>'Monthly Prep'!AH152</f>
        <v>0</v>
      </c>
    </row>
    <row r="500" spans="1:41" x14ac:dyDescent="0.25">
      <c r="A500" s="176" t="str">
        <f t="shared" si="14"/>
        <v>202205</v>
      </c>
      <c r="B500" s="177">
        <f>'Prep Partner Performance'!AE$2</f>
        <v>2022</v>
      </c>
      <c r="C500" s="178" t="str">
        <f>'Prep Partner Performance'!Z$2</f>
        <v>05</v>
      </c>
      <c r="D500" s="176">
        <f>'Prep Partner Performance'!G$2</f>
        <v>14943</v>
      </c>
      <c r="E500" s="175" t="str">
        <f>'Prep Partner Performance'!C$2</f>
        <v>Kisima Health Centre</v>
      </c>
      <c r="F500" s="201">
        <f>'Monthly Prep'!B$147</f>
        <v>0</v>
      </c>
      <c r="G500" s="201" t="str">
        <f>'Monthly Prep'!C153</f>
        <v>Men who have Sex with Men</v>
      </c>
      <c r="H500" s="201" t="str">
        <f>'Monthly Prep'!D153</f>
        <v>MP01-145</v>
      </c>
      <c r="I500" s="201">
        <f>'Monthly Prep'!E153</f>
        <v>0</v>
      </c>
      <c r="J500" s="201">
        <f>'Monthly Prep'!F153</f>
        <v>0</v>
      </c>
      <c r="K500" s="201">
        <f>'Monthly Prep'!G153</f>
        <v>0</v>
      </c>
      <c r="L500" s="201">
        <f>'Monthly Prep'!H153</f>
        <v>0</v>
      </c>
      <c r="M500" s="201">
        <f>'Monthly Prep'!I153</f>
        <v>0</v>
      </c>
      <c r="N500" s="201">
        <f>'Monthly Prep'!J153</f>
        <v>0</v>
      </c>
      <c r="O500" s="201">
        <f>'Monthly Prep'!K153</f>
        <v>0</v>
      </c>
      <c r="P500" s="201">
        <f>'Monthly Prep'!L153</f>
        <v>0</v>
      </c>
      <c r="Q500" s="201">
        <f>'Monthly Prep'!M153</f>
        <v>0</v>
      </c>
      <c r="R500" s="201">
        <f>'Monthly Prep'!N153</f>
        <v>0</v>
      </c>
      <c r="S500" s="201">
        <f>'Monthly Prep'!O153</f>
        <v>0</v>
      </c>
      <c r="T500" s="201">
        <f>'Monthly Prep'!P153</f>
        <v>0</v>
      </c>
      <c r="U500" s="201">
        <f>'Monthly Prep'!Q153</f>
        <v>0</v>
      </c>
      <c r="V500" s="201">
        <f>'Monthly Prep'!R153</f>
        <v>0</v>
      </c>
      <c r="W500" s="201">
        <f>'Monthly Prep'!S153</f>
        <v>0</v>
      </c>
      <c r="X500" s="201">
        <f>'Monthly Prep'!T153</f>
        <v>0</v>
      </c>
      <c r="Y500" s="201">
        <f>'Monthly Prep'!U153</f>
        <v>0</v>
      </c>
      <c r="Z500" s="201">
        <f>'Monthly Prep'!V153</f>
        <v>0</v>
      </c>
      <c r="AA500" s="201">
        <f>'Monthly Prep'!W153</f>
        <v>0</v>
      </c>
      <c r="AB500" s="201">
        <f>'Monthly Prep'!X153</f>
        <v>0</v>
      </c>
      <c r="AC500" s="201">
        <f>'Monthly Prep'!Y153</f>
        <v>0</v>
      </c>
      <c r="AD500" s="201">
        <f>'Monthly Prep'!Z153</f>
        <v>0</v>
      </c>
      <c r="AE500" s="201">
        <f>'Monthly Prep'!AA153</f>
        <v>0</v>
      </c>
      <c r="AF500" s="201">
        <f>'Monthly Prep'!AB153</f>
        <v>0</v>
      </c>
      <c r="AG500" s="201">
        <f>'Monthly Prep'!AC153</f>
        <v>0</v>
      </c>
      <c r="AH500" s="201">
        <f>'Monthly Prep'!AD153</f>
        <v>0</v>
      </c>
      <c r="AI500" s="201">
        <f>'Monthly Prep'!AE153</f>
        <v>0</v>
      </c>
      <c r="AJ500" s="201">
        <f>'Monthly Prep'!AF153</f>
        <v>0</v>
      </c>
      <c r="AK500" s="201">
        <f>'Monthly Prep'!AG153</f>
        <v>0</v>
      </c>
      <c r="AL500" s="201">
        <f>'Monthly Prep'!AH153</f>
        <v>0</v>
      </c>
      <c r="AM500" s="184">
        <f t="shared" si="15"/>
        <v>0</v>
      </c>
      <c r="AN500" s="185" t="str">
        <f>'Monthly Prep'!B$3</f>
        <v>Monthly Prep Reporting Tool 1.0.1</v>
      </c>
      <c r="AO500" s="197">
        <f>'Monthly Prep'!AH153</f>
        <v>0</v>
      </c>
    </row>
    <row r="501" spans="1:41" x14ac:dyDescent="0.25">
      <c r="A501" s="176" t="str">
        <f t="shared" si="14"/>
        <v>202205</v>
      </c>
      <c r="B501" s="177">
        <f>'Prep Partner Performance'!AE$2</f>
        <v>2022</v>
      </c>
      <c r="C501" s="178" t="str">
        <f>'Prep Partner Performance'!Z$2</f>
        <v>05</v>
      </c>
      <c r="D501" s="176">
        <f>'Prep Partner Performance'!G$2</f>
        <v>14943</v>
      </c>
      <c r="E501" s="175" t="str">
        <f>'Prep Partner Performance'!C$2</f>
        <v>Kisima Health Centre</v>
      </c>
      <c r="F501" s="201">
        <f>'Monthly Prep'!B$147</f>
        <v>0</v>
      </c>
      <c r="G501" s="201" t="str">
        <f>'Monthly Prep'!C154</f>
        <v>Adolescent Girls and Young Women (AGYW)</v>
      </c>
      <c r="H501" s="201" t="str">
        <f>'Monthly Prep'!D154</f>
        <v>MP01-146</v>
      </c>
      <c r="I501" s="201">
        <f>'Monthly Prep'!E154</f>
        <v>0</v>
      </c>
      <c r="J501" s="201">
        <f>'Monthly Prep'!F154</f>
        <v>0</v>
      </c>
      <c r="K501" s="201">
        <f>'Monthly Prep'!G154</f>
        <v>0</v>
      </c>
      <c r="L501" s="201">
        <f>'Monthly Prep'!H154</f>
        <v>0</v>
      </c>
      <c r="M501" s="201">
        <f>'Monthly Prep'!I154</f>
        <v>0</v>
      </c>
      <c r="N501" s="201">
        <f>'Monthly Prep'!J154</f>
        <v>0</v>
      </c>
      <c r="O501" s="201">
        <f>'Monthly Prep'!K154</f>
        <v>0</v>
      </c>
      <c r="P501" s="201">
        <f>'Monthly Prep'!L154</f>
        <v>0</v>
      </c>
      <c r="Q501" s="201">
        <f>'Monthly Prep'!M154</f>
        <v>0</v>
      </c>
      <c r="R501" s="201">
        <f>'Monthly Prep'!N154</f>
        <v>0</v>
      </c>
      <c r="S501" s="201">
        <f>'Monthly Prep'!O154</f>
        <v>0</v>
      </c>
      <c r="T501" s="201">
        <f>'Monthly Prep'!P154</f>
        <v>0</v>
      </c>
      <c r="U501" s="201">
        <f>'Monthly Prep'!Q154</f>
        <v>0</v>
      </c>
      <c r="V501" s="201">
        <f>'Monthly Prep'!R154</f>
        <v>0</v>
      </c>
      <c r="W501" s="201">
        <f>'Monthly Prep'!S154</f>
        <v>0</v>
      </c>
      <c r="X501" s="201">
        <f>'Monthly Prep'!T154</f>
        <v>0</v>
      </c>
      <c r="Y501" s="201">
        <f>'Monthly Prep'!U154</f>
        <v>0</v>
      </c>
      <c r="Z501" s="201">
        <f>'Monthly Prep'!V154</f>
        <v>0</v>
      </c>
      <c r="AA501" s="201">
        <f>'Monthly Prep'!W154</f>
        <v>0</v>
      </c>
      <c r="AB501" s="201">
        <f>'Monthly Prep'!X154</f>
        <v>0</v>
      </c>
      <c r="AC501" s="201">
        <f>'Monthly Prep'!Y154</f>
        <v>0</v>
      </c>
      <c r="AD501" s="201">
        <f>'Monthly Prep'!Z154</f>
        <v>0</v>
      </c>
      <c r="AE501" s="201">
        <f>'Monthly Prep'!AA154</f>
        <v>0</v>
      </c>
      <c r="AF501" s="201">
        <f>'Monthly Prep'!AB154</f>
        <v>0</v>
      </c>
      <c r="AG501" s="201">
        <f>'Monthly Prep'!AC154</f>
        <v>0</v>
      </c>
      <c r="AH501" s="201">
        <f>'Monthly Prep'!AD154</f>
        <v>0</v>
      </c>
      <c r="AI501" s="201">
        <f>'Monthly Prep'!AE154</f>
        <v>0</v>
      </c>
      <c r="AJ501" s="201">
        <f>'Monthly Prep'!AF154</f>
        <v>0</v>
      </c>
      <c r="AK501" s="201">
        <f>'Monthly Prep'!AG154</f>
        <v>0</v>
      </c>
      <c r="AL501" s="201">
        <f>'Monthly Prep'!AH154</f>
        <v>0</v>
      </c>
      <c r="AM501" s="184">
        <f t="shared" si="15"/>
        <v>0</v>
      </c>
      <c r="AN501" s="185" t="str">
        <f>'Monthly Prep'!B$3</f>
        <v>Monthly Prep Reporting Tool 1.0.1</v>
      </c>
      <c r="AO501" s="197">
        <f>'Monthly Prep'!AH154</f>
        <v>0</v>
      </c>
    </row>
    <row r="502" spans="1:41" x14ac:dyDescent="0.25">
      <c r="A502" s="176" t="str">
        <f t="shared" si="14"/>
        <v>202205</v>
      </c>
      <c r="B502" s="177">
        <f>'Prep Partner Performance'!AE$2</f>
        <v>2022</v>
      </c>
      <c r="C502" s="178" t="str">
        <f>'Prep Partner Performance'!Z$2</f>
        <v>05</v>
      </c>
      <c r="D502" s="176">
        <f>'Prep Partner Performance'!G$2</f>
        <v>14943</v>
      </c>
      <c r="E502" s="175" t="str">
        <f>'Prep Partner Performance'!C$2</f>
        <v>Kisima Health Centre</v>
      </c>
      <c r="F502" s="201">
        <f>'Monthly Prep'!B$147</f>
        <v>0</v>
      </c>
      <c r="G502" s="201" t="str">
        <f>'Monthly Prep'!C155</f>
        <v>Female Sex Workers</v>
      </c>
      <c r="H502" s="201" t="str">
        <f>'Monthly Prep'!D155</f>
        <v>MP01-147</v>
      </c>
      <c r="I502" s="201">
        <f>'Monthly Prep'!E155</f>
        <v>0</v>
      </c>
      <c r="J502" s="201">
        <f>'Monthly Prep'!F155</f>
        <v>0</v>
      </c>
      <c r="K502" s="201">
        <f>'Monthly Prep'!G155</f>
        <v>0</v>
      </c>
      <c r="L502" s="201">
        <f>'Monthly Prep'!H155</f>
        <v>0</v>
      </c>
      <c r="M502" s="201">
        <f>'Monthly Prep'!I155</f>
        <v>0</v>
      </c>
      <c r="N502" s="201">
        <f>'Monthly Prep'!J155</f>
        <v>0</v>
      </c>
      <c r="O502" s="201">
        <f>'Monthly Prep'!K155</f>
        <v>0</v>
      </c>
      <c r="P502" s="201">
        <f>'Monthly Prep'!L155</f>
        <v>0</v>
      </c>
      <c r="Q502" s="201">
        <f>'Monthly Prep'!M155</f>
        <v>0</v>
      </c>
      <c r="R502" s="201">
        <f>'Monthly Prep'!N155</f>
        <v>0</v>
      </c>
      <c r="S502" s="201">
        <f>'Monthly Prep'!O155</f>
        <v>0</v>
      </c>
      <c r="T502" s="201">
        <f>'Monthly Prep'!P155</f>
        <v>0</v>
      </c>
      <c r="U502" s="201">
        <f>'Monthly Prep'!Q155</f>
        <v>0</v>
      </c>
      <c r="V502" s="201">
        <f>'Monthly Prep'!R155</f>
        <v>0</v>
      </c>
      <c r="W502" s="201">
        <f>'Monthly Prep'!S155</f>
        <v>0</v>
      </c>
      <c r="X502" s="201">
        <f>'Monthly Prep'!T155</f>
        <v>0</v>
      </c>
      <c r="Y502" s="201">
        <f>'Monthly Prep'!U155</f>
        <v>0</v>
      </c>
      <c r="Z502" s="201">
        <f>'Monthly Prep'!V155</f>
        <v>0</v>
      </c>
      <c r="AA502" s="201">
        <f>'Monthly Prep'!W155</f>
        <v>0</v>
      </c>
      <c r="AB502" s="201">
        <f>'Monthly Prep'!X155</f>
        <v>0</v>
      </c>
      <c r="AC502" s="201">
        <f>'Monthly Prep'!Y155</f>
        <v>0</v>
      </c>
      <c r="AD502" s="201">
        <f>'Monthly Prep'!Z155</f>
        <v>0</v>
      </c>
      <c r="AE502" s="201">
        <f>'Monthly Prep'!AA155</f>
        <v>0</v>
      </c>
      <c r="AF502" s="201">
        <f>'Monthly Prep'!AB155</f>
        <v>0</v>
      </c>
      <c r="AG502" s="201">
        <f>'Monthly Prep'!AC155</f>
        <v>0</v>
      </c>
      <c r="AH502" s="201">
        <f>'Monthly Prep'!AD155</f>
        <v>0</v>
      </c>
      <c r="AI502" s="201">
        <f>'Monthly Prep'!AE155</f>
        <v>0</v>
      </c>
      <c r="AJ502" s="201">
        <f>'Monthly Prep'!AF155</f>
        <v>0</v>
      </c>
      <c r="AK502" s="201">
        <f>'Monthly Prep'!AG155</f>
        <v>0</v>
      </c>
      <c r="AL502" s="201">
        <f>'Monthly Prep'!AH155</f>
        <v>0</v>
      </c>
      <c r="AM502" s="184">
        <f t="shared" si="15"/>
        <v>0</v>
      </c>
      <c r="AN502" s="185" t="str">
        <f>'Monthly Prep'!B$3</f>
        <v>Monthly Prep Reporting Tool 1.0.1</v>
      </c>
      <c r="AO502" s="197">
        <f>'Monthly Prep'!AH155</f>
        <v>0</v>
      </c>
    </row>
    <row r="503" spans="1:41" x14ac:dyDescent="0.25">
      <c r="A503" s="176" t="str">
        <f t="shared" si="14"/>
        <v>202205</v>
      </c>
      <c r="B503" s="177">
        <f>'Prep Partner Performance'!AE$2</f>
        <v>2022</v>
      </c>
      <c r="C503" s="178" t="str">
        <f>'Prep Partner Performance'!Z$2</f>
        <v>05</v>
      </c>
      <c r="D503" s="176">
        <f>'Prep Partner Performance'!G$2</f>
        <v>14943</v>
      </c>
      <c r="E503" s="175" t="str">
        <f>'Prep Partner Performance'!C$2</f>
        <v>Kisima Health Centre</v>
      </c>
      <c r="F503" s="201">
        <f>'Monthly Prep'!B$147</f>
        <v>0</v>
      </c>
      <c r="G503" s="201" t="str">
        <f>'Monthly Prep'!C156</f>
        <v>General Population</v>
      </c>
      <c r="H503" s="201" t="str">
        <f>'Monthly Prep'!D156</f>
        <v>MP01-148</v>
      </c>
      <c r="I503" s="201">
        <f>'Monthly Prep'!E156</f>
        <v>0</v>
      </c>
      <c r="J503" s="201">
        <f>'Monthly Prep'!F156</f>
        <v>0</v>
      </c>
      <c r="K503" s="201">
        <f>'Monthly Prep'!G156</f>
        <v>0</v>
      </c>
      <c r="L503" s="201">
        <f>'Monthly Prep'!H156</f>
        <v>0</v>
      </c>
      <c r="M503" s="201">
        <f>'Monthly Prep'!I156</f>
        <v>0</v>
      </c>
      <c r="N503" s="201">
        <f>'Monthly Prep'!J156</f>
        <v>0</v>
      </c>
      <c r="O503" s="201">
        <f>'Monthly Prep'!K156</f>
        <v>0</v>
      </c>
      <c r="P503" s="201">
        <f>'Monthly Prep'!L156</f>
        <v>0</v>
      </c>
      <c r="Q503" s="201">
        <f>'Monthly Prep'!M156</f>
        <v>0</v>
      </c>
      <c r="R503" s="201">
        <f>'Monthly Prep'!N156</f>
        <v>0</v>
      </c>
      <c r="S503" s="201">
        <f>'Monthly Prep'!O156</f>
        <v>0</v>
      </c>
      <c r="T503" s="201">
        <f>'Monthly Prep'!P156</f>
        <v>0</v>
      </c>
      <c r="U503" s="201">
        <f>'Monthly Prep'!Q156</f>
        <v>0</v>
      </c>
      <c r="V503" s="201">
        <f>'Monthly Prep'!R156</f>
        <v>0</v>
      </c>
      <c r="W503" s="201">
        <f>'Monthly Prep'!S156</f>
        <v>0</v>
      </c>
      <c r="X503" s="201">
        <f>'Monthly Prep'!T156</f>
        <v>0</v>
      </c>
      <c r="Y503" s="201">
        <f>'Monthly Prep'!U156</f>
        <v>0</v>
      </c>
      <c r="Z503" s="201">
        <f>'Monthly Prep'!V156</f>
        <v>0</v>
      </c>
      <c r="AA503" s="201">
        <f>'Monthly Prep'!W156</f>
        <v>0</v>
      </c>
      <c r="AB503" s="201">
        <f>'Monthly Prep'!X156</f>
        <v>0</v>
      </c>
      <c r="AC503" s="201">
        <f>'Monthly Prep'!Y156</f>
        <v>0</v>
      </c>
      <c r="AD503" s="201">
        <f>'Monthly Prep'!Z156</f>
        <v>0</v>
      </c>
      <c r="AE503" s="201">
        <f>'Monthly Prep'!AA156</f>
        <v>0</v>
      </c>
      <c r="AF503" s="201">
        <f>'Monthly Prep'!AB156</f>
        <v>0</v>
      </c>
      <c r="AG503" s="201">
        <f>'Monthly Prep'!AC156</f>
        <v>0</v>
      </c>
      <c r="AH503" s="201">
        <f>'Monthly Prep'!AD156</f>
        <v>0</v>
      </c>
      <c r="AI503" s="201">
        <f>'Monthly Prep'!AE156</f>
        <v>0</v>
      </c>
      <c r="AJ503" s="201">
        <f>'Monthly Prep'!AF156</f>
        <v>0</v>
      </c>
      <c r="AK503" s="201">
        <f>'Monthly Prep'!AG156</f>
        <v>0</v>
      </c>
      <c r="AL503" s="201">
        <f>'Monthly Prep'!AH156</f>
        <v>0</v>
      </c>
      <c r="AM503" s="184">
        <f t="shared" si="15"/>
        <v>0</v>
      </c>
      <c r="AN503" s="185" t="str">
        <f>'Monthly Prep'!B$3</f>
        <v>Monthly Prep Reporting Tool 1.0.1</v>
      </c>
      <c r="AO503" s="197">
        <f>'Monthly Prep'!AH156</f>
        <v>0</v>
      </c>
    </row>
    <row r="504" spans="1:41" x14ac:dyDescent="0.25">
      <c r="A504" s="176" t="str">
        <f t="shared" si="14"/>
        <v>202205</v>
      </c>
      <c r="B504" s="177">
        <f>'Prep Partner Performance'!AE$2</f>
        <v>2022</v>
      </c>
      <c r="C504" s="178" t="str">
        <f>'Prep Partner Performance'!Z$2</f>
        <v>05</v>
      </c>
      <c r="D504" s="176">
        <f>'Prep Partner Performance'!G$2</f>
        <v>14943</v>
      </c>
      <c r="E504" s="175" t="str">
        <f>'Prep Partner Performance'!C$2</f>
        <v>Kisima Health Centre</v>
      </c>
      <c r="F504" s="201">
        <f>'Monthly Prep'!B$147</f>
        <v>0</v>
      </c>
      <c r="G504" s="201" t="str">
        <f>'Monthly Prep'!C157</f>
        <v>Men at High Risk</v>
      </c>
      <c r="H504" s="201" t="str">
        <f>'Monthly Prep'!D157</f>
        <v>MP01-149</v>
      </c>
      <c r="I504" s="201">
        <f>'Monthly Prep'!E157</f>
        <v>0</v>
      </c>
      <c r="J504" s="201">
        <f>'Monthly Prep'!F157</f>
        <v>0</v>
      </c>
      <c r="K504" s="201">
        <f>'Monthly Prep'!G157</f>
        <v>0</v>
      </c>
      <c r="L504" s="201">
        <f>'Monthly Prep'!H157</f>
        <v>0</v>
      </c>
      <c r="M504" s="201">
        <f>'Monthly Prep'!I157</f>
        <v>0</v>
      </c>
      <c r="N504" s="201">
        <f>'Monthly Prep'!J157</f>
        <v>0</v>
      </c>
      <c r="O504" s="201">
        <f>'Monthly Prep'!K157</f>
        <v>0</v>
      </c>
      <c r="P504" s="201">
        <f>'Monthly Prep'!L157</f>
        <v>0</v>
      </c>
      <c r="Q504" s="201">
        <f>'Monthly Prep'!M157</f>
        <v>0</v>
      </c>
      <c r="R504" s="201">
        <f>'Monthly Prep'!N157</f>
        <v>0</v>
      </c>
      <c r="S504" s="201">
        <f>'Monthly Prep'!O157</f>
        <v>0</v>
      </c>
      <c r="T504" s="201">
        <f>'Monthly Prep'!P157</f>
        <v>0</v>
      </c>
      <c r="U504" s="201">
        <f>'Monthly Prep'!Q157</f>
        <v>0</v>
      </c>
      <c r="V504" s="201">
        <f>'Monthly Prep'!R157</f>
        <v>0</v>
      </c>
      <c r="W504" s="201">
        <f>'Monthly Prep'!S157</f>
        <v>0</v>
      </c>
      <c r="X504" s="201">
        <f>'Monthly Prep'!T157</f>
        <v>0</v>
      </c>
      <c r="Y504" s="201">
        <f>'Monthly Prep'!U157</f>
        <v>0</v>
      </c>
      <c r="Z504" s="201">
        <f>'Monthly Prep'!V157</f>
        <v>0</v>
      </c>
      <c r="AA504" s="201">
        <f>'Monthly Prep'!W157</f>
        <v>0</v>
      </c>
      <c r="AB504" s="201">
        <f>'Monthly Prep'!X157</f>
        <v>0</v>
      </c>
      <c r="AC504" s="201">
        <f>'Monthly Prep'!Y157</f>
        <v>0</v>
      </c>
      <c r="AD504" s="201">
        <f>'Monthly Prep'!Z157</f>
        <v>0</v>
      </c>
      <c r="AE504" s="201">
        <f>'Monthly Prep'!AA157</f>
        <v>0</v>
      </c>
      <c r="AF504" s="201">
        <f>'Monthly Prep'!AB157</f>
        <v>0</v>
      </c>
      <c r="AG504" s="201">
        <f>'Monthly Prep'!AC157</f>
        <v>0</v>
      </c>
      <c r="AH504" s="201">
        <f>'Monthly Prep'!AD157</f>
        <v>0</v>
      </c>
      <c r="AI504" s="201">
        <f>'Monthly Prep'!AE157</f>
        <v>0</v>
      </c>
      <c r="AJ504" s="201">
        <f>'Monthly Prep'!AF157</f>
        <v>0</v>
      </c>
      <c r="AK504" s="201">
        <f>'Monthly Prep'!AG157</f>
        <v>0</v>
      </c>
      <c r="AL504" s="201">
        <f>'Monthly Prep'!AH157</f>
        <v>0</v>
      </c>
      <c r="AM504" s="184">
        <f t="shared" si="15"/>
        <v>0</v>
      </c>
      <c r="AN504" s="185" t="str">
        <f>'Monthly Prep'!B$3</f>
        <v>Monthly Prep Reporting Tool 1.0.1</v>
      </c>
      <c r="AO504" s="197">
        <f>'Monthly Prep'!AH157</f>
        <v>0</v>
      </c>
    </row>
    <row r="505" spans="1:41" x14ac:dyDescent="0.25">
      <c r="A505" s="176" t="str">
        <f t="shared" si="14"/>
        <v>202205</v>
      </c>
      <c r="B505" s="177">
        <f>'Prep Partner Performance'!AE$2</f>
        <v>2022</v>
      </c>
      <c r="C505" s="178" t="str">
        <f>'Prep Partner Performance'!Z$2</f>
        <v>05</v>
      </c>
      <c r="D505" s="176">
        <f>'Prep Partner Performance'!G$2</f>
        <v>14943</v>
      </c>
      <c r="E505" s="175" t="str">
        <f>'Prep Partner Performance'!C$2</f>
        <v>Kisima Health Centre</v>
      </c>
      <c r="F505" s="201">
        <f>'Monthly Prep'!B$147</f>
        <v>0</v>
      </c>
      <c r="G505" s="201" t="str">
        <f>'Monthly Prep'!C158</f>
        <v>PBFW Breastfeeding</v>
      </c>
      <c r="H505" s="201" t="str">
        <f>'Monthly Prep'!D158</f>
        <v>MP01-150</v>
      </c>
      <c r="I505" s="201">
        <f>'Monthly Prep'!E158</f>
        <v>0</v>
      </c>
      <c r="J505" s="201">
        <f>'Monthly Prep'!F158</f>
        <v>0</v>
      </c>
      <c r="K505" s="201">
        <f>'Monthly Prep'!G158</f>
        <v>0</v>
      </c>
      <c r="L505" s="201">
        <f>'Monthly Prep'!H158</f>
        <v>0</v>
      </c>
      <c r="M505" s="201">
        <f>'Monthly Prep'!I158</f>
        <v>0</v>
      </c>
      <c r="N505" s="201">
        <f>'Monthly Prep'!J158</f>
        <v>0</v>
      </c>
      <c r="O505" s="201">
        <f>'Monthly Prep'!K158</f>
        <v>0</v>
      </c>
      <c r="P505" s="201">
        <f>'Monthly Prep'!L158</f>
        <v>0</v>
      </c>
      <c r="Q505" s="201">
        <f>'Monthly Prep'!M158</f>
        <v>0</v>
      </c>
      <c r="R505" s="201">
        <f>'Monthly Prep'!N158</f>
        <v>0</v>
      </c>
      <c r="S505" s="201">
        <f>'Monthly Prep'!O158</f>
        <v>0</v>
      </c>
      <c r="T505" s="201">
        <f>'Monthly Prep'!P158</f>
        <v>0</v>
      </c>
      <c r="U505" s="201">
        <f>'Monthly Prep'!Q158</f>
        <v>0</v>
      </c>
      <c r="V505" s="201">
        <f>'Monthly Prep'!R158</f>
        <v>0</v>
      </c>
      <c r="W505" s="201">
        <f>'Monthly Prep'!S158</f>
        <v>0</v>
      </c>
      <c r="X505" s="201">
        <f>'Monthly Prep'!T158</f>
        <v>0</v>
      </c>
      <c r="Y505" s="201">
        <f>'Monthly Prep'!U158</f>
        <v>0</v>
      </c>
      <c r="Z505" s="201">
        <f>'Monthly Prep'!V158</f>
        <v>0</v>
      </c>
      <c r="AA505" s="201">
        <f>'Monthly Prep'!W158</f>
        <v>0</v>
      </c>
      <c r="AB505" s="201">
        <f>'Monthly Prep'!X158</f>
        <v>0</v>
      </c>
      <c r="AC505" s="201">
        <f>'Monthly Prep'!Y158</f>
        <v>0</v>
      </c>
      <c r="AD505" s="201">
        <f>'Monthly Prep'!Z158</f>
        <v>0</v>
      </c>
      <c r="AE505" s="201">
        <f>'Monthly Prep'!AA158</f>
        <v>0</v>
      </c>
      <c r="AF505" s="201">
        <f>'Monthly Prep'!AB158</f>
        <v>0</v>
      </c>
      <c r="AG505" s="201">
        <f>'Monthly Prep'!AC158</f>
        <v>0</v>
      </c>
      <c r="AH505" s="201">
        <f>'Monthly Prep'!AD158</f>
        <v>0</v>
      </c>
      <c r="AI505" s="201">
        <f>'Monthly Prep'!AE158</f>
        <v>0</v>
      </c>
      <c r="AJ505" s="201">
        <f>'Monthly Prep'!AF158</f>
        <v>0</v>
      </c>
      <c r="AK505" s="201">
        <f>'Monthly Prep'!AG158</f>
        <v>0</v>
      </c>
      <c r="AL505" s="201">
        <f>'Monthly Prep'!AH158</f>
        <v>0</v>
      </c>
      <c r="AM505" s="184">
        <f t="shared" si="15"/>
        <v>0</v>
      </c>
      <c r="AN505" s="185" t="str">
        <f>'Monthly Prep'!B$3</f>
        <v>Monthly Prep Reporting Tool 1.0.1</v>
      </c>
      <c r="AO505" s="197">
        <f>'Monthly Prep'!AH158</f>
        <v>0</v>
      </c>
    </row>
    <row r="506" spans="1:41" x14ac:dyDescent="0.25">
      <c r="A506" s="176" t="str">
        <f t="shared" si="14"/>
        <v>202205</v>
      </c>
      <c r="B506" s="177">
        <f>'Prep Partner Performance'!AE$2</f>
        <v>2022</v>
      </c>
      <c r="C506" s="178" t="str">
        <f>'Prep Partner Performance'!Z$2</f>
        <v>05</v>
      </c>
      <c r="D506" s="176">
        <f>'Prep Partner Performance'!G$2</f>
        <v>14943</v>
      </c>
      <c r="E506" s="175" t="str">
        <f>'Prep Partner Performance'!C$2</f>
        <v>Kisima Health Centre</v>
      </c>
      <c r="F506" s="201">
        <f>'Monthly Prep'!B159</f>
        <v>0</v>
      </c>
      <c r="G506" s="201" t="str">
        <f>'Monthly Prep'!C159</f>
        <v>PBFW Pregnant</v>
      </c>
      <c r="H506" s="201" t="str">
        <f>'Monthly Prep'!D159</f>
        <v>MP01-151</v>
      </c>
      <c r="I506" s="201">
        <f>'Monthly Prep'!E159</f>
        <v>0</v>
      </c>
      <c r="J506" s="201">
        <f>'Monthly Prep'!F159</f>
        <v>0</v>
      </c>
      <c r="K506" s="201">
        <f>'Monthly Prep'!G159</f>
        <v>0</v>
      </c>
      <c r="L506" s="201">
        <f>'Monthly Prep'!H159</f>
        <v>0</v>
      </c>
      <c r="M506" s="201">
        <f>'Monthly Prep'!I159</f>
        <v>0</v>
      </c>
      <c r="N506" s="201">
        <f>'Monthly Prep'!J159</f>
        <v>0</v>
      </c>
      <c r="O506" s="201">
        <f>'Monthly Prep'!K159</f>
        <v>0</v>
      </c>
      <c r="P506" s="201">
        <f>'Monthly Prep'!L159</f>
        <v>0</v>
      </c>
      <c r="Q506" s="201">
        <f>'Monthly Prep'!M159</f>
        <v>0</v>
      </c>
      <c r="R506" s="201">
        <f>'Monthly Prep'!N159</f>
        <v>0</v>
      </c>
      <c r="S506" s="201">
        <f>'Monthly Prep'!O159</f>
        <v>0</v>
      </c>
      <c r="T506" s="201">
        <f>'Monthly Prep'!P159</f>
        <v>0</v>
      </c>
      <c r="U506" s="201">
        <f>'Monthly Prep'!Q159</f>
        <v>0</v>
      </c>
      <c r="V506" s="201">
        <f>'Monthly Prep'!R159</f>
        <v>0</v>
      </c>
      <c r="W506" s="201">
        <f>'Monthly Prep'!S159</f>
        <v>0</v>
      </c>
      <c r="X506" s="201">
        <f>'Monthly Prep'!T159</f>
        <v>0</v>
      </c>
      <c r="Y506" s="201">
        <f>'Monthly Prep'!U159</f>
        <v>0</v>
      </c>
      <c r="Z506" s="201">
        <f>'Monthly Prep'!V159</f>
        <v>0</v>
      </c>
      <c r="AA506" s="201">
        <f>'Monthly Prep'!W159</f>
        <v>0</v>
      </c>
      <c r="AB506" s="201">
        <f>'Monthly Prep'!X159</f>
        <v>0</v>
      </c>
      <c r="AC506" s="201">
        <f>'Monthly Prep'!Y159</f>
        <v>0</v>
      </c>
      <c r="AD506" s="201">
        <f>'Monthly Prep'!Z159</f>
        <v>0</v>
      </c>
      <c r="AE506" s="201">
        <f>'Monthly Prep'!AA159</f>
        <v>0</v>
      </c>
      <c r="AF506" s="201">
        <f>'Monthly Prep'!AB159</f>
        <v>0</v>
      </c>
      <c r="AG506" s="201">
        <f>'Monthly Prep'!AC159</f>
        <v>0</v>
      </c>
      <c r="AH506" s="201">
        <f>'Monthly Prep'!AD159</f>
        <v>0</v>
      </c>
      <c r="AI506" s="201">
        <f>'Monthly Prep'!AE159</f>
        <v>0</v>
      </c>
      <c r="AJ506" s="201">
        <f>'Monthly Prep'!AF159</f>
        <v>0</v>
      </c>
      <c r="AK506" s="201">
        <f>'Monthly Prep'!AG159</f>
        <v>0</v>
      </c>
      <c r="AL506" s="201">
        <f>'Monthly Prep'!AH159</f>
        <v>0</v>
      </c>
      <c r="AM506" s="184">
        <f t="shared" si="15"/>
        <v>0</v>
      </c>
      <c r="AN506" s="185" t="str">
        <f>'Monthly Prep'!B$3</f>
        <v>Monthly Prep Reporting Tool 1.0.1</v>
      </c>
      <c r="AO506" s="197">
        <f>'Monthly Prep'!AH159</f>
        <v>0</v>
      </c>
    </row>
    <row r="507" spans="1:41" x14ac:dyDescent="0.25">
      <c r="A507" s="176" t="str">
        <f t="shared" si="14"/>
        <v>202205</v>
      </c>
      <c r="B507" s="177">
        <f>'Prep Partner Performance'!AE$2</f>
        <v>2022</v>
      </c>
      <c r="C507" s="178" t="str">
        <f>'Prep Partner Performance'!Z$2</f>
        <v>05</v>
      </c>
      <c r="D507" s="176">
        <f>'Prep Partner Performance'!G$2</f>
        <v>14943</v>
      </c>
      <c r="E507" s="175" t="str">
        <f>'Prep Partner Performance'!C$2</f>
        <v>Kisima Health Centre</v>
      </c>
      <c r="F507" s="201">
        <f>'Monthly Prep'!B160</f>
        <v>0</v>
      </c>
      <c r="G507" s="201" t="str">
        <f>'Monthly Prep'!C160</f>
        <v>People Who Inject Drugs</v>
      </c>
      <c r="H507" s="201" t="str">
        <f>'Monthly Prep'!D160</f>
        <v>MP01-152</v>
      </c>
      <c r="I507" s="201">
        <f>'Monthly Prep'!E160</f>
        <v>0</v>
      </c>
      <c r="J507" s="201">
        <f>'Monthly Prep'!F160</f>
        <v>0</v>
      </c>
      <c r="K507" s="201">
        <f>'Monthly Prep'!G160</f>
        <v>0</v>
      </c>
      <c r="L507" s="201">
        <f>'Monthly Prep'!H160</f>
        <v>0</v>
      </c>
      <c r="M507" s="201">
        <f>'Monthly Prep'!I160</f>
        <v>0</v>
      </c>
      <c r="N507" s="201">
        <f>'Monthly Prep'!J160</f>
        <v>0</v>
      </c>
      <c r="O507" s="201">
        <f>'Monthly Prep'!K160</f>
        <v>0</v>
      </c>
      <c r="P507" s="201">
        <f>'Monthly Prep'!L160</f>
        <v>0</v>
      </c>
      <c r="Q507" s="201">
        <f>'Monthly Prep'!M160</f>
        <v>0</v>
      </c>
      <c r="R507" s="201">
        <f>'Monthly Prep'!N160</f>
        <v>0</v>
      </c>
      <c r="S507" s="201">
        <f>'Monthly Prep'!O160</f>
        <v>0</v>
      </c>
      <c r="T507" s="201">
        <f>'Monthly Prep'!P160</f>
        <v>0</v>
      </c>
      <c r="U507" s="201">
        <f>'Monthly Prep'!Q160</f>
        <v>0</v>
      </c>
      <c r="V507" s="201">
        <f>'Monthly Prep'!R160</f>
        <v>0</v>
      </c>
      <c r="W507" s="201">
        <f>'Monthly Prep'!S160</f>
        <v>0</v>
      </c>
      <c r="X507" s="201">
        <f>'Monthly Prep'!T160</f>
        <v>0</v>
      </c>
      <c r="Y507" s="201">
        <f>'Monthly Prep'!U160</f>
        <v>0</v>
      </c>
      <c r="Z507" s="201">
        <f>'Monthly Prep'!V160</f>
        <v>0</v>
      </c>
      <c r="AA507" s="201">
        <f>'Monthly Prep'!W160</f>
        <v>0</v>
      </c>
      <c r="AB507" s="201">
        <f>'Monthly Prep'!X160</f>
        <v>0</v>
      </c>
      <c r="AC507" s="201">
        <f>'Monthly Prep'!Y160</f>
        <v>0</v>
      </c>
      <c r="AD507" s="201">
        <f>'Monthly Prep'!Z160</f>
        <v>0</v>
      </c>
      <c r="AE507" s="201">
        <f>'Monthly Prep'!AA160</f>
        <v>0</v>
      </c>
      <c r="AF507" s="201">
        <f>'Monthly Prep'!AB160</f>
        <v>0</v>
      </c>
      <c r="AG507" s="201">
        <f>'Monthly Prep'!AC160</f>
        <v>0</v>
      </c>
      <c r="AH507" s="201">
        <f>'Monthly Prep'!AD160</f>
        <v>0</v>
      </c>
      <c r="AI507" s="201">
        <f>'Monthly Prep'!AE160</f>
        <v>0</v>
      </c>
      <c r="AJ507" s="201">
        <f>'Monthly Prep'!AF160</f>
        <v>0</v>
      </c>
      <c r="AK507" s="201">
        <f>'Monthly Prep'!AG160</f>
        <v>0</v>
      </c>
      <c r="AL507" s="201">
        <f>'Monthly Prep'!AH160</f>
        <v>0</v>
      </c>
      <c r="AM507" s="184">
        <f t="shared" si="15"/>
        <v>0</v>
      </c>
      <c r="AN507" s="185" t="str">
        <f>'Monthly Prep'!B$3</f>
        <v>Monthly Prep Reporting Tool 1.0.1</v>
      </c>
      <c r="AO507" s="197">
        <f>'Monthly Prep'!AH160</f>
        <v>0</v>
      </c>
    </row>
    <row r="508" spans="1:41" x14ac:dyDescent="0.25">
      <c r="A508" s="176" t="str">
        <f t="shared" si="14"/>
        <v>202205</v>
      </c>
      <c r="B508" s="177">
        <f>'Prep Partner Performance'!AE$2</f>
        <v>2022</v>
      </c>
      <c r="C508" s="178" t="str">
        <f>'Prep Partner Performance'!Z$2</f>
        <v>05</v>
      </c>
      <c r="D508" s="176">
        <f>'Prep Partner Performance'!G$2</f>
        <v>14943</v>
      </c>
      <c r="E508" s="175" t="str">
        <f>'Prep Partner Performance'!C$2</f>
        <v>Kisima Health Centre</v>
      </c>
      <c r="F508" s="201">
        <f>'Monthly Prep'!B161</f>
        <v>0</v>
      </c>
      <c r="G508" s="201" t="str">
        <f>'Monthly Prep'!C161</f>
        <v>Sero -Discodant Couple</v>
      </c>
      <c r="H508" s="201" t="str">
        <f>'Monthly Prep'!D161</f>
        <v>MP01-153</v>
      </c>
      <c r="I508" s="201">
        <f>'Monthly Prep'!E161</f>
        <v>0</v>
      </c>
      <c r="J508" s="201">
        <f>'Monthly Prep'!F161</f>
        <v>0</v>
      </c>
      <c r="K508" s="201">
        <f>'Monthly Prep'!G161</f>
        <v>0</v>
      </c>
      <c r="L508" s="201">
        <f>'Monthly Prep'!H161</f>
        <v>0</v>
      </c>
      <c r="M508" s="201">
        <f>'Monthly Prep'!I161</f>
        <v>0</v>
      </c>
      <c r="N508" s="201">
        <f>'Monthly Prep'!J161</f>
        <v>0</v>
      </c>
      <c r="O508" s="201">
        <f>'Monthly Prep'!K161</f>
        <v>0</v>
      </c>
      <c r="P508" s="201">
        <f>'Monthly Prep'!L161</f>
        <v>0</v>
      </c>
      <c r="Q508" s="201">
        <f>'Monthly Prep'!M161</f>
        <v>0</v>
      </c>
      <c r="R508" s="201">
        <f>'Monthly Prep'!N161</f>
        <v>0</v>
      </c>
      <c r="S508" s="201">
        <f>'Monthly Prep'!O161</f>
        <v>0</v>
      </c>
      <c r="T508" s="201">
        <f>'Monthly Prep'!P161</f>
        <v>0</v>
      </c>
      <c r="U508" s="201">
        <f>'Monthly Prep'!Q161</f>
        <v>0</v>
      </c>
      <c r="V508" s="201">
        <f>'Monthly Prep'!R161</f>
        <v>0</v>
      </c>
      <c r="W508" s="201">
        <f>'Monthly Prep'!S161</f>
        <v>0</v>
      </c>
      <c r="X508" s="201">
        <f>'Monthly Prep'!T161</f>
        <v>0</v>
      </c>
      <c r="Y508" s="201">
        <f>'Monthly Prep'!U161</f>
        <v>0</v>
      </c>
      <c r="Z508" s="201">
        <f>'Monthly Prep'!V161</f>
        <v>0</v>
      </c>
      <c r="AA508" s="201">
        <f>'Monthly Prep'!W161</f>
        <v>0</v>
      </c>
      <c r="AB508" s="201">
        <f>'Monthly Prep'!X161</f>
        <v>0</v>
      </c>
      <c r="AC508" s="201">
        <f>'Monthly Prep'!Y161</f>
        <v>0</v>
      </c>
      <c r="AD508" s="201">
        <f>'Monthly Prep'!Z161</f>
        <v>0</v>
      </c>
      <c r="AE508" s="201">
        <f>'Monthly Prep'!AA161</f>
        <v>0</v>
      </c>
      <c r="AF508" s="201">
        <f>'Monthly Prep'!AB161</f>
        <v>0</v>
      </c>
      <c r="AG508" s="201">
        <f>'Monthly Prep'!AC161</f>
        <v>0</v>
      </c>
      <c r="AH508" s="201">
        <f>'Monthly Prep'!AD161</f>
        <v>0</v>
      </c>
      <c r="AI508" s="201">
        <f>'Monthly Prep'!AE161</f>
        <v>0</v>
      </c>
      <c r="AJ508" s="201">
        <f>'Monthly Prep'!AF161</f>
        <v>0</v>
      </c>
      <c r="AK508" s="201">
        <f>'Monthly Prep'!AG161</f>
        <v>0</v>
      </c>
      <c r="AL508" s="201">
        <f>'Monthly Prep'!AH161</f>
        <v>0</v>
      </c>
      <c r="AM508" s="184">
        <f t="shared" si="15"/>
        <v>0</v>
      </c>
      <c r="AN508" s="185" t="str">
        <f>'Monthly Prep'!B$3</f>
        <v>Monthly Prep Reporting Tool 1.0.1</v>
      </c>
      <c r="AO508" s="197">
        <f>'Monthly Prep'!AH161</f>
        <v>0</v>
      </c>
    </row>
    <row r="509" spans="1:41" x14ac:dyDescent="0.25">
      <c r="A509" s="176" t="str">
        <f t="shared" si="14"/>
        <v>202205</v>
      </c>
      <c r="B509" s="177">
        <f>'Prep Partner Performance'!AE$2</f>
        <v>2022</v>
      </c>
      <c r="C509" s="178" t="str">
        <f>'Prep Partner Performance'!Z$2</f>
        <v>05</v>
      </c>
      <c r="D509" s="176">
        <f>'Prep Partner Performance'!G$2</f>
        <v>14943</v>
      </c>
      <c r="E509" s="175" t="str">
        <f>'Prep Partner Performance'!C$2</f>
        <v>Kisima Health Centre</v>
      </c>
      <c r="F509" s="201">
        <f>'Monthly Prep'!B$161</f>
        <v>0</v>
      </c>
      <c r="G509" s="201" t="str">
        <f>'Monthly Prep'!C162</f>
        <v>Men who have Sex with Men</v>
      </c>
      <c r="H509" s="201" t="str">
        <f>'Monthly Prep'!D162</f>
        <v>MP01-154</v>
      </c>
      <c r="I509" s="201">
        <f>'Monthly Prep'!E162</f>
        <v>0</v>
      </c>
      <c r="J509" s="201">
        <f>'Monthly Prep'!F162</f>
        <v>0</v>
      </c>
      <c r="K509" s="201">
        <f>'Monthly Prep'!G162</f>
        <v>0</v>
      </c>
      <c r="L509" s="201">
        <f>'Monthly Prep'!H162</f>
        <v>0</v>
      </c>
      <c r="M509" s="201">
        <f>'Monthly Prep'!I162</f>
        <v>0</v>
      </c>
      <c r="N509" s="201">
        <f>'Monthly Prep'!J162</f>
        <v>0</v>
      </c>
      <c r="O509" s="201">
        <f>'Monthly Prep'!K162</f>
        <v>0</v>
      </c>
      <c r="P509" s="201">
        <f>'Monthly Prep'!L162</f>
        <v>0</v>
      </c>
      <c r="Q509" s="201">
        <f>'Monthly Prep'!M162</f>
        <v>0</v>
      </c>
      <c r="R509" s="201">
        <f>'Monthly Prep'!N162</f>
        <v>0</v>
      </c>
      <c r="S509" s="201">
        <f>'Monthly Prep'!O162</f>
        <v>0</v>
      </c>
      <c r="T509" s="201">
        <f>'Monthly Prep'!P162</f>
        <v>0</v>
      </c>
      <c r="U509" s="201">
        <f>'Monthly Prep'!Q162</f>
        <v>0</v>
      </c>
      <c r="V509" s="201">
        <f>'Monthly Prep'!R162</f>
        <v>0</v>
      </c>
      <c r="W509" s="201">
        <f>'Monthly Prep'!S162</f>
        <v>0</v>
      </c>
      <c r="X509" s="201">
        <f>'Monthly Prep'!T162</f>
        <v>0</v>
      </c>
      <c r="Y509" s="201">
        <f>'Monthly Prep'!U162</f>
        <v>0</v>
      </c>
      <c r="Z509" s="201">
        <f>'Monthly Prep'!V162</f>
        <v>0</v>
      </c>
      <c r="AA509" s="201">
        <f>'Monthly Prep'!W162</f>
        <v>0</v>
      </c>
      <c r="AB509" s="201">
        <f>'Monthly Prep'!X162</f>
        <v>0</v>
      </c>
      <c r="AC509" s="201">
        <f>'Monthly Prep'!Y162</f>
        <v>0</v>
      </c>
      <c r="AD509" s="201">
        <f>'Monthly Prep'!Z162</f>
        <v>0</v>
      </c>
      <c r="AE509" s="201">
        <f>'Monthly Prep'!AA162</f>
        <v>0</v>
      </c>
      <c r="AF509" s="201">
        <f>'Monthly Prep'!AB162</f>
        <v>0</v>
      </c>
      <c r="AG509" s="201">
        <f>'Monthly Prep'!AC162</f>
        <v>0</v>
      </c>
      <c r="AH509" s="201">
        <f>'Monthly Prep'!AD162</f>
        <v>0</v>
      </c>
      <c r="AI509" s="201">
        <f>'Monthly Prep'!AE162</f>
        <v>0</v>
      </c>
      <c r="AJ509" s="201">
        <f>'Monthly Prep'!AF162</f>
        <v>0</v>
      </c>
      <c r="AK509" s="201">
        <f>'Monthly Prep'!AG162</f>
        <v>0</v>
      </c>
      <c r="AL509" s="201">
        <f>'Monthly Prep'!AH162</f>
        <v>0</v>
      </c>
      <c r="AM509" s="184">
        <f t="shared" si="15"/>
        <v>0</v>
      </c>
      <c r="AN509" s="185" t="str">
        <f>'Monthly Prep'!B$3</f>
        <v>Monthly Prep Reporting Tool 1.0.1</v>
      </c>
      <c r="AO509" s="197">
        <f>'Monthly Prep'!AH162</f>
        <v>0</v>
      </c>
    </row>
    <row r="510" spans="1:41" x14ac:dyDescent="0.25">
      <c r="A510" s="176" t="str">
        <f t="shared" si="14"/>
        <v>202205</v>
      </c>
      <c r="B510" s="177">
        <f>'Prep Partner Performance'!AE$2</f>
        <v>2022</v>
      </c>
      <c r="C510" s="178" t="str">
        <f>'Prep Partner Performance'!Z$2</f>
        <v>05</v>
      </c>
      <c r="D510" s="176">
        <f>'Prep Partner Performance'!G$2</f>
        <v>14943</v>
      </c>
      <c r="E510" s="175" t="str">
        <f>'Prep Partner Performance'!C$2</f>
        <v>Kisima Health Centre</v>
      </c>
      <c r="F510" s="201">
        <f>'Monthly Prep'!B$161</f>
        <v>0</v>
      </c>
      <c r="G510" s="201" t="str">
        <f>'Monthly Prep'!C163</f>
        <v>Adolescent Girls and Young Women (AGYW)</v>
      </c>
      <c r="H510" s="201" t="str">
        <f>'Monthly Prep'!D163</f>
        <v>MP01-155</v>
      </c>
      <c r="I510" s="201">
        <f>'Monthly Prep'!E163</f>
        <v>0</v>
      </c>
      <c r="J510" s="201">
        <f>'Monthly Prep'!F163</f>
        <v>0</v>
      </c>
      <c r="K510" s="201">
        <f>'Monthly Prep'!G163</f>
        <v>0</v>
      </c>
      <c r="L510" s="201">
        <f>'Monthly Prep'!H163</f>
        <v>0</v>
      </c>
      <c r="M510" s="201">
        <f>'Monthly Prep'!I163</f>
        <v>0</v>
      </c>
      <c r="N510" s="201">
        <f>'Monthly Prep'!J163</f>
        <v>0</v>
      </c>
      <c r="O510" s="201">
        <f>'Monthly Prep'!K163</f>
        <v>0</v>
      </c>
      <c r="P510" s="201">
        <f>'Monthly Prep'!L163</f>
        <v>0</v>
      </c>
      <c r="Q510" s="201">
        <f>'Monthly Prep'!M163</f>
        <v>0</v>
      </c>
      <c r="R510" s="201">
        <f>'Monthly Prep'!N163</f>
        <v>0</v>
      </c>
      <c r="S510" s="201">
        <f>'Monthly Prep'!O163</f>
        <v>0</v>
      </c>
      <c r="T510" s="201">
        <f>'Monthly Prep'!P163</f>
        <v>0</v>
      </c>
      <c r="U510" s="201">
        <f>'Monthly Prep'!Q163</f>
        <v>0</v>
      </c>
      <c r="V510" s="201">
        <f>'Monthly Prep'!R163</f>
        <v>0</v>
      </c>
      <c r="W510" s="201">
        <f>'Monthly Prep'!S163</f>
        <v>0</v>
      </c>
      <c r="X510" s="201">
        <f>'Monthly Prep'!T163</f>
        <v>0</v>
      </c>
      <c r="Y510" s="201">
        <f>'Monthly Prep'!U163</f>
        <v>0</v>
      </c>
      <c r="Z510" s="201">
        <f>'Monthly Prep'!V163</f>
        <v>0</v>
      </c>
      <c r="AA510" s="201">
        <f>'Monthly Prep'!W163</f>
        <v>0</v>
      </c>
      <c r="AB510" s="201">
        <f>'Monthly Prep'!X163</f>
        <v>0</v>
      </c>
      <c r="AC510" s="201">
        <f>'Monthly Prep'!Y163</f>
        <v>0</v>
      </c>
      <c r="AD510" s="201">
        <f>'Monthly Prep'!Z163</f>
        <v>0</v>
      </c>
      <c r="AE510" s="201">
        <f>'Monthly Prep'!AA163</f>
        <v>0</v>
      </c>
      <c r="AF510" s="201">
        <f>'Monthly Prep'!AB163</f>
        <v>0</v>
      </c>
      <c r="AG510" s="201">
        <f>'Monthly Prep'!AC163</f>
        <v>0</v>
      </c>
      <c r="AH510" s="201">
        <f>'Monthly Prep'!AD163</f>
        <v>0</v>
      </c>
      <c r="AI510" s="201">
        <f>'Monthly Prep'!AE163</f>
        <v>0</v>
      </c>
      <c r="AJ510" s="201">
        <f>'Monthly Prep'!AF163</f>
        <v>0</v>
      </c>
      <c r="AK510" s="201">
        <f>'Monthly Prep'!AG163</f>
        <v>0</v>
      </c>
      <c r="AL510" s="201">
        <f>'Monthly Prep'!AH163</f>
        <v>0</v>
      </c>
      <c r="AM510" s="184">
        <f t="shared" si="15"/>
        <v>0</v>
      </c>
      <c r="AN510" s="185" t="str">
        <f>'Monthly Prep'!B$3</f>
        <v>Monthly Prep Reporting Tool 1.0.1</v>
      </c>
      <c r="AO510" s="197">
        <f>'Monthly Prep'!AH163</f>
        <v>0</v>
      </c>
    </row>
    <row r="511" spans="1:41" x14ac:dyDescent="0.25">
      <c r="A511" s="176" t="str">
        <f t="shared" si="14"/>
        <v>202205</v>
      </c>
      <c r="B511" s="177">
        <f>'Prep Partner Performance'!AE$2</f>
        <v>2022</v>
      </c>
      <c r="C511" s="178" t="str">
        <f>'Prep Partner Performance'!Z$2</f>
        <v>05</v>
      </c>
      <c r="D511" s="176">
        <f>'Prep Partner Performance'!G$2</f>
        <v>14943</v>
      </c>
      <c r="E511" s="175" t="str">
        <f>'Prep Partner Performance'!C$2</f>
        <v>Kisima Health Centre</v>
      </c>
      <c r="F511" s="201">
        <f>'Monthly Prep'!B164</f>
        <v>0</v>
      </c>
      <c r="G511" s="201" t="str">
        <f>'Monthly Prep'!C164</f>
        <v>Female Sex Workers</v>
      </c>
      <c r="H511" s="201" t="str">
        <f>'Monthly Prep'!D164</f>
        <v>MP01-156</v>
      </c>
      <c r="I511" s="201">
        <f>'Monthly Prep'!E164</f>
        <v>0</v>
      </c>
      <c r="J511" s="201">
        <f>'Monthly Prep'!F164</f>
        <v>0</v>
      </c>
      <c r="K511" s="201">
        <f>'Monthly Prep'!G164</f>
        <v>0</v>
      </c>
      <c r="L511" s="201">
        <f>'Monthly Prep'!H164</f>
        <v>0</v>
      </c>
      <c r="M511" s="201">
        <f>'Monthly Prep'!I164</f>
        <v>0</v>
      </c>
      <c r="N511" s="201">
        <f>'Monthly Prep'!J164</f>
        <v>0</v>
      </c>
      <c r="O511" s="201">
        <f>'Monthly Prep'!K164</f>
        <v>0</v>
      </c>
      <c r="P511" s="201">
        <f>'Monthly Prep'!L164</f>
        <v>0</v>
      </c>
      <c r="Q511" s="201">
        <f>'Monthly Prep'!M164</f>
        <v>0</v>
      </c>
      <c r="R511" s="201">
        <f>'Monthly Prep'!N164</f>
        <v>0</v>
      </c>
      <c r="S511" s="201">
        <f>'Monthly Prep'!O164</f>
        <v>0</v>
      </c>
      <c r="T511" s="201">
        <f>'Monthly Prep'!P164</f>
        <v>0</v>
      </c>
      <c r="U511" s="201">
        <f>'Monthly Prep'!Q164</f>
        <v>0</v>
      </c>
      <c r="V511" s="201">
        <f>'Monthly Prep'!R164</f>
        <v>0</v>
      </c>
      <c r="W511" s="201">
        <f>'Monthly Prep'!S164</f>
        <v>0</v>
      </c>
      <c r="X511" s="201">
        <f>'Monthly Prep'!T164</f>
        <v>0</v>
      </c>
      <c r="Y511" s="201">
        <f>'Monthly Prep'!U164</f>
        <v>0</v>
      </c>
      <c r="Z511" s="201">
        <f>'Monthly Prep'!V164</f>
        <v>0</v>
      </c>
      <c r="AA511" s="201">
        <f>'Monthly Prep'!W164</f>
        <v>0</v>
      </c>
      <c r="AB511" s="201">
        <f>'Monthly Prep'!X164</f>
        <v>0</v>
      </c>
      <c r="AC511" s="201">
        <f>'Monthly Prep'!Y164</f>
        <v>0</v>
      </c>
      <c r="AD511" s="201">
        <f>'Monthly Prep'!Z164</f>
        <v>0</v>
      </c>
      <c r="AE511" s="201">
        <f>'Monthly Prep'!AA164</f>
        <v>0</v>
      </c>
      <c r="AF511" s="201">
        <f>'Monthly Prep'!AB164</f>
        <v>0</v>
      </c>
      <c r="AG511" s="201">
        <f>'Monthly Prep'!AC164</f>
        <v>0</v>
      </c>
      <c r="AH511" s="201">
        <f>'Monthly Prep'!AD164</f>
        <v>0</v>
      </c>
      <c r="AI511" s="201">
        <f>'Monthly Prep'!AE164</f>
        <v>0</v>
      </c>
      <c r="AJ511" s="201">
        <f>'Monthly Prep'!AF164</f>
        <v>0</v>
      </c>
      <c r="AK511" s="201">
        <f>'Monthly Prep'!AG164</f>
        <v>0</v>
      </c>
      <c r="AL511" s="201">
        <f>'Monthly Prep'!AH164</f>
        <v>0</v>
      </c>
      <c r="AM511" s="184">
        <f t="shared" si="15"/>
        <v>0</v>
      </c>
      <c r="AN511" s="185" t="str">
        <f>'Monthly Prep'!B$3</f>
        <v>Monthly Prep Reporting Tool 1.0.1</v>
      </c>
      <c r="AO511" s="197">
        <f>'Monthly Prep'!AH164</f>
        <v>0</v>
      </c>
    </row>
    <row r="512" spans="1:41" x14ac:dyDescent="0.25">
      <c r="A512" s="176" t="str">
        <f t="shared" si="14"/>
        <v>202205</v>
      </c>
      <c r="B512" s="177">
        <f>'Prep Partner Performance'!AE$2</f>
        <v>2022</v>
      </c>
      <c r="C512" s="178" t="str">
        <f>'Prep Partner Performance'!Z$2</f>
        <v>05</v>
      </c>
      <c r="D512" s="176">
        <f>'Prep Partner Performance'!G$2</f>
        <v>14943</v>
      </c>
      <c r="E512" s="175" t="str">
        <f>'Prep Partner Performance'!C$2</f>
        <v>Kisima Health Centre</v>
      </c>
      <c r="F512" s="201">
        <f>'Monthly Prep'!B$164</f>
        <v>0</v>
      </c>
      <c r="G512" s="201" t="str">
        <f>'Monthly Prep'!C165</f>
        <v>General Population</v>
      </c>
      <c r="H512" s="201" t="str">
        <f>'Monthly Prep'!D165</f>
        <v>MP01-157</v>
      </c>
      <c r="I512" s="201">
        <f>'Monthly Prep'!E165</f>
        <v>0</v>
      </c>
      <c r="J512" s="201">
        <f>'Monthly Prep'!F165</f>
        <v>0</v>
      </c>
      <c r="K512" s="201">
        <f>'Monthly Prep'!G165</f>
        <v>0</v>
      </c>
      <c r="L512" s="201">
        <f>'Monthly Prep'!H165</f>
        <v>0</v>
      </c>
      <c r="M512" s="201">
        <f>'Monthly Prep'!I165</f>
        <v>0</v>
      </c>
      <c r="N512" s="201">
        <f>'Monthly Prep'!J165</f>
        <v>0</v>
      </c>
      <c r="O512" s="201">
        <f>'Monthly Prep'!K165</f>
        <v>0</v>
      </c>
      <c r="P512" s="201">
        <f>'Monthly Prep'!L165</f>
        <v>0</v>
      </c>
      <c r="Q512" s="201">
        <f>'Monthly Prep'!M165</f>
        <v>0</v>
      </c>
      <c r="R512" s="201">
        <f>'Monthly Prep'!N165</f>
        <v>0</v>
      </c>
      <c r="S512" s="201">
        <f>'Monthly Prep'!O165</f>
        <v>0</v>
      </c>
      <c r="T512" s="201">
        <f>'Monthly Prep'!P165</f>
        <v>0</v>
      </c>
      <c r="U512" s="201">
        <f>'Monthly Prep'!Q165</f>
        <v>0</v>
      </c>
      <c r="V512" s="201">
        <f>'Monthly Prep'!R165</f>
        <v>0</v>
      </c>
      <c r="W512" s="201">
        <f>'Monthly Prep'!S165</f>
        <v>0</v>
      </c>
      <c r="X512" s="201">
        <f>'Monthly Prep'!T165</f>
        <v>0</v>
      </c>
      <c r="Y512" s="201">
        <f>'Monthly Prep'!U165</f>
        <v>0</v>
      </c>
      <c r="Z512" s="201">
        <f>'Monthly Prep'!V165</f>
        <v>0</v>
      </c>
      <c r="AA512" s="201">
        <f>'Monthly Prep'!W165</f>
        <v>0</v>
      </c>
      <c r="AB512" s="201">
        <f>'Monthly Prep'!X165</f>
        <v>0</v>
      </c>
      <c r="AC512" s="201">
        <f>'Monthly Prep'!Y165</f>
        <v>0</v>
      </c>
      <c r="AD512" s="201">
        <f>'Monthly Prep'!Z165</f>
        <v>0</v>
      </c>
      <c r="AE512" s="201">
        <f>'Monthly Prep'!AA165</f>
        <v>0</v>
      </c>
      <c r="AF512" s="201">
        <f>'Monthly Prep'!AB165</f>
        <v>0</v>
      </c>
      <c r="AG512" s="201">
        <f>'Monthly Prep'!AC165</f>
        <v>0</v>
      </c>
      <c r="AH512" s="201">
        <f>'Monthly Prep'!AD165</f>
        <v>0</v>
      </c>
      <c r="AI512" s="201">
        <f>'Monthly Prep'!AE165</f>
        <v>0</v>
      </c>
      <c r="AJ512" s="201">
        <f>'Monthly Prep'!AF165</f>
        <v>0</v>
      </c>
      <c r="AK512" s="201">
        <f>'Monthly Prep'!AG165</f>
        <v>0</v>
      </c>
      <c r="AL512" s="201">
        <f>'Monthly Prep'!AH165</f>
        <v>0</v>
      </c>
      <c r="AM512" s="184">
        <f t="shared" si="15"/>
        <v>0</v>
      </c>
      <c r="AN512" s="185" t="str">
        <f>'Monthly Prep'!B$3</f>
        <v>Monthly Prep Reporting Tool 1.0.1</v>
      </c>
      <c r="AO512" s="197">
        <f>'Monthly Prep'!AH165</f>
        <v>0</v>
      </c>
    </row>
    <row r="513" spans="1:41" x14ac:dyDescent="0.25">
      <c r="A513" s="176" t="str">
        <f t="shared" si="14"/>
        <v>202205</v>
      </c>
      <c r="B513" s="177">
        <f>'Prep Partner Performance'!AE$2</f>
        <v>2022</v>
      </c>
      <c r="C513" s="178" t="str">
        <f>'Prep Partner Performance'!Z$2</f>
        <v>05</v>
      </c>
      <c r="D513" s="176">
        <f>'Prep Partner Performance'!G$2</f>
        <v>14943</v>
      </c>
      <c r="E513" s="175" t="str">
        <f>'Prep Partner Performance'!C$2</f>
        <v>Kisima Health Centre</v>
      </c>
      <c r="F513" s="201">
        <f>'Monthly Prep'!B$164</f>
        <v>0</v>
      </c>
      <c r="G513" s="201" t="str">
        <f>'Monthly Prep'!C166</f>
        <v>Men at High Risk</v>
      </c>
      <c r="H513" s="201" t="str">
        <f>'Monthly Prep'!D166</f>
        <v>MP01-158</v>
      </c>
      <c r="I513" s="201">
        <f>'Monthly Prep'!E166</f>
        <v>0</v>
      </c>
      <c r="J513" s="201">
        <f>'Monthly Prep'!F166</f>
        <v>0</v>
      </c>
      <c r="K513" s="201">
        <f>'Monthly Prep'!G166</f>
        <v>0</v>
      </c>
      <c r="L513" s="201">
        <f>'Monthly Prep'!H166</f>
        <v>0</v>
      </c>
      <c r="M513" s="201">
        <f>'Monthly Prep'!I166</f>
        <v>0</v>
      </c>
      <c r="N513" s="201">
        <f>'Monthly Prep'!J166</f>
        <v>0</v>
      </c>
      <c r="O513" s="201">
        <f>'Monthly Prep'!K166</f>
        <v>0</v>
      </c>
      <c r="P513" s="201">
        <f>'Monthly Prep'!L166</f>
        <v>0</v>
      </c>
      <c r="Q513" s="201">
        <f>'Monthly Prep'!M166</f>
        <v>0</v>
      </c>
      <c r="R513" s="201">
        <f>'Monthly Prep'!N166</f>
        <v>0</v>
      </c>
      <c r="S513" s="201">
        <f>'Monthly Prep'!O166</f>
        <v>0</v>
      </c>
      <c r="T513" s="201">
        <f>'Monthly Prep'!P166</f>
        <v>0</v>
      </c>
      <c r="U513" s="201">
        <f>'Monthly Prep'!Q166</f>
        <v>0</v>
      </c>
      <c r="V513" s="201">
        <f>'Monthly Prep'!R166</f>
        <v>0</v>
      </c>
      <c r="W513" s="201">
        <f>'Monthly Prep'!S166</f>
        <v>0</v>
      </c>
      <c r="X513" s="201">
        <f>'Monthly Prep'!T166</f>
        <v>0</v>
      </c>
      <c r="Y513" s="201">
        <f>'Monthly Prep'!U166</f>
        <v>0</v>
      </c>
      <c r="Z513" s="201">
        <f>'Monthly Prep'!V166</f>
        <v>0</v>
      </c>
      <c r="AA513" s="201">
        <f>'Monthly Prep'!W166</f>
        <v>0</v>
      </c>
      <c r="AB513" s="201">
        <f>'Monthly Prep'!X166</f>
        <v>0</v>
      </c>
      <c r="AC513" s="201">
        <f>'Monthly Prep'!Y166</f>
        <v>0</v>
      </c>
      <c r="AD513" s="201">
        <f>'Monthly Prep'!Z166</f>
        <v>0</v>
      </c>
      <c r="AE513" s="201">
        <f>'Monthly Prep'!AA166</f>
        <v>0</v>
      </c>
      <c r="AF513" s="201">
        <f>'Monthly Prep'!AB166</f>
        <v>0</v>
      </c>
      <c r="AG513" s="201">
        <f>'Monthly Prep'!AC166</f>
        <v>0</v>
      </c>
      <c r="AH513" s="201">
        <f>'Monthly Prep'!AD166</f>
        <v>0</v>
      </c>
      <c r="AI513" s="201">
        <f>'Monthly Prep'!AE166</f>
        <v>0</v>
      </c>
      <c r="AJ513" s="201">
        <f>'Monthly Prep'!AF166</f>
        <v>0</v>
      </c>
      <c r="AK513" s="201">
        <f>'Monthly Prep'!AG166</f>
        <v>0</v>
      </c>
      <c r="AL513" s="201">
        <f>'Monthly Prep'!AH166</f>
        <v>0</v>
      </c>
      <c r="AM513" s="184">
        <f t="shared" si="15"/>
        <v>0</v>
      </c>
      <c r="AN513" s="185" t="str">
        <f>'Monthly Prep'!B$3</f>
        <v>Monthly Prep Reporting Tool 1.0.1</v>
      </c>
      <c r="AO513" s="197">
        <f>'Monthly Prep'!AH166</f>
        <v>0</v>
      </c>
    </row>
    <row r="514" spans="1:41" x14ac:dyDescent="0.25">
      <c r="A514" s="176" t="str">
        <f t="shared" si="14"/>
        <v>202205</v>
      </c>
      <c r="B514" s="177">
        <f>'Prep Partner Performance'!AE$2</f>
        <v>2022</v>
      </c>
      <c r="C514" s="178" t="str">
        <f>'Prep Partner Performance'!Z$2</f>
        <v>05</v>
      </c>
      <c r="D514" s="176">
        <f>'Prep Partner Performance'!G$2</f>
        <v>14943</v>
      </c>
      <c r="E514" s="175" t="str">
        <f>'Prep Partner Performance'!C$2</f>
        <v>Kisima Health Centre</v>
      </c>
      <c r="F514" s="201">
        <f>'Monthly Prep'!B$164</f>
        <v>0</v>
      </c>
      <c r="G514" s="201" t="str">
        <f>'Monthly Prep'!C167</f>
        <v>PBFW Breastfeeding</v>
      </c>
      <c r="H514" s="201" t="str">
        <f>'Monthly Prep'!D167</f>
        <v>MP01-159</v>
      </c>
      <c r="I514" s="201">
        <f>'Monthly Prep'!E167</f>
        <v>0</v>
      </c>
      <c r="J514" s="201">
        <f>'Monthly Prep'!F167</f>
        <v>0</v>
      </c>
      <c r="K514" s="201">
        <f>'Monthly Prep'!G167</f>
        <v>0</v>
      </c>
      <c r="L514" s="201">
        <f>'Monthly Prep'!H167</f>
        <v>0</v>
      </c>
      <c r="M514" s="201">
        <f>'Monthly Prep'!I167</f>
        <v>0</v>
      </c>
      <c r="N514" s="201">
        <f>'Monthly Prep'!J167</f>
        <v>0</v>
      </c>
      <c r="O514" s="201">
        <f>'Monthly Prep'!K167</f>
        <v>0</v>
      </c>
      <c r="P514" s="201">
        <f>'Monthly Prep'!L167</f>
        <v>0</v>
      </c>
      <c r="Q514" s="201">
        <f>'Monthly Prep'!M167</f>
        <v>0</v>
      </c>
      <c r="R514" s="201">
        <f>'Monthly Prep'!N167</f>
        <v>0</v>
      </c>
      <c r="S514" s="201">
        <f>'Monthly Prep'!O167</f>
        <v>0</v>
      </c>
      <c r="T514" s="201">
        <f>'Monthly Prep'!P167</f>
        <v>0</v>
      </c>
      <c r="U514" s="201">
        <f>'Monthly Prep'!Q167</f>
        <v>0</v>
      </c>
      <c r="V514" s="201">
        <f>'Monthly Prep'!R167</f>
        <v>0</v>
      </c>
      <c r="W514" s="201">
        <f>'Monthly Prep'!S167</f>
        <v>0</v>
      </c>
      <c r="X514" s="201">
        <f>'Monthly Prep'!T167</f>
        <v>0</v>
      </c>
      <c r="Y514" s="201">
        <f>'Monthly Prep'!U167</f>
        <v>0</v>
      </c>
      <c r="Z514" s="201">
        <f>'Monthly Prep'!V167</f>
        <v>0</v>
      </c>
      <c r="AA514" s="201">
        <f>'Monthly Prep'!W167</f>
        <v>0</v>
      </c>
      <c r="AB514" s="201">
        <f>'Monthly Prep'!X167</f>
        <v>0</v>
      </c>
      <c r="AC514" s="201">
        <f>'Monthly Prep'!Y167</f>
        <v>0</v>
      </c>
      <c r="AD514" s="201">
        <f>'Monthly Prep'!Z167</f>
        <v>0</v>
      </c>
      <c r="AE514" s="201">
        <f>'Monthly Prep'!AA167</f>
        <v>0</v>
      </c>
      <c r="AF514" s="201">
        <f>'Monthly Prep'!AB167</f>
        <v>0</v>
      </c>
      <c r="AG514" s="201">
        <f>'Monthly Prep'!AC167</f>
        <v>0</v>
      </c>
      <c r="AH514" s="201">
        <f>'Monthly Prep'!AD167</f>
        <v>0</v>
      </c>
      <c r="AI514" s="201">
        <f>'Monthly Prep'!AE167</f>
        <v>0</v>
      </c>
      <c r="AJ514" s="201">
        <f>'Monthly Prep'!AF167</f>
        <v>0</v>
      </c>
      <c r="AK514" s="201">
        <f>'Monthly Prep'!AG167</f>
        <v>0</v>
      </c>
      <c r="AL514" s="201">
        <f>'Monthly Prep'!AH167</f>
        <v>0</v>
      </c>
      <c r="AM514" s="184">
        <f t="shared" si="15"/>
        <v>0</v>
      </c>
      <c r="AN514" s="185" t="str">
        <f>'Monthly Prep'!B$3</f>
        <v>Monthly Prep Reporting Tool 1.0.1</v>
      </c>
      <c r="AO514" s="197">
        <f>'Monthly Prep'!AH167</f>
        <v>0</v>
      </c>
    </row>
    <row r="515" spans="1:41" x14ac:dyDescent="0.25">
      <c r="A515" s="176" t="str">
        <f t="shared" ref="A515:A555" si="16">B515&amp;C515</f>
        <v>202205</v>
      </c>
      <c r="B515" s="177">
        <f>'Prep Partner Performance'!AE$2</f>
        <v>2022</v>
      </c>
      <c r="C515" s="178" t="str">
        <f>'Prep Partner Performance'!Z$2</f>
        <v>05</v>
      </c>
      <c r="D515" s="176">
        <f>'Prep Partner Performance'!G$2</f>
        <v>14943</v>
      </c>
      <c r="E515" s="175" t="str">
        <f>'Prep Partner Performance'!C$2</f>
        <v>Kisima Health Centre</v>
      </c>
      <c r="F515" s="201">
        <f>'Monthly Prep'!B$164</f>
        <v>0</v>
      </c>
      <c r="G515" s="201" t="str">
        <f>'Monthly Prep'!C168</f>
        <v>PBFW Pregnant</v>
      </c>
      <c r="H515" s="201" t="str">
        <f>'Monthly Prep'!D168</f>
        <v>MP01-160</v>
      </c>
      <c r="I515" s="201">
        <f>'Monthly Prep'!E168</f>
        <v>0</v>
      </c>
      <c r="J515" s="201">
        <f>'Monthly Prep'!F168</f>
        <v>0</v>
      </c>
      <c r="K515" s="201">
        <f>'Monthly Prep'!G168</f>
        <v>0</v>
      </c>
      <c r="L515" s="201">
        <f>'Monthly Prep'!H168</f>
        <v>0</v>
      </c>
      <c r="M515" s="201">
        <f>'Monthly Prep'!I168</f>
        <v>0</v>
      </c>
      <c r="N515" s="201">
        <f>'Monthly Prep'!J168</f>
        <v>0</v>
      </c>
      <c r="O515" s="201">
        <f>'Monthly Prep'!K168</f>
        <v>0</v>
      </c>
      <c r="P515" s="201">
        <f>'Monthly Prep'!L168</f>
        <v>0</v>
      </c>
      <c r="Q515" s="201">
        <f>'Monthly Prep'!M168</f>
        <v>0</v>
      </c>
      <c r="R515" s="201">
        <f>'Monthly Prep'!N168</f>
        <v>0</v>
      </c>
      <c r="S515" s="201">
        <f>'Monthly Prep'!O168</f>
        <v>0</v>
      </c>
      <c r="T515" s="201">
        <f>'Monthly Prep'!P168</f>
        <v>0</v>
      </c>
      <c r="U515" s="201">
        <f>'Monthly Prep'!Q168</f>
        <v>0</v>
      </c>
      <c r="V515" s="201">
        <f>'Monthly Prep'!R168</f>
        <v>0</v>
      </c>
      <c r="W515" s="201">
        <f>'Monthly Prep'!S168</f>
        <v>0</v>
      </c>
      <c r="X515" s="201">
        <f>'Monthly Prep'!T168</f>
        <v>0</v>
      </c>
      <c r="Y515" s="201">
        <f>'Monthly Prep'!U168</f>
        <v>0</v>
      </c>
      <c r="Z515" s="201">
        <f>'Monthly Prep'!V168</f>
        <v>0</v>
      </c>
      <c r="AA515" s="201">
        <f>'Monthly Prep'!W168</f>
        <v>0</v>
      </c>
      <c r="AB515" s="201">
        <f>'Monthly Prep'!X168</f>
        <v>0</v>
      </c>
      <c r="AC515" s="201">
        <f>'Monthly Prep'!Y168</f>
        <v>0</v>
      </c>
      <c r="AD515" s="201">
        <f>'Monthly Prep'!Z168</f>
        <v>0</v>
      </c>
      <c r="AE515" s="201">
        <f>'Monthly Prep'!AA168</f>
        <v>0</v>
      </c>
      <c r="AF515" s="201">
        <f>'Monthly Prep'!AB168</f>
        <v>0</v>
      </c>
      <c r="AG515" s="201">
        <f>'Monthly Prep'!AC168</f>
        <v>0</v>
      </c>
      <c r="AH515" s="201">
        <f>'Monthly Prep'!AD168</f>
        <v>0</v>
      </c>
      <c r="AI515" s="201">
        <f>'Monthly Prep'!AE168</f>
        <v>0</v>
      </c>
      <c r="AJ515" s="201">
        <f>'Monthly Prep'!AF168</f>
        <v>0</v>
      </c>
      <c r="AK515" s="201">
        <f>'Monthly Prep'!AG168</f>
        <v>0</v>
      </c>
      <c r="AL515" s="201">
        <f>'Monthly Prep'!AH168</f>
        <v>0</v>
      </c>
      <c r="AM515" s="184">
        <f t="shared" si="15"/>
        <v>0</v>
      </c>
      <c r="AN515" s="185" t="str">
        <f>'Monthly Prep'!B$3</f>
        <v>Monthly Prep Reporting Tool 1.0.1</v>
      </c>
      <c r="AO515" s="197">
        <f>'Monthly Prep'!AH168</f>
        <v>0</v>
      </c>
    </row>
    <row r="516" spans="1:41" x14ac:dyDescent="0.25">
      <c r="A516" s="176" t="str">
        <f t="shared" si="16"/>
        <v>202205</v>
      </c>
      <c r="B516" s="177">
        <f>'Prep Partner Performance'!AE$2</f>
        <v>2022</v>
      </c>
      <c r="C516" s="178" t="str">
        <f>'Prep Partner Performance'!Z$2</f>
        <v>05</v>
      </c>
      <c r="D516" s="176">
        <f>'Prep Partner Performance'!G$2</f>
        <v>14943</v>
      </c>
      <c r="E516" s="175" t="str">
        <f>'Prep Partner Performance'!C$2</f>
        <v>Kisima Health Centre</v>
      </c>
      <c r="F516" s="201">
        <f>'Monthly Prep'!B$164</f>
        <v>0</v>
      </c>
      <c r="G516" s="201" t="str">
        <f>'Monthly Prep'!C169</f>
        <v>People Who Inject Drugs</v>
      </c>
      <c r="H516" s="201" t="str">
        <f>'Monthly Prep'!D169</f>
        <v>MP01-161</v>
      </c>
      <c r="I516" s="201">
        <f>'Monthly Prep'!E169</f>
        <v>0</v>
      </c>
      <c r="J516" s="201">
        <f>'Monthly Prep'!F169</f>
        <v>0</v>
      </c>
      <c r="K516" s="201">
        <f>'Monthly Prep'!G169</f>
        <v>0</v>
      </c>
      <c r="L516" s="201">
        <f>'Monthly Prep'!H169</f>
        <v>0</v>
      </c>
      <c r="M516" s="201">
        <f>'Monthly Prep'!I169</f>
        <v>0</v>
      </c>
      <c r="N516" s="201">
        <f>'Monthly Prep'!J169</f>
        <v>0</v>
      </c>
      <c r="O516" s="201">
        <f>'Monthly Prep'!K169</f>
        <v>0</v>
      </c>
      <c r="P516" s="201">
        <f>'Monthly Prep'!L169</f>
        <v>0</v>
      </c>
      <c r="Q516" s="201">
        <f>'Monthly Prep'!M169</f>
        <v>0</v>
      </c>
      <c r="R516" s="201">
        <f>'Monthly Prep'!N169</f>
        <v>0</v>
      </c>
      <c r="S516" s="201">
        <f>'Monthly Prep'!O169</f>
        <v>0</v>
      </c>
      <c r="T516" s="201">
        <f>'Monthly Prep'!P169</f>
        <v>0</v>
      </c>
      <c r="U516" s="201">
        <f>'Monthly Prep'!Q169</f>
        <v>0</v>
      </c>
      <c r="V516" s="201">
        <f>'Monthly Prep'!R169</f>
        <v>0</v>
      </c>
      <c r="W516" s="201">
        <f>'Monthly Prep'!S169</f>
        <v>0</v>
      </c>
      <c r="X516" s="201">
        <f>'Monthly Prep'!T169</f>
        <v>0</v>
      </c>
      <c r="Y516" s="201">
        <f>'Monthly Prep'!U169</f>
        <v>0</v>
      </c>
      <c r="Z516" s="201">
        <f>'Monthly Prep'!V169</f>
        <v>0</v>
      </c>
      <c r="AA516" s="201">
        <f>'Monthly Prep'!W169</f>
        <v>0</v>
      </c>
      <c r="AB516" s="201">
        <f>'Monthly Prep'!X169</f>
        <v>0</v>
      </c>
      <c r="AC516" s="201">
        <f>'Monthly Prep'!Y169</f>
        <v>0</v>
      </c>
      <c r="AD516" s="201">
        <f>'Monthly Prep'!Z169</f>
        <v>0</v>
      </c>
      <c r="AE516" s="201">
        <f>'Monthly Prep'!AA169</f>
        <v>0</v>
      </c>
      <c r="AF516" s="201">
        <f>'Monthly Prep'!AB169</f>
        <v>0</v>
      </c>
      <c r="AG516" s="201">
        <f>'Monthly Prep'!AC169</f>
        <v>0</v>
      </c>
      <c r="AH516" s="201">
        <f>'Monthly Prep'!AD169</f>
        <v>0</v>
      </c>
      <c r="AI516" s="201">
        <f>'Monthly Prep'!AE169</f>
        <v>0</v>
      </c>
      <c r="AJ516" s="201">
        <f>'Monthly Prep'!AF169</f>
        <v>0</v>
      </c>
      <c r="AK516" s="201">
        <f>'Monthly Prep'!AG169</f>
        <v>0</v>
      </c>
      <c r="AL516" s="201">
        <f>'Monthly Prep'!AH169</f>
        <v>0</v>
      </c>
      <c r="AM516" s="184">
        <f t="shared" ref="AM516:AM555" si="17">SUM(I516:AL516)</f>
        <v>0</v>
      </c>
      <c r="AN516" s="185" t="str">
        <f>'Monthly Prep'!B$3</f>
        <v>Monthly Prep Reporting Tool 1.0.1</v>
      </c>
      <c r="AO516" s="197">
        <f>'Monthly Prep'!AH169</f>
        <v>0</v>
      </c>
    </row>
    <row r="517" spans="1:41" x14ac:dyDescent="0.25">
      <c r="A517" s="176" t="str">
        <f t="shared" si="16"/>
        <v>202205</v>
      </c>
      <c r="B517" s="177">
        <f>'Prep Partner Performance'!AE$2</f>
        <v>2022</v>
      </c>
      <c r="C517" s="178" t="str">
        <f>'Prep Partner Performance'!Z$2</f>
        <v>05</v>
      </c>
      <c r="D517" s="176">
        <f>'Prep Partner Performance'!G$2</f>
        <v>14943</v>
      </c>
      <c r="E517" s="175" t="str">
        <f>'Prep Partner Performance'!C$2</f>
        <v>Kisima Health Centre</v>
      </c>
      <c r="F517" s="201">
        <f>'Monthly Prep'!B$164</f>
        <v>0</v>
      </c>
      <c r="G517" s="201" t="str">
        <f>'Monthly Prep'!C170</f>
        <v>Sero -Discodant Couple</v>
      </c>
      <c r="H517" s="201" t="str">
        <f>'Monthly Prep'!D170</f>
        <v>MP01-162</v>
      </c>
      <c r="I517" s="201">
        <f>'Monthly Prep'!E170</f>
        <v>0</v>
      </c>
      <c r="J517" s="201">
        <f>'Monthly Prep'!F170</f>
        <v>0</v>
      </c>
      <c r="K517" s="201">
        <f>'Monthly Prep'!G170</f>
        <v>0</v>
      </c>
      <c r="L517" s="201">
        <f>'Monthly Prep'!H170</f>
        <v>0</v>
      </c>
      <c r="M517" s="201">
        <f>'Monthly Prep'!I170</f>
        <v>0</v>
      </c>
      <c r="N517" s="201">
        <f>'Monthly Prep'!J170</f>
        <v>0</v>
      </c>
      <c r="O517" s="201">
        <f>'Monthly Prep'!K170</f>
        <v>0</v>
      </c>
      <c r="P517" s="201">
        <f>'Monthly Prep'!L170</f>
        <v>0</v>
      </c>
      <c r="Q517" s="201">
        <f>'Monthly Prep'!M170</f>
        <v>0</v>
      </c>
      <c r="R517" s="201">
        <f>'Monthly Prep'!N170</f>
        <v>0</v>
      </c>
      <c r="S517" s="201">
        <f>'Monthly Prep'!O170</f>
        <v>0</v>
      </c>
      <c r="T517" s="201">
        <f>'Monthly Prep'!P170</f>
        <v>0</v>
      </c>
      <c r="U517" s="201">
        <f>'Monthly Prep'!Q170</f>
        <v>0</v>
      </c>
      <c r="V517" s="201">
        <f>'Monthly Prep'!R170</f>
        <v>0</v>
      </c>
      <c r="W517" s="201">
        <f>'Monthly Prep'!S170</f>
        <v>0</v>
      </c>
      <c r="X517" s="201">
        <f>'Monthly Prep'!T170</f>
        <v>0</v>
      </c>
      <c r="Y517" s="201">
        <f>'Monthly Prep'!U170</f>
        <v>0</v>
      </c>
      <c r="Z517" s="201">
        <f>'Monthly Prep'!V170</f>
        <v>0</v>
      </c>
      <c r="AA517" s="201">
        <f>'Monthly Prep'!W170</f>
        <v>0</v>
      </c>
      <c r="AB517" s="201">
        <f>'Monthly Prep'!X170</f>
        <v>0</v>
      </c>
      <c r="AC517" s="201">
        <f>'Monthly Prep'!Y170</f>
        <v>0</v>
      </c>
      <c r="AD517" s="201">
        <f>'Monthly Prep'!Z170</f>
        <v>0</v>
      </c>
      <c r="AE517" s="201">
        <f>'Monthly Prep'!AA170</f>
        <v>0</v>
      </c>
      <c r="AF517" s="201">
        <f>'Monthly Prep'!AB170</f>
        <v>0</v>
      </c>
      <c r="AG517" s="201">
        <f>'Monthly Prep'!AC170</f>
        <v>0</v>
      </c>
      <c r="AH517" s="201">
        <f>'Monthly Prep'!AD170</f>
        <v>0</v>
      </c>
      <c r="AI517" s="201">
        <f>'Monthly Prep'!AE170</f>
        <v>0</v>
      </c>
      <c r="AJ517" s="201">
        <f>'Monthly Prep'!AF170</f>
        <v>0</v>
      </c>
      <c r="AK517" s="201">
        <f>'Monthly Prep'!AG170</f>
        <v>0</v>
      </c>
      <c r="AL517" s="201">
        <f>'Monthly Prep'!AH170</f>
        <v>0</v>
      </c>
      <c r="AM517" s="184">
        <f t="shared" si="17"/>
        <v>0</v>
      </c>
      <c r="AN517" s="185" t="str">
        <f>'Monthly Prep'!B$3</f>
        <v>Monthly Prep Reporting Tool 1.0.1</v>
      </c>
      <c r="AO517" s="197">
        <f>'Monthly Prep'!AH170</f>
        <v>0</v>
      </c>
    </row>
    <row r="518" spans="1:41" x14ac:dyDescent="0.25">
      <c r="A518" s="176" t="str">
        <f t="shared" si="16"/>
        <v>202205</v>
      </c>
      <c r="B518" s="177">
        <f>'Prep Partner Performance'!AE$2</f>
        <v>2022</v>
      </c>
      <c r="C518" s="178" t="str">
        <f>'Prep Partner Performance'!Z$2</f>
        <v>05</v>
      </c>
      <c r="D518" s="176">
        <f>'Prep Partner Performance'!G$2</f>
        <v>14943</v>
      </c>
      <c r="E518" s="175" t="str">
        <f>'Prep Partner Performance'!C$2</f>
        <v>Kisima Health Centre</v>
      </c>
      <c r="F518" s="201">
        <f>'Monthly Prep'!B$164</f>
        <v>0</v>
      </c>
      <c r="G518" s="201" t="str">
        <f>'Monthly Prep'!C171</f>
        <v>Men who have Sex with Men</v>
      </c>
      <c r="H518" s="201" t="str">
        <f>'Monthly Prep'!D171</f>
        <v>MP01-163</v>
      </c>
      <c r="I518" s="201">
        <f>'Monthly Prep'!E171</f>
        <v>0</v>
      </c>
      <c r="J518" s="201">
        <f>'Monthly Prep'!F171</f>
        <v>0</v>
      </c>
      <c r="K518" s="201">
        <f>'Monthly Prep'!G171</f>
        <v>0</v>
      </c>
      <c r="L518" s="201">
        <f>'Monthly Prep'!H171</f>
        <v>0</v>
      </c>
      <c r="M518" s="201">
        <f>'Monthly Prep'!I171</f>
        <v>0</v>
      </c>
      <c r="N518" s="201">
        <f>'Monthly Prep'!J171</f>
        <v>0</v>
      </c>
      <c r="O518" s="201">
        <f>'Monthly Prep'!K171</f>
        <v>0</v>
      </c>
      <c r="P518" s="201">
        <f>'Monthly Prep'!L171</f>
        <v>0</v>
      </c>
      <c r="Q518" s="201">
        <f>'Monthly Prep'!M171</f>
        <v>0</v>
      </c>
      <c r="R518" s="201">
        <f>'Monthly Prep'!N171</f>
        <v>0</v>
      </c>
      <c r="S518" s="201">
        <f>'Monthly Prep'!O171</f>
        <v>0</v>
      </c>
      <c r="T518" s="201">
        <f>'Monthly Prep'!P171</f>
        <v>0</v>
      </c>
      <c r="U518" s="201">
        <f>'Monthly Prep'!Q171</f>
        <v>0</v>
      </c>
      <c r="V518" s="201">
        <f>'Monthly Prep'!R171</f>
        <v>0</v>
      </c>
      <c r="W518" s="201">
        <f>'Monthly Prep'!S171</f>
        <v>0</v>
      </c>
      <c r="X518" s="201">
        <f>'Monthly Prep'!T171</f>
        <v>0</v>
      </c>
      <c r="Y518" s="201">
        <f>'Monthly Prep'!U171</f>
        <v>0</v>
      </c>
      <c r="Z518" s="201">
        <f>'Monthly Prep'!V171</f>
        <v>0</v>
      </c>
      <c r="AA518" s="201">
        <f>'Monthly Prep'!W171</f>
        <v>0</v>
      </c>
      <c r="AB518" s="201">
        <f>'Monthly Prep'!X171</f>
        <v>0</v>
      </c>
      <c r="AC518" s="201">
        <f>'Monthly Prep'!Y171</f>
        <v>0</v>
      </c>
      <c r="AD518" s="201">
        <f>'Monthly Prep'!Z171</f>
        <v>0</v>
      </c>
      <c r="AE518" s="201">
        <f>'Monthly Prep'!AA171</f>
        <v>0</v>
      </c>
      <c r="AF518" s="201">
        <f>'Monthly Prep'!AB171</f>
        <v>0</v>
      </c>
      <c r="AG518" s="201">
        <f>'Monthly Prep'!AC171</f>
        <v>0</v>
      </c>
      <c r="AH518" s="201">
        <f>'Monthly Prep'!AD171</f>
        <v>0</v>
      </c>
      <c r="AI518" s="201">
        <f>'Monthly Prep'!AE171</f>
        <v>0</v>
      </c>
      <c r="AJ518" s="201">
        <f>'Monthly Prep'!AF171</f>
        <v>0</v>
      </c>
      <c r="AK518" s="201">
        <f>'Monthly Prep'!AG171</f>
        <v>0</v>
      </c>
      <c r="AL518" s="201">
        <f>'Monthly Prep'!AH171</f>
        <v>0</v>
      </c>
      <c r="AM518" s="184">
        <f t="shared" si="17"/>
        <v>0</v>
      </c>
      <c r="AN518" s="185" t="str">
        <f>'Monthly Prep'!B$3</f>
        <v>Monthly Prep Reporting Tool 1.0.1</v>
      </c>
      <c r="AO518" s="197">
        <f>'Monthly Prep'!AH171</f>
        <v>0</v>
      </c>
    </row>
    <row r="519" spans="1:41" s="194" customFormat="1" x14ac:dyDescent="0.25">
      <c r="A519" s="190" t="str">
        <f t="shared" si="16"/>
        <v>202205</v>
      </c>
      <c r="B519" s="191">
        <f>'Prep Partner Performance'!AE$2</f>
        <v>2022</v>
      </c>
      <c r="C519" s="192" t="str">
        <f>'Prep Partner Performance'!Z$2</f>
        <v>05</v>
      </c>
      <c r="D519" s="190">
        <f>'Prep Partner Performance'!G$2</f>
        <v>14943</v>
      </c>
      <c r="E519" s="193" t="str">
        <f>'Prep Partner Performance'!C$2</f>
        <v>Kisima Health Centre</v>
      </c>
      <c r="F519" s="198">
        <f>'Monthly Prep'!B$164</f>
        <v>0</v>
      </c>
      <c r="G519" s="198" t="str">
        <f>'Monthly Prep'!C13</f>
        <v>PBFW Breastfeeding</v>
      </c>
      <c r="H519" s="198" t="str">
        <f>'Monthly Prep'!D13</f>
        <v>MP01-05</v>
      </c>
      <c r="I519" s="198">
        <f>'Monthly Prep'!E13</f>
        <v>0</v>
      </c>
      <c r="J519" s="198">
        <f>'Monthly Prep'!F13</f>
        <v>0</v>
      </c>
      <c r="K519" s="198">
        <f>'Monthly Prep'!G13</f>
        <v>0</v>
      </c>
      <c r="L519" s="198">
        <f>'Monthly Prep'!H13</f>
        <v>0</v>
      </c>
      <c r="M519" s="198">
        <f>'Monthly Prep'!I13</f>
        <v>0</v>
      </c>
      <c r="N519" s="198">
        <f>'Monthly Prep'!J13</f>
        <v>0</v>
      </c>
      <c r="O519" s="198">
        <f>'Monthly Prep'!K13</f>
        <v>0</v>
      </c>
      <c r="P519" s="198">
        <f>'Monthly Prep'!L13</f>
        <v>0</v>
      </c>
      <c r="Q519" s="198">
        <f>'Monthly Prep'!M13</f>
        <v>0</v>
      </c>
      <c r="R519" s="198">
        <f>'Monthly Prep'!N13</f>
        <v>0</v>
      </c>
      <c r="S519" s="198">
        <f>'Monthly Prep'!O13</f>
        <v>0</v>
      </c>
      <c r="T519" s="198">
        <f>'Monthly Prep'!P13</f>
        <v>0</v>
      </c>
      <c r="U519" s="198">
        <f>'Monthly Prep'!Q13</f>
        <v>0</v>
      </c>
      <c r="V519" s="198">
        <f>'Monthly Prep'!R13</f>
        <v>0</v>
      </c>
      <c r="W519" s="198">
        <f>'Monthly Prep'!S13</f>
        <v>0</v>
      </c>
      <c r="X519" s="198">
        <f>'Monthly Prep'!T13</f>
        <v>0</v>
      </c>
      <c r="Y519" s="198">
        <f>'Monthly Prep'!U13</f>
        <v>0</v>
      </c>
      <c r="Z519" s="198">
        <f>'Monthly Prep'!V13</f>
        <v>0</v>
      </c>
      <c r="AA519" s="198">
        <f>'Monthly Prep'!W13</f>
        <v>0</v>
      </c>
      <c r="AB519" s="198">
        <f>'Monthly Prep'!X13</f>
        <v>0</v>
      </c>
      <c r="AC519" s="198">
        <f>'Monthly Prep'!Y13</f>
        <v>0</v>
      </c>
      <c r="AD519" s="198">
        <f>'Monthly Prep'!Z13</f>
        <v>0</v>
      </c>
      <c r="AE519" s="198">
        <f>'Monthly Prep'!AA13</f>
        <v>0</v>
      </c>
      <c r="AF519" s="198">
        <f>'Monthly Prep'!AB13</f>
        <v>0</v>
      </c>
      <c r="AG519" s="198">
        <f>'Monthly Prep'!AC13</f>
        <v>0</v>
      </c>
      <c r="AH519" s="198">
        <f>'Monthly Prep'!AD13</f>
        <v>0</v>
      </c>
      <c r="AI519" s="198">
        <f>'Monthly Prep'!AE13</f>
        <v>0</v>
      </c>
      <c r="AJ519" s="198">
        <f>'Monthly Prep'!AF13</f>
        <v>0</v>
      </c>
      <c r="AK519" s="198">
        <f>'Monthly Prep'!AG13</f>
        <v>0</v>
      </c>
      <c r="AL519" s="198">
        <f>'Monthly Prep'!AH13</f>
        <v>0</v>
      </c>
      <c r="AM519" s="198">
        <f t="shared" si="17"/>
        <v>0</v>
      </c>
      <c r="AN519" s="193" t="str">
        <f>'Monthly Prep'!B$3</f>
        <v>Monthly Prep Reporting Tool 1.0.1</v>
      </c>
      <c r="AO519" s="197">
        <f>'Monthly Prep'!AH13</f>
        <v>0</v>
      </c>
    </row>
    <row r="520" spans="1:41" s="195" customFormat="1" x14ac:dyDescent="0.25">
      <c r="A520" s="179" t="str">
        <f t="shared" si="16"/>
        <v>202205</v>
      </c>
      <c r="B520" s="180">
        <f>'Prep Partner Performance'!AE$2</f>
        <v>2022</v>
      </c>
      <c r="C520" s="181" t="str">
        <f>'Prep Partner Performance'!Z$2</f>
        <v>05</v>
      </c>
      <c r="D520" s="179">
        <f>'Prep Partner Performance'!G$2</f>
        <v>14943</v>
      </c>
      <c r="E520" s="182" t="str">
        <f>'Prep Partner Performance'!C$2</f>
        <v>Kisima Health Centre</v>
      </c>
      <c r="F520" s="199">
        <f>'Monthly Prep'!B175</f>
        <v>0</v>
      </c>
      <c r="G520" s="199" t="str">
        <f>'Monthly Prep'!C175</f>
        <v>Sex partner(s) high risk;  HIV status is unknown, partner  multiple sex partners</v>
      </c>
      <c r="H520" s="199" t="str">
        <f>'Monthly Prep'!D175</f>
        <v>MP01-167</v>
      </c>
      <c r="I520" s="199">
        <f>'Monthly Prep'!E175</f>
        <v>0</v>
      </c>
      <c r="J520" s="199">
        <f>'Monthly Prep'!F175</f>
        <v>0</v>
      </c>
      <c r="K520" s="199">
        <f>'Monthly Prep'!G175</f>
        <v>0</v>
      </c>
      <c r="L520" s="199">
        <f>'Monthly Prep'!H175</f>
        <v>0</v>
      </c>
      <c r="M520" s="199">
        <f>'Monthly Prep'!I175</f>
        <v>0</v>
      </c>
      <c r="N520" s="199">
        <f>'Monthly Prep'!J175</f>
        <v>0</v>
      </c>
      <c r="O520" s="199">
        <f>'Monthly Prep'!K175</f>
        <v>0</v>
      </c>
      <c r="P520" s="199">
        <f>'Monthly Prep'!L175</f>
        <v>0</v>
      </c>
      <c r="Q520" s="199">
        <f>'Monthly Prep'!M175</f>
        <v>0</v>
      </c>
      <c r="R520" s="199">
        <f>'Monthly Prep'!N175</f>
        <v>0</v>
      </c>
      <c r="S520" s="199">
        <f>'Monthly Prep'!O175</f>
        <v>0</v>
      </c>
      <c r="T520" s="199">
        <f>'Monthly Prep'!P175</f>
        <v>0</v>
      </c>
      <c r="U520" s="199">
        <f>'Monthly Prep'!Q175</f>
        <v>0</v>
      </c>
      <c r="V520" s="199">
        <f>'Monthly Prep'!R175</f>
        <v>0</v>
      </c>
      <c r="W520" s="199">
        <f>'Monthly Prep'!S175</f>
        <v>0</v>
      </c>
      <c r="X520" s="199">
        <f>'Monthly Prep'!T175</f>
        <v>0</v>
      </c>
      <c r="Y520" s="199">
        <f>'Monthly Prep'!U175</f>
        <v>0</v>
      </c>
      <c r="Z520" s="199">
        <f>'Monthly Prep'!V175</f>
        <v>0</v>
      </c>
      <c r="AA520" s="199">
        <f>'Monthly Prep'!W175</f>
        <v>0</v>
      </c>
      <c r="AB520" s="199">
        <f>'Monthly Prep'!X175</f>
        <v>0</v>
      </c>
      <c r="AC520" s="199">
        <f>'Monthly Prep'!Y175</f>
        <v>0</v>
      </c>
      <c r="AD520" s="199">
        <f>'Monthly Prep'!Z175</f>
        <v>0</v>
      </c>
      <c r="AE520" s="199">
        <f>'Monthly Prep'!AA175</f>
        <v>0</v>
      </c>
      <c r="AF520" s="199">
        <f>'Monthly Prep'!AB175</f>
        <v>0</v>
      </c>
      <c r="AG520" s="199">
        <f>'Monthly Prep'!AC175</f>
        <v>0</v>
      </c>
      <c r="AH520" s="199">
        <f>'Monthly Prep'!AD175</f>
        <v>0</v>
      </c>
      <c r="AI520" s="199">
        <f>'Monthly Prep'!AE175</f>
        <v>0</v>
      </c>
      <c r="AJ520" s="199">
        <f>'Monthly Prep'!AF175</f>
        <v>0</v>
      </c>
      <c r="AK520" s="199">
        <f>'Monthly Prep'!AG175</f>
        <v>0</v>
      </c>
      <c r="AL520" s="199">
        <f>'Monthly Prep'!AH175</f>
        <v>0</v>
      </c>
      <c r="AM520" s="199">
        <f t="shared" si="17"/>
        <v>0</v>
      </c>
      <c r="AN520" s="182" t="str">
        <f>'Monthly Prep'!B$3</f>
        <v>Monthly Prep Reporting Tool 1.0.1</v>
      </c>
      <c r="AO520" s="197">
        <f>'Monthly Prep'!AH175</f>
        <v>0</v>
      </c>
    </row>
    <row r="521" spans="1:41" x14ac:dyDescent="0.25">
      <c r="A521" s="176" t="str">
        <f t="shared" si="16"/>
        <v>202205</v>
      </c>
      <c r="B521" s="177">
        <f>'Prep Partner Performance'!AE$2</f>
        <v>2022</v>
      </c>
      <c r="C521" s="178" t="str">
        <f>'Prep Partner Performance'!Z$2</f>
        <v>05</v>
      </c>
      <c r="D521" s="176">
        <f>'Prep Partner Performance'!G$2</f>
        <v>14943</v>
      </c>
      <c r="E521" s="175" t="str">
        <f>'Prep Partner Performance'!C$2</f>
        <v>Kisima Health Centre</v>
      </c>
      <c r="F521" s="201">
        <f>'Monthly Prep'!B$175</f>
        <v>0</v>
      </c>
      <c r="G521" s="201" t="str">
        <f>'Monthly Prep'!C176</f>
        <v>Client has sex with more than one partner</v>
      </c>
      <c r="H521" s="201" t="str">
        <f>'Monthly Prep'!D176</f>
        <v>MP01-168</v>
      </c>
      <c r="I521" s="201">
        <f>'Monthly Prep'!E176</f>
        <v>0</v>
      </c>
      <c r="J521" s="201">
        <f>'Monthly Prep'!F176</f>
        <v>0</v>
      </c>
      <c r="K521" s="201">
        <f>'Monthly Prep'!G176</f>
        <v>0</v>
      </c>
      <c r="L521" s="201">
        <f>'Monthly Prep'!H176</f>
        <v>0</v>
      </c>
      <c r="M521" s="201">
        <f>'Monthly Prep'!I176</f>
        <v>0</v>
      </c>
      <c r="N521" s="201">
        <f>'Monthly Prep'!J176</f>
        <v>0</v>
      </c>
      <c r="O521" s="201">
        <f>'Monthly Prep'!K176</f>
        <v>0</v>
      </c>
      <c r="P521" s="201">
        <f>'Monthly Prep'!L176</f>
        <v>0</v>
      </c>
      <c r="Q521" s="201">
        <f>'Monthly Prep'!M176</f>
        <v>0</v>
      </c>
      <c r="R521" s="201">
        <f>'Monthly Prep'!N176</f>
        <v>0</v>
      </c>
      <c r="S521" s="201">
        <f>'Monthly Prep'!O176</f>
        <v>0</v>
      </c>
      <c r="T521" s="201">
        <f>'Monthly Prep'!P176</f>
        <v>0</v>
      </c>
      <c r="U521" s="201">
        <f>'Monthly Prep'!Q176</f>
        <v>0</v>
      </c>
      <c r="V521" s="201">
        <f>'Monthly Prep'!R176</f>
        <v>0</v>
      </c>
      <c r="W521" s="201">
        <f>'Monthly Prep'!S176</f>
        <v>0</v>
      </c>
      <c r="X521" s="201">
        <f>'Monthly Prep'!T176</f>
        <v>0</v>
      </c>
      <c r="Y521" s="201">
        <f>'Monthly Prep'!U176</f>
        <v>0</v>
      </c>
      <c r="Z521" s="201">
        <f>'Monthly Prep'!V176</f>
        <v>0</v>
      </c>
      <c r="AA521" s="201">
        <f>'Monthly Prep'!W176</f>
        <v>0</v>
      </c>
      <c r="AB521" s="201">
        <f>'Monthly Prep'!X176</f>
        <v>0</v>
      </c>
      <c r="AC521" s="201">
        <f>'Monthly Prep'!Y176</f>
        <v>0</v>
      </c>
      <c r="AD521" s="201">
        <f>'Monthly Prep'!Z176</f>
        <v>0</v>
      </c>
      <c r="AE521" s="201">
        <f>'Monthly Prep'!AA176</f>
        <v>0</v>
      </c>
      <c r="AF521" s="201">
        <f>'Monthly Prep'!AB176</f>
        <v>0</v>
      </c>
      <c r="AG521" s="201">
        <f>'Monthly Prep'!AC176</f>
        <v>0</v>
      </c>
      <c r="AH521" s="201">
        <f>'Monthly Prep'!AD176</f>
        <v>0</v>
      </c>
      <c r="AI521" s="201">
        <f>'Monthly Prep'!AE176</f>
        <v>0</v>
      </c>
      <c r="AJ521" s="201">
        <f>'Monthly Prep'!AF176</f>
        <v>0</v>
      </c>
      <c r="AK521" s="201">
        <f>'Monthly Prep'!AG176</f>
        <v>0</v>
      </c>
      <c r="AL521" s="201">
        <f>'Monthly Prep'!AH176</f>
        <v>0</v>
      </c>
      <c r="AM521" s="184">
        <f t="shared" si="17"/>
        <v>0</v>
      </c>
      <c r="AN521" s="185" t="str">
        <f>'Monthly Prep'!B$3</f>
        <v>Monthly Prep Reporting Tool 1.0.1</v>
      </c>
      <c r="AO521" s="197">
        <f>'Monthly Prep'!AH176</f>
        <v>0</v>
      </c>
    </row>
    <row r="522" spans="1:41" x14ac:dyDescent="0.25">
      <c r="A522" s="176" t="str">
        <f t="shared" si="16"/>
        <v>202205</v>
      </c>
      <c r="B522" s="177">
        <f>'Prep Partner Performance'!AE$2</f>
        <v>2022</v>
      </c>
      <c r="C522" s="178" t="str">
        <f>'Prep Partner Performance'!Z$2</f>
        <v>05</v>
      </c>
      <c r="D522" s="176">
        <f>'Prep Partner Performance'!G$2</f>
        <v>14943</v>
      </c>
      <c r="E522" s="175" t="str">
        <f>'Prep Partner Performance'!C$2</f>
        <v>Kisima Health Centre</v>
      </c>
      <c r="F522" s="201">
        <f>'Monthly Prep'!B$175</f>
        <v>0</v>
      </c>
      <c r="G522" s="201" t="str">
        <f>'Monthly Prep'!C177</f>
        <v>On going IPV/ GBV</v>
      </c>
      <c r="H522" s="201" t="str">
        <f>'Monthly Prep'!D177</f>
        <v>MP01-169</v>
      </c>
      <c r="I522" s="201">
        <f>'Monthly Prep'!E177</f>
        <v>0</v>
      </c>
      <c r="J522" s="201">
        <f>'Monthly Prep'!F177</f>
        <v>0</v>
      </c>
      <c r="K522" s="201">
        <f>'Monthly Prep'!G177</f>
        <v>0</v>
      </c>
      <c r="L522" s="201">
        <f>'Monthly Prep'!H177</f>
        <v>0</v>
      </c>
      <c r="M522" s="201">
        <f>'Monthly Prep'!I177</f>
        <v>0</v>
      </c>
      <c r="N522" s="201">
        <f>'Monthly Prep'!J177</f>
        <v>0</v>
      </c>
      <c r="O522" s="201">
        <f>'Monthly Prep'!K177</f>
        <v>0</v>
      </c>
      <c r="P522" s="201">
        <f>'Monthly Prep'!L177</f>
        <v>0</v>
      </c>
      <c r="Q522" s="201">
        <f>'Monthly Prep'!M177</f>
        <v>0</v>
      </c>
      <c r="R522" s="201">
        <f>'Monthly Prep'!N177</f>
        <v>0</v>
      </c>
      <c r="S522" s="201">
        <f>'Monthly Prep'!O177</f>
        <v>0</v>
      </c>
      <c r="T522" s="201">
        <f>'Monthly Prep'!P177</f>
        <v>0</v>
      </c>
      <c r="U522" s="201">
        <f>'Monthly Prep'!Q177</f>
        <v>0</v>
      </c>
      <c r="V522" s="201">
        <f>'Monthly Prep'!R177</f>
        <v>0</v>
      </c>
      <c r="W522" s="201">
        <f>'Monthly Prep'!S177</f>
        <v>0</v>
      </c>
      <c r="X522" s="201">
        <f>'Monthly Prep'!T177</f>
        <v>0</v>
      </c>
      <c r="Y522" s="201">
        <f>'Monthly Prep'!U177</f>
        <v>0</v>
      </c>
      <c r="Z522" s="201">
        <f>'Monthly Prep'!V177</f>
        <v>0</v>
      </c>
      <c r="AA522" s="201">
        <f>'Monthly Prep'!W177</f>
        <v>0</v>
      </c>
      <c r="AB522" s="201">
        <f>'Monthly Prep'!X177</f>
        <v>0</v>
      </c>
      <c r="AC522" s="201">
        <f>'Monthly Prep'!Y177</f>
        <v>0</v>
      </c>
      <c r="AD522" s="201">
        <f>'Monthly Prep'!Z177</f>
        <v>0</v>
      </c>
      <c r="AE522" s="201">
        <f>'Monthly Prep'!AA177</f>
        <v>0</v>
      </c>
      <c r="AF522" s="201">
        <f>'Monthly Prep'!AB177</f>
        <v>0</v>
      </c>
      <c r="AG522" s="201">
        <f>'Monthly Prep'!AC177</f>
        <v>0</v>
      </c>
      <c r="AH522" s="201">
        <f>'Monthly Prep'!AD177</f>
        <v>0</v>
      </c>
      <c r="AI522" s="201">
        <f>'Monthly Prep'!AE177</f>
        <v>0</v>
      </c>
      <c r="AJ522" s="201">
        <f>'Monthly Prep'!AF177</f>
        <v>0</v>
      </c>
      <c r="AK522" s="201">
        <f>'Monthly Prep'!AG177</f>
        <v>0</v>
      </c>
      <c r="AL522" s="201">
        <f>'Monthly Prep'!AH177</f>
        <v>0</v>
      </c>
      <c r="AM522" s="184">
        <f t="shared" si="17"/>
        <v>0</v>
      </c>
      <c r="AN522" s="185" t="str">
        <f>'Monthly Prep'!B$3</f>
        <v>Monthly Prep Reporting Tool 1.0.1</v>
      </c>
      <c r="AO522" s="197">
        <f>'Monthly Prep'!AH177</f>
        <v>0</v>
      </c>
    </row>
    <row r="523" spans="1:41" x14ac:dyDescent="0.25">
      <c r="A523" s="176" t="str">
        <f t="shared" si="16"/>
        <v>202205</v>
      </c>
      <c r="B523" s="177">
        <f>'Prep Partner Performance'!AE$2</f>
        <v>2022</v>
      </c>
      <c r="C523" s="178" t="str">
        <f>'Prep Partner Performance'!Z$2</f>
        <v>05</v>
      </c>
      <c r="D523" s="176">
        <f>'Prep Partner Performance'!G$2</f>
        <v>14943</v>
      </c>
      <c r="E523" s="175" t="str">
        <f>'Prep Partner Performance'!C$2</f>
        <v>Kisima Health Centre</v>
      </c>
      <c r="F523" s="201">
        <f>'Monthly Prep'!B$175</f>
        <v>0</v>
      </c>
      <c r="G523" s="201" t="str">
        <f>'Monthly Prep'!C178</f>
        <v>Engaging in transactional sex</v>
      </c>
      <c r="H523" s="201" t="str">
        <f>'Monthly Prep'!D178</f>
        <v>MP01-170</v>
      </c>
      <c r="I523" s="201">
        <f>'Monthly Prep'!E178</f>
        <v>0</v>
      </c>
      <c r="J523" s="201">
        <f>'Monthly Prep'!F178</f>
        <v>0</v>
      </c>
      <c r="K523" s="201">
        <f>'Monthly Prep'!G178</f>
        <v>0</v>
      </c>
      <c r="L523" s="201">
        <f>'Monthly Prep'!H178</f>
        <v>0</v>
      </c>
      <c r="M523" s="201">
        <f>'Monthly Prep'!I178</f>
        <v>0</v>
      </c>
      <c r="N523" s="201">
        <f>'Monthly Prep'!J178</f>
        <v>0</v>
      </c>
      <c r="O523" s="201">
        <f>'Monthly Prep'!K178</f>
        <v>0</v>
      </c>
      <c r="P523" s="201">
        <f>'Monthly Prep'!L178</f>
        <v>0</v>
      </c>
      <c r="Q523" s="201">
        <f>'Monthly Prep'!M178</f>
        <v>0</v>
      </c>
      <c r="R523" s="201">
        <f>'Monthly Prep'!N178</f>
        <v>0</v>
      </c>
      <c r="S523" s="201">
        <f>'Monthly Prep'!O178</f>
        <v>0</v>
      </c>
      <c r="T523" s="201">
        <f>'Monthly Prep'!P178</f>
        <v>0</v>
      </c>
      <c r="U523" s="201">
        <f>'Monthly Prep'!Q178</f>
        <v>0</v>
      </c>
      <c r="V523" s="201">
        <f>'Monthly Prep'!R178</f>
        <v>0</v>
      </c>
      <c r="W523" s="201">
        <f>'Monthly Prep'!S178</f>
        <v>0</v>
      </c>
      <c r="X523" s="201">
        <f>'Monthly Prep'!T178</f>
        <v>0</v>
      </c>
      <c r="Y523" s="201">
        <f>'Monthly Prep'!U178</f>
        <v>0</v>
      </c>
      <c r="Z523" s="201">
        <f>'Monthly Prep'!V178</f>
        <v>0</v>
      </c>
      <c r="AA523" s="201">
        <f>'Monthly Prep'!W178</f>
        <v>0</v>
      </c>
      <c r="AB523" s="201">
        <f>'Monthly Prep'!X178</f>
        <v>0</v>
      </c>
      <c r="AC523" s="201">
        <f>'Monthly Prep'!Y178</f>
        <v>0</v>
      </c>
      <c r="AD523" s="201">
        <f>'Monthly Prep'!Z178</f>
        <v>0</v>
      </c>
      <c r="AE523" s="201">
        <f>'Monthly Prep'!AA178</f>
        <v>0</v>
      </c>
      <c r="AF523" s="201">
        <f>'Monthly Prep'!AB178</f>
        <v>0</v>
      </c>
      <c r="AG523" s="201">
        <f>'Monthly Prep'!AC178</f>
        <v>0</v>
      </c>
      <c r="AH523" s="201">
        <f>'Monthly Prep'!AD178</f>
        <v>0</v>
      </c>
      <c r="AI523" s="201">
        <f>'Monthly Prep'!AE178</f>
        <v>0</v>
      </c>
      <c r="AJ523" s="201">
        <f>'Monthly Prep'!AF178</f>
        <v>0</v>
      </c>
      <c r="AK523" s="201">
        <f>'Monthly Prep'!AG178</f>
        <v>0</v>
      </c>
      <c r="AL523" s="201">
        <f>'Monthly Prep'!AH178</f>
        <v>0</v>
      </c>
      <c r="AM523" s="184">
        <f t="shared" si="17"/>
        <v>0</v>
      </c>
      <c r="AN523" s="185" t="str">
        <f>'Monthly Prep'!B$3</f>
        <v>Monthly Prep Reporting Tool 1.0.1</v>
      </c>
      <c r="AO523" s="197">
        <f>'Monthly Prep'!AH178</f>
        <v>0</v>
      </c>
    </row>
    <row r="524" spans="1:41" x14ac:dyDescent="0.25">
      <c r="A524" s="176" t="str">
        <f t="shared" si="16"/>
        <v>202205</v>
      </c>
      <c r="B524" s="177">
        <f>'Prep Partner Performance'!AE$2</f>
        <v>2022</v>
      </c>
      <c r="C524" s="178" t="str">
        <f>'Prep Partner Performance'!Z$2</f>
        <v>05</v>
      </c>
      <c r="D524" s="176">
        <f>'Prep Partner Performance'!G$2</f>
        <v>14943</v>
      </c>
      <c r="E524" s="175" t="str">
        <f>'Prep Partner Performance'!C$2</f>
        <v>Kisima Health Centre</v>
      </c>
      <c r="F524" s="201">
        <f>'Monthly Prep'!B$175</f>
        <v>0</v>
      </c>
      <c r="G524" s="201" t="str">
        <f>'Monthly Prep'!C179</f>
        <v>Recent STI _last 6 mnths</v>
      </c>
      <c r="H524" s="201" t="str">
        <f>'Monthly Prep'!D179</f>
        <v>MP01-171</v>
      </c>
      <c r="I524" s="201">
        <f>'Monthly Prep'!E179</f>
        <v>0</v>
      </c>
      <c r="J524" s="201">
        <f>'Monthly Prep'!F179</f>
        <v>0</v>
      </c>
      <c r="K524" s="201">
        <f>'Monthly Prep'!G179</f>
        <v>0</v>
      </c>
      <c r="L524" s="201">
        <f>'Monthly Prep'!H179</f>
        <v>0</v>
      </c>
      <c r="M524" s="201">
        <f>'Monthly Prep'!I179</f>
        <v>0</v>
      </c>
      <c r="N524" s="201">
        <f>'Monthly Prep'!J179</f>
        <v>0</v>
      </c>
      <c r="O524" s="201">
        <f>'Monthly Prep'!K179</f>
        <v>0</v>
      </c>
      <c r="P524" s="201">
        <f>'Monthly Prep'!L179</f>
        <v>0</v>
      </c>
      <c r="Q524" s="201">
        <f>'Monthly Prep'!M179</f>
        <v>0</v>
      </c>
      <c r="R524" s="201">
        <f>'Monthly Prep'!N179</f>
        <v>0</v>
      </c>
      <c r="S524" s="201">
        <f>'Monthly Prep'!O179</f>
        <v>0</v>
      </c>
      <c r="T524" s="201">
        <f>'Monthly Prep'!P179</f>
        <v>0</v>
      </c>
      <c r="U524" s="201">
        <f>'Monthly Prep'!Q179</f>
        <v>0</v>
      </c>
      <c r="V524" s="201">
        <f>'Monthly Prep'!R179</f>
        <v>0</v>
      </c>
      <c r="W524" s="201">
        <f>'Monthly Prep'!S179</f>
        <v>0</v>
      </c>
      <c r="X524" s="201">
        <f>'Monthly Prep'!T179</f>
        <v>0</v>
      </c>
      <c r="Y524" s="201">
        <f>'Monthly Prep'!U179</f>
        <v>0</v>
      </c>
      <c r="Z524" s="201">
        <f>'Monthly Prep'!V179</f>
        <v>0</v>
      </c>
      <c r="AA524" s="201">
        <f>'Monthly Prep'!W179</f>
        <v>0</v>
      </c>
      <c r="AB524" s="201">
        <f>'Monthly Prep'!X179</f>
        <v>0</v>
      </c>
      <c r="AC524" s="201">
        <f>'Monthly Prep'!Y179</f>
        <v>0</v>
      </c>
      <c r="AD524" s="201">
        <f>'Monthly Prep'!Z179</f>
        <v>0</v>
      </c>
      <c r="AE524" s="201">
        <f>'Monthly Prep'!AA179</f>
        <v>0</v>
      </c>
      <c r="AF524" s="201">
        <f>'Monthly Prep'!AB179</f>
        <v>0</v>
      </c>
      <c r="AG524" s="201">
        <f>'Monthly Prep'!AC179</f>
        <v>0</v>
      </c>
      <c r="AH524" s="201">
        <f>'Monthly Prep'!AD179</f>
        <v>0</v>
      </c>
      <c r="AI524" s="201">
        <f>'Monthly Prep'!AE179</f>
        <v>0</v>
      </c>
      <c r="AJ524" s="201">
        <f>'Monthly Prep'!AF179</f>
        <v>0</v>
      </c>
      <c r="AK524" s="201">
        <f>'Monthly Prep'!AG179</f>
        <v>0</v>
      </c>
      <c r="AL524" s="201">
        <f>'Monthly Prep'!AH179</f>
        <v>0</v>
      </c>
      <c r="AM524" s="184">
        <f t="shared" si="17"/>
        <v>0</v>
      </c>
      <c r="AN524" s="185" t="str">
        <f>'Monthly Prep'!B$3</f>
        <v>Monthly Prep Reporting Tool 1.0.1</v>
      </c>
      <c r="AO524" s="197">
        <f>'Monthly Prep'!AH179</f>
        <v>0</v>
      </c>
    </row>
    <row r="525" spans="1:41" x14ac:dyDescent="0.25">
      <c r="A525" s="176" t="str">
        <f t="shared" si="16"/>
        <v>202205</v>
      </c>
      <c r="B525" s="177">
        <f>'Prep Partner Performance'!AE$2</f>
        <v>2022</v>
      </c>
      <c r="C525" s="178" t="str">
        <f>'Prep Partner Performance'!Z$2</f>
        <v>05</v>
      </c>
      <c r="D525" s="176">
        <f>'Prep Partner Performance'!G$2</f>
        <v>14943</v>
      </c>
      <c r="E525" s="175" t="str">
        <f>'Prep Partner Performance'!C$2</f>
        <v>Kisima Health Centre</v>
      </c>
      <c r="F525" s="201">
        <f>'Monthly Prep'!B$175</f>
        <v>0</v>
      </c>
      <c r="G525" s="201" t="str">
        <f>'Monthly Prep'!C180</f>
        <v>Recurrent use of PEP</v>
      </c>
      <c r="H525" s="201" t="str">
        <f>'Monthly Prep'!D180</f>
        <v>MP01-172</v>
      </c>
      <c r="I525" s="201">
        <f>'Monthly Prep'!E180</f>
        <v>0</v>
      </c>
      <c r="J525" s="201">
        <f>'Monthly Prep'!F180</f>
        <v>0</v>
      </c>
      <c r="K525" s="201">
        <f>'Monthly Prep'!G180</f>
        <v>0</v>
      </c>
      <c r="L525" s="201">
        <f>'Monthly Prep'!H180</f>
        <v>0</v>
      </c>
      <c r="M525" s="201">
        <f>'Monthly Prep'!I180</f>
        <v>0</v>
      </c>
      <c r="N525" s="201">
        <f>'Monthly Prep'!J180</f>
        <v>0</v>
      </c>
      <c r="O525" s="201">
        <f>'Monthly Prep'!K180</f>
        <v>0</v>
      </c>
      <c r="P525" s="201">
        <f>'Monthly Prep'!L180</f>
        <v>0</v>
      </c>
      <c r="Q525" s="201">
        <f>'Monthly Prep'!M180</f>
        <v>0</v>
      </c>
      <c r="R525" s="201">
        <f>'Monthly Prep'!N180</f>
        <v>0</v>
      </c>
      <c r="S525" s="201">
        <f>'Monthly Prep'!O180</f>
        <v>0</v>
      </c>
      <c r="T525" s="201">
        <f>'Monthly Prep'!P180</f>
        <v>0</v>
      </c>
      <c r="U525" s="201">
        <f>'Monthly Prep'!Q180</f>
        <v>0</v>
      </c>
      <c r="V525" s="201">
        <f>'Monthly Prep'!R180</f>
        <v>0</v>
      </c>
      <c r="W525" s="201">
        <f>'Monthly Prep'!S180</f>
        <v>0</v>
      </c>
      <c r="X525" s="201">
        <f>'Monthly Prep'!T180</f>
        <v>0</v>
      </c>
      <c r="Y525" s="201">
        <f>'Monthly Prep'!U180</f>
        <v>0</v>
      </c>
      <c r="Z525" s="201">
        <f>'Monthly Prep'!V180</f>
        <v>0</v>
      </c>
      <c r="AA525" s="201">
        <f>'Monthly Prep'!W180</f>
        <v>0</v>
      </c>
      <c r="AB525" s="201">
        <f>'Monthly Prep'!X180</f>
        <v>0</v>
      </c>
      <c r="AC525" s="201">
        <f>'Monthly Prep'!Y180</f>
        <v>0</v>
      </c>
      <c r="AD525" s="201">
        <f>'Monthly Prep'!Z180</f>
        <v>0</v>
      </c>
      <c r="AE525" s="201">
        <f>'Monthly Prep'!AA180</f>
        <v>0</v>
      </c>
      <c r="AF525" s="201">
        <f>'Monthly Prep'!AB180</f>
        <v>0</v>
      </c>
      <c r="AG525" s="201">
        <f>'Monthly Prep'!AC180</f>
        <v>0</v>
      </c>
      <c r="AH525" s="201">
        <f>'Monthly Prep'!AD180</f>
        <v>0</v>
      </c>
      <c r="AI525" s="201">
        <f>'Monthly Prep'!AE180</f>
        <v>0</v>
      </c>
      <c r="AJ525" s="201">
        <f>'Monthly Prep'!AF180</f>
        <v>0</v>
      </c>
      <c r="AK525" s="201">
        <f>'Monthly Prep'!AG180</f>
        <v>0</v>
      </c>
      <c r="AL525" s="201">
        <f>'Monthly Prep'!AH180</f>
        <v>0</v>
      </c>
      <c r="AM525" s="184">
        <f t="shared" si="17"/>
        <v>0</v>
      </c>
      <c r="AN525" s="185" t="str">
        <f>'Monthly Prep'!B$3</f>
        <v>Monthly Prep Reporting Tool 1.0.1</v>
      </c>
      <c r="AO525" s="197">
        <f>'Monthly Prep'!AH180</f>
        <v>0</v>
      </c>
    </row>
    <row r="526" spans="1:41" x14ac:dyDescent="0.25">
      <c r="A526" s="176" t="str">
        <f t="shared" si="16"/>
        <v>202205</v>
      </c>
      <c r="B526" s="177">
        <f>'Prep Partner Performance'!AE$2</f>
        <v>2022</v>
      </c>
      <c r="C526" s="178" t="str">
        <f>'Prep Partner Performance'!Z$2</f>
        <v>05</v>
      </c>
      <c r="D526" s="176">
        <f>'Prep Partner Performance'!G$2</f>
        <v>14943</v>
      </c>
      <c r="E526" s="175" t="str">
        <f>'Prep Partner Performance'!C$2</f>
        <v>Kisima Health Centre</v>
      </c>
      <c r="F526" s="201">
        <f>'Monthly Prep'!B$175</f>
        <v>0</v>
      </c>
      <c r="G526" s="201" t="str">
        <f>'Monthly Prep'!C181</f>
        <v>Injection drug use with shared needles</v>
      </c>
      <c r="H526" s="201" t="str">
        <f>'Monthly Prep'!D181</f>
        <v>MP01-173</v>
      </c>
      <c r="I526" s="201">
        <f>'Monthly Prep'!E181</f>
        <v>0</v>
      </c>
      <c r="J526" s="201">
        <f>'Monthly Prep'!F181</f>
        <v>0</v>
      </c>
      <c r="K526" s="201">
        <f>'Monthly Prep'!G181</f>
        <v>0</v>
      </c>
      <c r="L526" s="201">
        <f>'Monthly Prep'!H181</f>
        <v>0</v>
      </c>
      <c r="M526" s="201">
        <f>'Monthly Prep'!I181</f>
        <v>0</v>
      </c>
      <c r="N526" s="201">
        <f>'Monthly Prep'!J181</f>
        <v>0</v>
      </c>
      <c r="O526" s="201">
        <f>'Monthly Prep'!K181</f>
        <v>0</v>
      </c>
      <c r="P526" s="201">
        <f>'Monthly Prep'!L181</f>
        <v>0</v>
      </c>
      <c r="Q526" s="201">
        <f>'Monthly Prep'!M181</f>
        <v>0</v>
      </c>
      <c r="R526" s="201">
        <f>'Monthly Prep'!N181</f>
        <v>0</v>
      </c>
      <c r="S526" s="201">
        <f>'Monthly Prep'!O181</f>
        <v>0</v>
      </c>
      <c r="T526" s="201">
        <f>'Monthly Prep'!P181</f>
        <v>0</v>
      </c>
      <c r="U526" s="201">
        <f>'Monthly Prep'!Q181</f>
        <v>0</v>
      </c>
      <c r="V526" s="201">
        <f>'Monthly Prep'!R181</f>
        <v>0</v>
      </c>
      <c r="W526" s="201">
        <f>'Monthly Prep'!S181</f>
        <v>0</v>
      </c>
      <c r="X526" s="201">
        <f>'Monthly Prep'!T181</f>
        <v>0</v>
      </c>
      <c r="Y526" s="201">
        <f>'Monthly Prep'!U181</f>
        <v>0</v>
      </c>
      <c r="Z526" s="201">
        <f>'Monthly Prep'!V181</f>
        <v>0</v>
      </c>
      <c r="AA526" s="201">
        <f>'Monthly Prep'!W181</f>
        <v>0</v>
      </c>
      <c r="AB526" s="201">
        <f>'Monthly Prep'!X181</f>
        <v>0</v>
      </c>
      <c r="AC526" s="201">
        <f>'Monthly Prep'!Y181</f>
        <v>0</v>
      </c>
      <c r="AD526" s="201">
        <f>'Monthly Prep'!Z181</f>
        <v>0</v>
      </c>
      <c r="AE526" s="201">
        <f>'Monthly Prep'!AA181</f>
        <v>0</v>
      </c>
      <c r="AF526" s="201">
        <f>'Monthly Prep'!AB181</f>
        <v>0</v>
      </c>
      <c r="AG526" s="201">
        <f>'Monthly Prep'!AC181</f>
        <v>0</v>
      </c>
      <c r="AH526" s="201">
        <f>'Monthly Prep'!AD181</f>
        <v>0</v>
      </c>
      <c r="AI526" s="201">
        <f>'Monthly Prep'!AE181</f>
        <v>0</v>
      </c>
      <c r="AJ526" s="201">
        <f>'Monthly Prep'!AF181</f>
        <v>0</v>
      </c>
      <c r="AK526" s="201">
        <f>'Monthly Prep'!AG181</f>
        <v>0</v>
      </c>
      <c r="AL526" s="201">
        <f>'Monthly Prep'!AH181</f>
        <v>0</v>
      </c>
      <c r="AM526" s="184">
        <f t="shared" si="17"/>
        <v>0</v>
      </c>
      <c r="AN526" s="185" t="str">
        <f>'Monthly Prep'!B$3</f>
        <v>Monthly Prep Reporting Tool 1.0.1</v>
      </c>
      <c r="AO526" s="197">
        <f>'Monthly Prep'!AH181</f>
        <v>0</v>
      </c>
    </row>
    <row r="527" spans="1:41" x14ac:dyDescent="0.25">
      <c r="A527" s="176" t="str">
        <f t="shared" si="16"/>
        <v>202205</v>
      </c>
      <c r="B527" s="177">
        <f>'Prep Partner Performance'!AE$2</f>
        <v>2022</v>
      </c>
      <c r="C527" s="178" t="str">
        <f>'Prep Partner Performance'!Z$2</f>
        <v>05</v>
      </c>
      <c r="D527" s="176">
        <f>'Prep Partner Performance'!G$2</f>
        <v>14943</v>
      </c>
      <c r="E527" s="175" t="str">
        <f>'Prep Partner Performance'!C$2</f>
        <v>Kisima Health Centre</v>
      </c>
      <c r="F527" s="201">
        <f>'Monthly Prep'!B182</f>
        <v>0</v>
      </c>
      <c r="G527" s="201" t="str">
        <f>'Monthly Prep'!C182</f>
        <v>Inconsistent or no condom use during intercourse</v>
      </c>
      <c r="H527" s="201" t="str">
        <f>'Monthly Prep'!D182</f>
        <v>MP01-174</v>
      </c>
      <c r="I527" s="201">
        <f>'Monthly Prep'!E182</f>
        <v>0</v>
      </c>
      <c r="J527" s="201">
        <f>'Monthly Prep'!F182</f>
        <v>0</v>
      </c>
      <c r="K527" s="201">
        <f>'Monthly Prep'!G182</f>
        <v>0</v>
      </c>
      <c r="L527" s="201">
        <f>'Monthly Prep'!H182</f>
        <v>0</v>
      </c>
      <c r="M527" s="201">
        <f>'Monthly Prep'!I182</f>
        <v>0</v>
      </c>
      <c r="N527" s="201">
        <f>'Monthly Prep'!J182</f>
        <v>0</v>
      </c>
      <c r="O527" s="201">
        <f>'Monthly Prep'!K182</f>
        <v>0</v>
      </c>
      <c r="P527" s="201">
        <f>'Monthly Prep'!L182</f>
        <v>0</v>
      </c>
      <c r="Q527" s="201">
        <f>'Monthly Prep'!M182</f>
        <v>0</v>
      </c>
      <c r="R527" s="201">
        <f>'Monthly Prep'!N182</f>
        <v>0</v>
      </c>
      <c r="S527" s="201">
        <f>'Monthly Prep'!O182</f>
        <v>0</v>
      </c>
      <c r="T527" s="201">
        <f>'Monthly Prep'!P182</f>
        <v>0</v>
      </c>
      <c r="U527" s="201">
        <f>'Monthly Prep'!Q182</f>
        <v>0</v>
      </c>
      <c r="V527" s="201">
        <f>'Monthly Prep'!R182</f>
        <v>0</v>
      </c>
      <c r="W527" s="201">
        <f>'Monthly Prep'!S182</f>
        <v>0</v>
      </c>
      <c r="X527" s="201">
        <f>'Monthly Prep'!T182</f>
        <v>0</v>
      </c>
      <c r="Y527" s="201">
        <f>'Monthly Prep'!U182</f>
        <v>0</v>
      </c>
      <c r="Z527" s="201">
        <f>'Monthly Prep'!V182</f>
        <v>0</v>
      </c>
      <c r="AA527" s="201">
        <f>'Monthly Prep'!W182</f>
        <v>0</v>
      </c>
      <c r="AB527" s="201">
        <f>'Monthly Prep'!X182</f>
        <v>0</v>
      </c>
      <c r="AC527" s="201">
        <f>'Monthly Prep'!Y182</f>
        <v>0</v>
      </c>
      <c r="AD527" s="201">
        <f>'Monthly Prep'!Z182</f>
        <v>0</v>
      </c>
      <c r="AE527" s="201">
        <f>'Monthly Prep'!AA182</f>
        <v>0</v>
      </c>
      <c r="AF527" s="201">
        <f>'Monthly Prep'!AB182</f>
        <v>0</v>
      </c>
      <c r="AG527" s="201">
        <f>'Monthly Prep'!AC182</f>
        <v>0</v>
      </c>
      <c r="AH527" s="201">
        <f>'Monthly Prep'!AD182</f>
        <v>0</v>
      </c>
      <c r="AI527" s="201">
        <f>'Monthly Prep'!AE182</f>
        <v>0</v>
      </c>
      <c r="AJ527" s="201">
        <f>'Monthly Prep'!AF182</f>
        <v>0</v>
      </c>
      <c r="AK527" s="201">
        <f>'Monthly Prep'!AG182</f>
        <v>0</v>
      </c>
      <c r="AL527" s="201">
        <f>'Monthly Prep'!AH182</f>
        <v>0</v>
      </c>
      <c r="AM527" s="184">
        <f t="shared" si="17"/>
        <v>0</v>
      </c>
      <c r="AN527" s="185" t="str">
        <f>'Monthly Prep'!B$3</f>
        <v>Monthly Prep Reporting Tool 1.0.1</v>
      </c>
      <c r="AO527" s="197">
        <f>'Monthly Prep'!AH182</f>
        <v>0</v>
      </c>
    </row>
    <row r="528" spans="1:41" x14ac:dyDescent="0.25">
      <c r="A528" s="176" t="str">
        <f t="shared" si="16"/>
        <v>202205</v>
      </c>
      <c r="B528" s="177">
        <f>'Prep Partner Performance'!AE$2</f>
        <v>2022</v>
      </c>
      <c r="C528" s="178" t="str">
        <f>'Prep Partner Performance'!Z$2</f>
        <v>05</v>
      </c>
      <c r="D528" s="176">
        <f>'Prep Partner Performance'!G$2</f>
        <v>14943</v>
      </c>
      <c r="E528" s="175" t="str">
        <f>'Prep Partner Performance'!C$2</f>
        <v>Kisima Health Centre</v>
      </c>
      <c r="F528" s="201">
        <f>'Monthly Prep'!B$182</f>
        <v>0</v>
      </c>
      <c r="G528" s="201" t="str">
        <f>'Monthly Prep'!C183</f>
        <v>Other Reasons</v>
      </c>
      <c r="H528" s="201" t="str">
        <f>'Monthly Prep'!D183</f>
        <v>MP01-175</v>
      </c>
      <c r="I528" s="201">
        <f>'Monthly Prep'!E183</f>
        <v>0</v>
      </c>
      <c r="J528" s="201">
        <f>'Monthly Prep'!F183</f>
        <v>0</v>
      </c>
      <c r="K528" s="201">
        <f>'Monthly Prep'!G183</f>
        <v>0</v>
      </c>
      <c r="L528" s="201">
        <f>'Monthly Prep'!H183</f>
        <v>0</v>
      </c>
      <c r="M528" s="201">
        <f>'Monthly Prep'!I183</f>
        <v>0</v>
      </c>
      <c r="N528" s="201">
        <f>'Monthly Prep'!J183</f>
        <v>0</v>
      </c>
      <c r="O528" s="201">
        <f>'Monthly Prep'!K183</f>
        <v>0</v>
      </c>
      <c r="P528" s="201">
        <f>'Monthly Prep'!L183</f>
        <v>0</v>
      </c>
      <c r="Q528" s="201">
        <f>'Monthly Prep'!M183</f>
        <v>0</v>
      </c>
      <c r="R528" s="201">
        <f>'Monthly Prep'!N183</f>
        <v>0</v>
      </c>
      <c r="S528" s="201">
        <f>'Monthly Prep'!O183</f>
        <v>0</v>
      </c>
      <c r="T528" s="201">
        <f>'Monthly Prep'!P183</f>
        <v>0</v>
      </c>
      <c r="U528" s="201">
        <f>'Monthly Prep'!Q183</f>
        <v>0</v>
      </c>
      <c r="V528" s="201">
        <f>'Monthly Prep'!R183</f>
        <v>0</v>
      </c>
      <c r="W528" s="201">
        <f>'Monthly Prep'!S183</f>
        <v>0</v>
      </c>
      <c r="X528" s="201">
        <f>'Monthly Prep'!T183</f>
        <v>0</v>
      </c>
      <c r="Y528" s="201">
        <f>'Monthly Prep'!U183</f>
        <v>0</v>
      </c>
      <c r="Z528" s="201">
        <f>'Monthly Prep'!V183</f>
        <v>0</v>
      </c>
      <c r="AA528" s="201">
        <f>'Monthly Prep'!W183</f>
        <v>0</v>
      </c>
      <c r="AB528" s="201">
        <f>'Monthly Prep'!X183</f>
        <v>0</v>
      </c>
      <c r="AC528" s="201">
        <f>'Monthly Prep'!Y183</f>
        <v>0</v>
      </c>
      <c r="AD528" s="201">
        <f>'Monthly Prep'!Z183</f>
        <v>0</v>
      </c>
      <c r="AE528" s="201">
        <f>'Monthly Prep'!AA183</f>
        <v>0</v>
      </c>
      <c r="AF528" s="201">
        <f>'Monthly Prep'!AB183</f>
        <v>0</v>
      </c>
      <c r="AG528" s="201">
        <f>'Monthly Prep'!AC183</f>
        <v>0</v>
      </c>
      <c r="AH528" s="201">
        <f>'Monthly Prep'!AD183</f>
        <v>0</v>
      </c>
      <c r="AI528" s="201">
        <f>'Monthly Prep'!AE183</f>
        <v>0</v>
      </c>
      <c r="AJ528" s="201">
        <f>'Monthly Prep'!AF183</f>
        <v>0</v>
      </c>
      <c r="AK528" s="201">
        <f>'Monthly Prep'!AG183</f>
        <v>0</v>
      </c>
      <c r="AL528" s="201">
        <f>'Monthly Prep'!AH183</f>
        <v>0</v>
      </c>
      <c r="AM528" s="184">
        <f t="shared" si="17"/>
        <v>0</v>
      </c>
      <c r="AN528" s="185" t="str">
        <f>'Monthly Prep'!B$3</f>
        <v>Monthly Prep Reporting Tool 1.0.1</v>
      </c>
      <c r="AO528" s="197">
        <f>'Monthly Prep'!AH183</f>
        <v>0</v>
      </c>
    </row>
    <row r="529" spans="1:41" x14ac:dyDescent="0.25">
      <c r="A529" s="176" t="str">
        <f t="shared" si="16"/>
        <v>202205</v>
      </c>
      <c r="B529" s="177">
        <f>'Prep Partner Performance'!AE$2</f>
        <v>2022</v>
      </c>
      <c r="C529" s="178" t="str">
        <f>'Prep Partner Performance'!Z$2</f>
        <v>05</v>
      </c>
      <c r="D529" s="176">
        <f>'Prep Partner Performance'!G$2</f>
        <v>14943</v>
      </c>
      <c r="E529" s="175" t="str">
        <f>'Prep Partner Performance'!C$2</f>
        <v>Kisima Health Centre</v>
      </c>
      <c r="F529" s="201">
        <f>'Monthly Prep'!B$182</f>
        <v>0</v>
      </c>
      <c r="G529" s="201" t="str">
        <f>'Monthly Prep'!C185</f>
        <v>HIV test is Positive</v>
      </c>
      <c r="H529" s="201" t="str">
        <f>'Monthly Prep'!D185</f>
        <v>MP01-177</v>
      </c>
      <c r="I529" s="201">
        <f>'Monthly Prep'!E185</f>
        <v>0</v>
      </c>
      <c r="J529" s="201">
        <f>'Monthly Prep'!F185</f>
        <v>0</v>
      </c>
      <c r="K529" s="201">
        <f>'Monthly Prep'!G185</f>
        <v>0</v>
      </c>
      <c r="L529" s="201">
        <f>'Monthly Prep'!H185</f>
        <v>0</v>
      </c>
      <c r="M529" s="201">
        <f>'Monthly Prep'!I185</f>
        <v>0</v>
      </c>
      <c r="N529" s="201">
        <f>'Monthly Prep'!J185</f>
        <v>0</v>
      </c>
      <c r="O529" s="201">
        <f>'Monthly Prep'!K185</f>
        <v>0</v>
      </c>
      <c r="P529" s="201">
        <f>'Monthly Prep'!L185</f>
        <v>0</v>
      </c>
      <c r="Q529" s="201">
        <f>'Monthly Prep'!M185</f>
        <v>0</v>
      </c>
      <c r="R529" s="201">
        <f>'Monthly Prep'!N185</f>
        <v>0</v>
      </c>
      <c r="S529" s="201">
        <f>'Monthly Prep'!O185</f>
        <v>0</v>
      </c>
      <c r="T529" s="201">
        <f>'Monthly Prep'!P185</f>
        <v>0</v>
      </c>
      <c r="U529" s="201">
        <f>'Monthly Prep'!Q185</f>
        <v>0</v>
      </c>
      <c r="V529" s="201">
        <f>'Monthly Prep'!R185</f>
        <v>0</v>
      </c>
      <c r="W529" s="201">
        <f>'Monthly Prep'!S185</f>
        <v>0</v>
      </c>
      <c r="X529" s="201">
        <f>'Monthly Prep'!T185</f>
        <v>0</v>
      </c>
      <c r="Y529" s="201">
        <f>'Monthly Prep'!U185</f>
        <v>0</v>
      </c>
      <c r="Z529" s="201">
        <f>'Monthly Prep'!V185</f>
        <v>0</v>
      </c>
      <c r="AA529" s="201">
        <f>'Monthly Prep'!W185</f>
        <v>0</v>
      </c>
      <c r="AB529" s="201">
        <f>'Monthly Prep'!X185</f>
        <v>0</v>
      </c>
      <c r="AC529" s="201">
        <f>'Monthly Prep'!Y185</f>
        <v>0</v>
      </c>
      <c r="AD529" s="201">
        <f>'Monthly Prep'!Z185</f>
        <v>0</v>
      </c>
      <c r="AE529" s="201">
        <f>'Monthly Prep'!AA185</f>
        <v>0</v>
      </c>
      <c r="AF529" s="201">
        <f>'Monthly Prep'!AB185</f>
        <v>0</v>
      </c>
      <c r="AG529" s="201">
        <f>'Monthly Prep'!AC185</f>
        <v>0</v>
      </c>
      <c r="AH529" s="201">
        <f>'Monthly Prep'!AD185</f>
        <v>0</v>
      </c>
      <c r="AI529" s="201">
        <f>'Monthly Prep'!AE185</f>
        <v>0</v>
      </c>
      <c r="AJ529" s="201">
        <f>'Monthly Prep'!AF185</f>
        <v>0</v>
      </c>
      <c r="AK529" s="201">
        <f>'Monthly Prep'!AG185</f>
        <v>0</v>
      </c>
      <c r="AL529" s="201">
        <f>'Monthly Prep'!AH185</f>
        <v>0</v>
      </c>
      <c r="AM529" s="184">
        <f t="shared" si="17"/>
        <v>0</v>
      </c>
      <c r="AN529" s="185" t="str">
        <f>'Monthly Prep'!B$3</f>
        <v>Monthly Prep Reporting Tool 1.0.1</v>
      </c>
      <c r="AO529" s="197">
        <f>'Monthly Prep'!AH185</f>
        <v>0</v>
      </c>
    </row>
    <row r="530" spans="1:41" x14ac:dyDescent="0.25">
      <c r="A530" s="176" t="str">
        <f t="shared" si="16"/>
        <v>202205</v>
      </c>
      <c r="B530" s="177">
        <f>'Prep Partner Performance'!AE$2</f>
        <v>2022</v>
      </c>
      <c r="C530" s="178" t="str">
        <f>'Prep Partner Performance'!Z$2</f>
        <v>05</v>
      </c>
      <c r="D530" s="176">
        <f>'Prep Partner Performance'!G$2</f>
        <v>14943</v>
      </c>
      <c r="E530" s="175" t="str">
        <f>'Prep Partner Performance'!C$2</f>
        <v>Kisima Health Centre</v>
      </c>
      <c r="F530" s="201">
        <f>'Monthly Prep'!B186</f>
        <v>0</v>
      </c>
      <c r="G530" s="201" t="str">
        <f>'Monthly Prep'!C186</f>
        <v>Low risk of HIV</v>
      </c>
      <c r="H530" s="201" t="str">
        <f>'Monthly Prep'!D186</f>
        <v>MP01-178</v>
      </c>
      <c r="I530" s="201">
        <f>'Monthly Prep'!E186</f>
        <v>0</v>
      </c>
      <c r="J530" s="201">
        <f>'Monthly Prep'!F186</f>
        <v>0</v>
      </c>
      <c r="K530" s="201">
        <f>'Monthly Prep'!G186</f>
        <v>0</v>
      </c>
      <c r="L530" s="201">
        <f>'Monthly Prep'!H186</f>
        <v>0</v>
      </c>
      <c r="M530" s="201">
        <f>'Monthly Prep'!I186</f>
        <v>0</v>
      </c>
      <c r="N530" s="201">
        <f>'Monthly Prep'!J186</f>
        <v>0</v>
      </c>
      <c r="O530" s="201">
        <f>'Monthly Prep'!K186</f>
        <v>0</v>
      </c>
      <c r="P530" s="201">
        <f>'Monthly Prep'!L186</f>
        <v>0</v>
      </c>
      <c r="Q530" s="201">
        <f>'Monthly Prep'!M186</f>
        <v>0</v>
      </c>
      <c r="R530" s="201">
        <f>'Monthly Prep'!N186</f>
        <v>0</v>
      </c>
      <c r="S530" s="201">
        <f>'Monthly Prep'!O186</f>
        <v>0</v>
      </c>
      <c r="T530" s="201">
        <f>'Monthly Prep'!P186</f>
        <v>0</v>
      </c>
      <c r="U530" s="201">
        <f>'Monthly Prep'!Q186</f>
        <v>0</v>
      </c>
      <c r="V530" s="201">
        <f>'Monthly Prep'!R186</f>
        <v>0</v>
      </c>
      <c r="W530" s="201">
        <f>'Monthly Prep'!S186</f>
        <v>0</v>
      </c>
      <c r="X530" s="201">
        <f>'Monthly Prep'!T186</f>
        <v>0</v>
      </c>
      <c r="Y530" s="201">
        <f>'Monthly Prep'!U186</f>
        <v>0</v>
      </c>
      <c r="Z530" s="201">
        <f>'Monthly Prep'!V186</f>
        <v>0</v>
      </c>
      <c r="AA530" s="201">
        <f>'Monthly Prep'!W186</f>
        <v>0</v>
      </c>
      <c r="AB530" s="201">
        <f>'Monthly Prep'!X186</f>
        <v>0</v>
      </c>
      <c r="AC530" s="201">
        <f>'Monthly Prep'!Y186</f>
        <v>0</v>
      </c>
      <c r="AD530" s="201">
        <f>'Monthly Prep'!Z186</f>
        <v>0</v>
      </c>
      <c r="AE530" s="201">
        <f>'Monthly Prep'!AA186</f>
        <v>0</v>
      </c>
      <c r="AF530" s="201">
        <f>'Monthly Prep'!AB186</f>
        <v>0</v>
      </c>
      <c r="AG530" s="201">
        <f>'Monthly Prep'!AC186</f>
        <v>0</v>
      </c>
      <c r="AH530" s="201">
        <f>'Monthly Prep'!AD186</f>
        <v>0</v>
      </c>
      <c r="AI530" s="201">
        <f>'Monthly Prep'!AE186</f>
        <v>0</v>
      </c>
      <c r="AJ530" s="201">
        <f>'Monthly Prep'!AF186</f>
        <v>0</v>
      </c>
      <c r="AK530" s="201">
        <f>'Monthly Prep'!AG186</f>
        <v>0</v>
      </c>
      <c r="AL530" s="201">
        <f>'Monthly Prep'!AH186</f>
        <v>0</v>
      </c>
      <c r="AM530" s="184">
        <f t="shared" si="17"/>
        <v>0</v>
      </c>
      <c r="AN530" s="185" t="str">
        <f>'Monthly Prep'!B$3</f>
        <v>Monthly Prep Reporting Tool 1.0.1</v>
      </c>
      <c r="AO530" s="197">
        <f>'Monthly Prep'!AH186</f>
        <v>0</v>
      </c>
    </row>
    <row r="531" spans="1:41" x14ac:dyDescent="0.25">
      <c r="A531" s="176" t="str">
        <f t="shared" si="16"/>
        <v>202205</v>
      </c>
      <c r="B531" s="177">
        <f>'Prep Partner Performance'!AE$2</f>
        <v>2022</v>
      </c>
      <c r="C531" s="178" t="str">
        <f>'Prep Partner Performance'!Z$2</f>
        <v>05</v>
      </c>
      <c r="D531" s="176">
        <f>'Prep Partner Performance'!G$2</f>
        <v>14943</v>
      </c>
      <c r="E531" s="175" t="str">
        <f>'Prep Partner Performance'!C$2</f>
        <v>Kisima Health Centre</v>
      </c>
      <c r="F531" s="201">
        <f>'Monthly Prep'!B$186</f>
        <v>0</v>
      </c>
      <c r="G531" s="201" t="str">
        <f>'Monthly Prep'!C187</f>
        <v>PrEP Drugs Side Effects</v>
      </c>
      <c r="H531" s="201" t="str">
        <f>'Monthly Prep'!D187</f>
        <v>MP01-179</v>
      </c>
      <c r="I531" s="201">
        <f>'Monthly Prep'!E187</f>
        <v>0</v>
      </c>
      <c r="J531" s="201">
        <f>'Monthly Prep'!F187</f>
        <v>0</v>
      </c>
      <c r="K531" s="201">
        <f>'Monthly Prep'!G187</f>
        <v>0</v>
      </c>
      <c r="L531" s="201">
        <f>'Monthly Prep'!H187</f>
        <v>0</v>
      </c>
      <c r="M531" s="201">
        <f>'Monthly Prep'!I187</f>
        <v>0</v>
      </c>
      <c r="N531" s="201">
        <f>'Monthly Prep'!J187</f>
        <v>0</v>
      </c>
      <c r="O531" s="201">
        <f>'Monthly Prep'!K187</f>
        <v>0</v>
      </c>
      <c r="P531" s="201">
        <f>'Monthly Prep'!L187</f>
        <v>0</v>
      </c>
      <c r="Q531" s="201">
        <f>'Monthly Prep'!M187</f>
        <v>0</v>
      </c>
      <c r="R531" s="201">
        <f>'Monthly Prep'!N187</f>
        <v>0</v>
      </c>
      <c r="S531" s="201">
        <f>'Monthly Prep'!O187</f>
        <v>0</v>
      </c>
      <c r="T531" s="201">
        <f>'Monthly Prep'!P187</f>
        <v>0</v>
      </c>
      <c r="U531" s="201">
        <f>'Monthly Prep'!Q187</f>
        <v>0</v>
      </c>
      <c r="V531" s="201">
        <f>'Monthly Prep'!R187</f>
        <v>0</v>
      </c>
      <c r="W531" s="201">
        <f>'Monthly Prep'!S187</f>
        <v>0</v>
      </c>
      <c r="X531" s="201">
        <f>'Monthly Prep'!T187</f>
        <v>0</v>
      </c>
      <c r="Y531" s="201">
        <f>'Monthly Prep'!U187</f>
        <v>0</v>
      </c>
      <c r="Z531" s="201">
        <f>'Monthly Prep'!V187</f>
        <v>0</v>
      </c>
      <c r="AA531" s="201">
        <f>'Monthly Prep'!W187</f>
        <v>0</v>
      </c>
      <c r="AB531" s="201">
        <f>'Monthly Prep'!X187</f>
        <v>0</v>
      </c>
      <c r="AC531" s="201">
        <f>'Monthly Prep'!Y187</f>
        <v>0</v>
      </c>
      <c r="AD531" s="201">
        <f>'Monthly Prep'!Z187</f>
        <v>0</v>
      </c>
      <c r="AE531" s="201">
        <f>'Monthly Prep'!AA187</f>
        <v>0</v>
      </c>
      <c r="AF531" s="201">
        <f>'Monthly Prep'!AB187</f>
        <v>0</v>
      </c>
      <c r="AG531" s="201">
        <f>'Monthly Prep'!AC187</f>
        <v>0</v>
      </c>
      <c r="AH531" s="201">
        <f>'Monthly Prep'!AD187</f>
        <v>0</v>
      </c>
      <c r="AI531" s="201">
        <f>'Monthly Prep'!AE187</f>
        <v>0</v>
      </c>
      <c r="AJ531" s="201">
        <f>'Monthly Prep'!AF187</f>
        <v>0</v>
      </c>
      <c r="AK531" s="201">
        <f>'Monthly Prep'!AG187</f>
        <v>0</v>
      </c>
      <c r="AL531" s="201">
        <f>'Monthly Prep'!AH187</f>
        <v>0</v>
      </c>
      <c r="AM531" s="184">
        <f t="shared" si="17"/>
        <v>0</v>
      </c>
      <c r="AN531" s="185" t="str">
        <f>'Monthly Prep'!B$3</f>
        <v>Monthly Prep Reporting Tool 1.0.1</v>
      </c>
      <c r="AO531" s="197">
        <f>'Monthly Prep'!AH187</f>
        <v>0</v>
      </c>
    </row>
    <row r="532" spans="1:41" x14ac:dyDescent="0.25">
      <c r="A532" s="176" t="str">
        <f t="shared" si="16"/>
        <v>202205</v>
      </c>
      <c r="B532" s="177">
        <f>'Prep Partner Performance'!AE$2</f>
        <v>2022</v>
      </c>
      <c r="C532" s="178" t="str">
        <f>'Prep Partner Performance'!Z$2</f>
        <v>05</v>
      </c>
      <c r="D532" s="176">
        <f>'Prep Partner Performance'!G$2</f>
        <v>14943</v>
      </c>
      <c r="E532" s="175" t="str">
        <f>'Prep Partner Performance'!C$2</f>
        <v>Kisima Health Centre</v>
      </c>
      <c r="F532" s="201">
        <f>'Monthly Prep'!B$186</f>
        <v>0</v>
      </c>
      <c r="G532" s="201" t="str">
        <f>'Monthly Prep'!C188</f>
        <v>Non-Adherence</v>
      </c>
      <c r="H532" s="201" t="str">
        <f>'Monthly Prep'!D188</f>
        <v>MP01-180</v>
      </c>
      <c r="I532" s="201">
        <f>'Monthly Prep'!E188</f>
        <v>0</v>
      </c>
      <c r="J532" s="201">
        <f>'Monthly Prep'!F188</f>
        <v>0</v>
      </c>
      <c r="K532" s="201">
        <f>'Monthly Prep'!G188</f>
        <v>0</v>
      </c>
      <c r="L532" s="201">
        <f>'Monthly Prep'!H188</f>
        <v>0</v>
      </c>
      <c r="M532" s="201">
        <f>'Monthly Prep'!I188</f>
        <v>0</v>
      </c>
      <c r="N532" s="201">
        <f>'Monthly Prep'!J188</f>
        <v>0</v>
      </c>
      <c r="O532" s="201">
        <f>'Monthly Prep'!K188</f>
        <v>0</v>
      </c>
      <c r="P532" s="201">
        <f>'Monthly Prep'!L188</f>
        <v>0</v>
      </c>
      <c r="Q532" s="201">
        <f>'Monthly Prep'!M188</f>
        <v>0</v>
      </c>
      <c r="R532" s="201">
        <f>'Monthly Prep'!N188</f>
        <v>0</v>
      </c>
      <c r="S532" s="201">
        <f>'Monthly Prep'!O188</f>
        <v>0</v>
      </c>
      <c r="T532" s="201">
        <f>'Monthly Prep'!P188</f>
        <v>0</v>
      </c>
      <c r="U532" s="201">
        <f>'Monthly Prep'!Q188</f>
        <v>0</v>
      </c>
      <c r="V532" s="201">
        <f>'Monthly Prep'!R188</f>
        <v>0</v>
      </c>
      <c r="W532" s="201">
        <f>'Monthly Prep'!S188</f>
        <v>0</v>
      </c>
      <c r="X532" s="201">
        <f>'Monthly Prep'!T188</f>
        <v>0</v>
      </c>
      <c r="Y532" s="201">
        <f>'Monthly Prep'!U188</f>
        <v>0</v>
      </c>
      <c r="Z532" s="201">
        <f>'Monthly Prep'!V188</f>
        <v>0</v>
      </c>
      <c r="AA532" s="201">
        <f>'Monthly Prep'!W188</f>
        <v>0</v>
      </c>
      <c r="AB532" s="201">
        <f>'Monthly Prep'!X188</f>
        <v>0</v>
      </c>
      <c r="AC532" s="201">
        <f>'Monthly Prep'!Y188</f>
        <v>0</v>
      </c>
      <c r="AD532" s="201">
        <f>'Monthly Prep'!Z188</f>
        <v>0</v>
      </c>
      <c r="AE532" s="201">
        <f>'Monthly Prep'!AA188</f>
        <v>0</v>
      </c>
      <c r="AF532" s="201">
        <f>'Monthly Prep'!AB188</f>
        <v>0</v>
      </c>
      <c r="AG532" s="201">
        <f>'Monthly Prep'!AC188</f>
        <v>0</v>
      </c>
      <c r="AH532" s="201">
        <f>'Monthly Prep'!AD188</f>
        <v>0</v>
      </c>
      <c r="AI532" s="201">
        <f>'Monthly Prep'!AE188</f>
        <v>0</v>
      </c>
      <c r="AJ532" s="201">
        <f>'Monthly Prep'!AF188</f>
        <v>0</v>
      </c>
      <c r="AK532" s="201">
        <f>'Monthly Prep'!AG188</f>
        <v>0</v>
      </c>
      <c r="AL532" s="201">
        <f>'Monthly Prep'!AH188</f>
        <v>0</v>
      </c>
      <c r="AM532" s="184">
        <f t="shared" si="17"/>
        <v>0</v>
      </c>
      <c r="AN532" s="185" t="str">
        <f>'Monthly Prep'!B$3</f>
        <v>Monthly Prep Reporting Tool 1.0.1</v>
      </c>
      <c r="AO532" s="197">
        <f>'Monthly Prep'!AH188</f>
        <v>0</v>
      </c>
    </row>
    <row r="533" spans="1:41" x14ac:dyDescent="0.25">
      <c r="A533" s="176" t="str">
        <f t="shared" si="16"/>
        <v>202205</v>
      </c>
      <c r="B533" s="177">
        <f>'Prep Partner Performance'!AE$2</f>
        <v>2022</v>
      </c>
      <c r="C533" s="178" t="str">
        <f>'Prep Partner Performance'!Z$2</f>
        <v>05</v>
      </c>
      <c r="D533" s="176">
        <f>'Prep Partner Performance'!G$2</f>
        <v>14943</v>
      </c>
      <c r="E533" s="175" t="str">
        <f>'Prep Partner Performance'!C$2</f>
        <v>Kisima Health Centre</v>
      </c>
      <c r="F533" s="201">
        <f>'Monthly Prep'!B$186</f>
        <v>0</v>
      </c>
      <c r="G533" s="201" t="str">
        <f>'Monthly Prep'!C189</f>
        <v>Viral suppression of HIV+ partner</v>
      </c>
      <c r="H533" s="201" t="str">
        <f>'Monthly Prep'!D189</f>
        <v>MP01-181</v>
      </c>
      <c r="I533" s="201">
        <f>'Monthly Prep'!E189</f>
        <v>0</v>
      </c>
      <c r="J533" s="201">
        <f>'Monthly Prep'!F189</f>
        <v>0</v>
      </c>
      <c r="K533" s="201">
        <f>'Monthly Prep'!G189</f>
        <v>0</v>
      </c>
      <c r="L533" s="201">
        <f>'Monthly Prep'!H189</f>
        <v>0</v>
      </c>
      <c r="M533" s="201">
        <f>'Monthly Prep'!I189</f>
        <v>0</v>
      </c>
      <c r="N533" s="201">
        <f>'Monthly Prep'!J189</f>
        <v>0</v>
      </c>
      <c r="O533" s="201">
        <f>'Monthly Prep'!K189</f>
        <v>0</v>
      </c>
      <c r="P533" s="201">
        <f>'Monthly Prep'!L189</f>
        <v>0</v>
      </c>
      <c r="Q533" s="201">
        <f>'Monthly Prep'!M189</f>
        <v>0</v>
      </c>
      <c r="R533" s="201">
        <f>'Monthly Prep'!N189</f>
        <v>0</v>
      </c>
      <c r="S533" s="201">
        <f>'Monthly Prep'!O189</f>
        <v>0</v>
      </c>
      <c r="T533" s="201">
        <f>'Monthly Prep'!P189</f>
        <v>0</v>
      </c>
      <c r="U533" s="201">
        <f>'Monthly Prep'!Q189</f>
        <v>0</v>
      </c>
      <c r="V533" s="201">
        <f>'Monthly Prep'!R189</f>
        <v>0</v>
      </c>
      <c r="W533" s="201">
        <f>'Monthly Prep'!S189</f>
        <v>0</v>
      </c>
      <c r="X533" s="201">
        <f>'Monthly Prep'!T189</f>
        <v>0</v>
      </c>
      <c r="Y533" s="201">
        <f>'Monthly Prep'!U189</f>
        <v>0</v>
      </c>
      <c r="Z533" s="201">
        <f>'Monthly Prep'!V189</f>
        <v>0</v>
      </c>
      <c r="AA533" s="201">
        <f>'Monthly Prep'!W189</f>
        <v>0</v>
      </c>
      <c r="AB533" s="201">
        <f>'Monthly Prep'!X189</f>
        <v>0</v>
      </c>
      <c r="AC533" s="201">
        <f>'Monthly Prep'!Y189</f>
        <v>0</v>
      </c>
      <c r="AD533" s="201">
        <f>'Monthly Prep'!Z189</f>
        <v>0</v>
      </c>
      <c r="AE533" s="201">
        <f>'Monthly Prep'!AA189</f>
        <v>0</v>
      </c>
      <c r="AF533" s="201">
        <f>'Monthly Prep'!AB189</f>
        <v>0</v>
      </c>
      <c r="AG533" s="201">
        <f>'Monthly Prep'!AC189</f>
        <v>0</v>
      </c>
      <c r="AH533" s="201">
        <f>'Monthly Prep'!AD189</f>
        <v>0</v>
      </c>
      <c r="AI533" s="201">
        <f>'Monthly Prep'!AE189</f>
        <v>0</v>
      </c>
      <c r="AJ533" s="201">
        <f>'Monthly Prep'!AF189</f>
        <v>0</v>
      </c>
      <c r="AK533" s="201">
        <f>'Monthly Prep'!AG189</f>
        <v>0</v>
      </c>
      <c r="AL533" s="201">
        <f>'Monthly Prep'!AH189</f>
        <v>0</v>
      </c>
      <c r="AM533" s="184">
        <f t="shared" si="17"/>
        <v>0</v>
      </c>
      <c r="AN533" s="185" t="str">
        <f>'Monthly Prep'!B$3</f>
        <v>Monthly Prep Reporting Tool 1.0.1</v>
      </c>
      <c r="AO533" s="197">
        <f>'Monthly Prep'!AH189</f>
        <v>0</v>
      </c>
    </row>
    <row r="534" spans="1:41" x14ac:dyDescent="0.25">
      <c r="A534" s="176" t="str">
        <f t="shared" si="16"/>
        <v>202205</v>
      </c>
      <c r="B534" s="177">
        <f>'Prep Partner Performance'!AE$2</f>
        <v>2022</v>
      </c>
      <c r="C534" s="178" t="str">
        <f>'Prep Partner Performance'!Z$2</f>
        <v>05</v>
      </c>
      <c r="D534" s="176">
        <f>'Prep Partner Performance'!G$2</f>
        <v>14943</v>
      </c>
      <c r="E534" s="175" t="str">
        <f>'Prep Partner Performance'!C$2</f>
        <v>Kisima Health Centre</v>
      </c>
      <c r="F534" s="201">
        <f>'Monthly Prep'!B$186</f>
        <v>0</v>
      </c>
      <c r="G534" s="201" t="str">
        <f>'Monthly Prep'!C190</f>
        <v>Too many HIV Tests</v>
      </c>
      <c r="H534" s="201" t="str">
        <f>'Monthly Prep'!D190</f>
        <v>MP01-182</v>
      </c>
      <c r="I534" s="201">
        <f>'Monthly Prep'!E190</f>
        <v>0</v>
      </c>
      <c r="J534" s="201">
        <f>'Monthly Prep'!F190</f>
        <v>0</v>
      </c>
      <c r="K534" s="201">
        <f>'Monthly Prep'!G190</f>
        <v>0</v>
      </c>
      <c r="L534" s="201">
        <f>'Monthly Prep'!H190</f>
        <v>0</v>
      </c>
      <c r="M534" s="201">
        <f>'Monthly Prep'!I190</f>
        <v>0</v>
      </c>
      <c r="N534" s="201">
        <f>'Monthly Prep'!J190</f>
        <v>0</v>
      </c>
      <c r="O534" s="201">
        <f>'Monthly Prep'!K190</f>
        <v>0</v>
      </c>
      <c r="P534" s="201">
        <f>'Monthly Prep'!L190</f>
        <v>0</v>
      </c>
      <c r="Q534" s="201">
        <f>'Monthly Prep'!M190</f>
        <v>0</v>
      </c>
      <c r="R534" s="201">
        <f>'Monthly Prep'!N190</f>
        <v>0</v>
      </c>
      <c r="S534" s="201">
        <f>'Monthly Prep'!O190</f>
        <v>0</v>
      </c>
      <c r="T534" s="201">
        <f>'Monthly Prep'!P190</f>
        <v>0</v>
      </c>
      <c r="U534" s="201">
        <f>'Monthly Prep'!Q190</f>
        <v>0</v>
      </c>
      <c r="V534" s="201">
        <f>'Monthly Prep'!R190</f>
        <v>0</v>
      </c>
      <c r="W534" s="201">
        <f>'Monthly Prep'!S190</f>
        <v>0</v>
      </c>
      <c r="X534" s="201">
        <f>'Monthly Prep'!T190</f>
        <v>0</v>
      </c>
      <c r="Y534" s="201">
        <f>'Monthly Prep'!U190</f>
        <v>0</v>
      </c>
      <c r="Z534" s="201">
        <f>'Monthly Prep'!V190</f>
        <v>0</v>
      </c>
      <c r="AA534" s="201">
        <f>'Monthly Prep'!W190</f>
        <v>0</v>
      </c>
      <c r="AB534" s="201">
        <f>'Monthly Prep'!X190</f>
        <v>0</v>
      </c>
      <c r="AC534" s="201">
        <f>'Monthly Prep'!Y190</f>
        <v>0</v>
      </c>
      <c r="AD534" s="201">
        <f>'Monthly Prep'!Z190</f>
        <v>0</v>
      </c>
      <c r="AE534" s="201">
        <f>'Monthly Prep'!AA190</f>
        <v>0</v>
      </c>
      <c r="AF534" s="201">
        <f>'Monthly Prep'!AB190</f>
        <v>0</v>
      </c>
      <c r="AG534" s="201">
        <f>'Monthly Prep'!AC190</f>
        <v>0</v>
      </c>
      <c r="AH534" s="201">
        <f>'Monthly Prep'!AD190</f>
        <v>0</v>
      </c>
      <c r="AI534" s="201">
        <f>'Monthly Prep'!AE190</f>
        <v>0</v>
      </c>
      <c r="AJ534" s="201">
        <f>'Monthly Prep'!AF190</f>
        <v>0</v>
      </c>
      <c r="AK534" s="201">
        <f>'Monthly Prep'!AG190</f>
        <v>0</v>
      </c>
      <c r="AL534" s="201">
        <f>'Monthly Prep'!AH190</f>
        <v>0</v>
      </c>
      <c r="AM534" s="184">
        <f t="shared" si="17"/>
        <v>0</v>
      </c>
      <c r="AN534" s="185" t="str">
        <f>'Monthly Prep'!B$3</f>
        <v>Monthly Prep Reporting Tool 1.0.1</v>
      </c>
      <c r="AO534" s="197">
        <f>'Monthly Prep'!AH190</f>
        <v>0</v>
      </c>
    </row>
    <row r="535" spans="1:41" x14ac:dyDescent="0.25">
      <c r="A535" s="176" t="str">
        <f t="shared" si="16"/>
        <v>202205</v>
      </c>
      <c r="B535" s="177">
        <f>'Prep Partner Performance'!AE$2</f>
        <v>2022</v>
      </c>
      <c r="C535" s="178" t="str">
        <f>'Prep Partner Performance'!Z$2</f>
        <v>05</v>
      </c>
      <c r="D535" s="176">
        <f>'Prep Partner Performance'!G$2</f>
        <v>14943</v>
      </c>
      <c r="E535" s="175" t="str">
        <f>'Prep Partner Performance'!C$2</f>
        <v>Kisima Health Centre</v>
      </c>
      <c r="F535" s="201">
        <f>'Monthly Prep'!B$186</f>
        <v>0</v>
      </c>
      <c r="G535" s="201" t="str">
        <f>'Monthly Prep'!C191</f>
        <v>Partner Refusal</v>
      </c>
      <c r="H535" s="201" t="str">
        <f>'Monthly Prep'!D191</f>
        <v>MP01-183</v>
      </c>
      <c r="I535" s="201">
        <f>'Monthly Prep'!E191</f>
        <v>0</v>
      </c>
      <c r="J535" s="201">
        <f>'Monthly Prep'!F191</f>
        <v>0</v>
      </c>
      <c r="K535" s="201">
        <f>'Monthly Prep'!G191</f>
        <v>0</v>
      </c>
      <c r="L535" s="201">
        <f>'Monthly Prep'!H191</f>
        <v>0</v>
      </c>
      <c r="M535" s="201">
        <f>'Monthly Prep'!I191</f>
        <v>0</v>
      </c>
      <c r="N535" s="201">
        <f>'Monthly Prep'!J191</f>
        <v>0</v>
      </c>
      <c r="O535" s="201">
        <f>'Monthly Prep'!K191</f>
        <v>0</v>
      </c>
      <c r="P535" s="201">
        <f>'Monthly Prep'!L191</f>
        <v>0</v>
      </c>
      <c r="Q535" s="201">
        <f>'Monthly Prep'!M191</f>
        <v>0</v>
      </c>
      <c r="R535" s="201">
        <f>'Monthly Prep'!N191</f>
        <v>0</v>
      </c>
      <c r="S535" s="201">
        <f>'Monthly Prep'!O191</f>
        <v>0</v>
      </c>
      <c r="T535" s="201">
        <f>'Monthly Prep'!P191</f>
        <v>0</v>
      </c>
      <c r="U535" s="201">
        <f>'Monthly Prep'!Q191</f>
        <v>0</v>
      </c>
      <c r="V535" s="201">
        <f>'Monthly Prep'!R191</f>
        <v>0</v>
      </c>
      <c r="W535" s="201">
        <f>'Monthly Prep'!S191</f>
        <v>0</v>
      </c>
      <c r="X535" s="201">
        <f>'Monthly Prep'!T191</f>
        <v>0</v>
      </c>
      <c r="Y535" s="201">
        <f>'Monthly Prep'!U191</f>
        <v>0</v>
      </c>
      <c r="Z535" s="201">
        <f>'Monthly Prep'!V191</f>
        <v>0</v>
      </c>
      <c r="AA535" s="201">
        <f>'Monthly Prep'!W191</f>
        <v>0</v>
      </c>
      <c r="AB535" s="201">
        <f>'Monthly Prep'!X191</f>
        <v>0</v>
      </c>
      <c r="AC535" s="201">
        <f>'Monthly Prep'!Y191</f>
        <v>0</v>
      </c>
      <c r="AD535" s="201">
        <f>'Monthly Prep'!Z191</f>
        <v>0</v>
      </c>
      <c r="AE535" s="201">
        <f>'Monthly Prep'!AA191</f>
        <v>0</v>
      </c>
      <c r="AF535" s="201">
        <f>'Monthly Prep'!AB191</f>
        <v>0</v>
      </c>
      <c r="AG535" s="201">
        <f>'Monthly Prep'!AC191</f>
        <v>0</v>
      </c>
      <c r="AH535" s="201">
        <f>'Monthly Prep'!AD191</f>
        <v>0</v>
      </c>
      <c r="AI535" s="201">
        <f>'Monthly Prep'!AE191</f>
        <v>0</v>
      </c>
      <c r="AJ535" s="201">
        <f>'Monthly Prep'!AF191</f>
        <v>0</v>
      </c>
      <c r="AK535" s="201">
        <f>'Monthly Prep'!AG191</f>
        <v>0</v>
      </c>
      <c r="AL535" s="201">
        <f>'Monthly Prep'!AH191</f>
        <v>0</v>
      </c>
      <c r="AM535" s="184">
        <f t="shared" si="17"/>
        <v>0</v>
      </c>
      <c r="AN535" s="185" t="str">
        <f>'Monthly Prep'!B$3</f>
        <v>Monthly Prep Reporting Tool 1.0.1</v>
      </c>
      <c r="AO535" s="197">
        <f>'Monthly Prep'!AH191</f>
        <v>0</v>
      </c>
    </row>
    <row r="536" spans="1:41" x14ac:dyDescent="0.25">
      <c r="A536" s="176" t="str">
        <f t="shared" si="16"/>
        <v>202205</v>
      </c>
      <c r="B536" s="177">
        <f>'Prep Partner Performance'!AE$2</f>
        <v>2022</v>
      </c>
      <c r="C536" s="178" t="str">
        <f>'Prep Partner Performance'!Z$2</f>
        <v>05</v>
      </c>
      <c r="D536" s="176">
        <f>'Prep Partner Performance'!G$2</f>
        <v>14943</v>
      </c>
      <c r="E536" s="175" t="str">
        <f>'Prep Partner Performance'!C$2</f>
        <v>Kisima Health Centre</v>
      </c>
      <c r="F536" s="201">
        <f>'Monthly Prep'!B$186</f>
        <v>0</v>
      </c>
      <c r="G536" s="201" t="str">
        <f>'Monthly Prep'!C192</f>
        <v>Partner Violence</v>
      </c>
      <c r="H536" s="201" t="str">
        <f>'Monthly Prep'!D192</f>
        <v>MP01-184</v>
      </c>
      <c r="I536" s="201">
        <f>'Monthly Prep'!E192</f>
        <v>0</v>
      </c>
      <c r="J536" s="201">
        <f>'Monthly Prep'!F192</f>
        <v>0</v>
      </c>
      <c r="K536" s="201">
        <f>'Monthly Prep'!G192</f>
        <v>0</v>
      </c>
      <c r="L536" s="201">
        <f>'Monthly Prep'!H192</f>
        <v>0</v>
      </c>
      <c r="M536" s="201">
        <f>'Monthly Prep'!I192</f>
        <v>0</v>
      </c>
      <c r="N536" s="201">
        <f>'Monthly Prep'!J192</f>
        <v>0</v>
      </c>
      <c r="O536" s="201">
        <f>'Monthly Prep'!K192</f>
        <v>0</v>
      </c>
      <c r="P536" s="201">
        <f>'Monthly Prep'!L192</f>
        <v>0</v>
      </c>
      <c r="Q536" s="201">
        <f>'Monthly Prep'!M192</f>
        <v>0</v>
      </c>
      <c r="R536" s="201">
        <f>'Monthly Prep'!N192</f>
        <v>0</v>
      </c>
      <c r="S536" s="201">
        <f>'Monthly Prep'!O192</f>
        <v>0</v>
      </c>
      <c r="T536" s="201">
        <f>'Monthly Prep'!P192</f>
        <v>0</v>
      </c>
      <c r="U536" s="201">
        <f>'Monthly Prep'!Q192</f>
        <v>0</v>
      </c>
      <c r="V536" s="201">
        <f>'Monthly Prep'!R192</f>
        <v>0</v>
      </c>
      <c r="W536" s="201">
        <f>'Monthly Prep'!S192</f>
        <v>0</v>
      </c>
      <c r="X536" s="201">
        <f>'Monthly Prep'!T192</f>
        <v>0</v>
      </c>
      <c r="Y536" s="201">
        <f>'Monthly Prep'!U192</f>
        <v>0</v>
      </c>
      <c r="Z536" s="201">
        <f>'Monthly Prep'!V192</f>
        <v>0</v>
      </c>
      <c r="AA536" s="201">
        <f>'Monthly Prep'!W192</f>
        <v>0</v>
      </c>
      <c r="AB536" s="201">
        <f>'Monthly Prep'!X192</f>
        <v>0</v>
      </c>
      <c r="AC536" s="201">
        <f>'Monthly Prep'!Y192</f>
        <v>0</v>
      </c>
      <c r="AD536" s="201">
        <f>'Monthly Prep'!Z192</f>
        <v>0</v>
      </c>
      <c r="AE536" s="201">
        <f>'Monthly Prep'!AA192</f>
        <v>0</v>
      </c>
      <c r="AF536" s="201">
        <f>'Monthly Prep'!AB192</f>
        <v>0</v>
      </c>
      <c r="AG536" s="201">
        <f>'Monthly Prep'!AC192</f>
        <v>0</v>
      </c>
      <c r="AH536" s="201">
        <f>'Monthly Prep'!AD192</f>
        <v>0</v>
      </c>
      <c r="AI536" s="201">
        <f>'Monthly Prep'!AE192</f>
        <v>0</v>
      </c>
      <c r="AJ536" s="201">
        <f>'Monthly Prep'!AF192</f>
        <v>0</v>
      </c>
      <c r="AK536" s="201">
        <f>'Monthly Prep'!AG192</f>
        <v>0</v>
      </c>
      <c r="AL536" s="201">
        <f>'Monthly Prep'!AH192</f>
        <v>0</v>
      </c>
      <c r="AM536" s="184">
        <f t="shared" si="17"/>
        <v>0</v>
      </c>
      <c r="AN536" s="185" t="str">
        <f>'Monthly Prep'!B$3</f>
        <v>Monthly Prep Reporting Tool 1.0.1</v>
      </c>
      <c r="AO536" s="197">
        <f>'Monthly Prep'!AH192</f>
        <v>0</v>
      </c>
    </row>
    <row r="537" spans="1:41" x14ac:dyDescent="0.25">
      <c r="A537" s="176" t="str">
        <f t="shared" si="16"/>
        <v>202205</v>
      </c>
      <c r="B537" s="177">
        <f>'Prep Partner Performance'!AE$2</f>
        <v>2022</v>
      </c>
      <c r="C537" s="178" t="str">
        <f>'Prep Partner Performance'!Z$2</f>
        <v>05</v>
      </c>
      <c r="D537" s="176">
        <f>'Prep Partner Performance'!G$2</f>
        <v>14943</v>
      </c>
      <c r="E537" s="175" t="str">
        <f>'Prep Partner Performance'!C$2</f>
        <v>Kisima Health Centre</v>
      </c>
      <c r="F537" s="201">
        <f>'Monthly Prep'!B$186</f>
        <v>0</v>
      </c>
      <c r="G537" s="201" t="str">
        <f>'Monthly Prep'!C193</f>
        <v>Died</v>
      </c>
      <c r="H537" s="201" t="str">
        <f>'Monthly Prep'!D193</f>
        <v>MP01-185</v>
      </c>
      <c r="I537" s="201">
        <f>'Monthly Prep'!E193</f>
        <v>0</v>
      </c>
      <c r="J537" s="201">
        <f>'Monthly Prep'!F193</f>
        <v>0</v>
      </c>
      <c r="K537" s="201">
        <f>'Monthly Prep'!G193</f>
        <v>0</v>
      </c>
      <c r="L537" s="201">
        <f>'Monthly Prep'!H193</f>
        <v>0</v>
      </c>
      <c r="M537" s="201">
        <f>'Monthly Prep'!I193</f>
        <v>0</v>
      </c>
      <c r="N537" s="201">
        <f>'Monthly Prep'!J193</f>
        <v>0</v>
      </c>
      <c r="O537" s="201">
        <f>'Monthly Prep'!K193</f>
        <v>0</v>
      </c>
      <c r="P537" s="201">
        <f>'Monthly Prep'!L193</f>
        <v>0</v>
      </c>
      <c r="Q537" s="201">
        <f>'Monthly Prep'!M193</f>
        <v>0</v>
      </c>
      <c r="R537" s="201">
        <f>'Monthly Prep'!N193</f>
        <v>0</v>
      </c>
      <c r="S537" s="201">
        <f>'Monthly Prep'!O193</f>
        <v>0</v>
      </c>
      <c r="T537" s="201">
        <f>'Monthly Prep'!P193</f>
        <v>0</v>
      </c>
      <c r="U537" s="201">
        <f>'Monthly Prep'!Q193</f>
        <v>0</v>
      </c>
      <c r="V537" s="201">
        <f>'Monthly Prep'!R193</f>
        <v>0</v>
      </c>
      <c r="W537" s="201">
        <f>'Monthly Prep'!S193</f>
        <v>0</v>
      </c>
      <c r="X537" s="201">
        <f>'Monthly Prep'!T193</f>
        <v>0</v>
      </c>
      <c r="Y537" s="201">
        <f>'Monthly Prep'!U193</f>
        <v>0</v>
      </c>
      <c r="Z537" s="201">
        <f>'Monthly Prep'!V193</f>
        <v>0</v>
      </c>
      <c r="AA537" s="201">
        <f>'Monthly Prep'!W193</f>
        <v>0</v>
      </c>
      <c r="AB537" s="201">
        <f>'Monthly Prep'!X193</f>
        <v>0</v>
      </c>
      <c r="AC537" s="201">
        <f>'Monthly Prep'!Y193</f>
        <v>0</v>
      </c>
      <c r="AD537" s="201">
        <f>'Monthly Prep'!Z193</f>
        <v>0</v>
      </c>
      <c r="AE537" s="201">
        <f>'Monthly Prep'!AA193</f>
        <v>0</v>
      </c>
      <c r="AF537" s="201">
        <f>'Monthly Prep'!AB193</f>
        <v>0</v>
      </c>
      <c r="AG537" s="201">
        <f>'Monthly Prep'!AC193</f>
        <v>0</v>
      </c>
      <c r="AH537" s="201">
        <f>'Monthly Prep'!AD193</f>
        <v>0</v>
      </c>
      <c r="AI537" s="201">
        <f>'Monthly Prep'!AE193</f>
        <v>0</v>
      </c>
      <c r="AJ537" s="201">
        <f>'Monthly Prep'!AF193</f>
        <v>0</v>
      </c>
      <c r="AK537" s="201">
        <f>'Monthly Prep'!AG193</f>
        <v>0</v>
      </c>
      <c r="AL537" s="201">
        <f>'Monthly Prep'!AH193</f>
        <v>0</v>
      </c>
      <c r="AM537" s="184">
        <f t="shared" si="17"/>
        <v>0</v>
      </c>
      <c r="AN537" s="185" t="str">
        <f>'Monthly Prep'!B$3</f>
        <v>Monthly Prep Reporting Tool 1.0.1</v>
      </c>
      <c r="AO537" s="197">
        <f>'Monthly Prep'!AH193</f>
        <v>0</v>
      </c>
    </row>
    <row r="538" spans="1:41" x14ac:dyDescent="0.25">
      <c r="A538" s="176" t="str">
        <f t="shared" si="16"/>
        <v>202205</v>
      </c>
      <c r="B538" s="177">
        <f>'Prep Partner Performance'!AE$2</f>
        <v>2022</v>
      </c>
      <c r="C538" s="178" t="str">
        <f>'Prep Partner Performance'!Z$2</f>
        <v>05</v>
      </c>
      <c r="D538" s="176">
        <f>'Prep Partner Performance'!G$2</f>
        <v>14943</v>
      </c>
      <c r="E538" s="175" t="str">
        <f>'Prep Partner Performance'!C$2</f>
        <v>Kisima Health Centre</v>
      </c>
      <c r="F538" s="201">
        <f>'Monthly Prep'!B$186</f>
        <v>0</v>
      </c>
      <c r="G538" s="201" t="str">
        <f>'Monthly Prep'!C194</f>
        <v>Transfer Outs</v>
      </c>
      <c r="H538" s="201" t="str">
        <f>'Monthly Prep'!D194</f>
        <v>MP01-186</v>
      </c>
      <c r="I538" s="201">
        <f>'Monthly Prep'!E194</f>
        <v>0</v>
      </c>
      <c r="J538" s="201">
        <f>'Monthly Prep'!F194</f>
        <v>0</v>
      </c>
      <c r="K538" s="201">
        <f>'Monthly Prep'!G194</f>
        <v>0</v>
      </c>
      <c r="L538" s="201">
        <f>'Monthly Prep'!H194</f>
        <v>0</v>
      </c>
      <c r="M538" s="201">
        <f>'Monthly Prep'!I194</f>
        <v>0</v>
      </c>
      <c r="N538" s="201">
        <f>'Monthly Prep'!J194</f>
        <v>0</v>
      </c>
      <c r="O538" s="201">
        <f>'Monthly Prep'!K194</f>
        <v>0</v>
      </c>
      <c r="P538" s="201">
        <f>'Monthly Prep'!L194</f>
        <v>0</v>
      </c>
      <c r="Q538" s="201">
        <f>'Monthly Prep'!M194</f>
        <v>0</v>
      </c>
      <c r="R538" s="201">
        <f>'Monthly Prep'!N194</f>
        <v>0</v>
      </c>
      <c r="S538" s="201">
        <f>'Monthly Prep'!O194</f>
        <v>0</v>
      </c>
      <c r="T538" s="201">
        <f>'Monthly Prep'!P194</f>
        <v>0</v>
      </c>
      <c r="U538" s="201">
        <f>'Monthly Prep'!Q194</f>
        <v>0</v>
      </c>
      <c r="V538" s="201">
        <f>'Monthly Prep'!R194</f>
        <v>0</v>
      </c>
      <c r="W538" s="201">
        <f>'Monthly Prep'!S194</f>
        <v>0</v>
      </c>
      <c r="X538" s="201">
        <f>'Monthly Prep'!T194</f>
        <v>0</v>
      </c>
      <c r="Y538" s="201">
        <f>'Monthly Prep'!U194</f>
        <v>0</v>
      </c>
      <c r="Z538" s="201">
        <f>'Monthly Prep'!V194</f>
        <v>0</v>
      </c>
      <c r="AA538" s="201">
        <f>'Monthly Prep'!W194</f>
        <v>0</v>
      </c>
      <c r="AB538" s="201">
        <f>'Monthly Prep'!X194</f>
        <v>0</v>
      </c>
      <c r="AC538" s="201">
        <f>'Monthly Prep'!Y194</f>
        <v>0</v>
      </c>
      <c r="AD538" s="201">
        <f>'Monthly Prep'!Z194</f>
        <v>0</v>
      </c>
      <c r="AE538" s="201">
        <f>'Monthly Prep'!AA194</f>
        <v>0</v>
      </c>
      <c r="AF538" s="201">
        <f>'Monthly Prep'!AB194</f>
        <v>0</v>
      </c>
      <c r="AG538" s="201">
        <f>'Monthly Prep'!AC194</f>
        <v>0</v>
      </c>
      <c r="AH538" s="201">
        <f>'Monthly Prep'!AD194</f>
        <v>0</v>
      </c>
      <c r="AI538" s="201">
        <f>'Monthly Prep'!AE194</f>
        <v>0</v>
      </c>
      <c r="AJ538" s="201">
        <f>'Monthly Prep'!AF194</f>
        <v>0</v>
      </c>
      <c r="AK538" s="201">
        <f>'Monthly Prep'!AG194</f>
        <v>0</v>
      </c>
      <c r="AL538" s="201">
        <f>'Monthly Prep'!AH194</f>
        <v>0</v>
      </c>
      <c r="AM538" s="184">
        <f t="shared" si="17"/>
        <v>0</v>
      </c>
      <c r="AN538" s="185" t="str">
        <f>'Monthly Prep'!B$3</f>
        <v>Monthly Prep Reporting Tool 1.0.1</v>
      </c>
      <c r="AO538" s="197">
        <f>'Monthly Prep'!AH194</f>
        <v>0</v>
      </c>
    </row>
    <row r="539" spans="1:41" x14ac:dyDescent="0.25">
      <c r="A539" s="176" t="str">
        <f t="shared" si="16"/>
        <v>202205</v>
      </c>
      <c r="B539" s="177">
        <f>'Prep Partner Performance'!AE$2</f>
        <v>2022</v>
      </c>
      <c r="C539" s="178" t="str">
        <f>'Prep Partner Performance'!Z$2</f>
        <v>05</v>
      </c>
      <c r="D539" s="176">
        <f>'Prep Partner Performance'!G$2</f>
        <v>14943</v>
      </c>
      <c r="E539" s="175" t="str">
        <f>'Prep Partner Performance'!C$2</f>
        <v>Kisima Health Centre</v>
      </c>
      <c r="F539" s="201">
        <f>'Monthly Prep'!B$186</f>
        <v>0</v>
      </c>
      <c r="G539" s="201" t="str">
        <f>'Monthly Prep'!C195</f>
        <v>Missed Drugs Pick ups</v>
      </c>
      <c r="H539" s="201" t="str">
        <f>'Monthly Prep'!D195</f>
        <v>MP01-187</v>
      </c>
      <c r="I539" s="201">
        <f>'Monthly Prep'!E195</f>
        <v>0</v>
      </c>
      <c r="J539" s="201">
        <f>'Monthly Prep'!F195</f>
        <v>0</v>
      </c>
      <c r="K539" s="201">
        <f>'Monthly Prep'!G195</f>
        <v>0</v>
      </c>
      <c r="L539" s="201">
        <f>'Monthly Prep'!H195</f>
        <v>0</v>
      </c>
      <c r="M539" s="201">
        <f>'Monthly Prep'!I195</f>
        <v>0</v>
      </c>
      <c r="N539" s="201">
        <f>'Monthly Prep'!J195</f>
        <v>0</v>
      </c>
      <c r="O539" s="201">
        <f>'Monthly Prep'!K195</f>
        <v>0</v>
      </c>
      <c r="P539" s="201">
        <f>'Monthly Prep'!L195</f>
        <v>0</v>
      </c>
      <c r="Q539" s="201">
        <f>'Monthly Prep'!M195</f>
        <v>0</v>
      </c>
      <c r="R539" s="201">
        <f>'Monthly Prep'!N195</f>
        <v>0</v>
      </c>
      <c r="S539" s="201">
        <f>'Monthly Prep'!O195</f>
        <v>0</v>
      </c>
      <c r="T539" s="201">
        <f>'Monthly Prep'!P195</f>
        <v>0</v>
      </c>
      <c r="U539" s="201">
        <f>'Monthly Prep'!Q195</f>
        <v>0</v>
      </c>
      <c r="V539" s="201">
        <f>'Monthly Prep'!R195</f>
        <v>0</v>
      </c>
      <c r="W539" s="201">
        <f>'Monthly Prep'!S195</f>
        <v>0</v>
      </c>
      <c r="X539" s="201">
        <f>'Monthly Prep'!T195</f>
        <v>0</v>
      </c>
      <c r="Y539" s="201">
        <f>'Monthly Prep'!U195</f>
        <v>0</v>
      </c>
      <c r="Z539" s="201">
        <f>'Monthly Prep'!V195</f>
        <v>0</v>
      </c>
      <c r="AA539" s="201">
        <f>'Monthly Prep'!W195</f>
        <v>0</v>
      </c>
      <c r="AB539" s="201">
        <f>'Monthly Prep'!X195</f>
        <v>0</v>
      </c>
      <c r="AC539" s="201">
        <f>'Monthly Prep'!Y195</f>
        <v>0</v>
      </c>
      <c r="AD539" s="201">
        <f>'Monthly Prep'!Z195</f>
        <v>0</v>
      </c>
      <c r="AE539" s="201">
        <f>'Monthly Prep'!AA195</f>
        <v>0</v>
      </c>
      <c r="AF539" s="201">
        <f>'Monthly Prep'!AB195</f>
        <v>0</v>
      </c>
      <c r="AG539" s="201">
        <f>'Monthly Prep'!AC195</f>
        <v>0</v>
      </c>
      <c r="AH539" s="201">
        <f>'Monthly Prep'!AD195</f>
        <v>0</v>
      </c>
      <c r="AI539" s="201">
        <f>'Monthly Prep'!AE195</f>
        <v>0</v>
      </c>
      <c r="AJ539" s="201">
        <f>'Monthly Prep'!AF195</f>
        <v>0</v>
      </c>
      <c r="AK539" s="201">
        <f>'Monthly Prep'!AG195</f>
        <v>0</v>
      </c>
      <c r="AL539" s="201">
        <f>'Monthly Prep'!AH195</f>
        <v>0</v>
      </c>
      <c r="AM539" s="184">
        <f t="shared" si="17"/>
        <v>0</v>
      </c>
      <c r="AN539" s="185" t="str">
        <f>'Monthly Prep'!B$3</f>
        <v>Monthly Prep Reporting Tool 1.0.1</v>
      </c>
      <c r="AO539" s="197">
        <f>'Monthly Prep'!AH195</f>
        <v>0</v>
      </c>
    </row>
    <row r="540" spans="1:41" x14ac:dyDescent="0.25">
      <c r="A540" s="176" t="str">
        <f t="shared" si="16"/>
        <v>202205</v>
      </c>
      <c r="B540" s="177">
        <f>'Prep Partner Performance'!AE$2</f>
        <v>2022</v>
      </c>
      <c r="C540" s="178" t="str">
        <f>'Prep Partner Performance'!Z$2</f>
        <v>05</v>
      </c>
      <c r="D540" s="176">
        <f>'Prep Partner Performance'!G$2</f>
        <v>14943</v>
      </c>
      <c r="E540" s="175" t="str">
        <f>'Prep Partner Performance'!C$2</f>
        <v>Kisima Health Centre</v>
      </c>
      <c r="F540" s="201">
        <f>'Monthly Prep'!B$186</f>
        <v>0</v>
      </c>
      <c r="G540" s="201" t="str">
        <f>'Monthly Prep'!C196</f>
        <v xml:space="preserve"> Any Other Reason</v>
      </c>
      <c r="H540" s="201" t="str">
        <f>'Monthly Prep'!D196</f>
        <v>MP01-188</v>
      </c>
      <c r="I540" s="201">
        <f>'Monthly Prep'!E196</f>
        <v>0</v>
      </c>
      <c r="J540" s="201">
        <f>'Monthly Prep'!F196</f>
        <v>0</v>
      </c>
      <c r="K540" s="201">
        <f>'Monthly Prep'!G196</f>
        <v>0</v>
      </c>
      <c r="L540" s="201">
        <f>'Monthly Prep'!H196</f>
        <v>0</v>
      </c>
      <c r="M540" s="201">
        <f>'Monthly Prep'!I196</f>
        <v>0</v>
      </c>
      <c r="N540" s="201">
        <f>'Monthly Prep'!J196</f>
        <v>0</v>
      </c>
      <c r="O540" s="201">
        <f>'Monthly Prep'!K196</f>
        <v>0</v>
      </c>
      <c r="P540" s="201">
        <f>'Monthly Prep'!L196</f>
        <v>0</v>
      </c>
      <c r="Q540" s="201">
        <f>'Monthly Prep'!M196</f>
        <v>0</v>
      </c>
      <c r="R540" s="201">
        <f>'Monthly Prep'!N196</f>
        <v>0</v>
      </c>
      <c r="S540" s="201">
        <f>'Monthly Prep'!O196</f>
        <v>0</v>
      </c>
      <c r="T540" s="201">
        <f>'Monthly Prep'!P196</f>
        <v>0</v>
      </c>
      <c r="U540" s="201">
        <f>'Monthly Prep'!Q196</f>
        <v>0</v>
      </c>
      <c r="V540" s="201">
        <f>'Monthly Prep'!R196</f>
        <v>0</v>
      </c>
      <c r="W540" s="201">
        <f>'Monthly Prep'!S196</f>
        <v>0</v>
      </c>
      <c r="X540" s="201">
        <f>'Monthly Prep'!T196</f>
        <v>0</v>
      </c>
      <c r="Y540" s="201">
        <f>'Monthly Prep'!U196</f>
        <v>0</v>
      </c>
      <c r="Z540" s="201">
        <f>'Monthly Prep'!V196</f>
        <v>0</v>
      </c>
      <c r="AA540" s="201">
        <f>'Monthly Prep'!W196</f>
        <v>0</v>
      </c>
      <c r="AB540" s="201">
        <f>'Monthly Prep'!X196</f>
        <v>0</v>
      </c>
      <c r="AC540" s="201">
        <f>'Monthly Prep'!Y196</f>
        <v>0</v>
      </c>
      <c r="AD540" s="201">
        <f>'Monthly Prep'!Z196</f>
        <v>0</v>
      </c>
      <c r="AE540" s="201">
        <f>'Monthly Prep'!AA196</f>
        <v>0</v>
      </c>
      <c r="AF540" s="201">
        <f>'Monthly Prep'!AB196</f>
        <v>0</v>
      </c>
      <c r="AG540" s="201">
        <f>'Monthly Prep'!AC196</f>
        <v>0</v>
      </c>
      <c r="AH540" s="201">
        <f>'Monthly Prep'!AD196</f>
        <v>0</v>
      </c>
      <c r="AI540" s="201">
        <f>'Monthly Prep'!AE196</f>
        <v>0</v>
      </c>
      <c r="AJ540" s="201">
        <f>'Monthly Prep'!AF196</f>
        <v>0</v>
      </c>
      <c r="AK540" s="201">
        <f>'Monthly Prep'!AG196</f>
        <v>0</v>
      </c>
      <c r="AL540" s="201">
        <f>'Monthly Prep'!AH196</f>
        <v>0</v>
      </c>
      <c r="AM540" s="184">
        <f t="shared" si="17"/>
        <v>0</v>
      </c>
      <c r="AN540" s="185" t="str">
        <f>'Monthly Prep'!B$3</f>
        <v>Monthly Prep Reporting Tool 1.0.1</v>
      </c>
      <c r="AO540" s="197">
        <f>'Monthly Prep'!AH196</f>
        <v>0</v>
      </c>
    </row>
    <row r="541" spans="1:41" x14ac:dyDescent="0.25">
      <c r="A541" s="176" t="str">
        <f t="shared" si="16"/>
        <v>202205</v>
      </c>
      <c r="B541" s="177">
        <f>'Prep Partner Performance'!AE$2</f>
        <v>2022</v>
      </c>
      <c r="C541" s="178" t="str">
        <f>'Prep Partner Performance'!Z$2</f>
        <v>05</v>
      </c>
      <c r="D541" s="176">
        <f>'Prep Partner Performance'!G$2</f>
        <v>14943</v>
      </c>
      <c r="E541" s="175" t="str">
        <f>'Prep Partner Performance'!C$2</f>
        <v>Kisima Health Centre</v>
      </c>
      <c r="F541" s="201">
        <f>'Monthly Prep'!B$186</f>
        <v>0</v>
      </c>
      <c r="G541" s="201" t="str">
        <f>'Monthly Prep'!C199</f>
        <v>Fear of side effects</v>
      </c>
      <c r="H541" s="201" t="str">
        <f>'Monthly Prep'!D199</f>
        <v>MP01-190</v>
      </c>
      <c r="I541" s="201">
        <f>'Monthly Prep'!E199</f>
        <v>0</v>
      </c>
      <c r="J541" s="201">
        <f>'Monthly Prep'!F199</f>
        <v>0</v>
      </c>
      <c r="K541" s="201">
        <f>'Monthly Prep'!G199</f>
        <v>0</v>
      </c>
      <c r="L541" s="201">
        <f>'Monthly Prep'!H199</f>
        <v>0</v>
      </c>
      <c r="M541" s="201">
        <f>'Monthly Prep'!I199</f>
        <v>0</v>
      </c>
      <c r="N541" s="201">
        <f>'Monthly Prep'!J199</f>
        <v>0</v>
      </c>
      <c r="O541" s="201">
        <f>'Monthly Prep'!K199</f>
        <v>0</v>
      </c>
      <c r="P541" s="201">
        <f>'Monthly Prep'!L199</f>
        <v>0</v>
      </c>
      <c r="Q541" s="201">
        <f>'Monthly Prep'!M199</f>
        <v>0</v>
      </c>
      <c r="R541" s="201">
        <f>'Monthly Prep'!N199</f>
        <v>0</v>
      </c>
      <c r="S541" s="201">
        <f>'Monthly Prep'!O199</f>
        <v>0</v>
      </c>
      <c r="T541" s="201">
        <f>'Monthly Prep'!P199</f>
        <v>0</v>
      </c>
      <c r="U541" s="201">
        <f>'Monthly Prep'!Q199</f>
        <v>0</v>
      </c>
      <c r="V541" s="201">
        <f>'Monthly Prep'!R199</f>
        <v>0</v>
      </c>
      <c r="W541" s="201">
        <f>'Monthly Prep'!S199</f>
        <v>0</v>
      </c>
      <c r="X541" s="201">
        <f>'Monthly Prep'!T199</f>
        <v>0</v>
      </c>
      <c r="Y541" s="201">
        <f>'Monthly Prep'!U199</f>
        <v>0</v>
      </c>
      <c r="Z541" s="201">
        <f>'Monthly Prep'!V199</f>
        <v>0</v>
      </c>
      <c r="AA541" s="201">
        <f>'Monthly Prep'!W199</f>
        <v>0</v>
      </c>
      <c r="AB541" s="201">
        <f>'Monthly Prep'!X199</f>
        <v>0</v>
      </c>
      <c r="AC541" s="201">
        <f>'Monthly Prep'!Y199</f>
        <v>0</v>
      </c>
      <c r="AD541" s="201">
        <f>'Monthly Prep'!Z199</f>
        <v>0</v>
      </c>
      <c r="AE541" s="201">
        <f>'Monthly Prep'!AA199</f>
        <v>0</v>
      </c>
      <c r="AF541" s="201">
        <f>'Monthly Prep'!AB199</f>
        <v>0</v>
      </c>
      <c r="AG541" s="201">
        <f>'Monthly Prep'!AC199</f>
        <v>0</v>
      </c>
      <c r="AH541" s="201">
        <f>'Monthly Prep'!AD199</f>
        <v>0</v>
      </c>
      <c r="AI541" s="201">
        <f>'Monthly Prep'!AE199</f>
        <v>0</v>
      </c>
      <c r="AJ541" s="201">
        <f>'Monthly Prep'!AF199</f>
        <v>0</v>
      </c>
      <c r="AK541" s="201">
        <f>'Monthly Prep'!AG199</f>
        <v>0</v>
      </c>
      <c r="AL541" s="201">
        <f>'Monthly Prep'!AH199</f>
        <v>0</v>
      </c>
      <c r="AM541" s="184">
        <f t="shared" si="17"/>
        <v>0</v>
      </c>
      <c r="AN541" s="185" t="str">
        <f>'Monthly Prep'!B$3</f>
        <v>Monthly Prep Reporting Tool 1.0.1</v>
      </c>
      <c r="AO541" s="197">
        <f>'Monthly Prep'!AH199</f>
        <v>0</v>
      </c>
    </row>
    <row r="542" spans="1:41" x14ac:dyDescent="0.25">
      <c r="A542" s="176" t="str">
        <f t="shared" si="16"/>
        <v>202205</v>
      </c>
      <c r="B542" s="177">
        <f>'Prep Partner Performance'!AE$2</f>
        <v>2022</v>
      </c>
      <c r="C542" s="178" t="str">
        <f>'Prep Partner Performance'!Z$2</f>
        <v>05</v>
      </c>
      <c r="D542" s="176">
        <f>'Prep Partner Performance'!G$2</f>
        <v>14943</v>
      </c>
      <c r="E542" s="175" t="str">
        <f>'Prep Partner Performance'!C$2</f>
        <v>Kisima Health Centre</v>
      </c>
      <c r="F542" s="201">
        <f>'Monthly Prep'!B200</f>
        <v>0</v>
      </c>
      <c r="G542" s="201" t="str">
        <f>'Monthly Prep'!C200</f>
        <v>Too many HIV tests</v>
      </c>
      <c r="H542" s="201" t="str">
        <f>'Monthly Prep'!D200</f>
        <v>MP01-191</v>
      </c>
      <c r="I542" s="201">
        <f>'Monthly Prep'!E200</f>
        <v>0</v>
      </c>
      <c r="J542" s="201">
        <f>'Monthly Prep'!F200</f>
        <v>0</v>
      </c>
      <c r="K542" s="201">
        <f>'Monthly Prep'!G200</f>
        <v>0</v>
      </c>
      <c r="L542" s="201">
        <f>'Monthly Prep'!H200</f>
        <v>0</v>
      </c>
      <c r="M542" s="201">
        <f>'Monthly Prep'!I200</f>
        <v>0</v>
      </c>
      <c r="N542" s="201">
        <f>'Monthly Prep'!J200</f>
        <v>0</v>
      </c>
      <c r="O542" s="201">
        <f>'Monthly Prep'!K200</f>
        <v>0</v>
      </c>
      <c r="P542" s="201">
        <f>'Monthly Prep'!L200</f>
        <v>0</v>
      </c>
      <c r="Q542" s="201">
        <f>'Monthly Prep'!M200</f>
        <v>0</v>
      </c>
      <c r="R542" s="201">
        <f>'Monthly Prep'!N200</f>
        <v>0</v>
      </c>
      <c r="S542" s="201">
        <f>'Monthly Prep'!O200</f>
        <v>0</v>
      </c>
      <c r="T542" s="201">
        <f>'Monthly Prep'!P200</f>
        <v>0</v>
      </c>
      <c r="U542" s="201">
        <f>'Monthly Prep'!Q200</f>
        <v>0</v>
      </c>
      <c r="V542" s="201">
        <f>'Monthly Prep'!R200</f>
        <v>0</v>
      </c>
      <c r="W542" s="201">
        <f>'Monthly Prep'!S200</f>
        <v>0</v>
      </c>
      <c r="X542" s="201">
        <f>'Monthly Prep'!T200</f>
        <v>0</v>
      </c>
      <c r="Y542" s="201">
        <f>'Monthly Prep'!U200</f>
        <v>0</v>
      </c>
      <c r="Z542" s="201">
        <f>'Monthly Prep'!V200</f>
        <v>0</v>
      </c>
      <c r="AA542" s="201">
        <f>'Monthly Prep'!W200</f>
        <v>0</v>
      </c>
      <c r="AB542" s="201">
        <f>'Monthly Prep'!X200</f>
        <v>0</v>
      </c>
      <c r="AC542" s="201">
        <f>'Monthly Prep'!Y200</f>
        <v>0</v>
      </c>
      <c r="AD542" s="201">
        <f>'Monthly Prep'!Z200</f>
        <v>0</v>
      </c>
      <c r="AE542" s="201">
        <f>'Monthly Prep'!AA200</f>
        <v>0</v>
      </c>
      <c r="AF542" s="201">
        <f>'Monthly Prep'!AB200</f>
        <v>0</v>
      </c>
      <c r="AG542" s="201">
        <f>'Monthly Prep'!AC200</f>
        <v>0</v>
      </c>
      <c r="AH542" s="201">
        <f>'Monthly Prep'!AD200</f>
        <v>0</v>
      </c>
      <c r="AI542" s="201">
        <f>'Monthly Prep'!AE200</f>
        <v>0</v>
      </c>
      <c r="AJ542" s="201">
        <f>'Monthly Prep'!AF200</f>
        <v>0</v>
      </c>
      <c r="AK542" s="201">
        <f>'Monthly Prep'!AG200</f>
        <v>0</v>
      </c>
      <c r="AL542" s="201">
        <f>'Monthly Prep'!AH200</f>
        <v>0</v>
      </c>
      <c r="AM542" s="184">
        <f t="shared" si="17"/>
        <v>0</v>
      </c>
      <c r="AN542" s="185" t="str">
        <f>'Monthly Prep'!B$3</f>
        <v>Monthly Prep Reporting Tool 1.0.1</v>
      </c>
      <c r="AO542" s="197">
        <f>'Monthly Prep'!AH200</f>
        <v>0</v>
      </c>
    </row>
    <row r="543" spans="1:41" x14ac:dyDescent="0.25">
      <c r="A543" s="176" t="str">
        <f t="shared" si="16"/>
        <v>202205</v>
      </c>
      <c r="B543" s="177">
        <f>'Prep Partner Performance'!AE$2</f>
        <v>2022</v>
      </c>
      <c r="C543" s="178" t="str">
        <f>'Prep Partner Performance'!Z$2</f>
        <v>05</v>
      </c>
      <c r="D543" s="176">
        <f>'Prep Partner Performance'!G$2</f>
        <v>14943</v>
      </c>
      <c r="E543" s="175" t="str">
        <f>'Prep Partner Performance'!C$2</f>
        <v>Kisima Health Centre</v>
      </c>
      <c r="F543" s="201">
        <f>'Monthly Prep'!B203</f>
        <v>0</v>
      </c>
      <c r="G543" s="201" t="str">
        <f>'Monthly Prep'!C203</f>
        <v>Suspects Partner is virally suppressed</v>
      </c>
      <c r="H543" s="201" t="str">
        <f>'Monthly Prep'!D203</f>
        <v>MP01-194</v>
      </c>
      <c r="I543" s="201">
        <f>'Monthly Prep'!E203</f>
        <v>0</v>
      </c>
      <c r="J543" s="201">
        <f>'Monthly Prep'!F203</f>
        <v>0</v>
      </c>
      <c r="K543" s="201">
        <f>'Monthly Prep'!G203</f>
        <v>0</v>
      </c>
      <c r="L543" s="201">
        <f>'Monthly Prep'!H203</f>
        <v>0</v>
      </c>
      <c r="M543" s="201">
        <f>'Monthly Prep'!I203</f>
        <v>0</v>
      </c>
      <c r="N543" s="201">
        <f>'Monthly Prep'!J203</f>
        <v>0</v>
      </c>
      <c r="O543" s="201">
        <f>'Monthly Prep'!K203</f>
        <v>0</v>
      </c>
      <c r="P543" s="201">
        <f>'Monthly Prep'!L203</f>
        <v>0</v>
      </c>
      <c r="Q543" s="201">
        <f>'Monthly Prep'!M203</f>
        <v>0</v>
      </c>
      <c r="R543" s="201">
        <f>'Monthly Prep'!N203</f>
        <v>0</v>
      </c>
      <c r="S543" s="201">
        <f>'Monthly Prep'!O203</f>
        <v>0</v>
      </c>
      <c r="T543" s="201">
        <f>'Monthly Prep'!P203</f>
        <v>0</v>
      </c>
      <c r="U543" s="201">
        <f>'Monthly Prep'!Q203</f>
        <v>0</v>
      </c>
      <c r="V543" s="201">
        <f>'Monthly Prep'!R203</f>
        <v>0</v>
      </c>
      <c r="W543" s="201">
        <f>'Monthly Prep'!S203</f>
        <v>0</v>
      </c>
      <c r="X543" s="201">
        <f>'Monthly Prep'!T203</f>
        <v>0</v>
      </c>
      <c r="Y543" s="201">
        <f>'Monthly Prep'!U203</f>
        <v>0</v>
      </c>
      <c r="Z543" s="201">
        <f>'Monthly Prep'!V203</f>
        <v>0</v>
      </c>
      <c r="AA543" s="201">
        <f>'Monthly Prep'!W203</f>
        <v>0</v>
      </c>
      <c r="AB543" s="201">
        <f>'Monthly Prep'!X203</f>
        <v>0</v>
      </c>
      <c r="AC543" s="201">
        <f>'Monthly Prep'!Y203</f>
        <v>0</v>
      </c>
      <c r="AD543" s="201">
        <f>'Monthly Prep'!Z203</f>
        <v>0</v>
      </c>
      <c r="AE543" s="201">
        <f>'Monthly Prep'!AA203</f>
        <v>0</v>
      </c>
      <c r="AF543" s="201">
        <f>'Monthly Prep'!AB203</f>
        <v>0</v>
      </c>
      <c r="AG543" s="201">
        <f>'Monthly Prep'!AC203</f>
        <v>0</v>
      </c>
      <c r="AH543" s="201">
        <f>'Monthly Prep'!AD203</f>
        <v>0</v>
      </c>
      <c r="AI543" s="201">
        <f>'Monthly Prep'!AE203</f>
        <v>0</v>
      </c>
      <c r="AJ543" s="201">
        <f>'Monthly Prep'!AF203</f>
        <v>0</v>
      </c>
      <c r="AK543" s="201">
        <f>'Monthly Prep'!AG203</f>
        <v>0</v>
      </c>
      <c r="AL543" s="201">
        <f>'Monthly Prep'!AH203</f>
        <v>0</v>
      </c>
      <c r="AM543" s="184">
        <f t="shared" si="17"/>
        <v>0</v>
      </c>
      <c r="AN543" s="185" t="str">
        <f>'Monthly Prep'!B$3</f>
        <v>Monthly Prep Reporting Tool 1.0.1</v>
      </c>
      <c r="AO543" s="197">
        <f>'Monthly Prep'!AH203</f>
        <v>0</v>
      </c>
    </row>
    <row r="544" spans="1:41" x14ac:dyDescent="0.25">
      <c r="A544" s="176" t="str">
        <f t="shared" si="16"/>
        <v>202205</v>
      </c>
      <c r="B544" s="177">
        <f>'Prep Partner Performance'!AE$2</f>
        <v>2022</v>
      </c>
      <c r="C544" s="178" t="str">
        <f>'Prep Partner Performance'!Z$2</f>
        <v>05</v>
      </c>
      <c r="D544" s="176">
        <f>'Prep Partner Performance'!G$2</f>
        <v>14943</v>
      </c>
      <c r="E544" s="175" t="str">
        <f>'Prep Partner Performance'!C$2</f>
        <v>Kisima Health Centre</v>
      </c>
      <c r="F544" s="201">
        <f>'Monthly Prep'!B204</f>
        <v>0</v>
      </c>
      <c r="G544" s="201" t="str">
        <f>'Monthly Prep'!C204</f>
        <v>Suspects Partner is Known HIV negative</v>
      </c>
      <c r="H544" s="201" t="str">
        <f>'Monthly Prep'!D204</f>
        <v>MP01-195</v>
      </c>
      <c r="I544" s="201">
        <f>'Monthly Prep'!E204</f>
        <v>0</v>
      </c>
      <c r="J544" s="201">
        <f>'Monthly Prep'!F204</f>
        <v>0</v>
      </c>
      <c r="K544" s="201">
        <f>'Monthly Prep'!G204</f>
        <v>0</v>
      </c>
      <c r="L544" s="201">
        <f>'Monthly Prep'!H204</f>
        <v>0</v>
      </c>
      <c r="M544" s="201">
        <f>'Monthly Prep'!I204</f>
        <v>0</v>
      </c>
      <c r="N544" s="201">
        <f>'Monthly Prep'!J204</f>
        <v>0</v>
      </c>
      <c r="O544" s="201">
        <f>'Monthly Prep'!K204</f>
        <v>0</v>
      </c>
      <c r="P544" s="201">
        <f>'Monthly Prep'!L204</f>
        <v>0</v>
      </c>
      <c r="Q544" s="201">
        <f>'Monthly Prep'!M204</f>
        <v>0</v>
      </c>
      <c r="R544" s="201">
        <f>'Monthly Prep'!N204</f>
        <v>0</v>
      </c>
      <c r="S544" s="201">
        <f>'Monthly Prep'!O204</f>
        <v>0</v>
      </c>
      <c r="T544" s="201">
        <f>'Monthly Prep'!P204</f>
        <v>0</v>
      </c>
      <c r="U544" s="201">
        <f>'Monthly Prep'!Q204</f>
        <v>0</v>
      </c>
      <c r="V544" s="201">
        <f>'Monthly Prep'!R204</f>
        <v>0</v>
      </c>
      <c r="W544" s="201">
        <f>'Monthly Prep'!S204</f>
        <v>0</v>
      </c>
      <c r="X544" s="201">
        <f>'Monthly Prep'!T204</f>
        <v>0</v>
      </c>
      <c r="Y544" s="201">
        <f>'Monthly Prep'!U204</f>
        <v>0</v>
      </c>
      <c r="Z544" s="201">
        <f>'Monthly Prep'!V204</f>
        <v>0</v>
      </c>
      <c r="AA544" s="201">
        <f>'Monthly Prep'!W204</f>
        <v>0</v>
      </c>
      <c r="AB544" s="201">
        <f>'Monthly Prep'!X204</f>
        <v>0</v>
      </c>
      <c r="AC544" s="201">
        <f>'Monthly Prep'!Y204</f>
        <v>0</v>
      </c>
      <c r="AD544" s="201">
        <f>'Monthly Prep'!Z204</f>
        <v>0</v>
      </c>
      <c r="AE544" s="201">
        <f>'Monthly Prep'!AA204</f>
        <v>0</v>
      </c>
      <c r="AF544" s="201">
        <f>'Monthly Prep'!AB204</f>
        <v>0</v>
      </c>
      <c r="AG544" s="201">
        <f>'Monthly Prep'!AC204</f>
        <v>0</v>
      </c>
      <c r="AH544" s="201">
        <f>'Monthly Prep'!AD204</f>
        <v>0</v>
      </c>
      <c r="AI544" s="201">
        <f>'Monthly Prep'!AE204</f>
        <v>0</v>
      </c>
      <c r="AJ544" s="201">
        <f>'Monthly Prep'!AF204</f>
        <v>0</v>
      </c>
      <c r="AK544" s="201">
        <f>'Monthly Prep'!AG204</f>
        <v>0</v>
      </c>
      <c r="AL544" s="201">
        <f>'Monthly Prep'!AH204</f>
        <v>0</v>
      </c>
      <c r="AM544" s="184">
        <f t="shared" si="17"/>
        <v>0</v>
      </c>
      <c r="AN544" s="185" t="str">
        <f>'Monthly Prep'!B$3</f>
        <v>Monthly Prep Reporting Tool 1.0.1</v>
      </c>
      <c r="AO544" s="197">
        <f>'Monthly Prep'!AH204</f>
        <v>0</v>
      </c>
    </row>
    <row r="545" spans="1:41" x14ac:dyDescent="0.25">
      <c r="A545" s="176" t="str">
        <f t="shared" si="16"/>
        <v>202205</v>
      </c>
      <c r="B545" s="177">
        <f>'Prep Partner Performance'!AE$2</f>
        <v>2022</v>
      </c>
      <c r="C545" s="178" t="str">
        <f>'Prep Partner Performance'!Z$2</f>
        <v>05</v>
      </c>
      <c r="D545" s="176">
        <f>'Prep Partner Performance'!G$2</f>
        <v>14943</v>
      </c>
      <c r="E545" s="175" t="str">
        <f>'Prep Partner Performance'!C$2</f>
        <v>Kisima Health Centre</v>
      </c>
      <c r="F545" s="201">
        <f>'Monthly Prep'!B$204</f>
        <v>0</v>
      </c>
      <c r="G545" s="201" t="str">
        <f>'Monthly Prep'!C205</f>
        <v>Fear that partner or other will find out</v>
      </c>
      <c r="H545" s="201" t="str">
        <f>'Monthly Prep'!D205</f>
        <v>MP01-196</v>
      </c>
      <c r="I545" s="201">
        <f>'Monthly Prep'!E205</f>
        <v>0</v>
      </c>
      <c r="J545" s="201">
        <f>'Monthly Prep'!F205</f>
        <v>0</v>
      </c>
      <c r="K545" s="201">
        <f>'Monthly Prep'!G205</f>
        <v>0</v>
      </c>
      <c r="L545" s="201">
        <f>'Monthly Prep'!H205</f>
        <v>0</v>
      </c>
      <c r="M545" s="201">
        <f>'Monthly Prep'!I205</f>
        <v>0</v>
      </c>
      <c r="N545" s="201">
        <f>'Monthly Prep'!J205</f>
        <v>0</v>
      </c>
      <c r="O545" s="201">
        <f>'Monthly Prep'!K205</f>
        <v>0</v>
      </c>
      <c r="P545" s="201">
        <f>'Monthly Prep'!L205</f>
        <v>0</v>
      </c>
      <c r="Q545" s="201">
        <f>'Monthly Prep'!M205</f>
        <v>0</v>
      </c>
      <c r="R545" s="201">
        <f>'Monthly Prep'!N205</f>
        <v>0</v>
      </c>
      <c r="S545" s="201">
        <f>'Monthly Prep'!O205</f>
        <v>0</v>
      </c>
      <c r="T545" s="201">
        <f>'Monthly Prep'!P205</f>
        <v>0</v>
      </c>
      <c r="U545" s="201">
        <f>'Monthly Prep'!Q205</f>
        <v>0</v>
      </c>
      <c r="V545" s="201">
        <f>'Monthly Prep'!R205</f>
        <v>0</v>
      </c>
      <c r="W545" s="201">
        <f>'Monthly Prep'!S205</f>
        <v>0</v>
      </c>
      <c r="X545" s="201">
        <f>'Monthly Prep'!T205</f>
        <v>0</v>
      </c>
      <c r="Y545" s="201">
        <f>'Monthly Prep'!U205</f>
        <v>0</v>
      </c>
      <c r="Z545" s="201">
        <f>'Monthly Prep'!V205</f>
        <v>0</v>
      </c>
      <c r="AA545" s="201">
        <f>'Monthly Prep'!W205</f>
        <v>0</v>
      </c>
      <c r="AB545" s="201">
        <f>'Monthly Prep'!X205</f>
        <v>0</v>
      </c>
      <c r="AC545" s="201">
        <f>'Monthly Prep'!Y205</f>
        <v>0</v>
      </c>
      <c r="AD545" s="201">
        <f>'Monthly Prep'!Z205</f>
        <v>0</v>
      </c>
      <c r="AE545" s="201">
        <f>'Monthly Prep'!AA205</f>
        <v>0</v>
      </c>
      <c r="AF545" s="201">
        <f>'Monthly Prep'!AB205</f>
        <v>0</v>
      </c>
      <c r="AG545" s="201">
        <f>'Monthly Prep'!AC205</f>
        <v>0</v>
      </c>
      <c r="AH545" s="201">
        <f>'Monthly Prep'!AD205</f>
        <v>0</v>
      </c>
      <c r="AI545" s="201">
        <f>'Monthly Prep'!AE205</f>
        <v>0</v>
      </c>
      <c r="AJ545" s="201">
        <f>'Monthly Prep'!AF205</f>
        <v>0</v>
      </c>
      <c r="AK545" s="201">
        <f>'Monthly Prep'!AG205</f>
        <v>0</v>
      </c>
      <c r="AL545" s="201">
        <f>'Monthly Prep'!AH205</f>
        <v>0</v>
      </c>
      <c r="AM545" s="184">
        <f t="shared" si="17"/>
        <v>0</v>
      </c>
      <c r="AN545" s="185" t="str">
        <f>'Monthly Prep'!B$3</f>
        <v>Monthly Prep Reporting Tool 1.0.1</v>
      </c>
      <c r="AO545" s="197">
        <f>'Monthly Prep'!AH205</f>
        <v>0</v>
      </c>
    </row>
    <row r="546" spans="1:41" x14ac:dyDescent="0.25">
      <c r="A546" s="176" t="str">
        <f t="shared" si="16"/>
        <v>202205</v>
      </c>
      <c r="B546" s="177">
        <f>'Prep Partner Performance'!AE$2</f>
        <v>2022</v>
      </c>
      <c r="C546" s="178" t="str">
        <f>'Prep Partner Performance'!Z$2</f>
        <v>05</v>
      </c>
      <c r="D546" s="176">
        <f>'Prep Partner Performance'!G$2</f>
        <v>14943</v>
      </c>
      <c r="E546" s="175" t="str">
        <f>'Prep Partner Performance'!C$2</f>
        <v>Kisima Health Centre</v>
      </c>
      <c r="F546" s="201">
        <f>'Monthly Prep'!B$204</f>
        <v>0</v>
      </c>
      <c r="G546" s="201" t="str">
        <f>'Monthly Prep'!C206</f>
        <v>Client self perception of no risk of acquiring HIV</v>
      </c>
      <c r="H546" s="201" t="str">
        <f>'Monthly Prep'!D206</f>
        <v>MP01-197</v>
      </c>
      <c r="I546" s="201">
        <f>'Monthly Prep'!E206</f>
        <v>0</v>
      </c>
      <c r="J546" s="201">
        <f>'Monthly Prep'!F206</f>
        <v>0</v>
      </c>
      <c r="K546" s="201">
        <f>'Monthly Prep'!G206</f>
        <v>0</v>
      </c>
      <c r="L546" s="201">
        <f>'Monthly Prep'!H206</f>
        <v>0</v>
      </c>
      <c r="M546" s="201">
        <f>'Monthly Prep'!I206</f>
        <v>0</v>
      </c>
      <c r="N546" s="201">
        <f>'Monthly Prep'!J206</f>
        <v>0</v>
      </c>
      <c r="O546" s="201">
        <f>'Monthly Prep'!K206</f>
        <v>0</v>
      </c>
      <c r="P546" s="201">
        <f>'Monthly Prep'!L206</f>
        <v>0</v>
      </c>
      <c r="Q546" s="201">
        <f>'Monthly Prep'!M206</f>
        <v>0</v>
      </c>
      <c r="R546" s="201">
        <f>'Monthly Prep'!N206</f>
        <v>0</v>
      </c>
      <c r="S546" s="201">
        <f>'Monthly Prep'!O206</f>
        <v>0</v>
      </c>
      <c r="T546" s="201">
        <f>'Monthly Prep'!P206</f>
        <v>0</v>
      </c>
      <c r="U546" s="201">
        <f>'Monthly Prep'!Q206</f>
        <v>0</v>
      </c>
      <c r="V546" s="201">
        <f>'Monthly Prep'!R206</f>
        <v>0</v>
      </c>
      <c r="W546" s="201">
        <f>'Monthly Prep'!S206</f>
        <v>0</v>
      </c>
      <c r="X546" s="201">
        <f>'Monthly Prep'!T206</f>
        <v>0</v>
      </c>
      <c r="Y546" s="201">
        <f>'Monthly Prep'!U206</f>
        <v>0</v>
      </c>
      <c r="Z546" s="201">
        <f>'Monthly Prep'!V206</f>
        <v>0</v>
      </c>
      <c r="AA546" s="201">
        <f>'Monthly Prep'!W206</f>
        <v>0</v>
      </c>
      <c r="AB546" s="201">
        <f>'Monthly Prep'!X206</f>
        <v>0</v>
      </c>
      <c r="AC546" s="201">
        <f>'Monthly Prep'!Y206</f>
        <v>0</v>
      </c>
      <c r="AD546" s="201">
        <f>'Monthly Prep'!Z206</f>
        <v>0</v>
      </c>
      <c r="AE546" s="201">
        <f>'Monthly Prep'!AA206</f>
        <v>0</v>
      </c>
      <c r="AF546" s="201">
        <f>'Monthly Prep'!AB206</f>
        <v>0</v>
      </c>
      <c r="AG546" s="201">
        <f>'Monthly Prep'!AC206</f>
        <v>0</v>
      </c>
      <c r="AH546" s="201">
        <f>'Monthly Prep'!AD206</f>
        <v>0</v>
      </c>
      <c r="AI546" s="201">
        <f>'Monthly Prep'!AE206</f>
        <v>0</v>
      </c>
      <c r="AJ546" s="201">
        <f>'Monthly Prep'!AF206</f>
        <v>0</v>
      </c>
      <c r="AK546" s="201">
        <f>'Monthly Prep'!AG206</f>
        <v>0</v>
      </c>
      <c r="AL546" s="201">
        <f>'Monthly Prep'!AH206</f>
        <v>0</v>
      </c>
      <c r="AM546" s="184">
        <f t="shared" si="17"/>
        <v>0</v>
      </c>
      <c r="AN546" s="185" t="str">
        <f>'Monthly Prep'!B$3</f>
        <v>Monthly Prep Reporting Tool 1.0.1</v>
      </c>
      <c r="AO546" s="197">
        <f>'Monthly Prep'!AH206</f>
        <v>0</v>
      </c>
    </row>
    <row r="547" spans="1:41" x14ac:dyDescent="0.25">
      <c r="A547" s="176" t="str">
        <f t="shared" si="16"/>
        <v>202205</v>
      </c>
      <c r="B547" s="177">
        <f>'Prep Partner Performance'!AE$2</f>
        <v>2022</v>
      </c>
      <c r="C547" s="178" t="str">
        <f>'Prep Partner Performance'!Z$2</f>
        <v>05</v>
      </c>
      <c r="D547" s="176">
        <f>'Prep Partner Performance'!G$2</f>
        <v>14943</v>
      </c>
      <c r="E547" s="175" t="str">
        <f>'Prep Partner Performance'!C$2</f>
        <v>Kisima Health Centre</v>
      </c>
      <c r="F547" s="201">
        <f>'Monthly Prep'!B207</f>
        <v>0</v>
      </c>
      <c r="G547" s="201" t="str">
        <f>'Monthly Prep'!C207</f>
        <v>Need to consult my partner</v>
      </c>
      <c r="H547" s="201" t="str">
        <f>'Monthly Prep'!D207</f>
        <v>MP01-198</v>
      </c>
      <c r="I547" s="201">
        <f>'Monthly Prep'!E207</f>
        <v>0</v>
      </c>
      <c r="J547" s="201">
        <f>'Monthly Prep'!F207</f>
        <v>0</v>
      </c>
      <c r="K547" s="201">
        <f>'Monthly Prep'!G207</f>
        <v>0</v>
      </c>
      <c r="L547" s="201">
        <f>'Monthly Prep'!H207</f>
        <v>0</v>
      </c>
      <c r="M547" s="201">
        <f>'Monthly Prep'!I207</f>
        <v>0</v>
      </c>
      <c r="N547" s="201">
        <f>'Monthly Prep'!J207</f>
        <v>0</v>
      </c>
      <c r="O547" s="201">
        <f>'Monthly Prep'!K207</f>
        <v>0</v>
      </c>
      <c r="P547" s="201">
        <f>'Monthly Prep'!L207</f>
        <v>0</v>
      </c>
      <c r="Q547" s="201">
        <f>'Monthly Prep'!M207</f>
        <v>0</v>
      </c>
      <c r="R547" s="201">
        <f>'Monthly Prep'!N207</f>
        <v>0</v>
      </c>
      <c r="S547" s="201">
        <f>'Monthly Prep'!O207</f>
        <v>0</v>
      </c>
      <c r="T547" s="201">
        <f>'Monthly Prep'!P207</f>
        <v>0</v>
      </c>
      <c r="U547" s="201">
        <f>'Monthly Prep'!Q207</f>
        <v>0</v>
      </c>
      <c r="V547" s="201">
        <f>'Monthly Prep'!R207</f>
        <v>0</v>
      </c>
      <c r="W547" s="201">
        <f>'Monthly Prep'!S207</f>
        <v>0</v>
      </c>
      <c r="X547" s="201">
        <f>'Monthly Prep'!T207</f>
        <v>0</v>
      </c>
      <c r="Y547" s="201">
        <f>'Monthly Prep'!U207</f>
        <v>0</v>
      </c>
      <c r="Z547" s="201">
        <f>'Monthly Prep'!V207</f>
        <v>0</v>
      </c>
      <c r="AA547" s="201">
        <f>'Monthly Prep'!W207</f>
        <v>0</v>
      </c>
      <c r="AB547" s="201">
        <f>'Monthly Prep'!X207</f>
        <v>0</v>
      </c>
      <c r="AC547" s="201">
        <f>'Monthly Prep'!Y207</f>
        <v>0</v>
      </c>
      <c r="AD547" s="201">
        <f>'Monthly Prep'!Z207</f>
        <v>0</v>
      </c>
      <c r="AE547" s="201">
        <f>'Monthly Prep'!AA207</f>
        <v>0</v>
      </c>
      <c r="AF547" s="201">
        <f>'Monthly Prep'!AB207</f>
        <v>0</v>
      </c>
      <c r="AG547" s="201">
        <f>'Monthly Prep'!AC207</f>
        <v>0</v>
      </c>
      <c r="AH547" s="201">
        <f>'Monthly Prep'!AD207</f>
        <v>0</v>
      </c>
      <c r="AI547" s="201">
        <f>'Monthly Prep'!AE207</f>
        <v>0</v>
      </c>
      <c r="AJ547" s="201">
        <f>'Monthly Prep'!AF207</f>
        <v>0</v>
      </c>
      <c r="AK547" s="201">
        <f>'Monthly Prep'!AG207</f>
        <v>0</v>
      </c>
      <c r="AL547" s="201">
        <f>'Monthly Prep'!AH207</f>
        <v>0</v>
      </c>
      <c r="AM547" s="184">
        <f t="shared" si="17"/>
        <v>0</v>
      </c>
      <c r="AN547" s="185" t="str">
        <f>'Monthly Prep'!B$3</f>
        <v>Monthly Prep Reporting Tool 1.0.1</v>
      </c>
      <c r="AO547" s="197">
        <f>'Monthly Prep'!AH207</f>
        <v>0</v>
      </c>
    </row>
    <row r="548" spans="1:41" x14ac:dyDescent="0.25">
      <c r="A548" s="176" t="str">
        <f t="shared" si="16"/>
        <v>202205</v>
      </c>
      <c r="B548" s="177">
        <f>'Prep Partner Performance'!AE$2</f>
        <v>2022</v>
      </c>
      <c r="C548" s="178" t="str">
        <f>'Prep Partner Performance'!Z$2</f>
        <v>05</v>
      </c>
      <c r="D548" s="176">
        <f>'Prep Partner Performance'!G$2</f>
        <v>14943</v>
      </c>
      <c r="E548" s="175" t="str">
        <f>'Prep Partner Performance'!C$2</f>
        <v>Kisima Health Centre</v>
      </c>
      <c r="F548" s="201">
        <f>'Monthly Prep'!B$207</f>
        <v>0</v>
      </c>
      <c r="G548" s="201" t="str">
        <f>'Monthly Prep'!C208</f>
        <v>Fear of Intimate Partner Violence</v>
      </c>
      <c r="H548" s="201" t="str">
        <f>'Monthly Prep'!D208</f>
        <v>MP01-199</v>
      </c>
      <c r="I548" s="201">
        <f>'Monthly Prep'!E208</f>
        <v>0</v>
      </c>
      <c r="J548" s="201">
        <f>'Monthly Prep'!F208</f>
        <v>0</v>
      </c>
      <c r="K548" s="201">
        <f>'Monthly Prep'!G208</f>
        <v>0</v>
      </c>
      <c r="L548" s="201">
        <f>'Monthly Prep'!H208</f>
        <v>0</v>
      </c>
      <c r="M548" s="201">
        <f>'Monthly Prep'!I208</f>
        <v>0</v>
      </c>
      <c r="N548" s="201">
        <f>'Monthly Prep'!J208</f>
        <v>0</v>
      </c>
      <c r="O548" s="201">
        <f>'Monthly Prep'!K208</f>
        <v>0</v>
      </c>
      <c r="P548" s="201">
        <f>'Monthly Prep'!L208</f>
        <v>0</v>
      </c>
      <c r="Q548" s="201">
        <f>'Monthly Prep'!M208</f>
        <v>0</v>
      </c>
      <c r="R548" s="201">
        <f>'Monthly Prep'!N208</f>
        <v>0</v>
      </c>
      <c r="S548" s="201">
        <f>'Monthly Prep'!O208</f>
        <v>0</v>
      </c>
      <c r="T548" s="201">
        <f>'Monthly Prep'!P208</f>
        <v>0</v>
      </c>
      <c r="U548" s="201">
        <f>'Monthly Prep'!Q208</f>
        <v>0</v>
      </c>
      <c r="V548" s="201">
        <f>'Monthly Prep'!R208</f>
        <v>0</v>
      </c>
      <c r="W548" s="201">
        <f>'Monthly Prep'!S208</f>
        <v>0</v>
      </c>
      <c r="X548" s="201">
        <f>'Monthly Prep'!T208</f>
        <v>0</v>
      </c>
      <c r="Y548" s="201">
        <f>'Monthly Prep'!U208</f>
        <v>0</v>
      </c>
      <c r="Z548" s="201">
        <f>'Monthly Prep'!V208</f>
        <v>0</v>
      </c>
      <c r="AA548" s="201">
        <f>'Monthly Prep'!W208</f>
        <v>0</v>
      </c>
      <c r="AB548" s="201">
        <f>'Monthly Prep'!X208</f>
        <v>0</v>
      </c>
      <c r="AC548" s="201">
        <f>'Monthly Prep'!Y208</f>
        <v>0</v>
      </c>
      <c r="AD548" s="201">
        <f>'Monthly Prep'!Z208</f>
        <v>0</v>
      </c>
      <c r="AE548" s="201">
        <f>'Monthly Prep'!AA208</f>
        <v>0</v>
      </c>
      <c r="AF548" s="201">
        <f>'Monthly Prep'!AB208</f>
        <v>0</v>
      </c>
      <c r="AG548" s="201">
        <f>'Monthly Prep'!AC208</f>
        <v>0</v>
      </c>
      <c r="AH548" s="201">
        <f>'Monthly Prep'!AD208</f>
        <v>0</v>
      </c>
      <c r="AI548" s="201">
        <f>'Monthly Prep'!AE208</f>
        <v>0</v>
      </c>
      <c r="AJ548" s="201">
        <f>'Monthly Prep'!AF208</f>
        <v>0</v>
      </c>
      <c r="AK548" s="201">
        <f>'Monthly Prep'!AG208</f>
        <v>0</v>
      </c>
      <c r="AL548" s="201">
        <f>'Monthly Prep'!AH208</f>
        <v>0</v>
      </c>
      <c r="AM548" s="184">
        <f t="shared" si="17"/>
        <v>0</v>
      </c>
      <c r="AN548" s="185" t="str">
        <f>'Monthly Prep'!B$3</f>
        <v>Monthly Prep Reporting Tool 1.0.1</v>
      </c>
      <c r="AO548" s="197">
        <f>'Monthly Prep'!AH208</f>
        <v>0</v>
      </c>
    </row>
    <row r="549" spans="1:41" x14ac:dyDescent="0.25">
      <c r="A549" s="176" t="str">
        <f t="shared" si="16"/>
        <v>202205</v>
      </c>
      <c r="B549" s="177">
        <f>'Prep Partner Performance'!AE$2</f>
        <v>2022</v>
      </c>
      <c r="C549" s="178" t="str">
        <f>'Prep Partner Performance'!Z$2</f>
        <v>05</v>
      </c>
      <c r="D549" s="176">
        <f>'Prep Partner Performance'!G$2</f>
        <v>14943</v>
      </c>
      <c r="E549" s="175" t="str">
        <f>'Prep Partner Performance'!C$2</f>
        <v>Kisima Health Centre</v>
      </c>
      <c r="F549" s="201">
        <f>'Monthly Prep'!B$207</f>
        <v>0</v>
      </c>
      <c r="G549" s="201" t="str">
        <f>'Monthly Prep'!C209</f>
        <v>Perception PrEP is associated with HIV treatment</v>
      </c>
      <c r="H549" s="201" t="str">
        <f>'Monthly Prep'!D209</f>
        <v>MP01-200</v>
      </c>
      <c r="I549" s="201">
        <f>'Monthly Prep'!E209</f>
        <v>0</v>
      </c>
      <c r="J549" s="201">
        <f>'Monthly Prep'!F209</f>
        <v>0</v>
      </c>
      <c r="K549" s="201">
        <f>'Monthly Prep'!G209</f>
        <v>0</v>
      </c>
      <c r="L549" s="201">
        <f>'Monthly Prep'!H209</f>
        <v>0</v>
      </c>
      <c r="M549" s="201">
        <f>'Monthly Prep'!I209</f>
        <v>0</v>
      </c>
      <c r="N549" s="201">
        <f>'Monthly Prep'!J209</f>
        <v>0</v>
      </c>
      <c r="O549" s="201">
        <f>'Monthly Prep'!K209</f>
        <v>0</v>
      </c>
      <c r="P549" s="201">
        <f>'Monthly Prep'!L209</f>
        <v>0</v>
      </c>
      <c r="Q549" s="201">
        <f>'Monthly Prep'!M209</f>
        <v>0</v>
      </c>
      <c r="R549" s="201">
        <f>'Monthly Prep'!N209</f>
        <v>0</v>
      </c>
      <c r="S549" s="201">
        <f>'Monthly Prep'!O209</f>
        <v>0</v>
      </c>
      <c r="T549" s="201">
        <f>'Monthly Prep'!P209</f>
        <v>0</v>
      </c>
      <c r="U549" s="201">
        <f>'Monthly Prep'!Q209</f>
        <v>0</v>
      </c>
      <c r="V549" s="201">
        <f>'Monthly Prep'!R209</f>
        <v>0</v>
      </c>
      <c r="W549" s="201">
        <f>'Monthly Prep'!S209</f>
        <v>0</v>
      </c>
      <c r="X549" s="201">
        <f>'Monthly Prep'!T209</f>
        <v>0</v>
      </c>
      <c r="Y549" s="201">
        <f>'Monthly Prep'!U209</f>
        <v>0</v>
      </c>
      <c r="Z549" s="201">
        <f>'Monthly Prep'!V209</f>
        <v>0</v>
      </c>
      <c r="AA549" s="201">
        <f>'Monthly Prep'!W209</f>
        <v>0</v>
      </c>
      <c r="AB549" s="201">
        <f>'Monthly Prep'!X209</f>
        <v>0</v>
      </c>
      <c r="AC549" s="201">
        <f>'Monthly Prep'!Y209</f>
        <v>0</v>
      </c>
      <c r="AD549" s="201">
        <f>'Monthly Prep'!Z209</f>
        <v>0</v>
      </c>
      <c r="AE549" s="201">
        <f>'Monthly Prep'!AA209</f>
        <v>0</v>
      </c>
      <c r="AF549" s="201">
        <f>'Monthly Prep'!AB209</f>
        <v>0</v>
      </c>
      <c r="AG549" s="201">
        <f>'Monthly Prep'!AC209</f>
        <v>0</v>
      </c>
      <c r="AH549" s="201">
        <f>'Monthly Prep'!AD209</f>
        <v>0</v>
      </c>
      <c r="AI549" s="201">
        <f>'Monthly Prep'!AE209</f>
        <v>0</v>
      </c>
      <c r="AJ549" s="201">
        <f>'Monthly Prep'!AF209</f>
        <v>0</v>
      </c>
      <c r="AK549" s="201">
        <f>'Monthly Prep'!AG209</f>
        <v>0</v>
      </c>
      <c r="AL549" s="201">
        <f>'Monthly Prep'!AH209</f>
        <v>0</v>
      </c>
      <c r="AM549" s="184">
        <f t="shared" si="17"/>
        <v>0</v>
      </c>
      <c r="AN549" s="185" t="str">
        <f>'Monthly Prep'!B$3</f>
        <v>Monthly Prep Reporting Tool 1.0.1</v>
      </c>
      <c r="AO549" s="197">
        <f>'Monthly Prep'!AH209</f>
        <v>0</v>
      </c>
    </row>
    <row r="550" spans="1:41" x14ac:dyDescent="0.25">
      <c r="A550" s="176" t="str">
        <f t="shared" si="16"/>
        <v>202205</v>
      </c>
      <c r="B550" s="177">
        <f>'Prep Partner Performance'!AE$2</f>
        <v>2022</v>
      </c>
      <c r="C550" s="178" t="str">
        <f>'Prep Partner Performance'!Z$2</f>
        <v>05</v>
      </c>
      <c r="D550" s="176">
        <f>'Prep Partner Performance'!G$2</f>
        <v>14943</v>
      </c>
      <c r="E550" s="175" t="str">
        <f>'Prep Partner Performance'!C$2</f>
        <v>Kisima Health Centre</v>
      </c>
      <c r="F550" s="201">
        <f>'Monthly Prep'!B$207</f>
        <v>0</v>
      </c>
      <c r="G550" s="201" t="str">
        <f>'Monthly Prep'!C210</f>
        <v>lack of interest in PrEP</v>
      </c>
      <c r="H550" s="201" t="str">
        <f>'Monthly Prep'!D210</f>
        <v>MP01-201</v>
      </c>
      <c r="I550" s="201">
        <f>'Monthly Prep'!E210</f>
        <v>0</v>
      </c>
      <c r="J550" s="201">
        <f>'Monthly Prep'!F210</f>
        <v>0</v>
      </c>
      <c r="K550" s="201">
        <f>'Monthly Prep'!G210</f>
        <v>0</v>
      </c>
      <c r="L550" s="201">
        <f>'Monthly Prep'!H210</f>
        <v>0</v>
      </c>
      <c r="M550" s="201">
        <f>'Monthly Prep'!I210</f>
        <v>0</v>
      </c>
      <c r="N550" s="201">
        <f>'Monthly Prep'!J210</f>
        <v>0</v>
      </c>
      <c r="O550" s="201">
        <f>'Monthly Prep'!K210</f>
        <v>0</v>
      </c>
      <c r="P550" s="201">
        <f>'Monthly Prep'!L210</f>
        <v>0</v>
      </c>
      <c r="Q550" s="201">
        <f>'Monthly Prep'!M210</f>
        <v>0</v>
      </c>
      <c r="R550" s="201">
        <f>'Monthly Prep'!N210</f>
        <v>0</v>
      </c>
      <c r="S550" s="201">
        <f>'Monthly Prep'!O210</f>
        <v>0</v>
      </c>
      <c r="T550" s="201">
        <f>'Monthly Prep'!P210</f>
        <v>0</v>
      </c>
      <c r="U550" s="201">
        <f>'Monthly Prep'!Q210</f>
        <v>0</v>
      </c>
      <c r="V550" s="201">
        <f>'Monthly Prep'!R210</f>
        <v>0</v>
      </c>
      <c r="W550" s="201">
        <f>'Monthly Prep'!S210</f>
        <v>0</v>
      </c>
      <c r="X550" s="201">
        <f>'Monthly Prep'!T210</f>
        <v>0</v>
      </c>
      <c r="Y550" s="201">
        <f>'Monthly Prep'!U210</f>
        <v>0</v>
      </c>
      <c r="Z550" s="201">
        <f>'Monthly Prep'!V210</f>
        <v>0</v>
      </c>
      <c r="AA550" s="201">
        <f>'Monthly Prep'!W210</f>
        <v>0</v>
      </c>
      <c r="AB550" s="201">
        <f>'Monthly Prep'!X210</f>
        <v>0</v>
      </c>
      <c r="AC550" s="201">
        <f>'Monthly Prep'!Y210</f>
        <v>0</v>
      </c>
      <c r="AD550" s="201">
        <f>'Monthly Prep'!Z210</f>
        <v>0</v>
      </c>
      <c r="AE550" s="201">
        <f>'Monthly Prep'!AA210</f>
        <v>0</v>
      </c>
      <c r="AF550" s="201">
        <f>'Monthly Prep'!AB210</f>
        <v>0</v>
      </c>
      <c r="AG550" s="201">
        <f>'Monthly Prep'!AC210</f>
        <v>0</v>
      </c>
      <c r="AH550" s="201">
        <f>'Monthly Prep'!AD210</f>
        <v>0</v>
      </c>
      <c r="AI550" s="201">
        <f>'Monthly Prep'!AE210</f>
        <v>0</v>
      </c>
      <c r="AJ550" s="201">
        <f>'Monthly Prep'!AF210</f>
        <v>0</v>
      </c>
      <c r="AK550" s="201">
        <f>'Monthly Prep'!AG210</f>
        <v>0</v>
      </c>
      <c r="AL550" s="201">
        <f>'Monthly Prep'!AH210</f>
        <v>0</v>
      </c>
      <c r="AM550" s="184">
        <f t="shared" si="17"/>
        <v>0</v>
      </c>
      <c r="AN550" s="185" t="str">
        <f>'Monthly Prep'!B$3</f>
        <v>Monthly Prep Reporting Tool 1.0.1</v>
      </c>
      <c r="AO550" s="197">
        <f>'Monthly Prep'!AH210</f>
        <v>0</v>
      </c>
    </row>
    <row r="551" spans="1:41" x14ac:dyDescent="0.25">
      <c r="A551" s="176" t="str">
        <f t="shared" si="16"/>
        <v>202205</v>
      </c>
      <c r="B551" s="177">
        <f>'Prep Partner Performance'!AE$2</f>
        <v>2022</v>
      </c>
      <c r="C551" s="178" t="str">
        <f>'Prep Partner Performance'!Z$2</f>
        <v>05</v>
      </c>
      <c r="D551" s="176">
        <f>'Prep Partner Performance'!G$2</f>
        <v>14943</v>
      </c>
      <c r="E551" s="175" t="str">
        <f>'Prep Partner Performance'!C$2</f>
        <v>Kisima Health Centre</v>
      </c>
      <c r="F551" s="201">
        <f>'Monthly Prep'!B$207</f>
        <v>0</v>
      </c>
      <c r="G551" s="201" t="str">
        <f>'Monthly Prep'!C211</f>
        <v>Negative perceptions of the safety  of PrEP</v>
      </c>
      <c r="H551" s="201" t="str">
        <f>'Monthly Prep'!D211</f>
        <v>MP01-202</v>
      </c>
      <c r="I551" s="201">
        <f>'Monthly Prep'!E211</f>
        <v>0</v>
      </c>
      <c r="J551" s="201">
        <f>'Monthly Prep'!F211</f>
        <v>0</v>
      </c>
      <c r="K551" s="201">
        <f>'Monthly Prep'!G211</f>
        <v>0</v>
      </c>
      <c r="L551" s="201">
        <f>'Monthly Prep'!H211</f>
        <v>0</v>
      </c>
      <c r="M551" s="201">
        <f>'Monthly Prep'!I211</f>
        <v>0</v>
      </c>
      <c r="N551" s="201">
        <f>'Monthly Prep'!J211</f>
        <v>0</v>
      </c>
      <c r="O551" s="201">
        <f>'Monthly Prep'!K211</f>
        <v>0</v>
      </c>
      <c r="P551" s="201">
        <f>'Monthly Prep'!L211</f>
        <v>0</v>
      </c>
      <c r="Q551" s="201">
        <f>'Monthly Prep'!M211</f>
        <v>0</v>
      </c>
      <c r="R551" s="201">
        <f>'Monthly Prep'!N211</f>
        <v>0</v>
      </c>
      <c r="S551" s="201">
        <f>'Monthly Prep'!O211</f>
        <v>0</v>
      </c>
      <c r="T551" s="201">
        <f>'Monthly Prep'!P211</f>
        <v>0</v>
      </c>
      <c r="U551" s="201">
        <f>'Monthly Prep'!Q211</f>
        <v>0</v>
      </c>
      <c r="V551" s="201">
        <f>'Monthly Prep'!R211</f>
        <v>0</v>
      </c>
      <c r="W551" s="201">
        <f>'Monthly Prep'!S211</f>
        <v>0</v>
      </c>
      <c r="X551" s="201">
        <f>'Monthly Prep'!T211</f>
        <v>0</v>
      </c>
      <c r="Y551" s="201">
        <f>'Monthly Prep'!U211</f>
        <v>0</v>
      </c>
      <c r="Z551" s="201">
        <f>'Monthly Prep'!V211</f>
        <v>0</v>
      </c>
      <c r="AA551" s="201">
        <f>'Monthly Prep'!W211</f>
        <v>0</v>
      </c>
      <c r="AB551" s="201">
        <f>'Monthly Prep'!X211</f>
        <v>0</v>
      </c>
      <c r="AC551" s="201">
        <f>'Monthly Prep'!Y211</f>
        <v>0</v>
      </c>
      <c r="AD551" s="201">
        <f>'Monthly Prep'!Z211</f>
        <v>0</v>
      </c>
      <c r="AE551" s="201">
        <f>'Monthly Prep'!AA211</f>
        <v>0</v>
      </c>
      <c r="AF551" s="201">
        <f>'Monthly Prep'!AB211</f>
        <v>0</v>
      </c>
      <c r="AG551" s="201">
        <f>'Monthly Prep'!AC211</f>
        <v>0</v>
      </c>
      <c r="AH551" s="201">
        <f>'Monthly Prep'!AD211</f>
        <v>0</v>
      </c>
      <c r="AI551" s="201">
        <f>'Monthly Prep'!AE211</f>
        <v>0</v>
      </c>
      <c r="AJ551" s="201">
        <f>'Monthly Prep'!AF211</f>
        <v>0</v>
      </c>
      <c r="AK551" s="201">
        <f>'Monthly Prep'!AG211</f>
        <v>0</v>
      </c>
      <c r="AL551" s="201">
        <f>'Monthly Prep'!AH211</f>
        <v>0</v>
      </c>
      <c r="AM551" s="184">
        <f t="shared" si="17"/>
        <v>0</v>
      </c>
      <c r="AN551" s="185" t="str">
        <f>'Monthly Prep'!B$3</f>
        <v>Monthly Prep Reporting Tool 1.0.1</v>
      </c>
      <c r="AO551" s="197">
        <f>'Monthly Prep'!AH211</f>
        <v>0</v>
      </c>
    </row>
    <row r="552" spans="1:41" x14ac:dyDescent="0.25">
      <c r="A552" s="176" t="str">
        <f t="shared" si="16"/>
        <v>202205</v>
      </c>
      <c r="B552" s="177">
        <f>'Prep Partner Performance'!AE$2</f>
        <v>2022</v>
      </c>
      <c r="C552" s="178" t="str">
        <f>'Prep Partner Performance'!Z$2</f>
        <v>05</v>
      </c>
      <c r="D552" s="176">
        <f>'Prep Partner Performance'!G$2</f>
        <v>14943</v>
      </c>
      <c r="E552" s="175" t="str">
        <f>'Prep Partner Performance'!C$2</f>
        <v>Kisima Health Centre</v>
      </c>
      <c r="F552" s="201">
        <f>'Monthly Prep'!B$207</f>
        <v>0</v>
      </c>
      <c r="G552" s="201" t="str">
        <f>'Monthly Prep'!C212</f>
        <v>Client opts condom use </v>
      </c>
      <c r="H552" s="201" t="str">
        <f>'Monthly Prep'!D212</f>
        <v>MP01-203</v>
      </c>
      <c r="I552" s="201">
        <f>'Monthly Prep'!E212</f>
        <v>0</v>
      </c>
      <c r="J552" s="201">
        <f>'Monthly Prep'!F212</f>
        <v>0</v>
      </c>
      <c r="K552" s="201">
        <f>'Monthly Prep'!G212</f>
        <v>0</v>
      </c>
      <c r="L552" s="201">
        <f>'Monthly Prep'!H212</f>
        <v>0</v>
      </c>
      <c r="M552" s="201">
        <f>'Monthly Prep'!I212</f>
        <v>0</v>
      </c>
      <c r="N552" s="201">
        <f>'Monthly Prep'!J212</f>
        <v>0</v>
      </c>
      <c r="O552" s="201">
        <f>'Monthly Prep'!K212</f>
        <v>0</v>
      </c>
      <c r="P552" s="201">
        <f>'Monthly Prep'!L212</f>
        <v>0</v>
      </c>
      <c r="Q552" s="201">
        <f>'Monthly Prep'!M212</f>
        <v>0</v>
      </c>
      <c r="R552" s="201">
        <f>'Monthly Prep'!N212</f>
        <v>0</v>
      </c>
      <c r="S552" s="201">
        <f>'Monthly Prep'!O212</f>
        <v>0</v>
      </c>
      <c r="T552" s="201">
        <f>'Monthly Prep'!P212</f>
        <v>0</v>
      </c>
      <c r="U552" s="201">
        <f>'Monthly Prep'!Q212</f>
        <v>0</v>
      </c>
      <c r="V552" s="201">
        <f>'Monthly Prep'!R212</f>
        <v>0</v>
      </c>
      <c r="W552" s="201">
        <f>'Monthly Prep'!S212</f>
        <v>0</v>
      </c>
      <c r="X552" s="201">
        <f>'Monthly Prep'!T212</f>
        <v>0</v>
      </c>
      <c r="Y552" s="201">
        <f>'Monthly Prep'!U212</f>
        <v>0</v>
      </c>
      <c r="Z552" s="201">
        <f>'Monthly Prep'!V212</f>
        <v>0</v>
      </c>
      <c r="AA552" s="201">
        <f>'Monthly Prep'!W212</f>
        <v>0</v>
      </c>
      <c r="AB552" s="201">
        <f>'Monthly Prep'!X212</f>
        <v>0</v>
      </c>
      <c r="AC552" s="201">
        <f>'Monthly Prep'!Y212</f>
        <v>0</v>
      </c>
      <c r="AD552" s="201">
        <f>'Monthly Prep'!Z212</f>
        <v>0</v>
      </c>
      <c r="AE552" s="201">
        <f>'Monthly Prep'!AA212</f>
        <v>0</v>
      </c>
      <c r="AF552" s="201">
        <f>'Monthly Prep'!AB212</f>
        <v>0</v>
      </c>
      <c r="AG552" s="201">
        <f>'Monthly Prep'!AC212</f>
        <v>0</v>
      </c>
      <c r="AH552" s="201">
        <f>'Monthly Prep'!AD212</f>
        <v>0</v>
      </c>
      <c r="AI552" s="201">
        <f>'Monthly Prep'!AE212</f>
        <v>0</v>
      </c>
      <c r="AJ552" s="201">
        <f>'Monthly Prep'!AF212</f>
        <v>0</v>
      </c>
      <c r="AK552" s="201">
        <f>'Monthly Prep'!AG212</f>
        <v>0</v>
      </c>
      <c r="AL552" s="201">
        <f>'Monthly Prep'!AH212</f>
        <v>0</v>
      </c>
      <c r="AM552" s="184">
        <f t="shared" si="17"/>
        <v>0</v>
      </c>
      <c r="AN552" s="185" t="str">
        <f>'Monthly Prep'!B$3</f>
        <v>Monthly Prep Reporting Tool 1.0.1</v>
      </c>
      <c r="AO552" s="197">
        <f>'Monthly Prep'!AH212</f>
        <v>0</v>
      </c>
    </row>
    <row r="553" spans="1:41" x14ac:dyDescent="0.25">
      <c r="A553" s="176" t="str">
        <f t="shared" si="16"/>
        <v>202205</v>
      </c>
      <c r="B553" s="177">
        <f>'Prep Partner Performance'!AE$2</f>
        <v>2022</v>
      </c>
      <c r="C553" s="178" t="str">
        <f>'Prep Partner Performance'!Z$2</f>
        <v>05</v>
      </c>
      <c r="D553" s="176">
        <f>'Prep Partner Performance'!G$2</f>
        <v>14943</v>
      </c>
      <c r="E553" s="175" t="str">
        <f>'Prep Partner Performance'!C$2</f>
        <v>Kisima Health Centre</v>
      </c>
      <c r="F553" s="201">
        <f>'Monthly Prep'!B$207</f>
        <v>0</v>
      </c>
      <c r="G553" s="201" t="str">
        <f>'Monthly Prep'!C213</f>
        <v>No RTKs</v>
      </c>
      <c r="H553" s="201" t="str">
        <f>'Monthly Prep'!D213</f>
        <v>MP01-204</v>
      </c>
      <c r="I553" s="201">
        <f>'Monthly Prep'!E213</f>
        <v>0</v>
      </c>
      <c r="J553" s="201">
        <f>'Monthly Prep'!F213</f>
        <v>0</v>
      </c>
      <c r="K553" s="201">
        <f>'Monthly Prep'!G213</f>
        <v>0</v>
      </c>
      <c r="L553" s="201">
        <f>'Monthly Prep'!H213</f>
        <v>0</v>
      </c>
      <c r="M553" s="201">
        <f>'Monthly Prep'!I213</f>
        <v>0</v>
      </c>
      <c r="N553" s="201">
        <f>'Monthly Prep'!J213</f>
        <v>0</v>
      </c>
      <c r="O553" s="201">
        <f>'Monthly Prep'!K213</f>
        <v>0</v>
      </c>
      <c r="P553" s="201">
        <f>'Monthly Prep'!L213</f>
        <v>0</v>
      </c>
      <c r="Q553" s="201">
        <f>'Monthly Prep'!M213</f>
        <v>0</v>
      </c>
      <c r="R553" s="201">
        <f>'Monthly Prep'!N213</f>
        <v>0</v>
      </c>
      <c r="S553" s="201">
        <f>'Monthly Prep'!O213</f>
        <v>0</v>
      </c>
      <c r="T553" s="201">
        <f>'Monthly Prep'!P213</f>
        <v>0</v>
      </c>
      <c r="U553" s="201">
        <f>'Monthly Prep'!Q213</f>
        <v>0</v>
      </c>
      <c r="V553" s="201">
        <f>'Monthly Prep'!R213</f>
        <v>0</v>
      </c>
      <c r="W553" s="201">
        <f>'Monthly Prep'!S213</f>
        <v>0</v>
      </c>
      <c r="X553" s="201">
        <f>'Monthly Prep'!T213</f>
        <v>0</v>
      </c>
      <c r="Y553" s="201">
        <f>'Monthly Prep'!U213</f>
        <v>0</v>
      </c>
      <c r="Z553" s="201">
        <f>'Monthly Prep'!V213</f>
        <v>0</v>
      </c>
      <c r="AA553" s="201">
        <f>'Monthly Prep'!W213</f>
        <v>0</v>
      </c>
      <c r="AB553" s="201">
        <f>'Monthly Prep'!X213</f>
        <v>0</v>
      </c>
      <c r="AC553" s="201">
        <f>'Monthly Prep'!Y213</f>
        <v>0</v>
      </c>
      <c r="AD553" s="201">
        <f>'Monthly Prep'!Z213</f>
        <v>0</v>
      </c>
      <c r="AE553" s="201">
        <f>'Monthly Prep'!AA213</f>
        <v>0</v>
      </c>
      <c r="AF553" s="201">
        <f>'Monthly Prep'!AB213</f>
        <v>0</v>
      </c>
      <c r="AG553" s="201">
        <f>'Monthly Prep'!AC213</f>
        <v>0</v>
      </c>
      <c r="AH553" s="201">
        <f>'Monthly Prep'!AD213</f>
        <v>0</v>
      </c>
      <c r="AI553" s="201">
        <f>'Monthly Prep'!AE213</f>
        <v>0</v>
      </c>
      <c r="AJ553" s="201">
        <f>'Monthly Prep'!AF213</f>
        <v>0</v>
      </c>
      <c r="AK553" s="201">
        <f>'Monthly Prep'!AG213</f>
        <v>0</v>
      </c>
      <c r="AL553" s="201">
        <f>'Monthly Prep'!AH213</f>
        <v>0</v>
      </c>
      <c r="AM553" s="184">
        <f t="shared" si="17"/>
        <v>0</v>
      </c>
      <c r="AN553" s="185" t="str">
        <f>'Monthly Prep'!B$3</f>
        <v>Monthly Prep Reporting Tool 1.0.1</v>
      </c>
      <c r="AO553" s="197">
        <f>'Monthly Prep'!AH213</f>
        <v>0</v>
      </c>
    </row>
    <row r="554" spans="1:41" x14ac:dyDescent="0.25">
      <c r="A554" s="176" t="str">
        <f t="shared" si="16"/>
        <v>202205</v>
      </c>
      <c r="B554" s="177">
        <f>'Prep Partner Performance'!AE$2</f>
        <v>2022</v>
      </c>
      <c r="C554" s="178" t="str">
        <f>'Prep Partner Performance'!Z$2</f>
        <v>05</v>
      </c>
      <c r="D554" s="176">
        <f>'Prep Partner Performance'!G$2</f>
        <v>14943</v>
      </c>
      <c r="E554" s="175" t="str">
        <f>'Prep Partner Performance'!C$2</f>
        <v>Kisima Health Centre</v>
      </c>
      <c r="F554" s="201">
        <f>'Monthly Prep'!B$207</f>
        <v>0</v>
      </c>
      <c r="G554" s="201" t="str">
        <f>'Monthly Prep'!C214</f>
        <v>Other reasons for declining Prep</v>
      </c>
      <c r="H554" s="201" t="str">
        <f>'Monthly Prep'!D214</f>
        <v>MP01-205</v>
      </c>
      <c r="I554" s="201">
        <f>'Monthly Prep'!E214</f>
        <v>0</v>
      </c>
      <c r="J554" s="201">
        <f>'Monthly Prep'!F214</f>
        <v>0</v>
      </c>
      <c r="K554" s="201">
        <f>'Monthly Prep'!G214</f>
        <v>0</v>
      </c>
      <c r="L554" s="201">
        <f>'Monthly Prep'!H214</f>
        <v>0</v>
      </c>
      <c r="M554" s="201">
        <f>'Monthly Prep'!I214</f>
        <v>0</v>
      </c>
      <c r="N554" s="201">
        <f>'Monthly Prep'!J214</f>
        <v>0</v>
      </c>
      <c r="O554" s="201">
        <f>'Monthly Prep'!K214</f>
        <v>0</v>
      </c>
      <c r="P554" s="201">
        <f>'Monthly Prep'!L214</f>
        <v>0</v>
      </c>
      <c r="Q554" s="201">
        <f>'Monthly Prep'!M214</f>
        <v>0</v>
      </c>
      <c r="R554" s="201">
        <f>'Monthly Prep'!N214</f>
        <v>0</v>
      </c>
      <c r="S554" s="201">
        <f>'Monthly Prep'!O214</f>
        <v>0</v>
      </c>
      <c r="T554" s="201">
        <f>'Monthly Prep'!P214</f>
        <v>0</v>
      </c>
      <c r="U554" s="201">
        <f>'Monthly Prep'!Q214</f>
        <v>0</v>
      </c>
      <c r="V554" s="201">
        <f>'Monthly Prep'!R214</f>
        <v>0</v>
      </c>
      <c r="W554" s="201">
        <f>'Monthly Prep'!S214</f>
        <v>0</v>
      </c>
      <c r="X554" s="201">
        <f>'Monthly Prep'!T214</f>
        <v>0</v>
      </c>
      <c r="Y554" s="201">
        <f>'Monthly Prep'!U214</f>
        <v>0</v>
      </c>
      <c r="Z554" s="201">
        <f>'Monthly Prep'!V214</f>
        <v>0</v>
      </c>
      <c r="AA554" s="201">
        <f>'Monthly Prep'!W214</f>
        <v>0</v>
      </c>
      <c r="AB554" s="201">
        <f>'Monthly Prep'!X214</f>
        <v>0</v>
      </c>
      <c r="AC554" s="201">
        <f>'Monthly Prep'!Y214</f>
        <v>0</v>
      </c>
      <c r="AD554" s="201">
        <f>'Monthly Prep'!Z214</f>
        <v>0</v>
      </c>
      <c r="AE554" s="201">
        <f>'Monthly Prep'!AA214</f>
        <v>0</v>
      </c>
      <c r="AF554" s="201">
        <f>'Monthly Prep'!AB214</f>
        <v>0</v>
      </c>
      <c r="AG554" s="201">
        <f>'Monthly Prep'!AC214</f>
        <v>0</v>
      </c>
      <c r="AH554" s="201">
        <f>'Monthly Prep'!AD214</f>
        <v>0</v>
      </c>
      <c r="AI554" s="201">
        <f>'Monthly Prep'!AE214</f>
        <v>0</v>
      </c>
      <c r="AJ554" s="201">
        <f>'Monthly Prep'!AF214</f>
        <v>0</v>
      </c>
      <c r="AK554" s="201">
        <f>'Monthly Prep'!AG214</f>
        <v>0</v>
      </c>
      <c r="AL554" s="201">
        <f>'Monthly Prep'!AH214</f>
        <v>0</v>
      </c>
      <c r="AM554" s="184">
        <f t="shared" si="17"/>
        <v>0</v>
      </c>
      <c r="AN554" s="185" t="str">
        <f>'Monthly Prep'!B$3</f>
        <v>Monthly Prep Reporting Tool 1.0.1</v>
      </c>
      <c r="AO554" s="197">
        <f>'Monthly Prep'!AH214</f>
        <v>0</v>
      </c>
    </row>
    <row r="555" spans="1:41" s="196" customFormat="1" x14ac:dyDescent="0.25">
      <c r="A555" s="186" t="str">
        <f t="shared" si="16"/>
        <v>202205</v>
      </c>
      <c r="B555" s="187">
        <f>'Prep Partner Performance'!AE$2</f>
        <v>2022</v>
      </c>
      <c r="C555" s="188" t="str">
        <f>'Prep Partner Performance'!Z$2</f>
        <v>05</v>
      </c>
      <c r="D555" s="186">
        <f>'Prep Partner Performance'!G$2</f>
        <v>14943</v>
      </c>
      <c r="E555" s="189" t="str">
        <f>'Prep Partner Performance'!C$2</f>
        <v>Kisima Health Centre</v>
      </c>
      <c r="F555" s="202">
        <f>'Monthly Prep'!B$207</f>
        <v>0</v>
      </c>
      <c r="G555" s="202" t="str">
        <f>'Monthly Prep'!C215</f>
        <v>Total Reasons for Prep Declines among those eligible ( New Plus Restarts)</v>
      </c>
      <c r="H555" s="202" t="str">
        <f>'Monthly Prep'!D215</f>
        <v>MP01-206</v>
      </c>
      <c r="I555" s="202">
        <f>'Monthly Prep'!E215</f>
        <v>0</v>
      </c>
      <c r="J555" s="202">
        <f>'Monthly Prep'!F215</f>
        <v>0</v>
      </c>
      <c r="K555" s="202">
        <f>'Monthly Prep'!G215</f>
        <v>0</v>
      </c>
      <c r="L555" s="202">
        <f>'Monthly Prep'!H215</f>
        <v>0</v>
      </c>
      <c r="M555" s="202">
        <f>'Monthly Prep'!I215</f>
        <v>0</v>
      </c>
      <c r="N555" s="202">
        <f>'Monthly Prep'!J215</f>
        <v>0</v>
      </c>
      <c r="O555" s="202">
        <f>'Monthly Prep'!K215</f>
        <v>0</v>
      </c>
      <c r="P555" s="202">
        <f>'Monthly Prep'!L215</f>
        <v>0</v>
      </c>
      <c r="Q555" s="202">
        <f>'Monthly Prep'!M215</f>
        <v>0</v>
      </c>
      <c r="R555" s="202">
        <f>'Monthly Prep'!N215</f>
        <v>0</v>
      </c>
      <c r="S555" s="202">
        <f>'Monthly Prep'!O215</f>
        <v>0</v>
      </c>
      <c r="T555" s="202">
        <f>'Monthly Prep'!P215</f>
        <v>0</v>
      </c>
      <c r="U555" s="202">
        <f>'Monthly Prep'!Q215</f>
        <v>0</v>
      </c>
      <c r="V555" s="202">
        <f>'Monthly Prep'!R215</f>
        <v>0</v>
      </c>
      <c r="W555" s="202">
        <f>'Monthly Prep'!S215</f>
        <v>0</v>
      </c>
      <c r="X555" s="202">
        <f>'Monthly Prep'!T215</f>
        <v>0</v>
      </c>
      <c r="Y555" s="202">
        <f>'Monthly Prep'!U215</f>
        <v>0</v>
      </c>
      <c r="Z555" s="202">
        <f>'Monthly Prep'!V215</f>
        <v>0</v>
      </c>
      <c r="AA555" s="202">
        <f>'Monthly Prep'!W215</f>
        <v>0</v>
      </c>
      <c r="AB555" s="202">
        <f>'Monthly Prep'!X215</f>
        <v>0</v>
      </c>
      <c r="AC555" s="202">
        <f>'Monthly Prep'!Y215</f>
        <v>0</v>
      </c>
      <c r="AD555" s="202">
        <f>'Monthly Prep'!Z215</f>
        <v>0</v>
      </c>
      <c r="AE555" s="202">
        <f>'Monthly Prep'!AA215</f>
        <v>0</v>
      </c>
      <c r="AF555" s="202">
        <f>'Monthly Prep'!AB215</f>
        <v>0</v>
      </c>
      <c r="AG555" s="202">
        <f>'Monthly Prep'!AC215</f>
        <v>0</v>
      </c>
      <c r="AH555" s="202">
        <f>'Monthly Prep'!AD215</f>
        <v>0</v>
      </c>
      <c r="AI555" s="202">
        <f>'Monthly Prep'!AE215</f>
        <v>0</v>
      </c>
      <c r="AJ555" s="202">
        <f>'Monthly Prep'!AF215</f>
        <v>0</v>
      </c>
      <c r="AK555" s="202">
        <f>'Monthly Prep'!AG215</f>
        <v>0</v>
      </c>
      <c r="AL555" s="202">
        <f>'Monthly Prep'!AH215</f>
        <v>0</v>
      </c>
      <c r="AM555" s="202">
        <f t="shared" si="17"/>
        <v>0</v>
      </c>
      <c r="AN555" s="189" t="str">
        <f>'Monthly Prep'!B$3</f>
        <v>Monthly Prep Reporting Tool 1.0.1</v>
      </c>
      <c r="AO555" s="197">
        <f>'Monthly Prep'!AH215</f>
        <v>0</v>
      </c>
    </row>
  </sheetData>
  <sheetProtection password="CC71" sheet="1" objects="1" scenarios="1"/>
  <conditionalFormatting sqref="I1:AL1 AO1">
    <cfRule type="containsText" dxfId="10" priority="2" operator="containsText" text="f">
      <formula>NOT(ISERROR(SEARCH("f",I1)))</formula>
    </cfRule>
  </conditionalFormatting>
  <conditionalFormatting sqref="H1:H1048576">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D1" sqref="D1"/>
    </sheetView>
  </sheetViews>
  <sheetFormatPr defaultRowHeight="15" x14ac:dyDescent="0.25"/>
  <cols>
    <col min="1" max="1" width="15.5703125" bestFit="1" customWidth="1"/>
  </cols>
  <sheetData>
    <row r="1" spans="1:33" x14ac:dyDescent="0.25">
      <c r="A1" s="213" t="s">
        <v>558</v>
      </c>
      <c r="B1" s="214" t="s">
        <v>559</v>
      </c>
      <c r="C1" s="214" t="s">
        <v>560</v>
      </c>
      <c r="D1" s="214" t="s">
        <v>561</v>
      </c>
      <c r="E1" s="214" t="s">
        <v>562</v>
      </c>
      <c r="F1" s="214" t="s">
        <v>563</v>
      </c>
      <c r="G1" s="214" t="s">
        <v>564</v>
      </c>
      <c r="H1" s="214" t="s">
        <v>565</v>
      </c>
      <c r="I1" s="214" t="s">
        <v>566</v>
      </c>
      <c r="J1" s="214" t="s">
        <v>567</v>
      </c>
      <c r="K1" s="214" t="s">
        <v>568</v>
      </c>
      <c r="L1" s="214" t="s">
        <v>569</v>
      </c>
      <c r="M1" s="214" t="s">
        <v>570</v>
      </c>
      <c r="N1" s="214" t="s">
        <v>571</v>
      </c>
      <c r="O1" s="214" t="s">
        <v>572</v>
      </c>
      <c r="P1" s="214" t="s">
        <v>573</v>
      </c>
      <c r="Q1" s="214" t="s">
        <v>574</v>
      </c>
      <c r="R1" s="214" t="s">
        <v>575</v>
      </c>
      <c r="S1" s="214" t="s">
        <v>576</v>
      </c>
      <c r="T1" s="214" t="s">
        <v>577</v>
      </c>
      <c r="U1" s="214" t="s">
        <v>578</v>
      </c>
      <c r="V1" s="214" t="s">
        <v>579</v>
      </c>
      <c r="W1" s="214" t="s">
        <v>580</v>
      </c>
      <c r="X1" s="214" t="s">
        <v>581</v>
      </c>
      <c r="Y1" s="214" t="s">
        <v>582</v>
      </c>
      <c r="Z1" s="214" t="s">
        <v>583</v>
      </c>
      <c r="AA1" s="214" t="s">
        <v>584</v>
      </c>
      <c r="AB1" s="214" t="s">
        <v>585</v>
      </c>
      <c r="AC1" s="214" t="s">
        <v>586</v>
      </c>
      <c r="AD1" s="214" t="s">
        <v>587</v>
      </c>
      <c r="AE1" s="214" t="s">
        <v>588</v>
      </c>
      <c r="AF1" s="214" t="s">
        <v>589</v>
      </c>
      <c r="AG1" s="214" t="s">
        <v>590</v>
      </c>
    </row>
    <row r="2" spans="1:33" x14ac:dyDescent="0.25">
      <c r="A2" s="215" t="s">
        <v>593</v>
      </c>
      <c r="B2" s="175" t="str">
        <f>'Prep Partner Performance'!D8</f>
        <v>P01-01</v>
      </c>
      <c r="C2" s="176">
        <v>0</v>
      </c>
      <c r="D2" s="176">
        <v>0</v>
      </c>
      <c r="E2" s="176">
        <v>0</v>
      </c>
      <c r="F2" s="176">
        <v>0</v>
      </c>
      <c r="G2" s="176">
        <v>0</v>
      </c>
      <c r="H2" s="176">
        <v>0</v>
      </c>
      <c r="I2" s="176">
        <v>0</v>
      </c>
      <c r="J2" s="176">
        <v>0</v>
      </c>
      <c r="K2" s="176">
        <v>0</v>
      </c>
      <c r="L2" s="176">
        <v>0</v>
      </c>
      <c r="M2" s="176">
        <v>0</v>
      </c>
      <c r="N2" s="176">
        <v>0</v>
      </c>
      <c r="O2" s="176">
        <v>0</v>
      </c>
      <c r="P2" s="176">
        <v>0</v>
      </c>
      <c r="Q2" s="176">
        <v>0</v>
      </c>
      <c r="R2" s="176">
        <v>0</v>
      </c>
      <c r="S2" s="176">
        <v>0</v>
      </c>
      <c r="T2" s="176">
        <v>0</v>
      </c>
      <c r="U2" s="176">
        <v>0</v>
      </c>
      <c r="V2" s="176">
        <v>0</v>
      </c>
      <c r="W2" s="176">
        <v>0</v>
      </c>
      <c r="X2" s="176">
        <v>0</v>
      </c>
      <c r="Y2" s="176">
        <v>0</v>
      </c>
      <c r="Z2" s="176">
        <v>0</v>
      </c>
      <c r="AA2" s="176">
        <v>0</v>
      </c>
      <c r="AB2" s="176">
        <v>0</v>
      </c>
      <c r="AC2" s="176">
        <v>0</v>
      </c>
      <c r="AD2" s="176">
        <v>0</v>
      </c>
      <c r="AE2" s="176">
        <v>0</v>
      </c>
      <c r="AF2" s="176">
        <v>0</v>
      </c>
      <c r="AG2" s="176">
        <f>SUM(C2:AF2)</f>
        <v>0</v>
      </c>
    </row>
    <row r="3" spans="1:33" x14ac:dyDescent="0.25">
      <c r="A3" s="215" t="s">
        <v>594</v>
      </c>
      <c r="B3" s="175" t="str">
        <f>'Prep Partner Performance'!D9</f>
        <v>P01-02</v>
      </c>
      <c r="C3" s="176">
        <v>0</v>
      </c>
      <c r="D3" s="176">
        <v>0</v>
      </c>
      <c r="E3" s="176">
        <v>0</v>
      </c>
      <c r="F3" s="176">
        <v>0</v>
      </c>
      <c r="G3" s="176">
        <v>0</v>
      </c>
      <c r="H3" s="176">
        <v>0</v>
      </c>
      <c r="I3" s="176">
        <v>0</v>
      </c>
      <c r="J3" s="176">
        <v>0</v>
      </c>
      <c r="K3" s="176">
        <v>0</v>
      </c>
      <c r="L3" s="176">
        <v>0</v>
      </c>
      <c r="M3" s="176">
        <v>0</v>
      </c>
      <c r="N3" s="176">
        <v>0</v>
      </c>
      <c r="O3" s="176">
        <v>0</v>
      </c>
      <c r="P3" s="176">
        <v>0</v>
      </c>
      <c r="Q3" s="176">
        <v>0</v>
      </c>
      <c r="R3" s="176">
        <v>0</v>
      </c>
      <c r="S3" s="176">
        <v>0</v>
      </c>
      <c r="T3" s="176">
        <v>0</v>
      </c>
      <c r="U3" s="176">
        <v>0</v>
      </c>
      <c r="V3" s="176">
        <v>0</v>
      </c>
      <c r="W3" s="176">
        <v>0</v>
      </c>
      <c r="X3" s="176">
        <v>0</v>
      </c>
      <c r="Y3" s="176">
        <v>0</v>
      </c>
      <c r="Z3" s="176">
        <v>0</v>
      </c>
      <c r="AA3" s="176">
        <v>0</v>
      </c>
      <c r="AB3" s="176">
        <v>0</v>
      </c>
      <c r="AC3" s="176">
        <v>0</v>
      </c>
      <c r="AD3" s="176">
        <v>0</v>
      </c>
      <c r="AE3" s="176">
        <v>0</v>
      </c>
      <c r="AF3" s="176">
        <v>0</v>
      </c>
      <c r="AG3" s="176">
        <f t="shared" ref="AG3:AG6" si="0">SUM(C3:AF3)</f>
        <v>0</v>
      </c>
    </row>
    <row r="4" spans="1:33" x14ac:dyDescent="0.25">
      <c r="A4" s="215" t="s">
        <v>595</v>
      </c>
      <c r="B4" s="175" t="str">
        <f>'Prep Partner Performance'!D10</f>
        <v>P01-03</v>
      </c>
      <c r="C4" s="176">
        <v>0</v>
      </c>
      <c r="D4" s="176">
        <v>0</v>
      </c>
      <c r="E4" s="176">
        <v>0</v>
      </c>
      <c r="F4" s="176">
        <v>0</v>
      </c>
      <c r="G4" s="176">
        <v>0</v>
      </c>
      <c r="H4" s="176">
        <v>0</v>
      </c>
      <c r="I4" s="176">
        <v>0</v>
      </c>
      <c r="J4" s="176">
        <v>0</v>
      </c>
      <c r="K4" s="176">
        <v>0</v>
      </c>
      <c r="L4" s="176">
        <v>0</v>
      </c>
      <c r="M4" s="176">
        <v>0</v>
      </c>
      <c r="N4" s="176">
        <v>0</v>
      </c>
      <c r="O4" s="176">
        <v>0</v>
      </c>
      <c r="P4" s="176">
        <v>0</v>
      </c>
      <c r="Q4" s="176">
        <v>0</v>
      </c>
      <c r="R4" s="176">
        <v>0</v>
      </c>
      <c r="S4" s="176">
        <v>0</v>
      </c>
      <c r="T4" s="176">
        <v>0</v>
      </c>
      <c r="U4" s="176">
        <v>0</v>
      </c>
      <c r="V4" s="176">
        <v>0</v>
      </c>
      <c r="W4" s="176">
        <v>0</v>
      </c>
      <c r="X4" s="176">
        <v>0</v>
      </c>
      <c r="Y4" s="176">
        <v>0</v>
      </c>
      <c r="Z4" s="176">
        <v>0</v>
      </c>
      <c r="AA4" s="176">
        <v>0</v>
      </c>
      <c r="AB4" s="176">
        <v>0</v>
      </c>
      <c r="AC4" s="176">
        <v>0</v>
      </c>
      <c r="AD4" s="176">
        <v>0</v>
      </c>
      <c r="AE4" s="176">
        <v>0</v>
      </c>
      <c r="AF4" s="176">
        <v>0</v>
      </c>
      <c r="AG4" s="176">
        <f t="shared" si="0"/>
        <v>0</v>
      </c>
    </row>
    <row r="5" spans="1:33" x14ac:dyDescent="0.25">
      <c r="A5" s="215" t="s">
        <v>596</v>
      </c>
      <c r="B5" s="175" t="str">
        <f>'Prep Partner Performance'!D11</f>
        <v>P01-04</v>
      </c>
      <c r="C5" s="176">
        <v>0</v>
      </c>
      <c r="D5" s="176">
        <v>0</v>
      </c>
      <c r="E5" s="176">
        <v>0</v>
      </c>
      <c r="F5" s="176">
        <v>0</v>
      </c>
      <c r="G5" s="176">
        <v>0</v>
      </c>
      <c r="H5" s="176">
        <v>0</v>
      </c>
      <c r="I5" s="176">
        <v>0</v>
      </c>
      <c r="J5" s="176">
        <v>0</v>
      </c>
      <c r="K5" s="176">
        <v>0</v>
      </c>
      <c r="L5" s="176">
        <v>0</v>
      </c>
      <c r="M5" s="176">
        <v>0</v>
      </c>
      <c r="N5" s="176">
        <v>0</v>
      </c>
      <c r="O5" s="176">
        <v>0</v>
      </c>
      <c r="P5" s="176">
        <v>0</v>
      </c>
      <c r="Q5" s="176">
        <v>0</v>
      </c>
      <c r="R5" s="176">
        <v>0</v>
      </c>
      <c r="S5" s="176">
        <v>0</v>
      </c>
      <c r="T5" s="176">
        <v>0</v>
      </c>
      <c r="U5" s="176">
        <v>0</v>
      </c>
      <c r="V5" s="176">
        <v>0</v>
      </c>
      <c r="W5" s="176">
        <v>0</v>
      </c>
      <c r="X5" s="176">
        <v>0</v>
      </c>
      <c r="Y5" s="176">
        <v>0</v>
      </c>
      <c r="Z5" s="176">
        <v>0</v>
      </c>
      <c r="AA5" s="176">
        <v>0</v>
      </c>
      <c r="AB5" s="176">
        <v>0</v>
      </c>
      <c r="AC5" s="176">
        <v>0</v>
      </c>
      <c r="AD5" s="176">
        <v>0</v>
      </c>
      <c r="AE5" s="176">
        <v>0</v>
      </c>
      <c r="AF5" s="176">
        <v>0</v>
      </c>
      <c r="AG5" s="176">
        <f t="shared" si="0"/>
        <v>0</v>
      </c>
    </row>
    <row r="6" spans="1:33" ht="15.75" thickBot="1" x14ac:dyDescent="0.3">
      <c r="A6" s="216" t="s">
        <v>597</v>
      </c>
      <c r="B6" s="217" t="str">
        <f>'Prep Partner Performance'!D12</f>
        <v>P01-05</v>
      </c>
      <c r="C6" s="218">
        <v>0</v>
      </c>
      <c r="D6" s="218">
        <v>0</v>
      </c>
      <c r="E6" s="218">
        <v>0</v>
      </c>
      <c r="F6" s="218">
        <v>0</v>
      </c>
      <c r="G6" s="218">
        <v>0</v>
      </c>
      <c r="H6" s="218">
        <v>0</v>
      </c>
      <c r="I6" s="218">
        <v>0</v>
      </c>
      <c r="J6" s="218">
        <v>0</v>
      </c>
      <c r="K6" s="218">
        <v>0</v>
      </c>
      <c r="L6" s="218">
        <v>0</v>
      </c>
      <c r="M6" s="218">
        <v>0</v>
      </c>
      <c r="N6" s="218">
        <v>0</v>
      </c>
      <c r="O6" s="218">
        <v>0</v>
      </c>
      <c r="P6" s="218">
        <v>0</v>
      </c>
      <c r="Q6" s="218">
        <v>0</v>
      </c>
      <c r="R6" s="218">
        <v>0</v>
      </c>
      <c r="S6" s="218">
        <v>0</v>
      </c>
      <c r="T6" s="218">
        <v>0</v>
      </c>
      <c r="U6" s="218">
        <v>0</v>
      </c>
      <c r="V6" s="218">
        <v>0</v>
      </c>
      <c r="W6" s="218">
        <v>0</v>
      </c>
      <c r="X6" s="218">
        <v>0</v>
      </c>
      <c r="Y6" s="218">
        <v>0</v>
      </c>
      <c r="Z6" s="218">
        <v>0</v>
      </c>
      <c r="AA6" s="218">
        <v>0</v>
      </c>
      <c r="AB6" s="218">
        <v>0</v>
      </c>
      <c r="AC6" s="218">
        <v>0</v>
      </c>
      <c r="AD6" s="218">
        <v>0</v>
      </c>
      <c r="AE6" s="218">
        <v>0</v>
      </c>
      <c r="AF6" s="218">
        <v>0</v>
      </c>
      <c r="AG6" s="218">
        <f t="shared" si="0"/>
        <v>0</v>
      </c>
    </row>
  </sheetData>
  <conditionalFormatting sqref="C1:AF1">
    <cfRule type="containsText" dxfId="8" priority="2" operator="containsText" text="f">
      <formula>NOT(ISERROR(SEARCH("f",C1)))</formula>
    </cfRule>
  </conditionalFormatting>
  <conditionalFormatting sqref="B1:B6">
    <cfRule type="duplicateValues" dxfId="7"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9514C5-A1B3-452C-94CB-D738CDFE5946}">
  <ds:schemaRefs>
    <ds:schemaRef ds:uri="http://schemas.openxmlformats.org/package/2006/metadata/core-properties"/>
    <ds:schemaRef ds:uri="http://schemas.microsoft.com/office/2006/documentManagement/types"/>
    <ds:schemaRef ds:uri="http://schemas.microsoft.com/office/infopath/2007/PartnerControls"/>
    <ds:schemaRef ds:uri="2431e148-14bb-46cb-be68-26b30110096e"/>
    <ds:schemaRef ds:uri="http://purl.org/dc/elements/1.1/"/>
    <ds:schemaRef ds:uri="http://schemas.microsoft.com/office/2006/metadata/properties"/>
    <ds:schemaRef ds:uri="a9c033cf-2a0f-4f3c-b418-7effdd53ecee"/>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3.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 Prep Instructions</vt:lpstr>
      <vt:lpstr>Prep Partner Performance</vt:lpstr>
      <vt:lpstr>PrEP util in PMTCT Instructions</vt:lpstr>
      <vt:lpstr>PrEP Utilization in PMTCT</vt:lpstr>
      <vt:lpstr>Prep Test &amp; Cont Instructions</vt:lpstr>
      <vt:lpstr>Monthly Prep</vt:lpstr>
      <vt:lpstr>datafile</vt:lpstr>
      <vt:lpstr>datafile_backup</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2025-02-24T12:52:26Z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