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Desktop\поэтапный план\архив\"/>
    </mc:Choice>
  </mc:AlternateContent>
  <bookViews>
    <workbookView xWindow="0" yWindow="0" windowWidth="23040" windowHeight="8520"/>
  </bookViews>
  <sheets>
    <sheet name="Лист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S20" i="1" l="1"/>
  <c r="DN20" i="1"/>
  <c r="CH20" i="1"/>
  <c r="CC20" i="1"/>
  <c r="AW20" i="1"/>
  <c r="AU20" i="1"/>
  <c r="L20" i="1"/>
  <c r="DR19" i="1"/>
  <c r="DO19" i="1"/>
  <c r="DP19" i="1" s="1"/>
  <c r="CG19" i="1"/>
  <c r="CD19" i="1"/>
  <c r="CE19" i="1" s="1"/>
  <c r="AR19" i="1"/>
  <c r="AV19" i="1" s="1"/>
  <c r="J19" i="1"/>
  <c r="E19" i="1"/>
  <c r="F19" i="1" s="1"/>
  <c r="DN18" i="1"/>
  <c r="DR18" i="1" s="1"/>
  <c r="CC18" i="1"/>
  <c r="CG18" i="1" s="1"/>
  <c r="AR18" i="1"/>
  <c r="AS18" i="1" s="1"/>
  <c r="AT18" i="1" s="1"/>
  <c r="J18" i="1"/>
  <c r="E18" i="1"/>
  <c r="F18" i="1" s="1"/>
  <c r="DR17" i="1"/>
  <c r="DO17" i="1"/>
  <c r="DP17" i="1" s="1"/>
  <c r="CG17" i="1"/>
  <c r="CD17" i="1"/>
  <c r="CE17" i="1" s="1"/>
  <c r="AR17" i="1"/>
  <c r="AS17" i="1" s="1"/>
  <c r="AT17" i="1" s="1"/>
  <c r="J17" i="1"/>
  <c r="E17" i="1"/>
  <c r="F17" i="1" s="1"/>
  <c r="DN16" i="1"/>
  <c r="DO16" i="1" s="1"/>
  <c r="DP16" i="1" s="1"/>
  <c r="CC16" i="1"/>
  <c r="CD16" i="1" s="1"/>
  <c r="CE16" i="1" s="1"/>
  <c r="AR16" i="1"/>
  <c r="AS16" i="1" s="1"/>
  <c r="AT16" i="1" s="1"/>
  <c r="J16" i="1"/>
  <c r="E16" i="1"/>
  <c r="F16" i="1" s="1"/>
  <c r="CG15" i="1"/>
  <c r="CD15" i="1"/>
  <c r="CE15" i="1" s="1"/>
  <c r="AR15" i="1"/>
  <c r="AV15" i="1" s="1"/>
  <c r="J15" i="1"/>
  <c r="E15" i="1"/>
  <c r="F15" i="1" s="1"/>
  <c r="DN14" i="1"/>
  <c r="DR14" i="1" s="1"/>
  <c r="CC14" i="1"/>
  <c r="CD14" i="1" s="1"/>
  <c r="CE14" i="1" s="1"/>
  <c r="AR14" i="1"/>
  <c r="AS14" i="1" s="1"/>
  <c r="AT14" i="1" s="1"/>
  <c r="J14" i="1"/>
  <c r="E14" i="1"/>
  <c r="F14" i="1" s="1"/>
  <c r="DN13" i="1"/>
  <c r="DO13" i="1" s="1"/>
  <c r="DP13" i="1" s="1"/>
  <c r="CC13" i="1"/>
  <c r="CD13" i="1" s="1"/>
  <c r="CE13" i="1" s="1"/>
  <c r="AR13" i="1"/>
  <c r="AS13" i="1" s="1"/>
  <c r="AT13" i="1" s="1"/>
  <c r="J13" i="1"/>
  <c r="E13" i="1"/>
  <c r="F13" i="1" s="1"/>
  <c r="DN12" i="1"/>
  <c r="DO12" i="1" s="1"/>
  <c r="DP12" i="1" s="1"/>
  <c r="CC12" i="1"/>
  <c r="CG12" i="1" s="1"/>
  <c r="AR12" i="1"/>
  <c r="AV12" i="1" s="1"/>
  <c r="E12" i="1"/>
  <c r="F12" i="1" s="1"/>
  <c r="DN11" i="1"/>
  <c r="DO11" i="1" s="1"/>
  <c r="DP11" i="1" s="1"/>
  <c r="CC11" i="1"/>
  <c r="CG11" i="1" s="1"/>
  <c r="AR11" i="1"/>
  <c r="AV11" i="1" s="1"/>
  <c r="J11" i="1"/>
  <c r="E11" i="1"/>
  <c r="F11" i="1" s="1"/>
  <c r="DR10" i="1"/>
  <c r="DO10" i="1"/>
  <c r="DP10" i="1" s="1"/>
  <c r="CC10" i="1"/>
  <c r="CD10" i="1" s="1"/>
  <c r="CE10" i="1" s="1"/>
  <c r="AR10" i="1"/>
  <c r="AS10" i="1" s="1"/>
  <c r="AT10" i="1" s="1"/>
  <c r="J10" i="1"/>
  <c r="E10" i="1"/>
  <c r="F10" i="1" s="1"/>
  <c r="DR9" i="1"/>
  <c r="DO9" i="1"/>
  <c r="DP9" i="1" s="1"/>
  <c r="CG9" i="1"/>
  <c r="CD9" i="1"/>
  <c r="CE9" i="1" s="1"/>
  <c r="AR9" i="1"/>
  <c r="AS9" i="1" s="1"/>
  <c r="AT9" i="1" s="1"/>
  <c r="E9" i="1"/>
  <c r="F9" i="1" s="1"/>
  <c r="A9" i="1"/>
  <c r="A11" i="1" s="1"/>
  <c r="A12" i="1" s="1"/>
  <c r="A13" i="1" s="1"/>
  <c r="A14" i="1" s="1"/>
  <c r="DR8" i="1"/>
  <c r="DO8" i="1"/>
  <c r="DP8" i="1" s="1"/>
  <c r="CG8" i="1"/>
  <c r="CD8" i="1"/>
  <c r="CE8" i="1" s="1"/>
  <c r="AV8" i="1"/>
  <c r="AS8" i="1"/>
  <c r="AT8" i="1" s="1"/>
  <c r="J8" i="1"/>
  <c r="E8" i="1"/>
  <c r="F8" i="1" s="1"/>
  <c r="DR7" i="1"/>
  <c r="DO7" i="1"/>
  <c r="DP7" i="1" s="1"/>
  <c r="CG7" i="1"/>
  <c r="CD7" i="1"/>
  <c r="CE7" i="1" s="1"/>
  <c r="AV7" i="1"/>
  <c r="AS7" i="1"/>
  <c r="AT7" i="1" s="1"/>
  <c r="J7" i="1"/>
  <c r="E7" i="1"/>
  <c r="F7" i="1" s="1"/>
  <c r="DR6" i="1"/>
  <c r="DO6" i="1"/>
  <c r="DP6" i="1" s="1"/>
  <c r="CG6" i="1"/>
  <c r="CD6" i="1"/>
  <c r="AV6" i="1"/>
  <c r="AS6" i="1"/>
  <c r="E6" i="1"/>
  <c r="F6" i="1" s="1"/>
  <c r="DO18" i="1" l="1"/>
  <c r="DP18" i="1" s="1"/>
  <c r="DN15" i="1"/>
  <c r="DR15" i="1" s="1"/>
  <c r="CG16" i="1"/>
  <c r="AV9" i="1"/>
  <c r="AS19" i="1"/>
  <c r="AT19" i="1" s="1"/>
  <c r="G19" i="1" s="1"/>
  <c r="AV10" i="1"/>
  <c r="C28" i="1"/>
  <c r="C29" i="1"/>
  <c r="AS11" i="1"/>
  <c r="AT11" i="1" s="1"/>
  <c r="AS15" i="1"/>
  <c r="AT15" i="1" s="1"/>
  <c r="G15" i="1" s="1"/>
  <c r="G10" i="1"/>
  <c r="G14" i="1"/>
  <c r="CD11" i="1"/>
  <c r="CE11" i="1" s="1"/>
  <c r="AV14" i="1"/>
  <c r="I20" i="1"/>
  <c r="DR16" i="1"/>
  <c r="CG13" i="1"/>
  <c r="DO14" i="1"/>
  <c r="DP14" i="1" s="1"/>
  <c r="G7" i="1"/>
  <c r="DR13" i="1"/>
  <c r="G17" i="1"/>
  <c r="AV17" i="1"/>
  <c r="CD18" i="1"/>
  <c r="CE18" i="1" s="1"/>
  <c r="G18" i="1" s="1"/>
  <c r="G8" i="1"/>
  <c r="AT6" i="1"/>
  <c r="J12" i="1"/>
  <c r="J9" i="1"/>
  <c r="G9" i="1" s="1"/>
  <c r="DR12" i="1"/>
  <c r="AV13" i="1"/>
  <c r="AV16" i="1"/>
  <c r="CE6" i="1"/>
  <c r="AS12" i="1"/>
  <c r="AT12" i="1" s="1"/>
  <c r="CG14" i="1"/>
  <c r="CG10" i="1"/>
  <c r="DR11" i="1"/>
  <c r="AV18" i="1"/>
  <c r="G13" i="1"/>
  <c r="G16" i="1"/>
  <c r="CD12" i="1"/>
  <c r="CE12" i="1" s="1"/>
  <c r="J6" i="1"/>
  <c r="G11" i="1" l="1"/>
  <c r="DO15" i="1"/>
  <c r="DP15" i="1" s="1"/>
  <c r="DP20" i="1" s="1"/>
  <c r="DR20" i="1"/>
  <c r="AV20" i="1"/>
  <c r="G6" i="1"/>
  <c r="J20" i="1"/>
  <c r="G12" i="1"/>
  <c r="CE20" i="1"/>
  <c r="CD20" i="1"/>
  <c r="CG20" i="1"/>
  <c r="AS20" i="1"/>
  <c r="AT20" i="1"/>
  <c r="DO20" i="1" l="1"/>
  <c r="C24" i="1"/>
  <c r="D24" i="1" s="1"/>
  <c r="C25" i="1"/>
  <c r="C33" i="1" s="1"/>
  <c r="G20" i="1"/>
  <c r="C32" i="1"/>
  <c r="D25" i="1"/>
</calcChain>
</file>

<file path=xl/comments1.xml><?xml version="1.0" encoding="utf-8"?>
<comments xmlns="http://schemas.openxmlformats.org/spreadsheetml/2006/main">
  <authors>
    <author>User</author>
  </authors>
  <commentList>
    <comment ref="BF6" authorId="0" shapeId="0">
      <text>
        <r>
          <rPr>
            <b/>
            <sz val="9"/>
            <color indexed="81"/>
            <rFont val="Tahoma"/>
            <family val="2"/>
            <charset val="204"/>
          </rPr>
          <t>User:</t>
        </r>
        <r>
          <rPr>
            <sz val="9"/>
            <color indexed="81"/>
            <rFont val="Tahoma"/>
            <family val="2"/>
            <charset val="204"/>
          </rPr>
          <t xml:space="preserve">
бурение отверстий А-146
</t>
        </r>
      </text>
    </comment>
    <comment ref="CW9" authorId="0" shapeId="0">
      <text>
        <r>
          <rPr>
            <b/>
            <sz val="9"/>
            <color indexed="81"/>
            <rFont val="Tahoma"/>
            <charset val="1"/>
          </rPr>
          <t>User:</t>
        </r>
        <r>
          <rPr>
            <sz val="9"/>
            <color indexed="81"/>
            <rFont val="Tahoma"/>
            <charset val="1"/>
          </rPr>
          <t xml:space="preserve">
устранение замечаний</t>
        </r>
      </text>
    </comment>
    <comment ref="CX9" authorId="0" shapeId="0">
      <text>
        <r>
          <rPr>
            <b/>
            <sz val="9"/>
            <color indexed="81"/>
            <rFont val="Tahoma"/>
            <charset val="1"/>
          </rPr>
          <t>User:</t>
        </r>
        <r>
          <rPr>
            <sz val="9"/>
            <color indexed="81"/>
            <rFont val="Tahoma"/>
            <charset val="1"/>
          </rPr>
          <t xml:space="preserve">
устранение замечаний</t>
        </r>
      </text>
    </comment>
    <comment ref="CY9" authorId="0" shapeId="0">
      <text>
        <r>
          <rPr>
            <b/>
            <sz val="9"/>
            <color indexed="81"/>
            <rFont val="Tahoma"/>
            <charset val="1"/>
          </rPr>
          <t>User:</t>
        </r>
        <r>
          <rPr>
            <sz val="9"/>
            <color indexed="81"/>
            <rFont val="Tahoma"/>
            <charset val="1"/>
          </rPr>
          <t xml:space="preserve">
устранение замечаний перед сдачей</t>
        </r>
      </text>
    </comment>
    <comment ref="CZ9" authorId="0" shapeId="0">
      <text>
        <r>
          <rPr>
            <b/>
            <sz val="9"/>
            <color indexed="81"/>
            <rFont val="Tahoma"/>
            <charset val="1"/>
          </rPr>
          <t>User:</t>
        </r>
        <r>
          <rPr>
            <sz val="9"/>
            <color indexed="81"/>
            <rFont val="Tahoma"/>
            <charset val="1"/>
          </rPr>
          <t xml:space="preserve">
устранение замечаний</t>
        </r>
      </text>
    </comment>
    <comment ref="DA9" authorId="0" shapeId="0">
      <text>
        <r>
          <rPr>
            <b/>
            <sz val="9"/>
            <color indexed="81"/>
            <rFont val="Tahoma"/>
            <charset val="1"/>
          </rPr>
          <t>User:</t>
        </r>
        <r>
          <rPr>
            <sz val="9"/>
            <color indexed="81"/>
            <rFont val="Tahoma"/>
            <charset val="1"/>
          </rPr>
          <t xml:space="preserve">
устранение замечаний</t>
        </r>
      </text>
    </comment>
    <comment ref="DB13" authorId="0" shapeId="0">
      <text>
        <r>
          <rPr>
            <b/>
            <sz val="9"/>
            <color indexed="81"/>
            <rFont val="Tahoma"/>
            <charset val="1"/>
          </rPr>
          <t>User:</t>
        </r>
        <r>
          <rPr>
            <sz val="9"/>
            <color indexed="81"/>
            <rFont val="Tahoma"/>
            <charset val="1"/>
          </rPr>
          <t xml:space="preserve">
бурение отверстий</t>
        </r>
      </text>
    </comment>
    <comment ref="BY15" authorId="0" shapeId="0">
      <text>
        <r>
          <rPr>
            <b/>
            <sz val="9"/>
            <color indexed="81"/>
            <rFont val="Tahoma"/>
            <family val="2"/>
            <charset val="204"/>
          </rPr>
          <t>User:</t>
        </r>
        <r>
          <rPr>
            <sz val="9"/>
            <color indexed="81"/>
            <rFont val="Tahoma"/>
            <family val="2"/>
            <charset val="204"/>
          </rPr>
          <t xml:space="preserve">
не выдали технику </t>
        </r>
      </text>
    </comment>
    <comment ref="BM17" authorId="0" shapeId="0">
      <text>
        <r>
          <rPr>
            <b/>
            <sz val="9"/>
            <color indexed="81"/>
            <rFont val="Tahoma"/>
            <family val="2"/>
            <charset val="204"/>
          </rPr>
          <t>User:</t>
        </r>
        <r>
          <rPr>
            <sz val="9"/>
            <color indexed="81"/>
            <rFont val="Tahoma"/>
            <family val="2"/>
            <charset val="204"/>
          </rPr>
          <t xml:space="preserve">
бурение в асфальт
</t>
        </r>
      </text>
    </comment>
    <comment ref="BN17" authorId="0" shapeId="0">
      <text>
        <r>
          <rPr>
            <b/>
            <sz val="9"/>
            <color indexed="81"/>
            <rFont val="Tahoma"/>
            <family val="2"/>
            <charset val="204"/>
          </rPr>
          <t>User:</t>
        </r>
        <r>
          <rPr>
            <sz val="9"/>
            <color indexed="81"/>
            <rFont val="Tahoma"/>
            <family val="2"/>
            <charset val="204"/>
          </rPr>
          <t xml:space="preserve">
БУРЕНИЕ В АСФАЛЬТ</t>
        </r>
      </text>
    </comment>
  </commentList>
</comments>
</file>

<file path=xl/sharedStrings.xml><?xml version="1.0" encoding="utf-8"?>
<sst xmlns="http://schemas.openxmlformats.org/spreadsheetml/2006/main" count="93" uniqueCount="54">
  <si>
    <t>по объекту: "Установка элементов обустройства автомобильных дорог общего пользования федерального значения. Установка недостающих дорожных знаков. Установка дорожных сигнальных столбиков СЗП. Установка делиниаторов со столбиком сигнальным для разделения встречных потоков транспортных средств.  Установка дорожных световозвращателей типа КД3. Установка дублирующих дорожных знаков  на Г-образных опорах. Установка пешеходного ограждения". ГК № 2/22/ОБ</t>
  </si>
  <si>
    <t>№ п/п</t>
  </si>
  <si>
    <t>Вид работ</t>
  </si>
  <si>
    <t>ЕД.Изм</t>
  </si>
  <si>
    <t>Всего по Ведомости объёмов работ</t>
  </si>
  <si>
    <t>Всего выполнено работ</t>
  </si>
  <si>
    <t>Остаток работ к выполнению</t>
  </si>
  <si>
    <t>Остаток по ведомости объемов работ, руб.</t>
  </si>
  <si>
    <t>Расценки за работы ИП Кушниренко, руб.</t>
  </si>
  <si>
    <t>Стоимость работ ИП Кушниренко, руб.</t>
  </si>
  <si>
    <t>Аванс, руб.</t>
  </si>
  <si>
    <t>Фактическое выполнение работ</t>
  </si>
  <si>
    <t>Июль</t>
  </si>
  <si>
    <t>выполнение июль</t>
  </si>
  <si>
    <t>Август</t>
  </si>
  <si>
    <t>Окончательный расчет</t>
  </si>
  <si>
    <t>сентябрь</t>
  </si>
  <si>
    <t>ИП Кушниренко</t>
  </si>
  <si>
    <t>ПТО 2</t>
  </si>
  <si>
    <t>Сдана часть работ заказчику</t>
  </si>
  <si>
    <t>Начислено</t>
  </si>
  <si>
    <t>Дата выплата</t>
  </si>
  <si>
    <t>Выплачено</t>
  </si>
  <si>
    <t>В ед. изм.</t>
  </si>
  <si>
    <t>Сумма, руб.</t>
  </si>
  <si>
    <t>Начислено за выполненные работы, руб.</t>
  </si>
  <si>
    <t>Оплачено за выполненные работы, руб.</t>
  </si>
  <si>
    <t>Начислена премия ПТО 2 за выполненные работы, руб.</t>
  </si>
  <si>
    <t>Оплачено ПТО 2 за выполненные работы, рРуб.</t>
  </si>
  <si>
    <t>Оплачено ПТО 2 за выполненные работы, руб.</t>
  </si>
  <si>
    <t xml:space="preserve">Монтаж Г-образной опоры </t>
  </si>
  <si>
    <t>шт.</t>
  </si>
  <si>
    <t>р</t>
  </si>
  <si>
    <t>Монтаж закладных</t>
  </si>
  <si>
    <t>монтаж дорожных знаков на Г-образную опору</t>
  </si>
  <si>
    <t>Установка знаков дорожных стойка +щиток</t>
  </si>
  <si>
    <t>Установка дополнительных щитков</t>
  </si>
  <si>
    <t xml:space="preserve">Установка Делиниаторов дорожных  с гибким светоотражающим флажком H=700 мм, L=1000 мм </t>
  </si>
  <si>
    <t>Монтаж Световозвращателя дорожного, Тип КД3-Б-I</t>
  </si>
  <si>
    <t>Установка  пешеходного ограждения, секции длиной 2,0 м</t>
  </si>
  <si>
    <t>м.п.</t>
  </si>
  <si>
    <t>Установка столбика дорожного сигнального С3П H - 0,75 м</t>
  </si>
  <si>
    <t>Устройство присыпных берм</t>
  </si>
  <si>
    <t>м3</t>
  </si>
  <si>
    <t>н</t>
  </si>
  <si>
    <t>Монтаж ЗИП</t>
  </si>
  <si>
    <t>м2</t>
  </si>
  <si>
    <t>Бурение отверстий под знак</t>
  </si>
  <si>
    <t>Установка стоек ЗИП (Р217)</t>
  </si>
  <si>
    <t>УСТАНОВКА ЗИП (Р217)</t>
  </si>
  <si>
    <t>Всего стоимость работ</t>
  </si>
  <si>
    <t>Проверка:</t>
  </si>
  <si>
    <t>Оплачено</t>
  </si>
  <si>
    <t>Остаток к оплате</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</si>
</sst>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charset val="204"/>
      <scheme val="minor"/>
    </font>
    <font>
      <sz val="11"/>
      <color theme="1"/>
      <name val="Calibri"/>
      <family val="2"/>
      <charset val="204"/>
      <scheme val="minor"/>
    </font>
    <font>
      <b/>
      <sz val="18"/>
      <color theme="1"/>
      <name val="Century Gothic"/>
      <family val="2"/>
      <charset val="204"/>
    </font>
    <font>
      <sz val="10"/>
      <color theme="1"/>
      <name val="Century Gothic"/>
      <family val="2"/>
      <charset val="204"/>
    </font>
    <font>
      <b/>
      <sz val="12"/>
      <color theme="0"/>
      <name val="Century Gothic"/>
      <family val="2"/>
      <charset val="204"/>
    </font>
    <font>
      <b/>
      <sz val="12"/>
      <name val="Century Gothic"/>
      <family val="2"/>
      <charset val="204"/>
    </font>
    <font>
      <sz val="11"/>
      <color theme="1"/>
      <name val="Century Gothic"/>
      <family val="2"/>
      <charset val="204"/>
    </font>
    <font>
      <sz val="12"/>
      <color theme="1"/>
      <name val="Century Gothic"/>
      <family val="2"/>
      <charset val="204"/>
    </font>
    <font>
      <sz val="14"/>
      <color theme="1"/>
      <name val="Century Gothic"/>
      <family val="2"/>
      <charset val="204"/>
    </font>
    <font>
      <sz val="14"/>
      <name val="Century Gothic"/>
      <family val="2"/>
      <charset val="204"/>
    </font>
    <font>
      <b/>
      <sz val="11"/>
      <color theme="1"/>
      <name val="Century Gothic"/>
      <family val="2"/>
      <charset val="204"/>
    </font>
    <font>
      <sz val="11"/>
      <name val="Century Gothic"/>
      <family val="2"/>
      <charset val="204"/>
    </font>
    <font>
      <b/>
      <sz val="11"/>
      <color theme="0"/>
      <name val="Century Gothic"/>
      <family val="2"/>
      <charset val="204"/>
    </font>
    <font>
      <b/>
      <sz val="12"/>
      <color theme="1"/>
      <name val="Century Gothic"/>
      <family val="2"/>
      <charset val="204"/>
    </font>
    <font>
      <sz val="12"/>
      <name val="Century Gothic"/>
      <family val="2"/>
      <charset val="204"/>
    </font>
    <font>
      <b/>
      <u/>
      <sz val="10"/>
      <color theme="1"/>
      <name val="Century Gothic"/>
      <family val="2"/>
      <charset val="204"/>
    </font>
    <font>
      <b/>
      <sz val="10"/>
      <color theme="1"/>
      <name val="Century Gothic"/>
      <family val="2"/>
      <charset val="204"/>
    </font>
    <font>
      <b/>
      <sz val="9"/>
      <color indexed="81"/>
      <name val="Tahoma"/>
      <family val="2"/>
      <charset val="204"/>
    </font>
    <font>
      <sz val="9"/>
      <color indexed="81"/>
      <name val="Tahoma"/>
      <family val="2"/>
      <charset val="204"/>
    </font>
    <font>
      <b/>
      <sz val="9"/>
      <color indexed="81"/>
      <name val="Tahoma"/>
      <charset val="1"/>
    </font>
    <font>
      <sz val="9"/>
      <color indexed="81"/>
      <name val="Tahoma"/>
      <charset val="1"/>
    </font>
  </fonts>
  <fills count="8">
    <fill>
      <patternFill patternType="none"/>
    </fill>
    <fill>
      <patternFill patternType="gray125"/>
    </fill>
    <fill>
      <patternFill patternType="solid">
        <fgColor theme="4" tint="-0.249977111117893"/>
        <bgColor indexed="64"/>
      </patternFill>
    </fill>
    <fill>
      <patternFill patternType="solid">
        <fgColor theme="5" tint="0.39997558519241921"/>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69">
    <xf numFmtId="0" fontId="0" fillId="0" borderId="0" xfId="0"/>
    <xf numFmtId="0" fontId="3" fillId="0" borderId="0" xfId="0" applyFont="1" applyFill="1"/>
    <xf numFmtId="0" fontId="6" fillId="0" borderId="0" xfId="0" applyFont="1" applyFill="1" applyBorder="1"/>
    <xf numFmtId="9" fontId="4" fillId="2" borderId="0" xfId="0" applyNumberFormat="1" applyFont="1" applyFill="1" applyBorder="1" applyAlignment="1">
      <alignment horizontal="center"/>
    </xf>
    <xf numFmtId="0" fontId="7" fillId="2" borderId="0" xfId="0" applyFont="1" applyFill="1" applyBorder="1"/>
    <xf numFmtId="9" fontId="4" fillId="2" borderId="0" xfId="1" applyFont="1" applyFill="1" applyBorder="1" applyAlignment="1">
      <alignment horizontal="center" vertical="center" wrapText="1"/>
    </xf>
    <xf numFmtId="49" fontId="4" fillId="2" borderId="0" xfId="0" applyNumberFormat="1" applyFont="1" applyFill="1" applyBorder="1" applyAlignment="1">
      <alignment horizontal="center" vertical="center" wrapText="1"/>
    </xf>
    <xf numFmtId="0" fontId="8" fillId="0" borderId="1" xfId="0" applyFont="1" applyFill="1" applyBorder="1" applyAlignment="1">
      <alignment horizontal="center" vertical="center"/>
    </xf>
    <xf numFmtId="0" fontId="8" fillId="0" borderId="1" xfId="0" applyFont="1" applyFill="1" applyBorder="1" applyAlignment="1">
      <alignment horizontal="left" vertical="center" wrapText="1"/>
    </xf>
    <xf numFmtId="0" fontId="8" fillId="0" borderId="1" xfId="0" applyFont="1" applyFill="1" applyBorder="1" applyAlignment="1">
      <alignment horizontal="center" vertical="center" wrapText="1"/>
    </xf>
    <xf numFmtId="3" fontId="9" fillId="3" borderId="1" xfId="0" applyNumberFormat="1" applyFont="1" applyFill="1" applyBorder="1" applyAlignment="1">
      <alignment horizontal="center" vertical="center" wrapText="1"/>
    </xf>
    <xf numFmtId="3" fontId="8" fillId="4" borderId="1" xfId="0" applyNumberFormat="1" applyFont="1" applyFill="1" applyBorder="1" applyAlignment="1">
      <alignment horizontal="center" vertical="center"/>
    </xf>
    <xf numFmtId="3" fontId="8" fillId="5" borderId="1" xfId="0" applyNumberFormat="1" applyFont="1" applyFill="1" applyBorder="1" applyAlignment="1">
      <alignment horizontal="center" vertical="center"/>
    </xf>
    <xf numFmtId="3" fontId="6" fillId="0" borderId="1" xfId="0" applyNumberFormat="1" applyFont="1" applyFill="1" applyBorder="1" applyAlignment="1">
      <alignment horizontal="center" vertical="center"/>
    </xf>
    <xf numFmtId="3" fontId="10" fillId="6" borderId="1" xfId="0" applyNumberFormat="1" applyFont="1" applyFill="1" applyBorder="1" applyAlignment="1">
      <alignment horizontal="center" vertical="center"/>
    </xf>
    <xf numFmtId="3" fontId="6" fillId="6" borderId="1" xfId="0" applyNumberFormat="1" applyFont="1" applyFill="1" applyBorder="1" applyAlignment="1">
      <alignment horizontal="center" vertical="center"/>
    </xf>
    <xf numFmtId="3" fontId="11" fillId="5" borderId="1" xfId="0" applyNumberFormat="1" applyFont="1" applyFill="1" applyBorder="1" applyAlignment="1">
      <alignment horizontal="center" vertical="center"/>
    </xf>
    <xf numFmtId="14" fontId="11" fillId="5" borderId="1" xfId="0" applyNumberFormat="1" applyFont="1" applyFill="1" applyBorder="1" applyAlignment="1">
      <alignment horizontal="center" vertical="center"/>
    </xf>
    <xf numFmtId="0" fontId="6" fillId="0" borderId="0" xfId="0" applyFont="1" applyFill="1" applyBorder="1" applyAlignment="1">
      <alignment horizontal="center" vertical="center"/>
    </xf>
    <xf numFmtId="0" fontId="6" fillId="0" borderId="0" xfId="0" applyFont="1" applyFill="1" applyBorder="1" applyAlignment="1">
      <alignment vertical="center"/>
    </xf>
    <xf numFmtId="0" fontId="12" fillId="2" borderId="0" xfId="0" applyFont="1" applyFill="1" applyBorder="1" applyAlignment="1">
      <alignment horizontal="center"/>
    </xf>
    <xf numFmtId="3" fontId="12" fillId="2" borderId="0" xfId="0" applyNumberFormat="1" applyFont="1" applyFill="1" applyBorder="1" applyAlignment="1">
      <alignment horizontal="center"/>
    </xf>
    <xf numFmtId="3" fontId="6" fillId="7" borderId="0" xfId="0" applyNumberFormat="1" applyFont="1" applyFill="1" applyBorder="1" applyAlignment="1">
      <alignment horizontal="center"/>
    </xf>
    <xf numFmtId="0" fontId="6" fillId="0" borderId="0" xfId="0" applyFont="1" applyFill="1" applyBorder="1" applyAlignment="1">
      <alignment horizontal="center"/>
    </xf>
    <xf numFmtId="3" fontId="7" fillId="0" borderId="1" xfId="0" applyNumberFormat="1" applyFont="1" applyFill="1" applyBorder="1" applyAlignment="1">
      <alignment horizontal="center" vertical="center"/>
    </xf>
    <xf numFmtId="3" fontId="13" fillId="6" borderId="1" xfId="0" applyNumberFormat="1" applyFont="1" applyFill="1" applyBorder="1" applyAlignment="1">
      <alignment horizontal="center" vertical="center"/>
    </xf>
    <xf numFmtId="3" fontId="7" fillId="6" borderId="1" xfId="0" applyNumberFormat="1" applyFont="1" applyFill="1" applyBorder="1" applyAlignment="1">
      <alignment horizontal="center" vertical="center"/>
    </xf>
    <xf numFmtId="3" fontId="14" fillId="5" borderId="1" xfId="0" applyNumberFormat="1" applyFont="1" applyFill="1" applyBorder="1" applyAlignment="1">
      <alignment horizontal="center" vertical="center"/>
    </xf>
    <xf numFmtId="14" fontId="14" fillId="5" borderId="1" xfId="0" applyNumberFormat="1" applyFont="1" applyFill="1" applyBorder="1" applyAlignment="1">
      <alignment horizontal="center" vertical="center"/>
    </xf>
    <xf numFmtId="0" fontId="7" fillId="0" borderId="0" xfId="0" applyFont="1" applyFill="1" applyBorder="1" applyAlignment="1">
      <alignment horizontal="center" vertical="center"/>
    </xf>
    <xf numFmtId="0" fontId="7" fillId="0" borderId="0" xfId="0" applyFont="1" applyFill="1" applyBorder="1" applyAlignment="1">
      <alignment vertical="center"/>
    </xf>
    <xf numFmtId="0" fontId="4" fillId="2" borderId="0" xfId="0" applyFont="1" applyFill="1" applyBorder="1" applyAlignment="1">
      <alignment horizontal="center"/>
    </xf>
    <xf numFmtId="3" fontId="4" fillId="2" borderId="0" xfId="0" applyNumberFormat="1" applyFont="1" applyFill="1" applyBorder="1" applyAlignment="1">
      <alignment horizontal="center"/>
    </xf>
    <xf numFmtId="3" fontId="7" fillId="7" borderId="0" xfId="0" applyNumberFormat="1" applyFont="1" applyFill="1" applyBorder="1" applyAlignment="1">
      <alignment horizontal="center"/>
    </xf>
    <xf numFmtId="0" fontId="7" fillId="0" borderId="0" xfId="0" applyFont="1" applyFill="1" applyBorder="1" applyAlignment="1">
      <alignment horizontal="center"/>
    </xf>
    <xf numFmtId="0" fontId="7" fillId="0" borderId="0" xfId="0" applyFont="1" applyFill="1" applyBorder="1"/>
    <xf numFmtId="0" fontId="4" fillId="2" borderId="0" xfId="0" applyFont="1" applyFill="1" applyBorder="1" applyAlignment="1">
      <alignment horizontal="center" vertical="center"/>
    </xf>
    <xf numFmtId="3" fontId="4" fillId="2" borderId="0" xfId="0" applyNumberFormat="1" applyFont="1" applyFill="1" applyBorder="1" applyAlignment="1">
      <alignment horizontal="center" vertical="center"/>
    </xf>
    <xf numFmtId="3" fontId="7" fillId="7" borderId="0" xfId="0" applyNumberFormat="1" applyFont="1" applyFill="1" applyBorder="1" applyAlignment="1">
      <alignment horizontal="center" vertical="center"/>
    </xf>
    <xf numFmtId="3" fontId="14" fillId="6" borderId="1" xfId="0" applyNumberFormat="1" applyFont="1" applyFill="1" applyBorder="1" applyAlignment="1">
      <alignment horizontal="center" vertical="center"/>
    </xf>
    <xf numFmtId="0" fontId="4" fillId="2" borderId="0" xfId="0" applyFont="1" applyFill="1" applyBorder="1" applyAlignment="1">
      <alignment horizontal="left" vertical="center" wrapText="1"/>
    </xf>
    <xf numFmtId="0" fontId="4" fillId="2" borderId="0" xfId="0" applyFont="1" applyFill="1" applyBorder="1" applyAlignment="1">
      <alignment horizontal="center" vertical="center" wrapText="1"/>
    </xf>
    <xf numFmtId="3" fontId="4" fillId="2" borderId="0" xfId="0" applyNumberFormat="1" applyFont="1" applyFill="1" applyBorder="1" applyAlignment="1">
      <alignment horizontal="center" vertical="center" wrapText="1"/>
    </xf>
    <xf numFmtId="0" fontId="7" fillId="2" borderId="0" xfId="0" applyFont="1" applyFill="1" applyBorder="1" applyAlignment="1">
      <alignment horizontal="center"/>
    </xf>
    <xf numFmtId="0" fontId="3" fillId="0" borderId="0" xfId="0" applyFont="1" applyFill="1" applyBorder="1"/>
    <xf numFmtId="0" fontId="3" fillId="3" borderId="0" xfId="0" applyFont="1" applyFill="1" applyBorder="1"/>
    <xf numFmtId="0" fontId="3" fillId="4" borderId="0" xfId="0" applyFont="1" applyFill="1" applyBorder="1"/>
    <xf numFmtId="0" fontId="3" fillId="5" borderId="0" xfId="0" applyFont="1" applyFill="1" applyBorder="1"/>
    <xf numFmtId="3" fontId="3" fillId="0" borderId="0" xfId="0" applyNumberFormat="1" applyFont="1" applyFill="1" applyBorder="1"/>
    <xf numFmtId="0" fontId="15" fillId="0" borderId="0" xfId="0" applyFont="1" applyFill="1"/>
    <xf numFmtId="0" fontId="3" fillId="3" borderId="0" xfId="0" applyFont="1" applyFill="1"/>
    <xf numFmtId="0" fontId="3" fillId="4" borderId="0" xfId="0" applyFont="1" applyFill="1"/>
    <xf numFmtId="0" fontId="3" fillId="5" borderId="0" xfId="0" applyFont="1" applyFill="1"/>
    <xf numFmtId="0" fontId="16" fillId="0" borderId="0" xfId="0" applyFont="1" applyFill="1" applyAlignment="1">
      <alignment horizontal="center"/>
    </xf>
    <xf numFmtId="3" fontId="3" fillId="0" borderId="0" xfId="0" applyNumberFormat="1" applyFont="1" applyFill="1"/>
    <xf numFmtId="3" fontId="3" fillId="3" borderId="0" xfId="0" applyNumberFormat="1" applyFont="1" applyFill="1"/>
    <xf numFmtId="0" fontId="4" fillId="2" borderId="0" xfId="0" applyFont="1" applyFill="1" applyBorder="1" applyAlignment="1">
      <alignment horizontal="center" vertical="center"/>
    </xf>
    <xf numFmtId="49" fontId="4" fillId="2" borderId="0" xfId="0" applyNumberFormat="1" applyFont="1" applyFill="1" applyBorder="1" applyAlignment="1">
      <alignment horizontal="center" vertical="center" wrapText="1"/>
    </xf>
    <xf numFmtId="0" fontId="4" fillId="2" borderId="0" xfId="0" applyFont="1" applyFill="1" applyBorder="1" applyAlignment="1">
      <alignment horizontal="center"/>
    </xf>
    <xf numFmtId="9" fontId="4" fillId="2" borderId="0" xfId="0" applyNumberFormat="1" applyFont="1" applyFill="1" applyBorder="1" applyAlignment="1">
      <alignment horizontal="center"/>
    </xf>
    <xf numFmtId="9" fontId="4" fillId="2" borderId="0" xfId="1" applyFont="1" applyFill="1" applyBorder="1" applyAlignment="1">
      <alignment horizontal="center" vertical="center" wrapText="1"/>
    </xf>
    <xf numFmtId="4" fontId="4" fillId="2" borderId="0" xfId="0" applyNumberFormat="1" applyFont="1" applyFill="1" applyBorder="1" applyAlignment="1">
      <alignment horizontal="center" vertical="center" wrapText="1"/>
    </xf>
    <xf numFmtId="0" fontId="4" fillId="2" borderId="0"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4" fillId="2" borderId="0" xfId="0" applyFont="1" applyFill="1" applyBorder="1" applyAlignment="1">
      <alignment vertical="center" wrapText="1"/>
    </xf>
    <xf numFmtId="0" fontId="5" fillId="0" borderId="0" xfId="0" applyFont="1" applyFill="1" applyBorder="1" applyAlignment="1">
      <alignment horizontal="center" vertical="center" wrapText="1"/>
    </xf>
    <xf numFmtId="4" fontId="5" fillId="3" borderId="0" xfId="0" applyNumberFormat="1" applyFont="1" applyFill="1" applyBorder="1" applyAlignment="1">
      <alignment horizontal="center" vertical="center" wrapText="1"/>
    </xf>
    <xf numFmtId="4" fontId="5" fillId="4" borderId="0" xfId="0" applyNumberFormat="1" applyFont="1" applyFill="1" applyBorder="1" applyAlignment="1">
      <alignment horizontal="center" vertical="center" wrapText="1"/>
    </xf>
    <xf numFmtId="4" fontId="5" fillId="5" borderId="0" xfId="0" applyNumberFormat="1" applyFont="1" applyFill="1" applyBorder="1" applyAlignment="1">
      <alignment horizontal="center" vertical="center" wrapText="1"/>
    </xf>
  </cellXfs>
  <cellStyles count="2">
    <cellStyle name="Обычный" xfId="0" builtinId="0"/>
    <cellStyle name="Процентный" xfId="1" builtinId="5"/>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S33"/>
  <sheetViews>
    <sheetView tabSelected="1" zoomScale="60" zoomScaleNormal="60" workbookViewId="0">
      <selection activeCell="H8" sqref="H8"/>
    </sheetView>
  </sheetViews>
  <sheetFormatPr defaultColWidth="9.109375" defaultRowHeight="13.2" x14ac:dyDescent="0.25"/>
  <cols>
    <col min="1" max="1" width="5.109375" style="1" customWidth="1"/>
    <col min="2" max="2" width="50.109375" style="1" customWidth="1"/>
    <col min="3" max="3" width="13.109375" style="1" customWidth="1"/>
    <col min="4" max="4" width="14.88671875" style="50" customWidth="1"/>
    <col min="5" max="5" width="14" style="51" customWidth="1"/>
    <col min="6" max="6" width="16.6640625" style="52" customWidth="1"/>
    <col min="7" max="7" width="16.6640625" style="1" customWidth="1"/>
    <col min="8" max="8" width="15.109375" style="1" customWidth="1"/>
    <col min="9" max="9" width="16.88671875" style="1" customWidth="1"/>
    <col min="10" max="12" width="13.88671875" style="1" customWidth="1"/>
    <col min="13" max="26" width="6.6640625" style="1" hidden="1" customWidth="1"/>
    <col min="27" max="31" width="7.6640625" style="1" hidden="1" customWidth="1"/>
    <col min="32" max="43" width="6.6640625" style="1" hidden="1" customWidth="1"/>
    <col min="44" max="44" width="12.6640625" style="1" hidden="1" customWidth="1"/>
    <col min="45" max="45" width="15.44140625" style="1" hidden="1" customWidth="1"/>
    <col min="46" max="46" width="17" style="1" hidden="1" customWidth="1"/>
    <col min="47" max="47" width="16.5546875" style="1" hidden="1" customWidth="1"/>
    <col min="48" max="48" width="18.44140625" style="1" hidden="1" customWidth="1"/>
    <col min="49" max="49" width="17.5546875" style="1" hidden="1" customWidth="1"/>
    <col min="50" max="80" width="6.33203125" style="1" hidden="1" customWidth="1"/>
    <col min="81" max="81" width="13.88671875" style="1" hidden="1" customWidth="1"/>
    <col min="82" max="82" width="13.33203125" style="1" hidden="1" customWidth="1"/>
    <col min="83" max="83" width="17.5546875" style="1" hidden="1" customWidth="1"/>
    <col min="84" max="84" width="17.33203125" style="1" hidden="1" customWidth="1"/>
    <col min="85" max="85" width="20.44140625" style="1" hidden="1" customWidth="1"/>
    <col min="86" max="86" width="17.109375" style="1" hidden="1" customWidth="1"/>
    <col min="87" max="88" width="6.33203125" style="1" hidden="1" customWidth="1"/>
    <col min="89" max="116" width="6.33203125" style="1" customWidth="1"/>
    <col min="117" max="117" width="2" style="1" customWidth="1"/>
    <col min="118" max="118" width="13.88671875" style="1" customWidth="1"/>
    <col min="119" max="119" width="13.33203125" style="1" customWidth="1"/>
    <col min="120" max="120" width="17.5546875" style="1" customWidth="1"/>
    <col min="121" max="121" width="17.33203125" style="1" customWidth="1"/>
    <col min="122" max="122" width="20.44140625" style="1" customWidth="1"/>
    <col min="123" max="123" width="17.109375" style="1" customWidth="1"/>
    <col min="124" max="16384" width="9.109375" style="1"/>
  </cols>
  <sheetData>
    <row r="1" spans="1:123" ht="23.4" x14ac:dyDescent="0.25">
      <c r="A1" s="63" t="s">
        <v>0</v>
      </c>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c r="BB1" s="63"/>
      <c r="BC1" s="63"/>
      <c r="BD1" s="63"/>
      <c r="BE1" s="63"/>
      <c r="BF1" s="63"/>
      <c r="BG1" s="63"/>
      <c r="BH1" s="63"/>
      <c r="BI1" s="63"/>
      <c r="BJ1" s="63"/>
      <c r="BK1" s="63"/>
      <c r="BL1" s="63"/>
      <c r="BM1" s="63"/>
      <c r="BN1" s="63"/>
      <c r="BO1" s="63"/>
      <c r="BP1" s="63"/>
      <c r="BQ1" s="63"/>
      <c r="BR1" s="63"/>
      <c r="BS1" s="63"/>
      <c r="BT1" s="63"/>
      <c r="BU1" s="63"/>
      <c r="BV1" s="63"/>
      <c r="BW1" s="63"/>
      <c r="BX1" s="63"/>
      <c r="BY1" s="63"/>
      <c r="BZ1" s="63"/>
      <c r="CA1" s="63"/>
      <c r="CB1" s="63"/>
      <c r="CC1" s="63"/>
      <c r="CD1" s="63"/>
      <c r="CE1" s="63"/>
      <c r="CF1" s="63"/>
      <c r="CG1" s="63"/>
      <c r="CH1" s="63"/>
      <c r="CI1" s="63"/>
      <c r="CJ1" s="63"/>
      <c r="CK1" s="63"/>
      <c r="CL1" s="63"/>
      <c r="CM1" s="63"/>
      <c r="CN1" s="63"/>
      <c r="CO1" s="63"/>
      <c r="CP1" s="63"/>
      <c r="CQ1" s="63"/>
      <c r="CR1" s="63"/>
      <c r="CS1" s="63"/>
      <c r="CT1" s="63"/>
      <c r="CU1" s="63"/>
      <c r="CV1" s="63"/>
      <c r="CW1" s="63"/>
      <c r="CX1" s="63"/>
      <c r="CY1" s="63"/>
      <c r="CZ1" s="63"/>
      <c r="DA1" s="63"/>
      <c r="DB1" s="63"/>
      <c r="DC1" s="63"/>
      <c r="DD1" s="63"/>
      <c r="DE1" s="63"/>
      <c r="DF1" s="63"/>
      <c r="DG1" s="63"/>
      <c r="DH1" s="63"/>
      <c r="DI1" s="63"/>
      <c r="DJ1" s="63"/>
      <c r="DK1" s="63"/>
      <c r="DL1" s="63"/>
      <c r="DM1" s="63"/>
      <c r="DN1" s="63"/>
      <c r="DO1" s="63"/>
      <c r="DP1" s="63"/>
      <c r="DQ1" s="63"/>
      <c r="DR1" s="63"/>
      <c r="DS1" s="63"/>
    </row>
    <row r="2" spans="1:123" s="2" customFormat="1" ht="15" customHeight="1" x14ac:dyDescent="0.25">
      <c r="A2" s="64" t="s">
        <v>1</v>
      </c>
      <c r="B2" s="62" t="s">
        <v>2</v>
      </c>
      <c r="C2" s="65" t="s">
        <v>3</v>
      </c>
      <c r="D2" s="66" t="s">
        <v>4</v>
      </c>
      <c r="E2" s="67" t="s">
        <v>5</v>
      </c>
      <c r="F2" s="68" t="s">
        <v>6</v>
      </c>
      <c r="G2" s="61" t="s">
        <v>7</v>
      </c>
      <c r="H2" s="61" t="s">
        <v>8</v>
      </c>
      <c r="I2" s="61" t="s">
        <v>9</v>
      </c>
      <c r="J2" s="61" t="s">
        <v>10</v>
      </c>
      <c r="K2" s="61"/>
      <c r="L2" s="61"/>
      <c r="M2" s="62" t="s">
        <v>11</v>
      </c>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row>
    <row r="3" spans="1:123" s="2" customFormat="1" ht="15" x14ac:dyDescent="0.25">
      <c r="A3" s="64"/>
      <c r="B3" s="62"/>
      <c r="C3" s="65"/>
      <c r="D3" s="66"/>
      <c r="E3" s="67"/>
      <c r="F3" s="68"/>
      <c r="G3" s="61"/>
      <c r="H3" s="61"/>
      <c r="I3" s="61"/>
      <c r="J3" s="60">
        <v>0.5</v>
      </c>
      <c r="K3" s="60"/>
      <c r="L3" s="60"/>
      <c r="M3" s="58" t="s">
        <v>12</v>
      </c>
      <c r="N3" s="58"/>
      <c r="O3" s="58"/>
      <c r="P3" s="58"/>
      <c r="Q3" s="58"/>
      <c r="R3" s="58"/>
      <c r="S3" s="58"/>
      <c r="T3" s="58"/>
      <c r="U3" s="58"/>
      <c r="V3" s="58"/>
      <c r="W3" s="58"/>
      <c r="X3" s="58"/>
      <c r="Y3" s="58"/>
      <c r="Z3" s="58"/>
      <c r="AA3" s="58"/>
      <c r="AB3" s="58"/>
      <c r="AC3" s="58"/>
      <c r="AD3" s="58"/>
      <c r="AE3" s="58"/>
      <c r="AF3" s="58"/>
      <c r="AG3" s="58"/>
      <c r="AH3" s="58"/>
      <c r="AI3" s="58"/>
      <c r="AJ3" s="58"/>
      <c r="AK3" s="58"/>
      <c r="AL3" s="58"/>
      <c r="AM3" s="58"/>
      <c r="AN3" s="58"/>
      <c r="AO3" s="58"/>
      <c r="AP3" s="58"/>
      <c r="AQ3" s="58"/>
      <c r="AR3" s="58" t="s">
        <v>13</v>
      </c>
      <c r="AS3" s="58"/>
      <c r="AT3" s="59">
        <v>0.5</v>
      </c>
      <c r="AU3" s="59"/>
      <c r="AV3" s="3"/>
      <c r="AW3" s="3"/>
      <c r="AX3" s="58" t="s">
        <v>14</v>
      </c>
      <c r="AY3" s="58"/>
      <c r="AZ3" s="58"/>
      <c r="BA3" s="58"/>
      <c r="BB3" s="58"/>
      <c r="BC3" s="58"/>
      <c r="BD3" s="58"/>
      <c r="BE3" s="58"/>
      <c r="BF3" s="58"/>
      <c r="BG3" s="58"/>
      <c r="BH3" s="58"/>
      <c r="BI3" s="58"/>
      <c r="BJ3" s="58"/>
      <c r="BK3" s="58"/>
      <c r="BL3" s="58"/>
      <c r="BM3" s="58"/>
      <c r="BN3" s="58"/>
      <c r="BO3" s="58"/>
      <c r="BP3" s="58"/>
      <c r="BQ3" s="58"/>
      <c r="BR3" s="58"/>
      <c r="BS3" s="58"/>
      <c r="BT3" s="58"/>
      <c r="BU3" s="58"/>
      <c r="BV3" s="58"/>
      <c r="BW3" s="58"/>
      <c r="BX3" s="58"/>
      <c r="BY3" s="58"/>
      <c r="BZ3" s="58"/>
      <c r="CA3" s="58"/>
      <c r="CB3" s="58"/>
      <c r="CC3" s="58" t="s">
        <v>15</v>
      </c>
      <c r="CD3" s="58"/>
      <c r="CE3" s="59">
        <v>0.5</v>
      </c>
      <c r="CF3" s="59"/>
      <c r="CG3" s="4"/>
      <c r="CH3" s="4"/>
      <c r="CI3" s="58" t="s">
        <v>16</v>
      </c>
      <c r="CJ3" s="58"/>
      <c r="CK3" s="58"/>
      <c r="CL3" s="58"/>
      <c r="CM3" s="58"/>
      <c r="CN3" s="58"/>
      <c r="CO3" s="58"/>
      <c r="CP3" s="58"/>
      <c r="CQ3" s="58"/>
      <c r="CR3" s="58"/>
      <c r="CS3" s="58"/>
      <c r="CT3" s="58"/>
      <c r="CU3" s="58"/>
      <c r="CV3" s="58"/>
      <c r="CW3" s="58"/>
      <c r="CX3" s="58"/>
      <c r="CY3" s="58"/>
      <c r="CZ3" s="58"/>
      <c r="DA3" s="58"/>
      <c r="DB3" s="58"/>
      <c r="DC3" s="58"/>
      <c r="DD3" s="58"/>
      <c r="DE3" s="58"/>
      <c r="DF3" s="58"/>
      <c r="DG3" s="58"/>
      <c r="DH3" s="58"/>
      <c r="DI3" s="58"/>
      <c r="DJ3" s="58"/>
      <c r="DK3" s="58"/>
      <c r="DL3" s="58"/>
      <c r="DM3" s="58"/>
      <c r="DN3" s="58" t="s">
        <v>15</v>
      </c>
      <c r="DO3" s="58"/>
      <c r="DP3" s="59">
        <v>0.5</v>
      </c>
      <c r="DQ3" s="59"/>
      <c r="DR3" s="4"/>
      <c r="DS3" s="4"/>
    </row>
    <row r="4" spans="1:123" s="2" customFormat="1" ht="15" x14ac:dyDescent="0.25">
      <c r="A4" s="64"/>
      <c r="B4" s="62"/>
      <c r="C4" s="65"/>
      <c r="D4" s="66"/>
      <c r="E4" s="67"/>
      <c r="F4" s="68"/>
      <c r="G4" s="61"/>
      <c r="H4" s="61"/>
      <c r="I4" s="61"/>
      <c r="J4" s="60" t="s">
        <v>17</v>
      </c>
      <c r="K4" s="60"/>
      <c r="L4" s="60"/>
      <c r="M4" s="56">
        <v>1</v>
      </c>
      <c r="N4" s="56">
        <v>2</v>
      </c>
      <c r="O4" s="56">
        <v>3</v>
      </c>
      <c r="P4" s="56">
        <v>4</v>
      </c>
      <c r="Q4" s="56">
        <v>5</v>
      </c>
      <c r="R4" s="56">
        <v>6</v>
      </c>
      <c r="S4" s="56">
        <v>7</v>
      </c>
      <c r="T4" s="56">
        <v>8</v>
      </c>
      <c r="U4" s="56">
        <v>9</v>
      </c>
      <c r="V4" s="56">
        <v>10</v>
      </c>
      <c r="W4" s="56">
        <v>11</v>
      </c>
      <c r="X4" s="56">
        <v>12</v>
      </c>
      <c r="Y4" s="56">
        <v>13</v>
      </c>
      <c r="Z4" s="56">
        <v>14</v>
      </c>
      <c r="AA4" s="56">
        <v>15</v>
      </c>
      <c r="AB4" s="56">
        <v>16</v>
      </c>
      <c r="AC4" s="56">
        <v>17</v>
      </c>
      <c r="AD4" s="56">
        <v>18</v>
      </c>
      <c r="AE4" s="56">
        <v>19</v>
      </c>
      <c r="AF4" s="56">
        <v>20</v>
      </c>
      <c r="AG4" s="56">
        <v>21</v>
      </c>
      <c r="AH4" s="56">
        <v>22</v>
      </c>
      <c r="AI4" s="56">
        <v>23</v>
      </c>
      <c r="AJ4" s="56">
        <v>24</v>
      </c>
      <c r="AK4" s="56">
        <v>25</v>
      </c>
      <c r="AL4" s="56">
        <v>26</v>
      </c>
      <c r="AM4" s="56">
        <v>27</v>
      </c>
      <c r="AN4" s="56">
        <v>28</v>
      </c>
      <c r="AO4" s="56">
        <v>29</v>
      </c>
      <c r="AP4" s="56">
        <v>30</v>
      </c>
      <c r="AQ4" s="56">
        <v>31</v>
      </c>
      <c r="AR4" s="57" t="s">
        <v>19</v>
      </c>
      <c r="AS4" s="57"/>
      <c r="AT4" s="57"/>
      <c r="AU4" s="57"/>
      <c r="AV4" s="57"/>
      <c r="AW4" s="57"/>
      <c r="AX4" s="56">
        <v>1</v>
      </c>
      <c r="AY4" s="56">
        <v>2</v>
      </c>
      <c r="AZ4" s="56">
        <v>3</v>
      </c>
      <c r="BA4" s="56">
        <v>4</v>
      </c>
      <c r="BB4" s="56">
        <v>5</v>
      </c>
      <c r="BC4" s="56">
        <v>6</v>
      </c>
      <c r="BD4" s="56">
        <v>7</v>
      </c>
      <c r="BE4" s="56">
        <v>8</v>
      </c>
      <c r="BF4" s="56">
        <v>9</v>
      </c>
      <c r="BG4" s="56">
        <v>10</v>
      </c>
      <c r="BH4" s="56">
        <v>11</v>
      </c>
      <c r="BI4" s="56">
        <v>12</v>
      </c>
      <c r="BJ4" s="56">
        <v>13</v>
      </c>
      <c r="BK4" s="56">
        <v>14</v>
      </c>
      <c r="BL4" s="56">
        <v>15</v>
      </c>
      <c r="BM4" s="56">
        <v>16</v>
      </c>
      <c r="BN4" s="56">
        <v>17</v>
      </c>
      <c r="BO4" s="56">
        <v>18</v>
      </c>
      <c r="BP4" s="56">
        <v>19</v>
      </c>
      <c r="BQ4" s="56">
        <v>20</v>
      </c>
      <c r="BR4" s="56">
        <v>21</v>
      </c>
      <c r="BS4" s="56">
        <v>22</v>
      </c>
      <c r="BT4" s="56">
        <v>23</v>
      </c>
      <c r="BU4" s="56">
        <v>24</v>
      </c>
      <c r="BV4" s="56">
        <v>25</v>
      </c>
      <c r="BW4" s="56">
        <v>26</v>
      </c>
      <c r="BX4" s="56">
        <v>27</v>
      </c>
      <c r="BY4" s="56">
        <v>28</v>
      </c>
      <c r="BZ4" s="56">
        <v>29</v>
      </c>
      <c r="CA4" s="56">
        <v>30</v>
      </c>
      <c r="CB4" s="56">
        <v>31</v>
      </c>
      <c r="CC4" s="57" t="s">
        <v>19</v>
      </c>
      <c r="CD4" s="57"/>
      <c r="CE4" s="57"/>
      <c r="CF4" s="57"/>
      <c r="CG4" s="57"/>
      <c r="CH4" s="57"/>
      <c r="CI4" s="56">
        <v>1</v>
      </c>
      <c r="CJ4" s="56">
        <v>2</v>
      </c>
      <c r="CK4" s="56">
        <v>3</v>
      </c>
      <c r="CL4" s="56">
        <v>4</v>
      </c>
      <c r="CM4" s="56">
        <v>5</v>
      </c>
      <c r="CN4" s="56">
        <v>6</v>
      </c>
      <c r="CO4" s="56">
        <v>7</v>
      </c>
      <c r="CP4" s="56">
        <v>8</v>
      </c>
      <c r="CQ4" s="56">
        <v>9</v>
      </c>
      <c r="CR4" s="56">
        <v>10</v>
      </c>
      <c r="CS4" s="56">
        <v>11</v>
      </c>
      <c r="CT4" s="56">
        <v>12</v>
      </c>
      <c r="CU4" s="56">
        <v>13</v>
      </c>
      <c r="CV4" s="56">
        <v>14</v>
      </c>
      <c r="CW4" s="56">
        <v>15</v>
      </c>
      <c r="CX4" s="56">
        <v>16</v>
      </c>
      <c r="CY4" s="56">
        <v>17</v>
      </c>
      <c r="CZ4" s="56">
        <v>18</v>
      </c>
      <c r="DA4" s="56">
        <v>19</v>
      </c>
      <c r="DB4" s="56">
        <v>20</v>
      </c>
      <c r="DC4" s="56">
        <v>21</v>
      </c>
      <c r="DD4" s="56">
        <v>22</v>
      </c>
      <c r="DE4" s="56">
        <v>23</v>
      </c>
      <c r="DF4" s="56">
        <v>24</v>
      </c>
      <c r="DG4" s="56">
        <v>25</v>
      </c>
      <c r="DH4" s="56">
        <v>26</v>
      </c>
      <c r="DI4" s="56">
        <v>27</v>
      </c>
      <c r="DJ4" s="56">
        <v>28</v>
      </c>
      <c r="DK4" s="56">
        <v>29</v>
      </c>
      <c r="DL4" s="56">
        <v>30</v>
      </c>
      <c r="DM4" s="56">
        <v>31</v>
      </c>
      <c r="DN4" s="57" t="s">
        <v>19</v>
      </c>
      <c r="DO4" s="57"/>
      <c r="DP4" s="57"/>
      <c r="DQ4" s="57"/>
      <c r="DR4" s="57"/>
      <c r="DS4" s="57"/>
    </row>
    <row r="5" spans="1:123" s="2" customFormat="1" ht="75" x14ac:dyDescent="0.25">
      <c r="A5" s="64"/>
      <c r="B5" s="62"/>
      <c r="C5" s="65"/>
      <c r="D5" s="66"/>
      <c r="E5" s="67"/>
      <c r="F5" s="68"/>
      <c r="G5" s="61"/>
      <c r="H5" s="61"/>
      <c r="I5" s="61"/>
      <c r="J5" s="5" t="s">
        <v>20</v>
      </c>
      <c r="K5" s="5" t="s">
        <v>21</v>
      </c>
      <c r="L5" s="5" t="s">
        <v>22</v>
      </c>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56"/>
      <c r="AO5" s="56"/>
      <c r="AP5" s="56"/>
      <c r="AQ5" s="56"/>
      <c r="AR5" s="6" t="s">
        <v>23</v>
      </c>
      <c r="AS5" s="6" t="s">
        <v>24</v>
      </c>
      <c r="AT5" s="6" t="s">
        <v>25</v>
      </c>
      <c r="AU5" s="6" t="s">
        <v>26</v>
      </c>
      <c r="AV5" s="6" t="s">
        <v>27</v>
      </c>
      <c r="AW5" s="6" t="s">
        <v>28</v>
      </c>
      <c r="AX5" s="56"/>
      <c r="AY5" s="56"/>
      <c r="AZ5" s="56"/>
      <c r="BA5" s="56"/>
      <c r="BB5" s="56"/>
      <c r="BC5" s="56"/>
      <c r="BD5" s="56"/>
      <c r="BE5" s="56"/>
      <c r="BF5" s="56"/>
      <c r="BG5" s="56"/>
      <c r="BH5" s="56"/>
      <c r="BI5" s="56"/>
      <c r="BJ5" s="56"/>
      <c r="BK5" s="56"/>
      <c r="BL5" s="56"/>
      <c r="BM5" s="56"/>
      <c r="BN5" s="56"/>
      <c r="BO5" s="56"/>
      <c r="BP5" s="56"/>
      <c r="BQ5" s="56"/>
      <c r="BR5" s="56"/>
      <c r="BS5" s="56"/>
      <c r="BT5" s="56"/>
      <c r="BU5" s="56"/>
      <c r="BV5" s="56"/>
      <c r="BW5" s="56"/>
      <c r="BX5" s="56"/>
      <c r="BY5" s="56"/>
      <c r="BZ5" s="56"/>
      <c r="CA5" s="56"/>
      <c r="CB5" s="56"/>
      <c r="CC5" s="6" t="s">
        <v>23</v>
      </c>
      <c r="CD5" s="6" t="s">
        <v>24</v>
      </c>
      <c r="CE5" s="6" t="s">
        <v>25</v>
      </c>
      <c r="CF5" s="6" t="s">
        <v>26</v>
      </c>
      <c r="CG5" s="6" t="s">
        <v>27</v>
      </c>
      <c r="CH5" s="6" t="s">
        <v>29</v>
      </c>
      <c r="CI5" s="56"/>
      <c r="CJ5" s="56"/>
      <c r="CK5" s="56"/>
      <c r="CL5" s="56"/>
      <c r="CM5" s="56"/>
      <c r="CN5" s="56"/>
      <c r="CO5" s="56"/>
      <c r="CP5" s="56"/>
      <c r="CQ5" s="56"/>
      <c r="CR5" s="56"/>
      <c r="CS5" s="56"/>
      <c r="CT5" s="56"/>
      <c r="CU5" s="56"/>
      <c r="CV5" s="56"/>
      <c r="CW5" s="56"/>
      <c r="CX5" s="56"/>
      <c r="CY5" s="56"/>
      <c r="CZ5" s="56"/>
      <c r="DA5" s="56"/>
      <c r="DB5" s="56"/>
      <c r="DC5" s="56"/>
      <c r="DD5" s="56"/>
      <c r="DE5" s="56"/>
      <c r="DF5" s="56"/>
      <c r="DG5" s="56"/>
      <c r="DH5" s="56"/>
      <c r="DI5" s="56"/>
      <c r="DJ5" s="56"/>
      <c r="DK5" s="56"/>
      <c r="DL5" s="56"/>
      <c r="DM5" s="56"/>
      <c r="DN5" s="6" t="s">
        <v>23</v>
      </c>
      <c r="DO5" s="6" t="s">
        <v>24</v>
      </c>
      <c r="DP5" s="6" t="s">
        <v>25</v>
      </c>
      <c r="DQ5" s="6" t="s">
        <v>26</v>
      </c>
      <c r="DR5" s="6" t="s">
        <v>27</v>
      </c>
      <c r="DS5" s="6" t="s">
        <v>29</v>
      </c>
    </row>
    <row r="6" spans="1:123" s="2" customFormat="1" ht="16.8" x14ac:dyDescent="0.25">
      <c r="A6" s="7">
        <v>1</v>
      </c>
      <c r="B6" s="8" t="s">
        <v>30</v>
      </c>
      <c r="C6" s="9" t="s">
        <v>31</v>
      </c>
      <c r="D6" s="10">
        <v>63</v>
      </c>
      <c r="E6" s="11">
        <f>SUM(M6:AQ6,AX6:CB6)+SUM(CI6:DM6)</f>
        <v>63</v>
      </c>
      <c r="F6" s="12">
        <f>D6-E6</f>
        <v>0</v>
      </c>
      <c r="G6" s="13">
        <f t="shared" ref="G6:G19" si="0">I6-AT6-CE6-J6</f>
        <v>0</v>
      </c>
      <c r="H6" s="14"/>
      <c r="I6" s="15"/>
      <c r="J6" s="16">
        <f t="shared" ref="J6:J19" si="1">I6*$J$3</f>
        <v>0</v>
      </c>
      <c r="K6" s="17">
        <v>44679</v>
      </c>
      <c r="L6" s="16"/>
      <c r="M6" s="18"/>
      <c r="N6" s="18"/>
      <c r="O6" s="18">
        <v>31</v>
      </c>
      <c r="P6" s="18"/>
      <c r="Q6" s="18"/>
      <c r="R6" s="18"/>
      <c r="S6" s="18"/>
      <c r="T6" s="18"/>
      <c r="U6" s="18"/>
      <c r="V6" s="18"/>
      <c r="W6" s="18"/>
      <c r="X6" s="18"/>
      <c r="Y6" s="18"/>
      <c r="Z6" s="18"/>
      <c r="AA6" s="18"/>
      <c r="AB6" s="18"/>
      <c r="AC6" s="18"/>
      <c r="AD6" s="18"/>
      <c r="AE6" s="18"/>
      <c r="AF6" s="18"/>
      <c r="AG6" s="18"/>
      <c r="AH6" s="18"/>
      <c r="AI6" s="18"/>
      <c r="AJ6" s="18"/>
      <c r="AK6" s="18"/>
      <c r="AL6" s="18"/>
      <c r="AM6" s="18"/>
      <c r="AN6" s="18"/>
      <c r="AO6" s="19"/>
      <c r="AP6" s="19"/>
      <c r="AQ6" s="19"/>
      <c r="AR6" s="20">
        <v>31</v>
      </c>
      <c r="AS6" s="21">
        <f t="shared" ref="AS6:AS19" si="2">AR6*H6</f>
        <v>0</v>
      </c>
      <c r="AT6" s="21">
        <f t="shared" ref="AT6:AT19" si="3">AS6*$AT$3</f>
        <v>0</v>
      </c>
      <c r="AU6" s="21"/>
      <c r="AV6" s="22" t="e">
        <f>AR6*#REF!*$AT$3</f>
        <v>#REF!</v>
      </c>
      <c r="AW6" s="22"/>
      <c r="AX6" s="23"/>
      <c r="AY6" s="23">
        <v>32</v>
      </c>
      <c r="AZ6" s="23"/>
      <c r="BA6" s="23"/>
      <c r="BB6" s="23"/>
      <c r="BC6" s="23"/>
      <c r="BD6" s="23"/>
      <c r="BE6" s="23"/>
      <c r="BF6" s="23" t="s">
        <v>32</v>
      </c>
      <c r="BG6" s="23"/>
      <c r="BH6" s="23"/>
      <c r="BI6" s="23"/>
      <c r="BJ6" s="23"/>
      <c r="BK6" s="23"/>
      <c r="BL6" s="23"/>
      <c r="BM6" s="23"/>
      <c r="BN6" s="23"/>
      <c r="BO6" s="23"/>
      <c r="BP6" s="23"/>
      <c r="BQ6" s="23"/>
      <c r="BR6" s="23"/>
      <c r="BS6" s="23"/>
      <c r="BT6" s="23"/>
      <c r="BU6" s="23"/>
      <c r="BV6" s="23"/>
      <c r="BW6" s="23"/>
      <c r="BX6" s="23"/>
      <c r="BY6" s="23"/>
      <c r="CC6" s="20">
        <v>16</v>
      </c>
      <c r="CD6" s="21">
        <f t="shared" ref="CD6:CD19" si="4">CC6*H6</f>
        <v>0</v>
      </c>
      <c r="CE6" s="21">
        <f>CD6*$AT$3</f>
        <v>0</v>
      </c>
      <c r="CF6" s="21"/>
      <c r="CG6" s="22" t="e">
        <f>CC6*#REF!*$CE$3</f>
        <v>#REF!</v>
      </c>
      <c r="CH6" s="22"/>
      <c r="CI6" s="23"/>
      <c r="CJ6" s="23"/>
      <c r="CK6" s="23"/>
      <c r="CL6" s="23"/>
      <c r="CM6" s="23"/>
      <c r="CN6" s="23"/>
      <c r="CO6" s="23"/>
      <c r="CP6" s="23"/>
      <c r="CQ6" s="23"/>
      <c r="CR6" s="23"/>
      <c r="CS6" s="23"/>
      <c r="CT6" s="23"/>
      <c r="CU6" s="23"/>
      <c r="CV6" s="23"/>
      <c r="CW6" s="23"/>
      <c r="CX6" s="23"/>
      <c r="CY6" s="23"/>
      <c r="CZ6" s="23"/>
      <c r="DA6" s="23"/>
      <c r="DB6" s="23"/>
      <c r="DC6" s="23"/>
      <c r="DD6" s="23"/>
      <c r="DE6" s="23"/>
      <c r="DF6" s="23"/>
      <c r="DG6" s="23"/>
      <c r="DH6" s="23"/>
      <c r="DI6" s="23"/>
      <c r="DJ6" s="23"/>
      <c r="DN6" s="20">
        <v>0</v>
      </c>
      <c r="DO6" s="21">
        <f t="shared" ref="DO6:DO19" si="5">DN6*H6</f>
        <v>0</v>
      </c>
      <c r="DP6" s="21">
        <f>DO6*$AT$3</f>
        <v>0</v>
      </c>
      <c r="DQ6" s="21"/>
      <c r="DR6" s="22">
        <f>DN6*AQ6*$CE$3</f>
        <v>0</v>
      </c>
      <c r="DS6" s="22"/>
    </row>
    <row r="7" spans="1:123" s="2" customFormat="1" ht="16.8" x14ac:dyDescent="0.25">
      <c r="A7" s="7">
        <v>2</v>
      </c>
      <c r="B7" s="8" t="s">
        <v>33</v>
      </c>
      <c r="C7" s="9" t="s">
        <v>31</v>
      </c>
      <c r="D7" s="10">
        <v>63</v>
      </c>
      <c r="E7" s="11">
        <f>SUM(M7:AQ7,AX7:CB7)+SUM(CI7:DM7)</f>
        <v>63</v>
      </c>
      <c r="F7" s="12">
        <f t="shared" ref="F7:F19" si="6">D7-E7</f>
        <v>0</v>
      </c>
      <c r="G7" s="13">
        <f t="shared" si="0"/>
        <v>0</v>
      </c>
      <c r="H7" s="14"/>
      <c r="I7" s="15"/>
      <c r="J7" s="16">
        <f t="shared" si="1"/>
        <v>0</v>
      </c>
      <c r="K7" s="17">
        <v>44692</v>
      </c>
      <c r="L7" s="16"/>
      <c r="M7" s="18"/>
      <c r="N7" s="18"/>
      <c r="O7" s="18">
        <v>31</v>
      </c>
      <c r="P7" s="18"/>
      <c r="Q7" s="18"/>
      <c r="R7" s="18"/>
      <c r="S7" s="18"/>
      <c r="T7" s="18"/>
      <c r="U7" s="18"/>
      <c r="V7" s="18"/>
      <c r="W7" s="18"/>
      <c r="X7" s="18"/>
      <c r="Y7" s="18"/>
      <c r="Z7" s="18"/>
      <c r="AA7" s="18"/>
      <c r="AB7" s="18"/>
      <c r="AC7" s="18"/>
      <c r="AD7" s="18"/>
      <c r="AE7" s="18"/>
      <c r="AF7" s="18"/>
      <c r="AG7" s="18"/>
      <c r="AH7" s="18"/>
      <c r="AI7" s="18"/>
      <c r="AJ7" s="18"/>
      <c r="AK7" s="18"/>
      <c r="AL7" s="18"/>
      <c r="AM7" s="18"/>
      <c r="AN7" s="18"/>
      <c r="AO7" s="19"/>
      <c r="AP7" s="19"/>
      <c r="AQ7" s="19"/>
      <c r="AR7" s="20">
        <v>31</v>
      </c>
      <c r="AS7" s="21">
        <f t="shared" si="2"/>
        <v>0</v>
      </c>
      <c r="AT7" s="21">
        <f t="shared" si="3"/>
        <v>0</v>
      </c>
      <c r="AU7" s="21"/>
      <c r="AV7" s="22" t="e">
        <f>AR7*#REF!*$AT$3</f>
        <v>#REF!</v>
      </c>
      <c r="AW7" s="22"/>
      <c r="AX7" s="23"/>
      <c r="AY7" s="23">
        <v>32</v>
      </c>
      <c r="AZ7" s="23"/>
      <c r="BA7" s="23"/>
      <c r="BB7" s="23"/>
      <c r="BC7" s="23"/>
      <c r="BD7" s="23"/>
      <c r="BE7" s="23"/>
      <c r="BF7" s="23"/>
      <c r="BG7" s="23"/>
      <c r="BH7" s="23"/>
      <c r="BI7" s="23"/>
      <c r="BJ7" s="23"/>
      <c r="BK7" s="23"/>
      <c r="BL7" s="23"/>
      <c r="BM7" s="23"/>
      <c r="BN7" s="23"/>
      <c r="BO7" s="23"/>
      <c r="BP7" s="23"/>
      <c r="BQ7" s="23"/>
      <c r="BR7" s="23"/>
      <c r="BS7" s="23"/>
      <c r="BT7" s="23"/>
      <c r="BU7" s="23"/>
      <c r="BV7" s="23"/>
      <c r="BW7" s="23"/>
      <c r="BX7" s="23"/>
      <c r="BY7" s="23"/>
      <c r="CC7" s="20">
        <v>16</v>
      </c>
      <c r="CD7" s="21">
        <f t="shared" si="4"/>
        <v>0</v>
      </c>
      <c r="CE7" s="21">
        <f>CD7*$AT$3</f>
        <v>0</v>
      </c>
      <c r="CF7" s="21"/>
      <c r="CG7" s="22" t="e">
        <f>CC7*#REF!*$CE$3</f>
        <v>#REF!</v>
      </c>
      <c r="CH7" s="22"/>
      <c r="CI7" s="23"/>
      <c r="CJ7" s="23"/>
      <c r="CK7" s="23"/>
      <c r="CL7" s="23"/>
      <c r="CM7" s="23"/>
      <c r="CN7" s="23"/>
      <c r="CO7" s="23"/>
      <c r="CP7" s="23"/>
      <c r="CQ7" s="23"/>
      <c r="CR7" s="23"/>
      <c r="CS7" s="23"/>
      <c r="CT7" s="23"/>
      <c r="CU7" s="23"/>
      <c r="CV7" s="23"/>
      <c r="CW7" s="23"/>
      <c r="CX7" s="23"/>
      <c r="CY7" s="23"/>
      <c r="CZ7" s="23"/>
      <c r="DA7" s="23"/>
      <c r="DB7" s="23"/>
      <c r="DC7" s="23"/>
      <c r="DD7" s="23"/>
      <c r="DE7" s="23"/>
      <c r="DF7" s="23"/>
      <c r="DG7" s="23"/>
      <c r="DH7" s="23"/>
      <c r="DI7" s="23"/>
      <c r="DJ7" s="23"/>
      <c r="DN7" s="20">
        <v>0</v>
      </c>
      <c r="DO7" s="21">
        <f t="shared" si="5"/>
        <v>0</v>
      </c>
      <c r="DP7" s="21">
        <f>DO7*$AT$3</f>
        <v>0</v>
      </c>
      <c r="DQ7" s="21"/>
      <c r="DR7" s="22">
        <f t="shared" ref="DR7:DR19" si="7">DN7*AQ7*$CE$3</f>
        <v>0</v>
      </c>
      <c r="DS7" s="22"/>
    </row>
    <row r="8" spans="1:123" s="2" customFormat="1" ht="33.6" x14ac:dyDescent="0.25">
      <c r="A8" s="7"/>
      <c r="B8" s="8" t="s">
        <v>34</v>
      </c>
      <c r="C8" s="9" t="s">
        <v>31</v>
      </c>
      <c r="D8" s="10">
        <v>75</v>
      </c>
      <c r="E8" s="11">
        <f>SUM(M8:AQ8,AX8:CB8)+SUM(CI8:DM8)</f>
        <v>75</v>
      </c>
      <c r="F8" s="12">
        <f t="shared" si="6"/>
        <v>0</v>
      </c>
      <c r="G8" s="13">
        <f t="shared" si="0"/>
        <v>0</v>
      </c>
      <c r="H8" s="14"/>
      <c r="I8" s="15"/>
      <c r="J8" s="16">
        <f t="shared" si="1"/>
        <v>0</v>
      </c>
      <c r="K8" s="17">
        <v>44697</v>
      </c>
      <c r="L8" s="16"/>
      <c r="M8" s="18"/>
      <c r="N8" s="18"/>
      <c r="O8" s="18">
        <v>35</v>
      </c>
      <c r="P8" s="18"/>
      <c r="Q8" s="18"/>
      <c r="R8" s="18"/>
      <c r="S8" s="18"/>
      <c r="T8" s="18"/>
      <c r="U8" s="18"/>
      <c r="V8" s="18"/>
      <c r="W8" s="18"/>
      <c r="X8" s="18"/>
      <c r="Y8" s="18"/>
      <c r="Z8" s="18"/>
      <c r="AA8" s="18"/>
      <c r="AB8" s="18"/>
      <c r="AC8" s="18"/>
      <c r="AD8" s="18"/>
      <c r="AE8" s="18"/>
      <c r="AF8" s="18"/>
      <c r="AG8" s="18"/>
      <c r="AH8" s="18"/>
      <c r="AI8" s="18"/>
      <c r="AJ8" s="18"/>
      <c r="AK8" s="18"/>
      <c r="AL8" s="18"/>
      <c r="AM8" s="18"/>
      <c r="AN8" s="18"/>
      <c r="AO8" s="19"/>
      <c r="AP8" s="19"/>
      <c r="AQ8" s="19"/>
      <c r="AR8" s="20">
        <v>35</v>
      </c>
      <c r="AS8" s="21">
        <f t="shared" si="2"/>
        <v>0</v>
      </c>
      <c r="AT8" s="21">
        <f t="shared" si="3"/>
        <v>0</v>
      </c>
      <c r="AU8" s="21"/>
      <c r="AV8" s="22" t="e">
        <f>AR8*#REF!*$AT$3</f>
        <v>#REF!</v>
      </c>
      <c r="AW8" s="22"/>
      <c r="AX8" s="23"/>
      <c r="AY8" s="23">
        <v>40</v>
      </c>
      <c r="AZ8" s="23"/>
      <c r="BA8" s="23"/>
      <c r="BB8" s="23"/>
      <c r="BC8" s="23"/>
      <c r="BD8" s="23"/>
      <c r="BE8" s="23"/>
      <c r="BF8" s="23"/>
      <c r="BG8" s="23"/>
      <c r="BH8" s="23"/>
      <c r="BI8" s="23"/>
      <c r="BJ8" s="23"/>
      <c r="BK8" s="23"/>
      <c r="BL8" s="23"/>
      <c r="BM8" s="23"/>
      <c r="BN8" s="23"/>
      <c r="BO8" s="23"/>
      <c r="BP8" s="23"/>
      <c r="BQ8" s="23"/>
      <c r="BR8" s="23"/>
      <c r="BS8" s="23"/>
      <c r="BT8" s="23"/>
      <c r="BU8" s="23"/>
      <c r="BV8" s="23"/>
      <c r="BW8" s="23"/>
      <c r="BX8" s="23"/>
      <c r="BY8" s="23"/>
      <c r="CC8" s="20">
        <v>16</v>
      </c>
      <c r="CD8" s="21">
        <f t="shared" si="4"/>
        <v>0</v>
      </c>
      <c r="CE8" s="21">
        <f>CD8*$CE$3</f>
        <v>0</v>
      </c>
      <c r="CF8" s="21"/>
      <c r="CG8" s="22" t="e">
        <f>CC8*#REF!*$CE$3</f>
        <v>#REF!</v>
      </c>
      <c r="CH8" s="22"/>
      <c r="CI8" s="23"/>
      <c r="CJ8" s="23"/>
      <c r="CK8" s="23"/>
      <c r="CL8" s="23"/>
      <c r="CM8" s="23"/>
      <c r="CN8" s="23"/>
      <c r="CO8" s="23"/>
      <c r="CP8" s="23"/>
      <c r="CQ8" s="23"/>
      <c r="CR8" s="23"/>
      <c r="CS8" s="23"/>
      <c r="CT8" s="23"/>
      <c r="CU8" s="23"/>
      <c r="CV8" s="23"/>
      <c r="CW8" s="23"/>
      <c r="CX8" s="23"/>
      <c r="CY8" s="23"/>
      <c r="CZ8" s="23"/>
      <c r="DA8" s="23"/>
      <c r="DB8" s="23"/>
      <c r="DC8" s="23"/>
      <c r="DD8" s="23"/>
      <c r="DE8" s="23"/>
      <c r="DF8" s="23"/>
      <c r="DG8" s="23"/>
      <c r="DH8" s="23"/>
      <c r="DI8" s="23"/>
      <c r="DJ8" s="23"/>
      <c r="DN8" s="20">
        <v>0</v>
      </c>
      <c r="DO8" s="21">
        <f t="shared" si="5"/>
        <v>0</v>
      </c>
      <c r="DP8" s="21">
        <f>DO8*$CE$3</f>
        <v>0</v>
      </c>
      <c r="DQ8" s="21"/>
      <c r="DR8" s="22">
        <f t="shared" si="7"/>
        <v>0</v>
      </c>
      <c r="DS8" s="22"/>
    </row>
    <row r="9" spans="1:123" s="2" customFormat="1" ht="33.6" x14ac:dyDescent="0.25">
      <c r="A9" s="7">
        <f>A7+1</f>
        <v>3</v>
      </c>
      <c r="B9" s="8" t="s">
        <v>35</v>
      </c>
      <c r="C9" s="9" t="s">
        <v>31</v>
      </c>
      <c r="D9" s="10">
        <v>1012</v>
      </c>
      <c r="E9" s="11">
        <f t="shared" ref="E9:E19" si="8">SUM(M9:AQ9,AX9:CB9)+SUM(CI9:DM9)</f>
        <v>299</v>
      </c>
      <c r="F9" s="12">
        <f t="shared" si="6"/>
        <v>713</v>
      </c>
      <c r="G9" s="13">
        <f t="shared" si="0"/>
        <v>0</v>
      </c>
      <c r="H9" s="14"/>
      <c r="I9" s="15"/>
      <c r="J9" s="16">
        <f t="shared" si="1"/>
        <v>0</v>
      </c>
      <c r="K9" s="17">
        <v>44704</v>
      </c>
      <c r="L9" s="16"/>
      <c r="M9" s="18"/>
      <c r="N9" s="18"/>
      <c r="P9" s="18"/>
      <c r="Q9" s="18"/>
      <c r="R9" s="18"/>
      <c r="S9" s="18"/>
      <c r="T9" s="18"/>
      <c r="U9" s="18"/>
      <c r="V9" s="18"/>
      <c r="W9" s="18"/>
      <c r="X9" s="18"/>
      <c r="Y9" s="18"/>
      <c r="Z9" s="18"/>
      <c r="AA9" s="18"/>
      <c r="AB9" s="18"/>
      <c r="AC9" s="18"/>
      <c r="AD9" s="18"/>
      <c r="AE9" s="18"/>
      <c r="AF9" s="18"/>
      <c r="AG9" s="18"/>
      <c r="AH9" s="18"/>
      <c r="AI9" s="18"/>
      <c r="AJ9" s="18"/>
      <c r="AK9" s="18"/>
      <c r="AL9" s="18"/>
      <c r="AM9" s="18"/>
      <c r="AN9" s="18"/>
      <c r="AO9" s="19"/>
      <c r="AP9" s="19"/>
      <c r="AQ9" s="19"/>
      <c r="AR9" s="20">
        <f>SUM(M9:AQ9)</f>
        <v>0</v>
      </c>
      <c r="AS9" s="21">
        <f t="shared" si="2"/>
        <v>0</v>
      </c>
      <c r="AT9" s="21">
        <f t="shared" si="3"/>
        <v>0</v>
      </c>
      <c r="AU9" s="21"/>
      <c r="AV9" s="22" t="e">
        <f>AR9*#REF!*$AT$3</f>
        <v>#REF!</v>
      </c>
      <c r="AW9" s="22"/>
      <c r="AX9" s="23"/>
      <c r="AY9" s="18">
        <v>279</v>
      </c>
      <c r="AZ9" s="2">
        <v>20</v>
      </c>
      <c r="BA9" s="23"/>
      <c r="BB9" s="23"/>
      <c r="BC9" s="23"/>
      <c r="BD9" s="23"/>
      <c r="BE9" s="23"/>
      <c r="BF9" s="23"/>
      <c r="BG9" s="23"/>
      <c r="BH9" s="23"/>
      <c r="BI9" s="23"/>
      <c r="BJ9" s="23"/>
      <c r="BK9" s="23"/>
      <c r="BL9" s="23"/>
      <c r="BM9" s="23"/>
      <c r="BN9" s="23"/>
      <c r="BO9" s="23"/>
      <c r="BP9" s="23"/>
      <c r="BQ9" s="23"/>
      <c r="BR9" s="23"/>
      <c r="BS9" s="23"/>
      <c r="BT9" s="23"/>
      <c r="BU9" s="23"/>
      <c r="BV9" s="23"/>
      <c r="BW9" s="23"/>
      <c r="BX9" s="23"/>
      <c r="BY9" s="23"/>
      <c r="CC9" s="20">
        <v>0</v>
      </c>
      <c r="CD9" s="21">
        <f t="shared" si="4"/>
        <v>0</v>
      </c>
      <c r="CE9" s="21">
        <f t="shared" ref="CE9:CE19" si="9">CD9*$CE$3</f>
        <v>0</v>
      </c>
      <c r="CF9" s="21"/>
      <c r="CG9" s="22" t="e">
        <f>CC9*#REF!*$CE$3</f>
        <v>#REF!</v>
      </c>
      <c r="CH9" s="22"/>
      <c r="CI9" s="23"/>
      <c r="CJ9" s="18"/>
      <c r="CL9" s="23"/>
      <c r="CM9" s="23"/>
      <c r="CN9" s="23"/>
      <c r="CO9" s="23"/>
      <c r="CP9" s="23"/>
      <c r="CQ9" s="23"/>
      <c r="CR9" s="23"/>
      <c r="CS9" s="23"/>
      <c r="CT9" s="23"/>
      <c r="CU9" s="23"/>
      <c r="CV9" s="23"/>
      <c r="CW9" s="23" t="s">
        <v>32</v>
      </c>
      <c r="CX9" s="23" t="s">
        <v>32</v>
      </c>
      <c r="CY9" s="23" t="s">
        <v>32</v>
      </c>
      <c r="CZ9" s="23" t="s">
        <v>32</v>
      </c>
      <c r="DA9" s="23" t="s">
        <v>32</v>
      </c>
      <c r="DB9" s="23"/>
      <c r="DC9" s="23"/>
      <c r="DD9" s="23"/>
      <c r="DE9" s="23"/>
      <c r="DF9" s="23"/>
      <c r="DG9" s="23"/>
      <c r="DH9" s="23"/>
      <c r="DI9" s="23"/>
      <c r="DJ9" s="23"/>
      <c r="DN9" s="20">
        <v>299</v>
      </c>
      <c r="DO9" s="21">
        <f t="shared" si="5"/>
        <v>0</v>
      </c>
      <c r="DP9" s="21">
        <f t="shared" ref="DP9:DP19" si="10">DO9*$CE$3</f>
        <v>0</v>
      </c>
      <c r="DQ9" s="21"/>
      <c r="DR9" s="22">
        <f t="shared" si="7"/>
        <v>0</v>
      </c>
      <c r="DS9" s="22"/>
    </row>
    <row r="10" spans="1:123" s="2" customFormat="1" ht="16.8" x14ac:dyDescent="0.25">
      <c r="A10" s="7"/>
      <c r="B10" s="8" t="s">
        <v>36</v>
      </c>
      <c r="C10" s="9" t="s">
        <v>31</v>
      </c>
      <c r="D10" s="10">
        <v>390</v>
      </c>
      <c r="E10" s="11">
        <f t="shared" si="8"/>
        <v>0</v>
      </c>
      <c r="F10" s="12">
        <f t="shared" si="6"/>
        <v>390</v>
      </c>
      <c r="G10" s="24">
        <f t="shared" si="0"/>
        <v>0</v>
      </c>
      <c r="H10" s="25"/>
      <c r="I10" s="26"/>
      <c r="J10" s="27">
        <f t="shared" si="1"/>
        <v>0</v>
      </c>
      <c r="K10" s="28">
        <v>44708</v>
      </c>
      <c r="L10" s="27"/>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30"/>
      <c r="AP10" s="30"/>
      <c r="AQ10" s="30"/>
      <c r="AR10" s="31">
        <f t="shared" ref="AR10:AR19" si="11">SUM(M10:AQ10)</f>
        <v>0</v>
      </c>
      <c r="AS10" s="32">
        <f t="shared" si="2"/>
        <v>0</v>
      </c>
      <c r="AT10" s="32">
        <f t="shared" si="3"/>
        <v>0</v>
      </c>
      <c r="AU10" s="32"/>
      <c r="AV10" s="33" t="e">
        <f>AR10*#REF!*$AT$3</f>
        <v>#REF!</v>
      </c>
      <c r="AW10" s="33"/>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5"/>
      <c r="CA10" s="35"/>
      <c r="CB10" s="35"/>
      <c r="CC10" s="31">
        <f t="shared" ref="CC10:CC20" si="12">SUM(AX10:CB10)</f>
        <v>0</v>
      </c>
      <c r="CD10" s="32">
        <f t="shared" si="4"/>
        <v>0</v>
      </c>
      <c r="CE10" s="32">
        <f t="shared" si="9"/>
        <v>0</v>
      </c>
      <c r="CF10" s="32"/>
      <c r="CG10" s="33" t="e">
        <f>CC10*#REF!*$CE$3</f>
        <v>#REF!</v>
      </c>
      <c r="CH10" s="33"/>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5"/>
      <c r="DL10" s="35"/>
      <c r="DM10" s="35"/>
      <c r="DN10" s="31"/>
      <c r="DO10" s="21">
        <f t="shared" si="5"/>
        <v>0</v>
      </c>
      <c r="DP10" s="32">
        <f t="shared" si="10"/>
        <v>0</v>
      </c>
      <c r="DQ10" s="32"/>
      <c r="DR10" s="33">
        <f t="shared" si="7"/>
        <v>0</v>
      </c>
      <c r="DS10" s="33"/>
    </row>
    <row r="11" spans="1:123" s="19" customFormat="1" ht="50.4" x14ac:dyDescent="0.25">
      <c r="A11" s="7">
        <f>A9+1</f>
        <v>4</v>
      </c>
      <c r="B11" s="8" t="s">
        <v>37</v>
      </c>
      <c r="C11" s="9" t="s">
        <v>31</v>
      </c>
      <c r="D11" s="10">
        <v>295</v>
      </c>
      <c r="E11" s="11">
        <f t="shared" si="8"/>
        <v>0</v>
      </c>
      <c r="F11" s="12">
        <f t="shared" si="6"/>
        <v>295</v>
      </c>
      <c r="G11" s="24">
        <f t="shared" si="0"/>
        <v>0</v>
      </c>
      <c r="H11" s="25"/>
      <c r="I11" s="26"/>
      <c r="J11" s="27">
        <f t="shared" si="1"/>
        <v>0</v>
      </c>
      <c r="K11" s="28">
        <v>44708</v>
      </c>
      <c r="L11" s="27"/>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30"/>
      <c r="AP11" s="30"/>
      <c r="AQ11" s="30"/>
      <c r="AR11" s="36">
        <f t="shared" si="11"/>
        <v>0</v>
      </c>
      <c r="AS11" s="37">
        <f t="shared" si="2"/>
        <v>0</v>
      </c>
      <c r="AT11" s="37">
        <f t="shared" si="3"/>
        <v>0</v>
      </c>
      <c r="AU11" s="37"/>
      <c r="AV11" s="38" t="e">
        <f>AR11*#REF!*$AT$3</f>
        <v>#REF!</v>
      </c>
      <c r="AW11" s="38"/>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30"/>
      <c r="CA11" s="30"/>
      <c r="CB11" s="30"/>
      <c r="CC11" s="36">
        <f t="shared" si="12"/>
        <v>0</v>
      </c>
      <c r="CD11" s="37">
        <f t="shared" si="4"/>
        <v>0</v>
      </c>
      <c r="CE11" s="37">
        <f t="shared" si="9"/>
        <v>0</v>
      </c>
      <c r="CF11" s="37"/>
      <c r="CG11" s="33" t="e">
        <f>CC11*#REF!*$CE$3</f>
        <v>#REF!</v>
      </c>
      <c r="CH11" s="38"/>
      <c r="CI11" s="29"/>
      <c r="CJ11" s="29"/>
      <c r="CK11" s="29"/>
      <c r="CL11" s="29"/>
      <c r="CM11" s="29"/>
      <c r="CN11" s="29"/>
      <c r="CO11" s="29"/>
      <c r="CP11" s="29"/>
      <c r="CQ11" s="29"/>
      <c r="CR11" s="29"/>
      <c r="CS11" s="29"/>
      <c r="CT11" s="29"/>
      <c r="CU11" s="29"/>
      <c r="CV11" s="29"/>
      <c r="CW11" s="29"/>
      <c r="CX11" s="29"/>
      <c r="CY11" s="29"/>
      <c r="CZ11" s="29"/>
      <c r="DA11" s="29"/>
      <c r="DB11" s="29"/>
      <c r="DC11" s="29"/>
      <c r="DD11" s="29"/>
      <c r="DE11" s="29"/>
      <c r="DF11" s="29"/>
      <c r="DG11" s="29"/>
      <c r="DH11" s="29"/>
      <c r="DI11" s="29"/>
      <c r="DJ11" s="29"/>
      <c r="DK11" s="30"/>
      <c r="DL11" s="30"/>
      <c r="DM11" s="30"/>
      <c r="DN11" s="36">
        <f t="shared" ref="DN11:DN14" si="13">SUM(CI11:DM11)</f>
        <v>0</v>
      </c>
      <c r="DO11" s="21">
        <f t="shared" si="5"/>
        <v>0</v>
      </c>
      <c r="DP11" s="37">
        <f t="shared" si="10"/>
        <v>0</v>
      </c>
      <c r="DQ11" s="37"/>
      <c r="DR11" s="33">
        <f t="shared" si="7"/>
        <v>0</v>
      </c>
      <c r="DS11" s="38"/>
    </row>
    <row r="12" spans="1:123" s="19" customFormat="1" ht="33.6" x14ac:dyDescent="0.25">
      <c r="A12" s="7">
        <f t="shared" ref="A12:A14" si="14">A11+1</f>
        <v>5</v>
      </c>
      <c r="B12" s="8" t="s">
        <v>38</v>
      </c>
      <c r="C12" s="9" t="s">
        <v>31</v>
      </c>
      <c r="D12" s="10">
        <v>129</v>
      </c>
      <c r="E12" s="11">
        <f t="shared" si="8"/>
        <v>0</v>
      </c>
      <c r="F12" s="12">
        <f t="shared" si="6"/>
        <v>129</v>
      </c>
      <c r="G12" s="24">
        <f t="shared" si="0"/>
        <v>0</v>
      </c>
      <c r="H12" s="25"/>
      <c r="I12" s="26"/>
      <c r="J12" s="27">
        <f t="shared" si="1"/>
        <v>0</v>
      </c>
      <c r="K12" s="28">
        <v>44714</v>
      </c>
      <c r="L12" s="27"/>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30"/>
      <c r="AP12" s="30"/>
      <c r="AQ12" s="30"/>
      <c r="AR12" s="36">
        <f t="shared" si="11"/>
        <v>0</v>
      </c>
      <c r="AS12" s="37">
        <f t="shared" si="2"/>
        <v>0</v>
      </c>
      <c r="AT12" s="37">
        <f t="shared" si="3"/>
        <v>0</v>
      </c>
      <c r="AU12" s="37"/>
      <c r="AV12" s="38" t="e">
        <f>AR12*#REF!*$AT$3</f>
        <v>#REF!</v>
      </c>
      <c r="AW12" s="38"/>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30"/>
      <c r="CA12" s="30"/>
      <c r="CB12" s="30"/>
      <c r="CC12" s="36">
        <f t="shared" si="12"/>
        <v>0</v>
      </c>
      <c r="CD12" s="37">
        <f t="shared" si="4"/>
        <v>0</v>
      </c>
      <c r="CE12" s="37">
        <f t="shared" si="9"/>
        <v>0</v>
      </c>
      <c r="CF12" s="37"/>
      <c r="CG12" s="33" t="e">
        <f>CC12*#REF!*$CE$3</f>
        <v>#REF!</v>
      </c>
      <c r="CH12" s="38"/>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30"/>
      <c r="DL12" s="30"/>
      <c r="DM12" s="30"/>
      <c r="DN12" s="36">
        <f t="shared" si="13"/>
        <v>0</v>
      </c>
      <c r="DO12" s="21">
        <f t="shared" si="5"/>
        <v>0</v>
      </c>
      <c r="DP12" s="37">
        <f t="shared" si="10"/>
        <v>0</v>
      </c>
      <c r="DQ12" s="37"/>
      <c r="DR12" s="33">
        <f t="shared" si="7"/>
        <v>0</v>
      </c>
      <c r="DS12" s="38"/>
    </row>
    <row r="13" spans="1:123" s="19" customFormat="1" ht="33.6" x14ac:dyDescent="0.25">
      <c r="A13" s="7">
        <f t="shared" si="14"/>
        <v>6</v>
      </c>
      <c r="B13" s="8" t="s">
        <v>39</v>
      </c>
      <c r="C13" s="9" t="s">
        <v>40</v>
      </c>
      <c r="D13" s="10">
        <v>184</v>
      </c>
      <c r="E13" s="11">
        <f t="shared" si="8"/>
        <v>0</v>
      </c>
      <c r="F13" s="12">
        <f t="shared" si="6"/>
        <v>184</v>
      </c>
      <c r="G13" s="24">
        <f t="shared" si="0"/>
        <v>0</v>
      </c>
      <c r="H13" s="25"/>
      <c r="I13" s="26"/>
      <c r="J13" s="27">
        <f t="shared" si="1"/>
        <v>0</v>
      </c>
      <c r="K13" s="28">
        <v>44718</v>
      </c>
      <c r="L13" s="27"/>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30"/>
      <c r="AP13" s="30"/>
      <c r="AQ13" s="30"/>
      <c r="AR13" s="36">
        <f t="shared" si="11"/>
        <v>0</v>
      </c>
      <c r="AS13" s="37">
        <f t="shared" si="2"/>
        <v>0</v>
      </c>
      <c r="AT13" s="37">
        <f t="shared" si="3"/>
        <v>0</v>
      </c>
      <c r="AU13" s="37"/>
      <c r="AV13" s="38" t="e">
        <f>AR13*#REF!*$AT$3</f>
        <v>#REF!</v>
      </c>
      <c r="AW13" s="38"/>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30"/>
      <c r="CA13" s="30"/>
      <c r="CB13" s="30"/>
      <c r="CC13" s="36">
        <f t="shared" si="12"/>
        <v>0</v>
      </c>
      <c r="CD13" s="37">
        <f t="shared" si="4"/>
        <v>0</v>
      </c>
      <c r="CE13" s="37">
        <f t="shared" si="9"/>
        <v>0</v>
      </c>
      <c r="CF13" s="37"/>
      <c r="CG13" s="33" t="e">
        <f>CC13*#REF!*$CE$3</f>
        <v>#REF!</v>
      </c>
      <c r="CH13" s="38"/>
      <c r="CI13" s="29"/>
      <c r="CJ13" s="29"/>
      <c r="CK13" s="29"/>
      <c r="CL13" s="29"/>
      <c r="CM13" s="29"/>
      <c r="CN13" s="29"/>
      <c r="CO13" s="29"/>
      <c r="CP13" s="29"/>
      <c r="CQ13" s="29"/>
      <c r="CR13" s="29"/>
      <c r="CS13" s="29"/>
      <c r="CT13" s="29"/>
      <c r="CU13" s="29"/>
      <c r="CV13" s="29"/>
      <c r="CW13" s="29"/>
      <c r="CX13" s="29"/>
      <c r="CY13" s="29"/>
      <c r="CZ13" s="29"/>
      <c r="DA13" s="29"/>
      <c r="DB13" s="29" t="s">
        <v>32</v>
      </c>
      <c r="DC13" s="29" t="s">
        <v>32</v>
      </c>
      <c r="DD13" s="29" t="s">
        <v>32</v>
      </c>
      <c r="DE13" s="29"/>
      <c r="DF13" s="29"/>
      <c r="DG13" s="29"/>
      <c r="DH13" s="29"/>
      <c r="DI13" s="29"/>
      <c r="DJ13" s="29"/>
      <c r="DK13" s="30"/>
      <c r="DL13" s="30"/>
      <c r="DM13" s="30"/>
      <c r="DN13" s="36">
        <f t="shared" si="13"/>
        <v>0</v>
      </c>
      <c r="DO13" s="21">
        <f t="shared" si="5"/>
        <v>0</v>
      </c>
      <c r="DP13" s="37">
        <f t="shared" si="10"/>
        <v>0</v>
      </c>
      <c r="DQ13" s="37"/>
      <c r="DR13" s="33">
        <f t="shared" si="7"/>
        <v>0</v>
      </c>
      <c r="DS13" s="38"/>
    </row>
    <row r="14" spans="1:123" s="19" customFormat="1" ht="33.6" x14ac:dyDescent="0.25">
      <c r="A14" s="7">
        <f t="shared" si="14"/>
        <v>7</v>
      </c>
      <c r="B14" s="8" t="s">
        <v>41</v>
      </c>
      <c r="C14" s="9" t="s">
        <v>31</v>
      </c>
      <c r="D14" s="10">
        <v>6518</v>
      </c>
      <c r="E14" s="11">
        <f t="shared" si="8"/>
        <v>0</v>
      </c>
      <c r="F14" s="12">
        <f t="shared" si="6"/>
        <v>6518</v>
      </c>
      <c r="G14" s="24">
        <f t="shared" si="0"/>
        <v>0</v>
      </c>
      <c r="H14" s="25"/>
      <c r="I14" s="26"/>
      <c r="J14" s="27">
        <f t="shared" si="1"/>
        <v>0</v>
      </c>
      <c r="K14" s="28">
        <v>44722</v>
      </c>
      <c r="L14" s="27"/>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30"/>
      <c r="AP14" s="30"/>
      <c r="AQ14" s="30"/>
      <c r="AR14" s="36">
        <f t="shared" si="11"/>
        <v>0</v>
      </c>
      <c r="AS14" s="37">
        <f t="shared" si="2"/>
        <v>0</v>
      </c>
      <c r="AT14" s="37">
        <f t="shared" si="3"/>
        <v>0</v>
      </c>
      <c r="AU14" s="37"/>
      <c r="AV14" s="38" t="e">
        <f>AR14*#REF!*$AT$3</f>
        <v>#REF!</v>
      </c>
      <c r="AW14" s="38"/>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30"/>
      <c r="CA14" s="30"/>
      <c r="CB14" s="30"/>
      <c r="CC14" s="36">
        <f t="shared" si="12"/>
        <v>0</v>
      </c>
      <c r="CD14" s="37">
        <f t="shared" si="4"/>
        <v>0</v>
      </c>
      <c r="CE14" s="37">
        <f t="shared" si="9"/>
        <v>0</v>
      </c>
      <c r="CF14" s="37"/>
      <c r="CG14" s="33" t="e">
        <f>CC14*#REF!*$CE$3</f>
        <v>#REF!</v>
      </c>
      <c r="CH14" s="38"/>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30"/>
      <c r="DL14" s="30"/>
      <c r="DM14" s="30"/>
      <c r="DN14" s="36">
        <f t="shared" si="13"/>
        <v>0</v>
      </c>
      <c r="DO14" s="21">
        <f t="shared" si="5"/>
        <v>0</v>
      </c>
      <c r="DP14" s="37">
        <f t="shared" si="10"/>
        <v>0</v>
      </c>
      <c r="DQ14" s="37"/>
      <c r="DR14" s="33">
        <f t="shared" si="7"/>
        <v>0</v>
      </c>
      <c r="DS14" s="38"/>
    </row>
    <row r="15" spans="1:123" s="19" customFormat="1" ht="16.8" x14ac:dyDescent="0.25">
      <c r="A15" s="7">
        <v>8</v>
      </c>
      <c r="B15" s="8" t="s">
        <v>42</v>
      </c>
      <c r="C15" s="9" t="s">
        <v>43</v>
      </c>
      <c r="D15" s="10">
        <v>2533</v>
      </c>
      <c r="E15" s="11">
        <f t="shared" si="8"/>
        <v>980</v>
      </c>
      <c r="F15" s="12">
        <f t="shared" si="6"/>
        <v>1553</v>
      </c>
      <c r="G15" s="24">
        <f t="shared" si="0"/>
        <v>0</v>
      </c>
      <c r="H15" s="25"/>
      <c r="I15" s="26"/>
      <c r="J15" s="27">
        <f t="shared" si="1"/>
        <v>0</v>
      </c>
      <c r="K15" s="28">
        <v>44736</v>
      </c>
      <c r="L15" s="27"/>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30"/>
      <c r="AP15" s="30"/>
      <c r="AQ15" s="30"/>
      <c r="AR15" s="36">
        <f t="shared" si="11"/>
        <v>0</v>
      </c>
      <c r="AS15" s="37">
        <f t="shared" si="2"/>
        <v>0</v>
      </c>
      <c r="AT15" s="37">
        <f t="shared" si="3"/>
        <v>0</v>
      </c>
      <c r="AU15" s="37"/>
      <c r="AV15" s="38" t="e">
        <f>AR15*#REF!*$AT$3</f>
        <v>#REF!</v>
      </c>
      <c r="AW15" s="38"/>
      <c r="AX15" s="29"/>
      <c r="AY15" s="29"/>
      <c r="AZ15" s="29"/>
      <c r="BA15" s="29"/>
      <c r="BB15" s="29"/>
      <c r="BC15" s="29"/>
      <c r="BD15" s="29"/>
      <c r="BE15" s="29"/>
      <c r="BF15" s="29"/>
      <c r="BG15" s="29"/>
      <c r="BH15" s="29"/>
      <c r="BI15" s="29"/>
      <c r="BJ15" s="29"/>
      <c r="BK15" s="29"/>
      <c r="BL15" s="29"/>
      <c r="BM15" s="29"/>
      <c r="BN15" s="29"/>
      <c r="BO15" s="29">
        <v>60</v>
      </c>
      <c r="BP15" s="29">
        <v>80</v>
      </c>
      <c r="BQ15" s="29">
        <v>80</v>
      </c>
      <c r="BR15" s="29">
        <v>60</v>
      </c>
      <c r="BS15" s="29">
        <v>50</v>
      </c>
      <c r="BT15" s="29">
        <v>40</v>
      </c>
      <c r="BU15" s="29">
        <v>60</v>
      </c>
      <c r="BV15" s="29">
        <v>60</v>
      </c>
      <c r="BW15" s="29">
        <v>60</v>
      </c>
      <c r="BX15" s="29">
        <v>50</v>
      </c>
      <c r="BY15" s="29" t="s">
        <v>44</v>
      </c>
      <c r="BZ15" s="30">
        <v>40</v>
      </c>
      <c r="CA15" s="30">
        <v>40</v>
      </c>
      <c r="CB15" s="30">
        <v>40</v>
      </c>
      <c r="CC15" s="36">
        <v>0</v>
      </c>
      <c r="CD15" s="37">
        <f t="shared" si="4"/>
        <v>0</v>
      </c>
      <c r="CE15" s="37">
        <f t="shared" si="9"/>
        <v>0</v>
      </c>
      <c r="CF15" s="37"/>
      <c r="CG15" s="33" t="e">
        <f>CC15*#REF!*$CE$3</f>
        <v>#REF!</v>
      </c>
      <c r="CH15" s="38"/>
      <c r="CI15" s="29">
        <v>20</v>
      </c>
      <c r="CJ15" s="29"/>
      <c r="CK15" s="29"/>
      <c r="CL15" s="29"/>
      <c r="CM15" s="29">
        <v>60</v>
      </c>
      <c r="CN15" s="29"/>
      <c r="CO15" s="29"/>
      <c r="CP15" s="29"/>
      <c r="CQ15" s="29"/>
      <c r="CR15" s="29">
        <v>30</v>
      </c>
      <c r="CS15" s="29">
        <v>30</v>
      </c>
      <c r="CT15" s="29"/>
      <c r="CU15" s="29">
        <v>120</v>
      </c>
      <c r="CV15" s="29"/>
      <c r="CW15" s="29"/>
      <c r="CX15" s="29"/>
      <c r="CY15" s="29"/>
      <c r="CZ15" s="29"/>
      <c r="DA15" s="29"/>
      <c r="DB15" s="29"/>
      <c r="DC15" s="29"/>
      <c r="DD15" s="29"/>
      <c r="DE15" s="29"/>
      <c r="DF15" s="29"/>
      <c r="DG15" s="29"/>
      <c r="DH15" s="29"/>
      <c r="DI15" s="29"/>
      <c r="DJ15" s="29"/>
      <c r="DK15" s="30"/>
      <c r="DL15" s="30"/>
      <c r="DM15" s="30"/>
      <c r="DN15" s="37">
        <f>E15</f>
        <v>980</v>
      </c>
      <c r="DO15" s="21">
        <f t="shared" si="5"/>
        <v>0</v>
      </c>
      <c r="DP15" s="37">
        <f t="shared" si="10"/>
        <v>0</v>
      </c>
      <c r="DQ15" s="37"/>
      <c r="DR15" s="33">
        <f t="shared" si="7"/>
        <v>0</v>
      </c>
      <c r="DS15" s="38"/>
    </row>
    <row r="16" spans="1:123" s="19" customFormat="1" ht="16.8" x14ac:dyDescent="0.25">
      <c r="A16" s="7">
        <v>9</v>
      </c>
      <c r="B16" s="8" t="s">
        <v>45</v>
      </c>
      <c r="C16" s="9" t="s">
        <v>46</v>
      </c>
      <c r="D16" s="10">
        <v>743</v>
      </c>
      <c r="E16" s="11">
        <f t="shared" si="8"/>
        <v>0</v>
      </c>
      <c r="F16" s="12">
        <f t="shared" si="6"/>
        <v>743</v>
      </c>
      <c r="G16" s="24">
        <f t="shared" si="0"/>
        <v>0</v>
      </c>
      <c r="H16" s="25"/>
      <c r="I16" s="26"/>
      <c r="J16" s="27">
        <f t="shared" si="1"/>
        <v>0</v>
      </c>
      <c r="K16" s="28">
        <v>44743</v>
      </c>
      <c r="L16" s="27"/>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30"/>
      <c r="AP16" s="30"/>
      <c r="AQ16" s="30"/>
      <c r="AR16" s="36">
        <f t="shared" si="11"/>
        <v>0</v>
      </c>
      <c r="AS16" s="37">
        <f t="shared" si="2"/>
        <v>0</v>
      </c>
      <c r="AT16" s="37">
        <f t="shared" si="3"/>
        <v>0</v>
      </c>
      <c r="AU16" s="37"/>
      <c r="AV16" s="38" t="e">
        <f>AR16*#REF!*$AT$3</f>
        <v>#REF!</v>
      </c>
      <c r="AW16" s="38"/>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30"/>
      <c r="CA16" s="30"/>
      <c r="CB16" s="30"/>
      <c r="CC16" s="36">
        <f t="shared" si="12"/>
        <v>0</v>
      </c>
      <c r="CD16" s="37">
        <f t="shared" si="4"/>
        <v>0</v>
      </c>
      <c r="CE16" s="37">
        <f t="shared" si="9"/>
        <v>0</v>
      </c>
      <c r="CF16" s="37"/>
      <c r="CG16" s="33" t="e">
        <f>CC16*#REF!*$CE$3</f>
        <v>#REF!</v>
      </c>
      <c r="CH16" s="38"/>
      <c r="CI16" s="29"/>
      <c r="CJ16" s="29"/>
      <c r="CK16" s="29"/>
      <c r="CL16" s="29"/>
      <c r="CM16" s="29"/>
      <c r="CN16" s="29"/>
      <c r="CO16" s="29"/>
      <c r="CP16" s="29"/>
      <c r="CQ16" s="29"/>
      <c r="CR16" s="29"/>
      <c r="CS16" s="29"/>
      <c r="CT16" s="29"/>
      <c r="CU16" s="29"/>
      <c r="CV16" s="29"/>
      <c r="CW16" s="29"/>
      <c r="CX16" s="29"/>
      <c r="CY16" s="29"/>
      <c r="CZ16" s="29"/>
      <c r="DA16" s="29"/>
      <c r="DB16" s="29"/>
      <c r="DC16" s="29"/>
      <c r="DD16" s="29"/>
      <c r="DE16" s="29"/>
      <c r="DF16" s="29"/>
      <c r="DG16" s="29"/>
      <c r="DH16" s="29"/>
      <c r="DI16" s="29"/>
      <c r="DJ16" s="29"/>
      <c r="DK16" s="30"/>
      <c r="DL16" s="30"/>
      <c r="DM16" s="30"/>
      <c r="DN16" s="36">
        <f t="shared" ref="DN16" si="15">SUM(CI16:DM16)</f>
        <v>0</v>
      </c>
      <c r="DO16" s="21">
        <f t="shared" si="5"/>
        <v>0</v>
      </c>
      <c r="DP16" s="37">
        <f t="shared" si="10"/>
        <v>0</v>
      </c>
      <c r="DQ16" s="37"/>
      <c r="DR16" s="33">
        <f t="shared" si="7"/>
        <v>0</v>
      </c>
      <c r="DS16" s="38"/>
    </row>
    <row r="17" spans="1:123" s="19" customFormat="1" ht="16.8" x14ac:dyDescent="0.25">
      <c r="A17" s="7">
        <v>8</v>
      </c>
      <c r="B17" s="8" t="s">
        <v>47</v>
      </c>
      <c r="C17" s="9" t="s">
        <v>31</v>
      </c>
      <c r="D17" s="10">
        <v>1012</v>
      </c>
      <c r="E17" s="11">
        <f t="shared" si="8"/>
        <v>549</v>
      </c>
      <c r="F17" s="12">
        <f t="shared" si="6"/>
        <v>463</v>
      </c>
      <c r="G17" s="24">
        <f t="shared" si="0"/>
        <v>0</v>
      </c>
      <c r="H17" s="25"/>
      <c r="I17" s="26"/>
      <c r="J17" s="27">
        <f t="shared" si="1"/>
        <v>0</v>
      </c>
      <c r="K17" s="28">
        <v>44775</v>
      </c>
      <c r="L17" s="3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30"/>
      <c r="AP17" s="30">
        <v>400</v>
      </c>
      <c r="AQ17" s="30"/>
      <c r="AR17" s="36">
        <f t="shared" si="11"/>
        <v>400</v>
      </c>
      <c r="AS17" s="37">
        <f t="shared" si="2"/>
        <v>0</v>
      </c>
      <c r="AT17" s="37">
        <f t="shared" si="3"/>
        <v>0</v>
      </c>
      <c r="AU17" s="37"/>
      <c r="AV17" s="38" t="e">
        <f>AR17*#REF!*$AT$3</f>
        <v>#REF!</v>
      </c>
      <c r="AW17" s="38"/>
      <c r="AX17" s="29"/>
      <c r="AY17" s="29"/>
      <c r="AZ17" s="29"/>
      <c r="BA17" s="29"/>
      <c r="BB17" s="29"/>
      <c r="BC17" s="29"/>
      <c r="BD17" s="29"/>
      <c r="BE17" s="29"/>
      <c r="BF17" s="29"/>
      <c r="BG17" s="29"/>
      <c r="BH17" s="29"/>
      <c r="BI17" s="29"/>
      <c r="BJ17" s="29"/>
      <c r="BK17" s="29"/>
      <c r="BL17" s="29"/>
      <c r="BM17" s="29"/>
      <c r="BN17" s="29"/>
      <c r="BO17" s="29"/>
      <c r="BP17" s="29"/>
      <c r="BQ17" s="29"/>
      <c r="BR17" s="29"/>
      <c r="BS17" s="29"/>
      <c r="BT17" s="29"/>
      <c r="BU17" s="29"/>
      <c r="BV17" s="29"/>
      <c r="BW17" s="29"/>
      <c r="BX17" s="29"/>
      <c r="BY17" s="29"/>
      <c r="BZ17" s="30"/>
      <c r="CA17" s="30"/>
      <c r="CB17" s="30"/>
      <c r="CC17" s="36">
        <v>0</v>
      </c>
      <c r="CD17" s="37">
        <f t="shared" si="4"/>
        <v>0</v>
      </c>
      <c r="CE17" s="37">
        <f t="shared" si="9"/>
        <v>0</v>
      </c>
      <c r="CF17" s="37"/>
      <c r="CG17" s="33" t="e">
        <f>CC17*#REF!*$CE$3</f>
        <v>#REF!</v>
      </c>
      <c r="CH17" s="38"/>
      <c r="CI17" s="29"/>
      <c r="CJ17" s="29">
        <v>45</v>
      </c>
      <c r="CK17" s="29">
        <v>22</v>
      </c>
      <c r="CL17" s="29" t="s">
        <v>44</v>
      </c>
      <c r="CM17" s="29"/>
      <c r="CN17" s="29">
        <v>20</v>
      </c>
      <c r="CO17" s="29">
        <v>20</v>
      </c>
      <c r="CP17" s="29">
        <v>14</v>
      </c>
      <c r="CQ17" s="29"/>
      <c r="CR17" s="29"/>
      <c r="CS17" s="29"/>
      <c r="CT17" s="29">
        <v>20</v>
      </c>
      <c r="CU17" s="29"/>
      <c r="CV17" s="29">
        <v>8</v>
      </c>
      <c r="CW17" s="29"/>
      <c r="CX17" s="29"/>
      <c r="CY17" s="29"/>
      <c r="CZ17" s="29"/>
      <c r="DA17" s="29"/>
      <c r="DB17" s="29"/>
      <c r="DC17" s="29"/>
      <c r="DD17" s="29"/>
      <c r="DE17" s="29"/>
      <c r="DF17" s="29"/>
      <c r="DG17" s="29"/>
      <c r="DH17" s="29"/>
      <c r="DI17" s="29"/>
      <c r="DJ17" s="29"/>
      <c r="DK17" s="30"/>
      <c r="DL17" s="30"/>
      <c r="DM17" s="30"/>
      <c r="DN17" s="36">
        <v>0</v>
      </c>
      <c r="DO17" s="21">
        <f t="shared" si="5"/>
        <v>0</v>
      </c>
      <c r="DP17" s="37">
        <f t="shared" si="10"/>
        <v>0</v>
      </c>
      <c r="DQ17" s="37"/>
      <c r="DR17" s="33">
        <f t="shared" si="7"/>
        <v>0</v>
      </c>
      <c r="DS17" s="38"/>
    </row>
    <row r="18" spans="1:123" s="19" customFormat="1" ht="16.8" x14ac:dyDescent="0.25">
      <c r="A18" s="7">
        <v>9</v>
      </c>
      <c r="B18" s="8" t="s">
        <v>48</v>
      </c>
      <c r="C18" s="9" t="s">
        <v>31</v>
      </c>
      <c r="D18" s="10">
        <v>122</v>
      </c>
      <c r="E18" s="11">
        <f t="shared" si="8"/>
        <v>122</v>
      </c>
      <c r="F18" s="12">
        <f t="shared" si="6"/>
        <v>0</v>
      </c>
      <c r="G18" s="24">
        <f t="shared" si="0"/>
        <v>0</v>
      </c>
      <c r="H18" s="25"/>
      <c r="I18" s="26"/>
      <c r="J18" s="27">
        <f t="shared" si="1"/>
        <v>0</v>
      </c>
      <c r="K18" s="28"/>
      <c r="L18" s="27"/>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30"/>
      <c r="AP18" s="30">
        <v>122</v>
      </c>
      <c r="AQ18" s="30"/>
      <c r="AR18" s="36">
        <f t="shared" si="11"/>
        <v>122</v>
      </c>
      <c r="AS18" s="37">
        <f t="shared" si="2"/>
        <v>0</v>
      </c>
      <c r="AT18" s="37">
        <f t="shared" si="3"/>
        <v>0</v>
      </c>
      <c r="AU18" s="37"/>
      <c r="AV18" s="38" t="e">
        <f>AR18*#REF!*$AT$3</f>
        <v>#REF!</v>
      </c>
      <c r="AW18" s="38"/>
      <c r="AX18" s="29"/>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30"/>
      <c r="CA18" s="30"/>
      <c r="CB18" s="30"/>
      <c r="CC18" s="36">
        <f t="shared" si="12"/>
        <v>0</v>
      </c>
      <c r="CD18" s="37">
        <f t="shared" si="4"/>
        <v>0</v>
      </c>
      <c r="CE18" s="37">
        <f t="shared" si="9"/>
        <v>0</v>
      </c>
      <c r="CF18" s="37"/>
      <c r="CG18" s="33" t="e">
        <f>CC18*#REF!*$CE$3</f>
        <v>#REF!</v>
      </c>
      <c r="CH18" s="38"/>
      <c r="CI18" s="29"/>
      <c r="CJ18" s="29"/>
      <c r="CK18" s="29"/>
      <c r="CL18" s="29"/>
      <c r="CM18" s="29"/>
      <c r="CN18" s="29"/>
      <c r="CO18" s="29"/>
      <c r="CP18" s="29"/>
      <c r="CQ18" s="29"/>
      <c r="CR18" s="29"/>
      <c r="CS18" s="29"/>
      <c r="CT18" s="29"/>
      <c r="CU18" s="29"/>
      <c r="CV18" s="29"/>
      <c r="CW18" s="29"/>
      <c r="CX18" s="29"/>
      <c r="CY18" s="29"/>
      <c r="CZ18" s="29"/>
      <c r="DA18" s="29"/>
      <c r="DB18" s="29"/>
      <c r="DC18" s="29"/>
      <c r="DD18" s="29"/>
      <c r="DE18" s="29"/>
      <c r="DF18" s="29"/>
      <c r="DG18" s="29"/>
      <c r="DH18" s="29"/>
      <c r="DI18" s="29"/>
      <c r="DJ18" s="29"/>
      <c r="DK18" s="30"/>
      <c r="DL18" s="30"/>
      <c r="DM18" s="30"/>
      <c r="DN18" s="36">
        <f t="shared" ref="DN18" si="16">SUM(CI18:DM18)</f>
        <v>0</v>
      </c>
      <c r="DO18" s="21">
        <f t="shared" si="5"/>
        <v>0</v>
      </c>
      <c r="DP18" s="37">
        <f t="shared" si="10"/>
        <v>0</v>
      </c>
      <c r="DQ18" s="37"/>
      <c r="DR18" s="33">
        <f t="shared" si="7"/>
        <v>0</v>
      </c>
      <c r="DS18" s="38"/>
    </row>
    <row r="19" spans="1:123" s="19" customFormat="1" ht="16.8" x14ac:dyDescent="0.25">
      <c r="A19" s="7">
        <v>10</v>
      </c>
      <c r="B19" s="8" t="s">
        <v>49</v>
      </c>
      <c r="C19" s="9" t="s">
        <v>46</v>
      </c>
      <c r="D19" s="10">
        <v>496.25</v>
      </c>
      <c r="E19" s="11">
        <f t="shared" si="8"/>
        <v>383.73</v>
      </c>
      <c r="F19" s="12">
        <f t="shared" si="6"/>
        <v>112.51999999999998</v>
      </c>
      <c r="G19" s="24">
        <f t="shared" si="0"/>
        <v>0</v>
      </c>
      <c r="H19" s="25"/>
      <c r="I19" s="26"/>
      <c r="J19" s="27">
        <f t="shared" si="1"/>
        <v>0</v>
      </c>
      <c r="K19" s="28"/>
      <c r="L19" s="27"/>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30"/>
      <c r="AP19" s="30">
        <v>133</v>
      </c>
      <c r="AQ19" s="30"/>
      <c r="AR19" s="36">
        <f t="shared" si="11"/>
        <v>133</v>
      </c>
      <c r="AS19" s="37">
        <f t="shared" si="2"/>
        <v>0</v>
      </c>
      <c r="AT19" s="37">
        <f t="shared" si="3"/>
        <v>0</v>
      </c>
      <c r="AU19" s="37"/>
      <c r="AV19" s="38" t="e">
        <f>AR19*#REF!*$AT$3</f>
        <v>#REF!</v>
      </c>
      <c r="AW19" s="38"/>
      <c r="AX19" s="29"/>
      <c r="AY19" s="29">
        <v>55</v>
      </c>
      <c r="AZ19" s="29">
        <v>30</v>
      </c>
      <c r="BA19" s="29">
        <v>22</v>
      </c>
      <c r="BB19" s="29">
        <v>35</v>
      </c>
      <c r="BC19" s="29">
        <v>40</v>
      </c>
      <c r="BD19" s="29">
        <v>30</v>
      </c>
      <c r="BE19" s="29">
        <v>25</v>
      </c>
      <c r="BF19" s="29"/>
      <c r="BG19" s="29">
        <v>13.73</v>
      </c>
      <c r="BH19" s="29"/>
      <c r="BI19" s="29"/>
      <c r="BJ19" s="29"/>
      <c r="BK19" s="29"/>
      <c r="BL19" s="29"/>
      <c r="BM19" s="29"/>
      <c r="BN19" s="29"/>
      <c r="BO19" s="29"/>
      <c r="BP19" s="29"/>
      <c r="BQ19" s="29"/>
      <c r="BR19" s="29"/>
      <c r="BS19" s="29"/>
      <c r="BT19" s="29"/>
      <c r="BU19" s="29"/>
      <c r="BV19" s="29"/>
      <c r="BW19" s="29"/>
      <c r="BX19" s="29"/>
      <c r="BY19" s="29"/>
      <c r="BZ19" s="30"/>
      <c r="CA19" s="30"/>
      <c r="CB19" s="30"/>
      <c r="CC19" s="36">
        <v>0</v>
      </c>
      <c r="CD19" s="37">
        <f t="shared" si="4"/>
        <v>0</v>
      </c>
      <c r="CE19" s="37">
        <f t="shared" si="9"/>
        <v>0</v>
      </c>
      <c r="CF19" s="37"/>
      <c r="CG19" s="33" t="e">
        <f>CC19*#REF!*$CE$3</f>
        <v>#REF!</v>
      </c>
      <c r="CH19" s="38"/>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30"/>
      <c r="DL19" s="30"/>
      <c r="DM19" s="30"/>
      <c r="DN19" s="36">
        <v>0</v>
      </c>
      <c r="DO19" s="21">
        <f t="shared" si="5"/>
        <v>0</v>
      </c>
      <c r="DP19" s="37">
        <f t="shared" si="10"/>
        <v>0</v>
      </c>
      <c r="DQ19" s="37"/>
      <c r="DR19" s="33">
        <f t="shared" si="7"/>
        <v>0</v>
      </c>
      <c r="DS19" s="38"/>
    </row>
    <row r="20" spans="1:123" s="4" customFormat="1" ht="15" x14ac:dyDescent="0.25">
      <c r="A20" s="36"/>
      <c r="B20" s="40" t="s">
        <v>50</v>
      </c>
      <c r="C20" s="41"/>
      <c r="D20" s="42"/>
      <c r="E20" s="37"/>
      <c r="F20" s="37"/>
      <c r="G20" s="37">
        <f>SUM(G6:G19)</f>
        <v>0</v>
      </c>
      <c r="H20" s="37"/>
      <c r="I20" s="37">
        <f>SUM(I6:I19)</f>
        <v>0</v>
      </c>
      <c r="J20" s="37">
        <f>SUM(J6:J19)</f>
        <v>0</v>
      </c>
      <c r="K20" s="37"/>
      <c r="L20" s="37">
        <f>SUM(L6:L19)</f>
        <v>0</v>
      </c>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f>SUM(AS6:AS19)</f>
        <v>0</v>
      </c>
      <c r="AT20" s="37">
        <f>SUM(AT6:AT19)</f>
        <v>0</v>
      </c>
      <c r="AU20" s="37">
        <f>SUM(AU6:AU19)</f>
        <v>0</v>
      </c>
      <c r="AV20" s="37" t="e">
        <f t="shared" ref="AV20" si="17">SUM(AV6:AV19)</f>
        <v>#REF!</v>
      </c>
      <c r="AW20" s="37">
        <f>SUM(AW6:AW19)</f>
        <v>0</v>
      </c>
      <c r="AX20" s="43"/>
      <c r="AY20" s="43"/>
      <c r="AZ20" s="43"/>
      <c r="BA20" s="43"/>
      <c r="BB20" s="43"/>
      <c r="BC20" s="43"/>
      <c r="BD20" s="43"/>
      <c r="BE20" s="43"/>
      <c r="BF20" s="43"/>
      <c r="BG20" s="43"/>
      <c r="BH20" s="43"/>
      <c r="BI20" s="43"/>
      <c r="BJ20" s="43"/>
      <c r="BK20" s="43"/>
      <c r="BL20" s="43"/>
      <c r="BM20" s="43"/>
      <c r="BN20" s="43"/>
      <c r="BO20" s="43"/>
      <c r="BP20" s="43"/>
      <c r="BQ20" s="43"/>
      <c r="BR20" s="43"/>
      <c r="BS20" s="43"/>
      <c r="BT20" s="43"/>
      <c r="BU20" s="43"/>
      <c r="BV20" s="43"/>
      <c r="BW20" s="43"/>
      <c r="BX20" s="43"/>
      <c r="BY20" s="43"/>
      <c r="CC20" s="31">
        <f t="shared" si="12"/>
        <v>0</v>
      </c>
      <c r="CD20" s="37">
        <f>SUM(CD6:CD19)</f>
        <v>0</v>
      </c>
      <c r="CE20" s="37">
        <f>SUM(CE6:CE19)</f>
        <v>0</v>
      </c>
      <c r="CF20" s="37"/>
      <c r="CG20" s="37" t="e">
        <f>SUM(CG6:CG19)</f>
        <v>#REF!</v>
      </c>
      <c r="CH20" s="37">
        <f>SUM(CH6:CH19)</f>
        <v>0</v>
      </c>
      <c r="CI20" s="43"/>
      <c r="CJ20" s="43"/>
      <c r="CK20" s="43"/>
      <c r="CL20" s="43"/>
      <c r="CM20" s="43"/>
      <c r="CN20" s="43"/>
      <c r="CO20" s="43"/>
      <c r="CP20" s="43"/>
      <c r="CQ20" s="43"/>
      <c r="CR20" s="43"/>
      <c r="CS20" s="43"/>
      <c r="CT20" s="43"/>
      <c r="CU20" s="43"/>
      <c r="CV20" s="43"/>
      <c r="CW20" s="43"/>
      <c r="CX20" s="43"/>
      <c r="CY20" s="43"/>
      <c r="CZ20" s="43"/>
      <c r="DA20" s="43"/>
      <c r="DB20" s="43"/>
      <c r="DC20" s="43"/>
      <c r="DD20" s="43"/>
      <c r="DE20" s="43"/>
      <c r="DF20" s="43"/>
      <c r="DG20" s="43"/>
      <c r="DH20" s="43"/>
      <c r="DI20" s="43"/>
      <c r="DJ20" s="43"/>
      <c r="DN20" s="31">
        <f t="shared" ref="DN20" si="18">SUM(CI20:DM20)</f>
        <v>0</v>
      </c>
      <c r="DO20" s="37">
        <f>SUM(DO6:DO19)</f>
        <v>0</v>
      </c>
      <c r="DP20" s="37">
        <f>SUM(DP6:DP19)</f>
        <v>0</v>
      </c>
      <c r="DQ20" s="37"/>
      <c r="DR20" s="37">
        <f>SUM(DR6:DR19)</f>
        <v>0</v>
      </c>
      <c r="DS20" s="37">
        <f>SUM(DS6:DS19)</f>
        <v>0</v>
      </c>
    </row>
    <row r="21" spans="1:123" s="44" customFormat="1" x14ac:dyDescent="0.25">
      <c r="D21" s="45"/>
      <c r="E21" s="46"/>
      <c r="F21" s="47"/>
      <c r="I21" s="48"/>
      <c r="AS21" s="48"/>
    </row>
    <row r="22" spans="1:123" x14ac:dyDescent="0.25">
      <c r="B22" s="49" t="s">
        <v>51</v>
      </c>
    </row>
    <row r="23" spans="1:123" x14ac:dyDescent="0.25">
      <c r="C23" s="53" t="s">
        <v>20</v>
      </c>
    </row>
    <row r="24" spans="1:123" x14ac:dyDescent="0.25">
      <c r="B24" s="1" t="s">
        <v>17</v>
      </c>
      <c r="C24" s="54">
        <f>J20+AT20+CE20</f>
        <v>0</v>
      </c>
      <c r="D24" s="55">
        <f>I20-C24</f>
        <v>0</v>
      </c>
    </row>
    <row r="25" spans="1:123" x14ac:dyDescent="0.25">
      <c r="B25" s="1" t="s">
        <v>18</v>
      </c>
      <c r="C25" s="54" t="e">
        <f>#REF!+AV20+CG20</f>
        <v>#REF!</v>
      </c>
      <c r="D25" s="55" t="e">
        <f>#REF!-C25</f>
        <v>#REF!</v>
      </c>
    </row>
    <row r="27" spans="1:123" x14ac:dyDescent="0.25">
      <c r="C27" s="53" t="s">
        <v>52</v>
      </c>
    </row>
    <row r="28" spans="1:123" x14ac:dyDescent="0.25">
      <c r="B28" s="1" t="s">
        <v>17</v>
      </c>
      <c r="C28" s="54">
        <f>L20+AU20+CF20</f>
        <v>0</v>
      </c>
    </row>
    <row r="29" spans="1:123" x14ac:dyDescent="0.25">
      <c r="B29" s="1" t="s">
        <v>18</v>
      </c>
      <c r="C29" s="54" t="e">
        <f>#REF!+AW20+CH20</f>
        <v>#REF!</v>
      </c>
    </row>
    <row r="31" spans="1:123" x14ac:dyDescent="0.25">
      <c r="C31" s="53" t="s">
        <v>53</v>
      </c>
    </row>
    <row r="32" spans="1:123" x14ac:dyDescent="0.25">
      <c r="B32" s="1" t="s">
        <v>17</v>
      </c>
      <c r="C32" s="54">
        <f>C24-C28</f>
        <v>0</v>
      </c>
    </row>
    <row r="33" spans="2:3" x14ac:dyDescent="0.25">
      <c r="B33" s="1" t="s">
        <v>18</v>
      </c>
      <c r="C33" s="54" t="e">
        <f>C25-C29</f>
        <v>#REF!</v>
      </c>
    </row>
  </sheetData>
  <mergeCells count="119">
    <mergeCell ref="I2:I5"/>
    <mergeCell ref="J2:L2"/>
    <mergeCell ref="M2:CH2"/>
    <mergeCell ref="J3:L3"/>
    <mergeCell ref="M3:AQ3"/>
    <mergeCell ref="AR3:AS3"/>
    <mergeCell ref="AT3:AU3"/>
    <mergeCell ref="AX3:CB3"/>
    <mergeCell ref="A1:DS1"/>
    <mergeCell ref="A2:A5"/>
    <mergeCell ref="B2:B5"/>
    <mergeCell ref="C2:C5"/>
    <mergeCell ref="D2:D5"/>
    <mergeCell ref="E2:E5"/>
    <mergeCell ref="F2:F5"/>
    <mergeCell ref="G2:G5"/>
    <mergeCell ref="H2:H5"/>
    <mergeCell ref="CC3:CD3"/>
    <mergeCell ref="CE3:CF3"/>
    <mergeCell ref="CI3:DM3"/>
    <mergeCell ref="DN3:DO3"/>
    <mergeCell ref="DP3:DQ3"/>
    <mergeCell ref="J4:L4"/>
    <mergeCell ref="M4:M5"/>
    <mergeCell ref="N4:N5"/>
    <mergeCell ref="O4:O5"/>
    <mergeCell ref="V4:V5"/>
    <mergeCell ref="W4:W5"/>
    <mergeCell ref="X4:X5"/>
    <mergeCell ref="Y4:Y5"/>
    <mergeCell ref="Z4:Z5"/>
    <mergeCell ref="AA4:AA5"/>
    <mergeCell ref="P4:P5"/>
    <mergeCell ref="Q4:Q5"/>
    <mergeCell ref="R4:R5"/>
    <mergeCell ref="S4:S5"/>
    <mergeCell ref="T4:T5"/>
    <mergeCell ref="U4:U5"/>
    <mergeCell ref="AH4:AH5"/>
    <mergeCell ref="AI4:AI5"/>
    <mergeCell ref="AJ4:AJ5"/>
    <mergeCell ref="AK4:AK5"/>
    <mergeCell ref="AL4:AL5"/>
    <mergeCell ref="AM4:AM5"/>
    <mergeCell ref="AB4:AB5"/>
    <mergeCell ref="AC4:AC5"/>
    <mergeCell ref="AD4:AD5"/>
    <mergeCell ref="AE4:AE5"/>
    <mergeCell ref="AF4:AF5"/>
    <mergeCell ref="AG4:AG5"/>
    <mergeCell ref="AY4:AY5"/>
    <mergeCell ref="AZ4:AZ5"/>
    <mergeCell ref="BA4:BA5"/>
    <mergeCell ref="BB4:BB5"/>
    <mergeCell ref="BC4:BC5"/>
    <mergeCell ref="BD4:BD5"/>
    <mergeCell ref="AN4:AN5"/>
    <mergeCell ref="AO4:AO5"/>
    <mergeCell ref="AP4:AP5"/>
    <mergeCell ref="AQ4:AQ5"/>
    <mergeCell ref="AR4:AW4"/>
    <mergeCell ref="AX4:AX5"/>
    <mergeCell ref="BK4:BK5"/>
    <mergeCell ref="BL4:BL5"/>
    <mergeCell ref="BM4:BM5"/>
    <mergeCell ref="BN4:BN5"/>
    <mergeCell ref="BO4:BO5"/>
    <mergeCell ref="BP4:BP5"/>
    <mergeCell ref="BE4:BE5"/>
    <mergeCell ref="BF4:BF5"/>
    <mergeCell ref="BG4:BG5"/>
    <mergeCell ref="BH4:BH5"/>
    <mergeCell ref="BI4:BI5"/>
    <mergeCell ref="BJ4:BJ5"/>
    <mergeCell ref="BW4:BW5"/>
    <mergeCell ref="BX4:BX5"/>
    <mergeCell ref="BY4:BY5"/>
    <mergeCell ref="BZ4:BZ5"/>
    <mergeCell ref="CA4:CA5"/>
    <mergeCell ref="CB4:CB5"/>
    <mergeCell ref="BQ4:BQ5"/>
    <mergeCell ref="BR4:BR5"/>
    <mergeCell ref="BS4:BS5"/>
    <mergeCell ref="BT4:BT5"/>
    <mergeCell ref="BU4:BU5"/>
    <mergeCell ref="BV4:BV5"/>
    <mergeCell ref="CN4:CN5"/>
    <mergeCell ref="CO4:CO5"/>
    <mergeCell ref="CP4:CP5"/>
    <mergeCell ref="CQ4:CQ5"/>
    <mergeCell ref="CR4:CR5"/>
    <mergeCell ref="CS4:CS5"/>
    <mergeCell ref="CC4:CH4"/>
    <mergeCell ref="CI4:CI5"/>
    <mergeCell ref="CJ4:CJ5"/>
    <mergeCell ref="CK4:CK5"/>
    <mergeCell ref="CL4:CL5"/>
    <mergeCell ref="CM4:CM5"/>
    <mergeCell ref="CZ4:CZ5"/>
    <mergeCell ref="DA4:DA5"/>
    <mergeCell ref="DB4:DB5"/>
    <mergeCell ref="DC4:DC5"/>
    <mergeCell ref="DD4:DD5"/>
    <mergeCell ref="DE4:DE5"/>
    <mergeCell ref="CT4:CT5"/>
    <mergeCell ref="CU4:CU5"/>
    <mergeCell ref="CV4:CV5"/>
    <mergeCell ref="CW4:CW5"/>
    <mergeCell ref="CX4:CX5"/>
    <mergeCell ref="CY4:CY5"/>
    <mergeCell ref="DL4:DL5"/>
    <mergeCell ref="DM4:DM5"/>
    <mergeCell ref="DN4:DS4"/>
    <mergeCell ref="DF4:DF5"/>
    <mergeCell ref="DG4:DG5"/>
    <mergeCell ref="DH4:DH5"/>
    <mergeCell ref="DI4:DI5"/>
    <mergeCell ref="DJ4:DJ5"/>
    <mergeCell ref="DK4:DK5"/>
  </mergeCells>
  <conditionalFormatting sqref="F6:G19">
    <cfRule type="cellIs" dxfId="6" priority="5" operator="lessThan">
      <formula>0</formula>
    </cfRule>
    <cfRule type="cellIs" dxfId="5" priority="7" operator="greaterThan">
      <formula>0</formula>
    </cfRule>
  </conditionalFormatting>
  <conditionalFormatting sqref="F7:G19">
    <cfRule type="cellIs" dxfId="4" priority="6" operator="lessThan">
      <formula>0</formula>
    </cfRule>
  </conditionalFormatting>
  <conditionalFormatting sqref="D24:D25">
    <cfRule type="cellIs" dxfId="3" priority="3" operator="lessThan">
      <formula>0</formula>
    </cfRule>
    <cfRule type="cellIs" dxfId="2" priority="4" operator="greaterThan">
      <formula>0</formula>
    </cfRule>
  </conditionalFormatting>
  <conditionalFormatting sqref="C32:C33">
    <cfRule type="cellIs" dxfId="1" priority="1" operator="lessThan">
      <formula>0</formula>
    </cfRule>
    <cfRule type="cellIs" dxfId="0" priority="2" operator="greaterThan">
      <formula>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2023-04-14T08:42:09Z</dcterms:created>
  <dcterms:modified xsi:type="dcterms:W3CDTF">2023-04-19T07:18:15Z</dcterms:modified>
</cp:coreProperties>
</file>