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4526"/>
  <workbookPr autoCompressPictures="0"/>
  <bookViews>
    <workbookView xWindow="0" yWindow="0" windowWidth="51200" windowHeight="28280"/>
  </bookViews>
  <sheets>
    <sheet name="Weekday OD" sheetId="1" r:id="rId1"/>
    <sheet name="Saturday OD" sheetId="2" r:id="rId2"/>
    <sheet name="Sunday OD" sheetId="3" r:id="rId3"/>
    <sheet name="FP Adult_Clipper OD" sheetId="4" r:id="rId4"/>
  </sheets>
  <definedNames>
    <definedName name="_xlnm.Print_Area" localSheetId="1">'Saturday OD'!$A$1:$AT$47</definedName>
    <definedName name="_xlnm.Print_Area" localSheetId="2">'Sunday OD'!$A$1:$AT$47</definedName>
    <definedName name="_xlnm.Print_Titles" localSheetId="1">'Saturday OD'!$A:$A</definedName>
    <definedName name="_xlnm.Print_Titles" localSheetId="2">'Sunday OD'!$A:$A</definedName>
    <definedName name="_xlnm.Print_Titles" localSheetId="0">'Weekday OD'!$A:$A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X5" i="2" l="1"/>
  <c r="AX4" i="2"/>
  <c r="AX3" i="2"/>
  <c r="AX5" i="3"/>
  <c r="AX4" i="3"/>
  <c r="AX3" i="3"/>
  <c r="AW5" i="1"/>
  <c r="AW4" i="1"/>
  <c r="AW3" i="1"/>
  <c r="G1" i="4"/>
  <c r="AX12" i="2"/>
  <c r="AX22" i="2"/>
  <c r="AX13" i="2"/>
  <c r="AY12" i="2"/>
  <c r="AX23" i="2"/>
  <c r="AY13" i="2"/>
  <c r="AY23" i="2"/>
  <c r="AX14" i="2"/>
  <c r="AX15" i="2"/>
  <c r="AX16" i="2"/>
  <c r="AX17" i="2"/>
  <c r="AX18" i="2"/>
  <c r="AX19" i="2"/>
  <c r="AZ12" i="2"/>
  <c r="AX24" i="2"/>
  <c r="AY14" i="2"/>
  <c r="AZ13" i="2"/>
  <c r="AY24" i="2"/>
  <c r="AZ14" i="2"/>
  <c r="AZ24" i="2"/>
  <c r="BA12" i="2"/>
  <c r="AX25" i="2"/>
  <c r="AY15" i="2"/>
  <c r="BA13" i="2"/>
  <c r="AY25" i="2"/>
  <c r="AZ15" i="2"/>
  <c r="BA15" i="2"/>
  <c r="BB15" i="2"/>
  <c r="BC15" i="2"/>
  <c r="BD15" i="2"/>
  <c r="BE15" i="2"/>
  <c r="BA14" i="2"/>
  <c r="AZ25" i="2"/>
  <c r="BA25" i="2"/>
  <c r="BB12" i="2"/>
  <c r="AX26" i="2"/>
  <c r="AY16" i="2"/>
  <c r="AY17" i="2"/>
  <c r="AY18" i="2"/>
  <c r="AY19" i="2"/>
  <c r="BB13" i="2"/>
  <c r="AY26" i="2"/>
  <c r="AZ16" i="2"/>
  <c r="BB14" i="2"/>
  <c r="AZ26" i="2"/>
  <c r="BA16" i="2"/>
  <c r="BA26" i="2"/>
  <c r="BB16" i="2"/>
  <c r="BB26" i="2"/>
  <c r="BC12" i="2"/>
  <c r="AX27" i="2"/>
  <c r="BC13" i="2"/>
  <c r="AY27" i="2"/>
  <c r="AZ17" i="2"/>
  <c r="BC14" i="2"/>
  <c r="AZ27" i="2"/>
  <c r="BA17" i="2"/>
  <c r="BA27" i="2"/>
  <c r="BB17" i="2"/>
  <c r="BC16" i="2"/>
  <c r="BB27" i="2"/>
  <c r="BC17" i="2"/>
  <c r="BC27" i="2"/>
  <c r="BD12" i="2"/>
  <c r="AX28" i="2"/>
  <c r="BD13" i="2"/>
  <c r="AY28" i="2"/>
  <c r="AZ18" i="2"/>
  <c r="AZ19" i="2"/>
  <c r="BD14" i="2"/>
  <c r="AZ28" i="2"/>
  <c r="BA18" i="2"/>
  <c r="BA28" i="2"/>
  <c r="BB18" i="2"/>
  <c r="BD16" i="2"/>
  <c r="BB28" i="2"/>
  <c r="BC18" i="2"/>
  <c r="BD17" i="2"/>
  <c r="BC28" i="2"/>
  <c r="BD18" i="2"/>
  <c r="BD28" i="2"/>
  <c r="BA19" i="2"/>
  <c r="BE17" i="2"/>
  <c r="BE14" i="2"/>
  <c r="BE13" i="2"/>
  <c r="BE12" i="2"/>
  <c r="G1" i="2"/>
  <c r="AX12" i="3"/>
  <c r="AX22" i="3"/>
  <c r="AX13" i="3"/>
  <c r="AY12" i="3"/>
  <c r="AX23" i="3"/>
  <c r="AY13" i="3"/>
  <c r="AY23" i="3"/>
  <c r="AX14" i="3"/>
  <c r="AZ12" i="3"/>
  <c r="AX24" i="3"/>
  <c r="AY14" i="3"/>
  <c r="AY15" i="3"/>
  <c r="AY16" i="3"/>
  <c r="AY17" i="3"/>
  <c r="AY18" i="3"/>
  <c r="AY19" i="3"/>
  <c r="AZ13" i="3"/>
  <c r="AY24" i="3"/>
  <c r="AZ14" i="3"/>
  <c r="AZ24" i="3"/>
  <c r="AX15" i="3"/>
  <c r="BA12" i="3"/>
  <c r="AX25" i="3"/>
  <c r="BA13" i="3"/>
  <c r="AY25" i="3"/>
  <c r="AZ15" i="3"/>
  <c r="BA14" i="3"/>
  <c r="AZ25" i="3"/>
  <c r="BA15" i="3"/>
  <c r="BA25" i="3"/>
  <c r="AX16" i="3"/>
  <c r="BB12" i="3"/>
  <c r="AX26" i="3"/>
  <c r="BB13" i="3"/>
  <c r="AY26" i="3"/>
  <c r="AZ16" i="3"/>
  <c r="BB14" i="3"/>
  <c r="AZ26" i="3"/>
  <c r="BA16" i="3"/>
  <c r="BB15" i="3"/>
  <c r="BA26" i="3"/>
  <c r="BB16" i="3"/>
  <c r="BB26" i="3"/>
  <c r="AX17" i="3"/>
  <c r="BC12" i="3"/>
  <c r="AX27" i="3"/>
  <c r="BC13" i="3"/>
  <c r="AY27" i="3"/>
  <c r="AZ17" i="3"/>
  <c r="BA17" i="3"/>
  <c r="BB17" i="3"/>
  <c r="BC17" i="3"/>
  <c r="BD17" i="3"/>
  <c r="BE17" i="3"/>
  <c r="BC14" i="3"/>
  <c r="AZ27" i="3"/>
  <c r="BC15" i="3"/>
  <c r="BA27" i="3"/>
  <c r="BB18" i="3"/>
  <c r="BB19" i="3"/>
  <c r="BC16" i="3"/>
  <c r="BB27" i="3"/>
  <c r="BC27" i="3"/>
  <c r="AX18" i="3"/>
  <c r="BD12" i="3"/>
  <c r="AX28" i="3"/>
  <c r="AZ18" i="3"/>
  <c r="BA18" i="3"/>
  <c r="BC18" i="3"/>
  <c r="BD18" i="3"/>
  <c r="BE18" i="3"/>
  <c r="BD13" i="3"/>
  <c r="AY28" i="3"/>
  <c r="BD14" i="3"/>
  <c r="AZ28" i="3"/>
  <c r="BD15" i="3"/>
  <c r="BA28" i="3"/>
  <c r="BD16" i="3"/>
  <c r="BB28" i="3"/>
  <c r="BC28" i="3"/>
  <c r="BD28" i="3"/>
  <c r="AX19" i="3"/>
  <c r="AZ19" i="3"/>
  <c r="BD19" i="3"/>
  <c r="BE16" i="3"/>
  <c r="BE12" i="3"/>
  <c r="BA4" i="3"/>
  <c r="G1" i="3"/>
  <c r="AW12" i="1"/>
  <c r="AW22" i="1"/>
  <c r="AW13" i="1"/>
  <c r="AX12" i="1"/>
  <c r="AW23" i="1"/>
  <c r="AX13" i="1"/>
  <c r="AX23" i="1"/>
  <c r="AW14" i="1"/>
  <c r="AY12" i="1"/>
  <c r="AW24" i="1"/>
  <c r="AX14" i="1"/>
  <c r="AY13" i="1"/>
  <c r="AX24" i="1"/>
  <c r="AY14" i="1"/>
  <c r="AY24" i="1"/>
  <c r="AW15" i="1"/>
  <c r="AZ12" i="1"/>
  <c r="AW25" i="1"/>
  <c r="AX15" i="1"/>
  <c r="AZ13" i="1"/>
  <c r="AX25" i="1"/>
  <c r="AY15" i="1"/>
  <c r="AZ14" i="1"/>
  <c r="AY25" i="1"/>
  <c r="AZ15" i="1"/>
  <c r="AZ25" i="1"/>
  <c r="AW16" i="1"/>
  <c r="BA12" i="1"/>
  <c r="AW26" i="1"/>
  <c r="AX16" i="1"/>
  <c r="BA13" i="1"/>
  <c r="AX26" i="1"/>
  <c r="AY16" i="1"/>
  <c r="BA14" i="1"/>
  <c r="AY26" i="1"/>
  <c r="AZ16" i="1"/>
  <c r="BA16" i="1"/>
  <c r="BB16" i="1"/>
  <c r="BC16" i="1"/>
  <c r="BD16" i="1"/>
  <c r="BA15" i="1"/>
  <c r="AZ26" i="1"/>
  <c r="BA26" i="1"/>
  <c r="AW17" i="1"/>
  <c r="BB12" i="1"/>
  <c r="AW27" i="1"/>
  <c r="AX17" i="1"/>
  <c r="BB13" i="1"/>
  <c r="AX27" i="1"/>
  <c r="AY17" i="1"/>
  <c r="BB14" i="1"/>
  <c r="AY27" i="1"/>
  <c r="AZ17" i="1"/>
  <c r="BB15" i="1"/>
  <c r="AZ27" i="1"/>
  <c r="BA17" i="1"/>
  <c r="BA27" i="1"/>
  <c r="BB17" i="1"/>
  <c r="BB27" i="1"/>
  <c r="AW18" i="1"/>
  <c r="AW19" i="1"/>
  <c r="AX18" i="1"/>
  <c r="AX19" i="1"/>
  <c r="AY18" i="1"/>
  <c r="AY19" i="1"/>
  <c r="AZ18" i="1"/>
  <c r="AZ19" i="1"/>
  <c r="BA18" i="1"/>
  <c r="BA19" i="1"/>
  <c r="BB18" i="1"/>
  <c r="BB19" i="1"/>
  <c r="BC12" i="1"/>
  <c r="BC13" i="1"/>
  <c r="BC14" i="1"/>
  <c r="BC15" i="1"/>
  <c r="BC17" i="1"/>
  <c r="BC18" i="1"/>
  <c r="BC19" i="1"/>
  <c r="BD19" i="1"/>
  <c r="AX28" i="1"/>
  <c r="AY28" i="1"/>
  <c r="AZ28" i="1"/>
  <c r="BA28" i="1"/>
  <c r="BB28" i="1"/>
  <c r="BC28" i="1"/>
  <c r="BD15" i="1"/>
  <c r="BD13" i="1"/>
  <c r="AZ3" i="1"/>
  <c r="AZ4" i="1"/>
  <c r="BD12" i="1"/>
  <c r="BD14" i="1"/>
  <c r="BD18" i="1"/>
  <c r="BA3" i="3"/>
  <c r="BE13" i="3"/>
  <c r="BE15" i="3"/>
  <c r="BC19" i="3"/>
  <c r="BA19" i="3"/>
  <c r="BA4" i="2"/>
  <c r="BE16" i="2"/>
  <c r="BE18" i="2"/>
  <c r="BD19" i="2"/>
  <c r="BA4" i="1"/>
  <c r="BA3" i="1"/>
  <c r="BE19" i="3"/>
  <c r="BE28" i="3"/>
  <c r="BE28" i="2"/>
  <c r="BD17" i="1"/>
  <c r="AW28" i="1"/>
  <c r="BD28" i="1"/>
  <c r="BE14" i="3"/>
  <c r="BA3" i="2"/>
  <c r="BC19" i="2"/>
  <c r="BB19" i="2"/>
  <c r="BE19" i="2"/>
  <c r="BB4" i="2"/>
  <c r="BB3" i="2"/>
  <c r="BB4" i="3"/>
  <c r="BB3" i="3"/>
</calcChain>
</file>

<file path=xl/sharedStrings.xml><?xml version="1.0" encoding="utf-8"?>
<sst xmlns="http://schemas.openxmlformats.org/spreadsheetml/2006/main" count="404" uniqueCount="64">
  <si>
    <t>Exit stations</t>
  </si>
  <si>
    <t>Entry stations-&gt;</t>
  </si>
  <si>
    <t>RM</t>
  </si>
  <si>
    <t>EN</t>
  </si>
  <si>
    <t>EP</t>
  </si>
  <si>
    <t>NB</t>
  </si>
  <si>
    <t>BK</t>
  </si>
  <si>
    <t>AS</t>
  </si>
  <si>
    <t>MA</t>
  </si>
  <si>
    <t>LM</t>
  </si>
  <si>
    <t>FV</t>
  </si>
  <si>
    <t>CL</t>
  </si>
  <si>
    <t>SL</t>
  </si>
  <si>
    <t>BF</t>
  </si>
  <si>
    <t>HY</t>
  </si>
  <si>
    <t>SH</t>
  </si>
  <si>
    <t>UC</t>
  </si>
  <si>
    <t>FM</t>
  </si>
  <si>
    <t>CN</t>
  </si>
  <si>
    <t>PH</t>
  </si>
  <si>
    <t>WC</t>
  </si>
  <si>
    <t>LF</t>
  </si>
  <si>
    <t>OR</t>
  </si>
  <si>
    <t>RR</t>
  </si>
  <si>
    <t>OW</t>
  </si>
  <si>
    <t>EM</t>
  </si>
  <si>
    <t>MT</t>
  </si>
  <si>
    <t>PL</t>
  </si>
  <si>
    <t>CC</t>
  </si>
  <si>
    <t>GP</t>
  </si>
  <si>
    <t>BP</t>
  </si>
  <si>
    <t>DC</t>
  </si>
  <si>
    <t>CM</t>
  </si>
  <si>
    <t>CV</t>
  </si>
  <si>
    <t>ED</t>
  </si>
  <si>
    <t>NC</t>
  </si>
  <si>
    <t>WP</t>
  </si>
  <si>
    <t>Exits</t>
  </si>
  <si>
    <t>Eastbay</t>
  </si>
  <si>
    <t>SF CBD</t>
  </si>
  <si>
    <t>Westbay</t>
  </si>
  <si>
    <t>non-CBD</t>
  </si>
  <si>
    <t>Transbay</t>
  </si>
  <si>
    <t>Dtwn SF</t>
  </si>
  <si>
    <t>OAK</t>
  </si>
  <si>
    <t>CM line</t>
  </si>
  <si>
    <t>RM line</t>
  </si>
  <si>
    <t>WP line</t>
  </si>
  <si>
    <t>FT/ED line</t>
  </si>
  <si>
    <t>Entries</t>
  </si>
  <si>
    <t>Weekday</t>
  </si>
  <si>
    <t>Saturday</t>
  </si>
  <si>
    <t>Sunday</t>
  </si>
  <si>
    <t>SS</t>
  </si>
  <si>
    <t>SB</t>
  </si>
  <si>
    <t>SO</t>
  </si>
  <si>
    <t>MB</t>
  </si>
  <si>
    <t>SFO Ext.</t>
  </si>
  <si>
    <t>SFIA</t>
  </si>
  <si>
    <t>WEEKDAY</t>
  </si>
  <si>
    <t>SATURDAY</t>
  </si>
  <si>
    <t>SUNDAY</t>
  </si>
  <si>
    <t>WD</t>
  </si>
  <si>
    <t>Muni Fast Pass Adult/Clipper 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</si>
</sst>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.00_-;\-* #,##0.00_-;_-* &quot;-&quot;??_-;_-@_-"/>
    <numFmt numFmtId="165" formatCode="_-* #,##0_-;\-* #,##0_-;_-* &quot;-&quot;??_-;_-@_-"/>
    <numFmt numFmtId="166" formatCode="0.0%"/>
    <numFmt numFmtId="167" formatCode="mmm\ yy"/>
  </numFmts>
  <fonts count="6" x14ac:knownFonts="1">
    <font>
      <sz val="10"/>
      <name val="Arial"/>
    </font>
    <font>
      <sz val="10"/>
      <name val="Arial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3" fillId="0" borderId="0" xfId="0" applyFont="1" applyFill="1" applyAlignment="1">
      <alignment horizontal="left"/>
    </xf>
    <xf numFmtId="0" fontId="2" fillId="0" borderId="0" xfId="0" applyFont="1"/>
    <xf numFmtId="0" fontId="3" fillId="0" borderId="0" xfId="0" applyFont="1"/>
    <xf numFmtId="3" fontId="0" fillId="0" borderId="0" xfId="0" applyNumberFormat="1"/>
    <xf numFmtId="3" fontId="3" fillId="0" borderId="0" xfId="0" applyNumberFormat="1" applyFont="1"/>
    <xf numFmtId="3" fontId="3" fillId="0" borderId="0" xfId="0" applyNumberFormat="1" applyFont="1" applyFill="1" applyAlignment="1">
      <alignment horizontal="left"/>
    </xf>
    <xf numFmtId="0" fontId="2" fillId="0" borderId="0" xfId="0" applyFont="1" applyFill="1" applyAlignment="1">
      <alignment wrapText="1"/>
    </xf>
    <xf numFmtId="0" fontId="4" fillId="0" borderId="0" xfId="0" applyFont="1" applyFill="1"/>
    <xf numFmtId="0" fontId="0" fillId="0" borderId="0" xfId="0" applyFill="1"/>
    <xf numFmtId="17" fontId="0" fillId="0" borderId="0" xfId="0" applyNumberFormat="1" applyFill="1"/>
    <xf numFmtId="0" fontId="3" fillId="0" borderId="0" xfId="0" applyFont="1" applyFill="1"/>
    <xf numFmtId="165" fontId="1" fillId="0" borderId="0" xfId="1" applyNumberFormat="1" applyFill="1"/>
    <xf numFmtId="165" fontId="3" fillId="0" borderId="0" xfId="1" applyNumberFormat="1" applyFont="1" applyFill="1"/>
    <xf numFmtId="165" fontId="3" fillId="0" borderId="0" xfId="0" applyNumberFormat="1" applyFont="1" applyFill="1"/>
    <xf numFmtId="165" fontId="0" fillId="0" borderId="0" xfId="0" applyNumberFormat="1" applyFill="1"/>
    <xf numFmtId="166" fontId="0" fillId="0" borderId="0" xfId="2" applyNumberFormat="1" applyFont="1" applyFill="1"/>
    <xf numFmtId="0" fontId="0" fillId="0" borderId="0" xfId="0" applyFill="1" applyAlignment="1">
      <alignment horizontal="left"/>
    </xf>
    <xf numFmtId="165" fontId="0" fillId="0" borderId="0" xfId="0" applyNumberFormat="1" applyFill="1" applyAlignment="1">
      <alignment horizontal="left"/>
    </xf>
    <xf numFmtId="167" fontId="0" fillId="0" borderId="0" xfId="0" applyNumberFormat="1" applyFill="1"/>
    <xf numFmtId="167" fontId="0" fillId="0" borderId="0" xfId="0" applyNumberFormat="1"/>
    <xf numFmtId="167" fontId="2" fillId="0" borderId="0" xfId="0" applyNumberFormat="1" applyFont="1" applyFill="1"/>
    <xf numFmtId="3" fontId="0" fillId="0" borderId="0" xfId="0" applyNumberFormat="1" applyFill="1"/>
    <xf numFmtId="3" fontId="3" fillId="0" borderId="0" xfId="0" applyNumberFormat="1" applyFont="1" applyFill="1"/>
    <xf numFmtId="165" fontId="5" fillId="0" borderId="0" xfId="1" applyNumberFormat="1" applyFon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BE63"/>
  <sheetViews>
    <sheetView tabSelected="1" workbookViewId="0">
      <pane xSplit="1" ySplit="2" topLeftCell="B3" activePane="bottomRight" state="frozen"/>
      <selection activeCell="AX3" sqref="AX3"/>
      <selection pane="topRight" activeCell="AX3" sqref="AX3"/>
      <selection pane="bottomLeft" activeCell="AX3" sqref="AX3"/>
      <selection pane="bottomRight" activeCell="A46" sqref="A46:XFD46"/>
    </sheetView>
  </sheetViews>
  <sheetFormatPr baseColWidth="10" defaultColWidth="8.83203125" defaultRowHeight="12" x14ac:dyDescent="0"/>
  <cols>
    <col min="1" max="44" width="7.6640625" style="9" customWidth="1" collapsed="1"/>
    <col min="45" max="45" width="8.6640625" style="11" customWidth="1" collapsed="1"/>
    <col min="46" max="46" width="8.83203125" style="11" collapsed="1"/>
    <col min="47" max="48" width="8.83203125" style="9" collapsed="1"/>
    <col min="49" max="49" width="8.6640625" style="9" customWidth="1" collapsed="1"/>
    <col min="50" max="56" width="8.83203125" style="9" collapsed="1"/>
    <col min="57" max="57" width="8.83203125" style="9"/>
    <col min="58" max="16384" width="8.83203125" style="9" collapsed="1"/>
  </cols>
  <sheetData>
    <row r="1" spans="1:56" ht="26.25" customHeight="1">
      <c r="A1" s="7" t="s">
        <v>0</v>
      </c>
      <c r="B1" s="8" t="s">
        <v>1</v>
      </c>
      <c r="D1" s="9" t="s">
        <v>59</v>
      </c>
      <c r="G1" s="21">
        <v>41426</v>
      </c>
    </row>
    <row r="2" spans="1:56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53</v>
      </c>
      <c r="AP2" s="1" t="s">
        <v>54</v>
      </c>
      <c r="AQ2" s="1" t="s">
        <v>55</v>
      </c>
      <c r="AR2" s="1" t="s">
        <v>56</v>
      </c>
      <c r="AS2" s="11" t="s">
        <v>37</v>
      </c>
    </row>
    <row r="3" spans="1:56">
      <c r="A3" s="1" t="s">
        <v>2</v>
      </c>
      <c r="B3" s="12">
        <v>11.45</v>
      </c>
      <c r="C3" s="12">
        <v>139.19999999999999</v>
      </c>
      <c r="D3" s="12">
        <v>109.15</v>
      </c>
      <c r="E3" s="12">
        <v>102.95</v>
      </c>
      <c r="F3" s="12">
        <v>408.7</v>
      </c>
      <c r="G3" s="12">
        <v>119.75</v>
      </c>
      <c r="H3" s="12">
        <v>164.4</v>
      </c>
      <c r="I3" s="12">
        <v>140.19999999999999</v>
      </c>
      <c r="J3" s="12">
        <v>195.75</v>
      </c>
      <c r="K3" s="12">
        <v>44.55</v>
      </c>
      <c r="L3" s="12">
        <v>102</v>
      </c>
      <c r="M3" s="12">
        <v>98.15</v>
      </c>
      <c r="N3" s="12">
        <v>50.75</v>
      </c>
      <c r="O3" s="12">
        <v>39.65</v>
      </c>
      <c r="P3" s="12">
        <v>35.700000000000003</v>
      </c>
      <c r="Q3" s="12">
        <v>24.65</v>
      </c>
      <c r="R3" s="12">
        <v>17.55</v>
      </c>
      <c r="S3" s="12">
        <v>31.4</v>
      </c>
      <c r="T3" s="12">
        <v>29.6</v>
      </c>
      <c r="U3" s="12">
        <v>16.149999999999999</v>
      </c>
      <c r="V3" s="12">
        <v>23.95</v>
      </c>
      <c r="W3" s="12">
        <v>15.4</v>
      </c>
      <c r="X3" s="12">
        <v>10.45</v>
      </c>
      <c r="Y3" s="12">
        <v>20.6</v>
      </c>
      <c r="Z3" s="12">
        <v>34.85</v>
      </c>
      <c r="AA3" s="12">
        <v>283.45</v>
      </c>
      <c r="AB3" s="12">
        <v>281.55</v>
      </c>
      <c r="AC3" s="12">
        <v>400.15</v>
      </c>
      <c r="AD3" s="12">
        <v>276.45</v>
      </c>
      <c r="AE3" s="12">
        <v>133.05000000000001</v>
      </c>
      <c r="AF3" s="12">
        <v>133.4</v>
      </c>
      <c r="AG3" s="12">
        <v>35.15</v>
      </c>
      <c r="AH3" s="12">
        <v>52.9</v>
      </c>
      <c r="AI3" s="12">
        <v>33.85</v>
      </c>
      <c r="AJ3" s="12">
        <v>13.2</v>
      </c>
      <c r="AK3" s="12">
        <v>7.8</v>
      </c>
      <c r="AL3" s="12">
        <v>20.75</v>
      </c>
      <c r="AM3" s="12">
        <v>7.1</v>
      </c>
      <c r="AN3" s="12">
        <v>50.95</v>
      </c>
      <c r="AO3" s="12">
        <v>7.95</v>
      </c>
      <c r="AP3" s="12">
        <v>23.95</v>
      </c>
      <c r="AQ3" s="12">
        <v>37.950000000000003</v>
      </c>
      <c r="AR3" s="12">
        <v>31.2</v>
      </c>
      <c r="AS3" s="13">
        <v>3821.9499999999994</v>
      </c>
      <c r="AT3" s="14"/>
      <c r="AV3" s="9" t="s">
        <v>38</v>
      </c>
      <c r="AW3" s="24" t="e">
        <f>SUM(B3:Z27,AK3:AN27,B38:Z41,AK38:AN41,#REF!,#REF!,#REF!,#REF!,#REF!)</f>
        <v>#REF!</v>
      </c>
      <c r="AY3" s="9" t="s">
        <v>39</v>
      </c>
      <c r="AZ3" s="15">
        <f>SUM(AW12:AW18,AX12:BC12)</f>
        <v>254553.9</v>
      </c>
      <c r="BA3" s="16">
        <f>AZ3/BD$19</f>
        <v>0.65289440931658738</v>
      </c>
    </row>
    <row r="4" spans="1:56">
      <c r="A4" s="1" t="s">
        <v>3</v>
      </c>
      <c r="B4" s="12">
        <v>151.69999999999999</v>
      </c>
      <c r="C4" s="12">
        <v>15.9</v>
      </c>
      <c r="D4" s="12">
        <v>108.75</v>
      </c>
      <c r="E4" s="12">
        <v>111.55</v>
      </c>
      <c r="F4" s="12">
        <v>901.25</v>
      </c>
      <c r="G4" s="12">
        <v>165.2</v>
      </c>
      <c r="H4" s="12">
        <v>303.3</v>
      </c>
      <c r="I4" s="12">
        <v>503.2</v>
      </c>
      <c r="J4" s="12">
        <v>656.75</v>
      </c>
      <c r="K4" s="12">
        <v>115.8</v>
      </c>
      <c r="L4" s="12">
        <v>168.4</v>
      </c>
      <c r="M4" s="12">
        <v>189.15</v>
      </c>
      <c r="N4" s="12">
        <v>70.099999999999994</v>
      </c>
      <c r="O4" s="12">
        <v>62.5</v>
      </c>
      <c r="P4" s="12">
        <v>74.349999999999994</v>
      </c>
      <c r="Q4" s="12">
        <v>37.9</v>
      </c>
      <c r="R4" s="12">
        <v>45</v>
      </c>
      <c r="S4" s="12">
        <v>94.1</v>
      </c>
      <c r="T4" s="12">
        <v>42.5</v>
      </c>
      <c r="U4" s="12">
        <v>21.45</v>
      </c>
      <c r="V4" s="12">
        <v>49.85</v>
      </c>
      <c r="W4" s="12">
        <v>16.649999999999999</v>
      </c>
      <c r="X4" s="12">
        <v>13.85</v>
      </c>
      <c r="Y4" s="12">
        <v>39.200000000000003</v>
      </c>
      <c r="Z4" s="12">
        <v>54.3</v>
      </c>
      <c r="AA4" s="12">
        <v>902.35</v>
      </c>
      <c r="AB4" s="12">
        <v>978.25</v>
      </c>
      <c r="AC4" s="12">
        <v>926.4</v>
      </c>
      <c r="AD4" s="12">
        <v>725.3</v>
      </c>
      <c r="AE4" s="12">
        <v>206.3</v>
      </c>
      <c r="AF4" s="12">
        <v>182.25</v>
      </c>
      <c r="AG4" s="12">
        <v>54.65</v>
      </c>
      <c r="AH4" s="12">
        <v>79.900000000000006</v>
      </c>
      <c r="AI4" s="12">
        <v>78</v>
      </c>
      <c r="AJ4" s="12">
        <v>30.6</v>
      </c>
      <c r="AK4" s="12">
        <v>12.4</v>
      </c>
      <c r="AL4" s="12">
        <v>41.5</v>
      </c>
      <c r="AM4" s="12">
        <v>8.65</v>
      </c>
      <c r="AN4" s="12">
        <v>44.2</v>
      </c>
      <c r="AO4" s="12">
        <v>29.35</v>
      </c>
      <c r="AP4" s="12">
        <v>43.35</v>
      </c>
      <c r="AQ4" s="12">
        <v>85.35</v>
      </c>
      <c r="AR4" s="12">
        <v>52.45</v>
      </c>
      <c r="AS4" s="13">
        <v>8513.4000000000015</v>
      </c>
      <c r="AT4" s="14"/>
      <c r="AV4" s="9" t="s">
        <v>40</v>
      </c>
      <c r="AW4" s="24">
        <f>SUM(AA28:AJ37, AA42:AJ45, AO28:AR37, AO42:AR45)</f>
        <v>108045.20000000007</v>
      </c>
      <c r="AY4" s="9" t="s">
        <v>41</v>
      </c>
      <c r="AZ4" s="15">
        <f>SUM(AX13:BB18)</f>
        <v>126284.55</v>
      </c>
      <c r="BA4" s="16">
        <f>AZ4/BD$19</f>
        <v>0.32390184034917968</v>
      </c>
    </row>
    <row r="5" spans="1:56">
      <c r="A5" s="1" t="s">
        <v>4</v>
      </c>
      <c r="B5" s="12">
        <v>113</v>
      </c>
      <c r="C5" s="12">
        <v>90.25</v>
      </c>
      <c r="D5" s="12">
        <v>11</v>
      </c>
      <c r="E5" s="12">
        <v>68.8</v>
      </c>
      <c r="F5" s="12">
        <v>647.5</v>
      </c>
      <c r="G5" s="12">
        <v>95.75</v>
      </c>
      <c r="H5" s="12">
        <v>149.6</v>
      </c>
      <c r="I5" s="12">
        <v>257.45</v>
      </c>
      <c r="J5" s="12">
        <v>304.55</v>
      </c>
      <c r="K5" s="12">
        <v>68.349999999999994</v>
      </c>
      <c r="L5" s="12">
        <v>63.95</v>
      </c>
      <c r="M5" s="12">
        <v>86.15</v>
      </c>
      <c r="N5" s="12">
        <v>26.8</v>
      </c>
      <c r="O5" s="12">
        <v>19</v>
      </c>
      <c r="P5" s="12">
        <v>24.15</v>
      </c>
      <c r="Q5" s="12">
        <v>10.5</v>
      </c>
      <c r="R5" s="12">
        <v>15.3</v>
      </c>
      <c r="S5" s="12">
        <v>44.8</v>
      </c>
      <c r="T5" s="12">
        <v>24.7</v>
      </c>
      <c r="U5" s="12">
        <v>17.5</v>
      </c>
      <c r="V5" s="12">
        <v>31.85</v>
      </c>
      <c r="W5" s="12">
        <v>11.2</v>
      </c>
      <c r="X5" s="12">
        <v>10.199999999999999</v>
      </c>
      <c r="Y5" s="12">
        <v>34.9</v>
      </c>
      <c r="Z5" s="12">
        <v>19.7</v>
      </c>
      <c r="AA5" s="12">
        <v>556.85</v>
      </c>
      <c r="AB5" s="12">
        <v>623.70000000000005</v>
      </c>
      <c r="AC5" s="12">
        <v>428.2</v>
      </c>
      <c r="AD5" s="12">
        <v>363.5</v>
      </c>
      <c r="AE5" s="12">
        <v>111.75</v>
      </c>
      <c r="AF5" s="12">
        <v>56.3</v>
      </c>
      <c r="AG5" s="12">
        <v>30.4</v>
      </c>
      <c r="AH5" s="12">
        <v>28.65</v>
      </c>
      <c r="AI5" s="12">
        <v>28.75</v>
      </c>
      <c r="AJ5" s="12">
        <v>5.6</v>
      </c>
      <c r="AK5" s="12">
        <v>8.4</v>
      </c>
      <c r="AL5" s="12">
        <v>23.4</v>
      </c>
      <c r="AM5" s="12">
        <v>5</v>
      </c>
      <c r="AN5" s="12">
        <v>13.45</v>
      </c>
      <c r="AO5" s="12">
        <v>7.95</v>
      </c>
      <c r="AP5" s="12">
        <v>7.7</v>
      </c>
      <c r="AQ5" s="12">
        <v>61.45</v>
      </c>
      <c r="AR5" s="12">
        <v>28</v>
      </c>
      <c r="AS5" s="13">
        <v>4647.5999999999976</v>
      </c>
      <c r="AT5" s="14"/>
      <c r="AV5" s="9" t="s">
        <v>42</v>
      </c>
      <c r="AW5" s="24" t="e">
        <f>SUM(AA3:AJ27,B28:Z37,AA38:AJ41,AK28:AN37, B42:Z45, AK42:AN45, AO3:AR27, AO38:AR41,#REF!,#REF!,#REF!,#REF!)</f>
        <v>#REF!</v>
      </c>
    </row>
    <row r="6" spans="1:56">
      <c r="A6" s="1" t="s">
        <v>5</v>
      </c>
      <c r="B6" s="12">
        <v>103.35</v>
      </c>
      <c r="C6" s="12">
        <v>104.95</v>
      </c>
      <c r="D6" s="12">
        <v>72.55</v>
      </c>
      <c r="E6" s="12">
        <v>12.8</v>
      </c>
      <c r="F6" s="12">
        <v>183.15</v>
      </c>
      <c r="G6" s="12">
        <v>71.05</v>
      </c>
      <c r="H6" s="12">
        <v>101</v>
      </c>
      <c r="I6" s="12">
        <v>231.3</v>
      </c>
      <c r="J6" s="12">
        <v>257.05</v>
      </c>
      <c r="K6" s="12">
        <v>61.65</v>
      </c>
      <c r="L6" s="12">
        <v>78.7</v>
      </c>
      <c r="M6" s="12">
        <v>92.5</v>
      </c>
      <c r="N6" s="12">
        <v>29.4</v>
      </c>
      <c r="O6" s="12">
        <v>24.15</v>
      </c>
      <c r="P6" s="12">
        <v>30.9</v>
      </c>
      <c r="Q6" s="12">
        <v>12.3</v>
      </c>
      <c r="R6" s="12">
        <v>17.7</v>
      </c>
      <c r="S6" s="12">
        <v>31.7</v>
      </c>
      <c r="T6" s="12">
        <v>22.65</v>
      </c>
      <c r="U6" s="12">
        <v>19.350000000000001</v>
      </c>
      <c r="V6" s="12">
        <v>34.75</v>
      </c>
      <c r="W6" s="12">
        <v>11.8</v>
      </c>
      <c r="X6" s="12">
        <v>10.85</v>
      </c>
      <c r="Y6" s="12">
        <v>23.45</v>
      </c>
      <c r="Z6" s="12">
        <v>22.5</v>
      </c>
      <c r="AA6" s="12">
        <v>730.6</v>
      </c>
      <c r="AB6" s="12">
        <v>752.7</v>
      </c>
      <c r="AC6" s="12">
        <v>480.9</v>
      </c>
      <c r="AD6" s="12">
        <v>466.85</v>
      </c>
      <c r="AE6" s="12">
        <v>156.35</v>
      </c>
      <c r="AF6" s="12">
        <v>102.8</v>
      </c>
      <c r="AG6" s="12">
        <v>35.85</v>
      </c>
      <c r="AH6" s="12">
        <v>30.85</v>
      </c>
      <c r="AI6" s="12">
        <v>25.3</v>
      </c>
      <c r="AJ6" s="12">
        <v>8.4499999999999993</v>
      </c>
      <c r="AK6" s="12">
        <v>7.8</v>
      </c>
      <c r="AL6" s="12">
        <v>17.100000000000001</v>
      </c>
      <c r="AM6" s="12">
        <v>3.5</v>
      </c>
      <c r="AN6" s="12">
        <v>15.95</v>
      </c>
      <c r="AO6" s="12">
        <v>4.5</v>
      </c>
      <c r="AP6" s="12">
        <v>13</v>
      </c>
      <c r="AQ6" s="12">
        <v>89</v>
      </c>
      <c r="AR6" s="12">
        <v>37.25</v>
      </c>
      <c r="AS6" s="13">
        <v>4646.050000000002</v>
      </c>
      <c r="AT6" s="14"/>
      <c r="AW6" s="12"/>
    </row>
    <row r="7" spans="1:56">
      <c r="A7" s="1" t="s">
        <v>6</v>
      </c>
      <c r="B7" s="12">
        <v>437.7</v>
      </c>
      <c r="C7" s="12">
        <v>935.75</v>
      </c>
      <c r="D7" s="12">
        <v>664.15</v>
      </c>
      <c r="E7" s="12">
        <v>197.8</v>
      </c>
      <c r="F7" s="12">
        <v>35.85</v>
      </c>
      <c r="G7" s="12">
        <v>383.75</v>
      </c>
      <c r="H7" s="12">
        <v>470.2</v>
      </c>
      <c r="I7" s="12">
        <v>545.29999999999995</v>
      </c>
      <c r="J7" s="12">
        <v>607.70000000000005</v>
      </c>
      <c r="K7" s="12">
        <v>226.8</v>
      </c>
      <c r="L7" s="12">
        <v>323.89999999999998</v>
      </c>
      <c r="M7" s="12">
        <v>274.5</v>
      </c>
      <c r="N7" s="12">
        <v>181.75</v>
      </c>
      <c r="O7" s="12">
        <v>153.4</v>
      </c>
      <c r="P7" s="12">
        <v>154.6</v>
      </c>
      <c r="Q7" s="12">
        <v>106.5</v>
      </c>
      <c r="R7" s="12">
        <v>153.9</v>
      </c>
      <c r="S7" s="12">
        <v>337.1</v>
      </c>
      <c r="T7" s="12">
        <v>146.35</v>
      </c>
      <c r="U7" s="12">
        <v>160.75</v>
      </c>
      <c r="V7" s="12">
        <v>159.85</v>
      </c>
      <c r="W7" s="12">
        <v>97.75</v>
      </c>
      <c r="X7" s="12">
        <v>67.05</v>
      </c>
      <c r="Y7" s="12">
        <v>63.8</v>
      </c>
      <c r="Z7" s="12">
        <v>112</v>
      </c>
      <c r="AA7" s="12">
        <v>1233.05</v>
      </c>
      <c r="AB7" s="12">
        <v>1061.55</v>
      </c>
      <c r="AC7" s="12">
        <v>1125.8</v>
      </c>
      <c r="AD7" s="12">
        <v>799.75</v>
      </c>
      <c r="AE7" s="12">
        <v>401.3</v>
      </c>
      <c r="AF7" s="12">
        <v>304.2</v>
      </c>
      <c r="AG7" s="12">
        <v>142.94999999999999</v>
      </c>
      <c r="AH7" s="12">
        <v>117.25</v>
      </c>
      <c r="AI7" s="12">
        <v>125.95</v>
      </c>
      <c r="AJ7" s="12">
        <v>34.35</v>
      </c>
      <c r="AK7" s="12">
        <v>61.2</v>
      </c>
      <c r="AL7" s="12">
        <v>165.1</v>
      </c>
      <c r="AM7" s="12">
        <v>61</v>
      </c>
      <c r="AN7" s="12">
        <v>126.35</v>
      </c>
      <c r="AO7" s="12">
        <v>34.9</v>
      </c>
      <c r="AP7" s="12">
        <v>43.05</v>
      </c>
      <c r="AQ7" s="12">
        <v>199.45</v>
      </c>
      <c r="AR7" s="12">
        <v>170.65</v>
      </c>
      <c r="AS7" s="13">
        <v>13279.6</v>
      </c>
      <c r="AT7" s="14"/>
      <c r="AW7" s="12"/>
    </row>
    <row r="8" spans="1:56">
      <c r="A8" s="1" t="s">
        <v>7</v>
      </c>
      <c r="B8" s="12">
        <v>118.15</v>
      </c>
      <c r="C8" s="12">
        <v>144.4</v>
      </c>
      <c r="D8" s="12">
        <v>92.65</v>
      </c>
      <c r="E8" s="12">
        <v>74</v>
      </c>
      <c r="F8" s="12">
        <v>322.7</v>
      </c>
      <c r="G8" s="12">
        <v>16.2</v>
      </c>
      <c r="H8" s="12">
        <v>117.2</v>
      </c>
      <c r="I8" s="12">
        <v>256.75</v>
      </c>
      <c r="J8" s="12">
        <v>258.64999999999998</v>
      </c>
      <c r="K8" s="12">
        <v>76.05</v>
      </c>
      <c r="L8" s="12">
        <v>126.95</v>
      </c>
      <c r="M8" s="12">
        <v>114.1</v>
      </c>
      <c r="N8" s="12">
        <v>47.45</v>
      </c>
      <c r="O8" s="12">
        <v>43.15</v>
      </c>
      <c r="P8" s="12">
        <v>49</v>
      </c>
      <c r="Q8" s="12">
        <v>24.65</v>
      </c>
      <c r="R8" s="12">
        <v>32.950000000000003</v>
      </c>
      <c r="S8" s="12">
        <v>69.25</v>
      </c>
      <c r="T8" s="12">
        <v>27.6</v>
      </c>
      <c r="U8" s="12">
        <v>21.4</v>
      </c>
      <c r="V8" s="12">
        <v>32.5</v>
      </c>
      <c r="W8" s="12">
        <v>14.6</v>
      </c>
      <c r="X8" s="12">
        <v>9.35</v>
      </c>
      <c r="Y8" s="12">
        <v>18</v>
      </c>
      <c r="Z8" s="12">
        <v>41</v>
      </c>
      <c r="AA8" s="12">
        <v>665.5</v>
      </c>
      <c r="AB8" s="12">
        <v>710.25</v>
      </c>
      <c r="AC8" s="12">
        <v>478.75</v>
      </c>
      <c r="AD8" s="12">
        <v>474.9</v>
      </c>
      <c r="AE8" s="12">
        <v>245.45</v>
      </c>
      <c r="AF8" s="12">
        <v>140.05000000000001</v>
      </c>
      <c r="AG8" s="12">
        <v>38.35</v>
      </c>
      <c r="AH8" s="12">
        <v>35.9</v>
      </c>
      <c r="AI8" s="12">
        <v>30.5</v>
      </c>
      <c r="AJ8" s="12">
        <v>9.85</v>
      </c>
      <c r="AK8" s="12">
        <v>13.55</v>
      </c>
      <c r="AL8" s="12">
        <v>26.65</v>
      </c>
      <c r="AM8" s="12">
        <v>8</v>
      </c>
      <c r="AN8" s="12">
        <v>36</v>
      </c>
      <c r="AO8" s="12">
        <v>6.6</v>
      </c>
      <c r="AP8" s="12">
        <v>15.15</v>
      </c>
      <c r="AQ8" s="12">
        <v>61.3</v>
      </c>
      <c r="AR8" s="12">
        <v>33.450000000000003</v>
      </c>
      <c r="AS8" s="13">
        <v>5189.3</v>
      </c>
      <c r="AT8" s="14"/>
      <c r="AW8" s="15"/>
    </row>
    <row r="9" spans="1:56">
      <c r="A9" s="1" t="s">
        <v>8</v>
      </c>
      <c r="B9" s="12">
        <v>175.2</v>
      </c>
      <c r="C9" s="12">
        <v>304.2</v>
      </c>
      <c r="D9" s="12">
        <v>140.15</v>
      </c>
      <c r="E9" s="12">
        <v>103.1</v>
      </c>
      <c r="F9" s="12">
        <v>420.45</v>
      </c>
      <c r="G9" s="12">
        <v>115.9</v>
      </c>
      <c r="H9" s="12">
        <v>20.25</v>
      </c>
      <c r="I9" s="12">
        <v>189.95</v>
      </c>
      <c r="J9" s="12">
        <v>262.39999999999998</v>
      </c>
      <c r="K9" s="12">
        <v>71.849999999999994</v>
      </c>
      <c r="L9" s="12">
        <v>204.8</v>
      </c>
      <c r="M9" s="12">
        <v>237</v>
      </c>
      <c r="N9" s="12">
        <v>127.95</v>
      </c>
      <c r="O9" s="12">
        <v>134.85</v>
      </c>
      <c r="P9" s="12">
        <v>128.6</v>
      </c>
      <c r="Q9" s="12">
        <v>68.95</v>
      </c>
      <c r="R9" s="12">
        <v>87.1</v>
      </c>
      <c r="S9" s="12">
        <v>142.5</v>
      </c>
      <c r="T9" s="12">
        <v>150.44999999999999</v>
      </c>
      <c r="U9" s="12">
        <v>133.30000000000001</v>
      </c>
      <c r="V9" s="12">
        <v>152.15</v>
      </c>
      <c r="W9" s="12">
        <v>62</v>
      </c>
      <c r="X9" s="12">
        <v>49.8</v>
      </c>
      <c r="Y9" s="12">
        <v>70.8</v>
      </c>
      <c r="Z9" s="12">
        <v>78.5</v>
      </c>
      <c r="AA9" s="12">
        <v>1017.85</v>
      </c>
      <c r="AB9" s="12">
        <v>1103.3499999999999</v>
      </c>
      <c r="AC9" s="12">
        <v>912.1</v>
      </c>
      <c r="AD9" s="12">
        <v>839.1</v>
      </c>
      <c r="AE9" s="12">
        <v>398.15</v>
      </c>
      <c r="AF9" s="12">
        <v>239.9</v>
      </c>
      <c r="AG9" s="12">
        <v>79.650000000000006</v>
      </c>
      <c r="AH9" s="12">
        <v>90.25</v>
      </c>
      <c r="AI9" s="12">
        <v>71.5</v>
      </c>
      <c r="AJ9" s="12">
        <v>30.25</v>
      </c>
      <c r="AK9" s="12">
        <v>35.5</v>
      </c>
      <c r="AL9" s="12">
        <v>72.650000000000006</v>
      </c>
      <c r="AM9" s="12">
        <v>52.15</v>
      </c>
      <c r="AN9" s="12">
        <v>230.75</v>
      </c>
      <c r="AO9" s="12">
        <v>24.5</v>
      </c>
      <c r="AP9" s="12">
        <v>36.299999999999997</v>
      </c>
      <c r="AQ9" s="12">
        <v>109.95</v>
      </c>
      <c r="AR9" s="12">
        <v>69.349999999999994</v>
      </c>
      <c r="AS9" s="13">
        <v>9071.4</v>
      </c>
      <c r="AT9" s="14"/>
      <c r="AW9" s="15"/>
    </row>
    <row r="10" spans="1:56">
      <c r="A10" s="1">
        <v>19</v>
      </c>
      <c r="B10" s="12">
        <v>157.25</v>
      </c>
      <c r="C10" s="12">
        <v>518.79999999999995</v>
      </c>
      <c r="D10" s="12">
        <v>259.05</v>
      </c>
      <c r="E10" s="12">
        <v>237</v>
      </c>
      <c r="F10" s="12">
        <v>517.20000000000005</v>
      </c>
      <c r="G10" s="12">
        <v>253.9</v>
      </c>
      <c r="H10" s="12">
        <v>178.6</v>
      </c>
      <c r="I10" s="12">
        <v>19.7</v>
      </c>
      <c r="J10" s="12">
        <v>55.5</v>
      </c>
      <c r="K10" s="12">
        <v>45.1</v>
      </c>
      <c r="L10" s="12">
        <v>175.5</v>
      </c>
      <c r="M10" s="12">
        <v>219.9</v>
      </c>
      <c r="N10" s="12">
        <v>221.5</v>
      </c>
      <c r="O10" s="12">
        <v>211.2</v>
      </c>
      <c r="P10" s="12">
        <v>203.8</v>
      </c>
      <c r="Q10" s="12">
        <v>157.30000000000001</v>
      </c>
      <c r="R10" s="12">
        <v>202.7</v>
      </c>
      <c r="S10" s="12">
        <v>379.45</v>
      </c>
      <c r="T10" s="12">
        <v>295.39999999999998</v>
      </c>
      <c r="U10" s="12">
        <v>338.5</v>
      </c>
      <c r="V10" s="12">
        <v>280.25</v>
      </c>
      <c r="W10" s="12">
        <v>157.5</v>
      </c>
      <c r="X10" s="12">
        <v>100.5</v>
      </c>
      <c r="Y10" s="12">
        <v>184.2</v>
      </c>
      <c r="Z10" s="12">
        <v>75.25</v>
      </c>
      <c r="AA10" s="12">
        <v>1045.1500000000001</v>
      </c>
      <c r="AB10" s="12">
        <v>1068.05</v>
      </c>
      <c r="AC10" s="12">
        <v>836</v>
      </c>
      <c r="AD10" s="12">
        <v>815.7</v>
      </c>
      <c r="AE10" s="12">
        <v>367.25</v>
      </c>
      <c r="AF10" s="12">
        <v>275.7</v>
      </c>
      <c r="AG10" s="12">
        <v>140.4</v>
      </c>
      <c r="AH10" s="12">
        <v>110.6</v>
      </c>
      <c r="AI10" s="12">
        <v>134.25</v>
      </c>
      <c r="AJ10" s="12">
        <v>68.650000000000006</v>
      </c>
      <c r="AK10" s="12">
        <v>83.05</v>
      </c>
      <c r="AL10" s="12">
        <v>195.6</v>
      </c>
      <c r="AM10" s="12">
        <v>175.2</v>
      </c>
      <c r="AN10" s="12">
        <v>262.25</v>
      </c>
      <c r="AO10" s="12">
        <v>69</v>
      </c>
      <c r="AP10" s="12">
        <v>50.6</v>
      </c>
      <c r="AQ10" s="12">
        <v>65.900000000000006</v>
      </c>
      <c r="AR10" s="12">
        <v>104.75</v>
      </c>
      <c r="AS10" s="13">
        <v>11405.000000000002</v>
      </c>
      <c r="AT10" s="14"/>
      <c r="AV10" s="17"/>
      <c r="AW10" s="15"/>
      <c r="BC10" s="11"/>
    </row>
    <row r="11" spans="1:56">
      <c r="A11" s="1">
        <v>12</v>
      </c>
      <c r="B11" s="12">
        <v>210.35</v>
      </c>
      <c r="C11" s="12">
        <v>640.9</v>
      </c>
      <c r="D11" s="12">
        <v>298.35000000000002</v>
      </c>
      <c r="E11" s="12">
        <v>267.55</v>
      </c>
      <c r="F11" s="12">
        <v>534.29999999999995</v>
      </c>
      <c r="G11" s="12">
        <v>264.25</v>
      </c>
      <c r="H11" s="12">
        <v>250</v>
      </c>
      <c r="I11" s="12">
        <v>49.1</v>
      </c>
      <c r="J11" s="12">
        <v>29.25</v>
      </c>
      <c r="K11" s="12">
        <v>48.9</v>
      </c>
      <c r="L11" s="12">
        <v>237.4</v>
      </c>
      <c r="M11" s="12">
        <v>364.6</v>
      </c>
      <c r="N11" s="12">
        <v>338.1</v>
      </c>
      <c r="O11" s="12">
        <v>337</v>
      </c>
      <c r="P11" s="12">
        <v>326.7</v>
      </c>
      <c r="Q11" s="12">
        <v>184.55</v>
      </c>
      <c r="R11" s="12">
        <v>249.9</v>
      </c>
      <c r="S11" s="12">
        <v>407.25</v>
      </c>
      <c r="T11" s="12">
        <v>310.5</v>
      </c>
      <c r="U11" s="12">
        <v>329</v>
      </c>
      <c r="V11" s="12">
        <v>288.45</v>
      </c>
      <c r="W11" s="12">
        <v>170.55</v>
      </c>
      <c r="X11" s="12">
        <v>119.2</v>
      </c>
      <c r="Y11" s="12">
        <v>198.8</v>
      </c>
      <c r="Z11" s="12">
        <v>102.1</v>
      </c>
      <c r="AA11" s="12">
        <v>1119.0999999999999</v>
      </c>
      <c r="AB11" s="12">
        <v>1103.95</v>
      </c>
      <c r="AC11" s="12">
        <v>981.7</v>
      </c>
      <c r="AD11" s="12">
        <v>870.3</v>
      </c>
      <c r="AE11" s="12">
        <v>320.64999999999998</v>
      </c>
      <c r="AF11" s="12">
        <v>291.05</v>
      </c>
      <c r="AG11" s="12">
        <v>165.9</v>
      </c>
      <c r="AH11" s="12">
        <v>154.55000000000001</v>
      </c>
      <c r="AI11" s="12">
        <v>161.5</v>
      </c>
      <c r="AJ11" s="12">
        <v>107.15</v>
      </c>
      <c r="AK11" s="12">
        <v>110.65</v>
      </c>
      <c r="AL11" s="12">
        <v>245.85</v>
      </c>
      <c r="AM11" s="12">
        <v>170.4</v>
      </c>
      <c r="AN11" s="12">
        <v>300</v>
      </c>
      <c r="AO11" s="12">
        <v>79.400000000000006</v>
      </c>
      <c r="AP11" s="12">
        <v>80.400000000000006</v>
      </c>
      <c r="AQ11" s="12">
        <v>116.3</v>
      </c>
      <c r="AR11" s="12">
        <v>143.85</v>
      </c>
      <c r="AS11" s="13">
        <v>13201.399999999996</v>
      </c>
      <c r="AT11" s="14"/>
      <c r="AV11" s="18"/>
      <c r="AW11" s="15" t="s">
        <v>43</v>
      </c>
      <c r="AX11" s="15" t="s">
        <v>44</v>
      </c>
      <c r="AY11" s="15" t="s">
        <v>45</v>
      </c>
      <c r="AZ11" s="15" t="s">
        <v>46</v>
      </c>
      <c r="BA11" s="15" t="s">
        <v>47</v>
      </c>
      <c r="BB11" s="15" t="s">
        <v>48</v>
      </c>
      <c r="BC11" s="14" t="s">
        <v>57</v>
      </c>
      <c r="BD11" s="15" t="s">
        <v>37</v>
      </c>
    </row>
    <row r="12" spans="1:56">
      <c r="A12" s="1" t="s">
        <v>9</v>
      </c>
      <c r="B12" s="12">
        <v>42.55</v>
      </c>
      <c r="C12" s="12">
        <v>108.65</v>
      </c>
      <c r="D12" s="12">
        <v>67.900000000000006</v>
      </c>
      <c r="E12" s="12">
        <v>61.65</v>
      </c>
      <c r="F12" s="12">
        <v>213.1</v>
      </c>
      <c r="G12" s="12">
        <v>71.099999999999994</v>
      </c>
      <c r="H12" s="12">
        <v>76</v>
      </c>
      <c r="I12" s="12">
        <v>42.6</v>
      </c>
      <c r="J12" s="12">
        <v>47.7</v>
      </c>
      <c r="K12" s="12">
        <v>12.65</v>
      </c>
      <c r="L12" s="12">
        <v>171.4</v>
      </c>
      <c r="M12" s="12">
        <v>249.2</v>
      </c>
      <c r="N12" s="12">
        <v>271.7</v>
      </c>
      <c r="O12" s="12">
        <v>251.65</v>
      </c>
      <c r="P12" s="12">
        <v>175.15</v>
      </c>
      <c r="Q12" s="12">
        <v>107.1</v>
      </c>
      <c r="R12" s="12">
        <v>126.35</v>
      </c>
      <c r="S12" s="12">
        <v>182.85</v>
      </c>
      <c r="T12" s="12">
        <v>40.799999999999997</v>
      </c>
      <c r="U12" s="12">
        <v>28.45</v>
      </c>
      <c r="V12" s="12">
        <v>36.9</v>
      </c>
      <c r="W12" s="12">
        <v>13.95</v>
      </c>
      <c r="X12" s="12">
        <v>10.35</v>
      </c>
      <c r="Y12" s="12">
        <v>34.299999999999997</v>
      </c>
      <c r="Z12" s="12">
        <v>46.25</v>
      </c>
      <c r="AA12" s="12">
        <v>776.4</v>
      </c>
      <c r="AB12" s="12">
        <v>779.65</v>
      </c>
      <c r="AC12" s="12">
        <v>666.2</v>
      </c>
      <c r="AD12" s="12">
        <v>514.1</v>
      </c>
      <c r="AE12" s="12">
        <v>205</v>
      </c>
      <c r="AF12" s="12">
        <v>134.1</v>
      </c>
      <c r="AG12" s="12">
        <v>54.2</v>
      </c>
      <c r="AH12" s="12">
        <v>80.5</v>
      </c>
      <c r="AI12" s="12">
        <v>67.25</v>
      </c>
      <c r="AJ12" s="12">
        <v>10.95</v>
      </c>
      <c r="AK12" s="12">
        <v>121.45</v>
      </c>
      <c r="AL12" s="12">
        <v>184.45</v>
      </c>
      <c r="AM12" s="12">
        <v>14.2</v>
      </c>
      <c r="AN12" s="12">
        <v>49</v>
      </c>
      <c r="AO12" s="12">
        <v>10.65</v>
      </c>
      <c r="AP12" s="12">
        <v>10.55</v>
      </c>
      <c r="AQ12" s="12">
        <v>32.549999999999997</v>
      </c>
      <c r="AR12" s="12">
        <v>20.149999999999999</v>
      </c>
      <c r="AS12" s="13">
        <v>6303.0499999999993</v>
      </c>
      <c r="AT12" s="14"/>
      <c r="AV12" s="17" t="s">
        <v>43</v>
      </c>
      <c r="AW12" s="22">
        <f>SUM(AA28:AD31)</f>
        <v>5516.7999999999993</v>
      </c>
      <c r="AX12" s="22">
        <f>SUM(Z28:Z31,H28:K31)</f>
        <v>18814.949999999997</v>
      </c>
      <c r="AY12" s="22">
        <f>SUM(AE28:AJ31)</f>
        <v>33009.199999999997</v>
      </c>
      <c r="AZ12" s="22">
        <f>SUM(B28:G31)</f>
        <v>15096.199999999999</v>
      </c>
      <c r="BA12" s="22">
        <f>SUM(AM28:AN31,T28:Y31)</f>
        <v>21743.200000000001</v>
      </c>
      <c r="BB12" s="22">
        <f>SUM(AK28:AL31,L28:S31)</f>
        <v>25195.25</v>
      </c>
      <c r="BC12" s="23">
        <f>SUM(AO28:AR31)</f>
        <v>11231.150000000001</v>
      </c>
      <c r="BD12" s="22">
        <f t="shared" ref="BD12:BD19" si="0">SUM(AW12:BC12)</f>
        <v>130606.75</v>
      </c>
    </row>
    <row r="13" spans="1:56">
      <c r="A13" s="1" t="s">
        <v>10</v>
      </c>
      <c r="B13" s="12">
        <v>110.65</v>
      </c>
      <c r="C13" s="12">
        <v>154.30000000000001</v>
      </c>
      <c r="D13" s="12">
        <v>71.400000000000006</v>
      </c>
      <c r="E13" s="12">
        <v>77.8</v>
      </c>
      <c r="F13" s="12">
        <v>319.14999999999998</v>
      </c>
      <c r="G13" s="12">
        <v>132.9</v>
      </c>
      <c r="H13" s="12">
        <v>204.8</v>
      </c>
      <c r="I13" s="12">
        <v>187.35</v>
      </c>
      <c r="J13" s="12">
        <v>250.3</v>
      </c>
      <c r="K13" s="12">
        <v>156.80000000000001</v>
      </c>
      <c r="L13" s="12">
        <v>22.55</v>
      </c>
      <c r="M13" s="12">
        <v>318.39999999999998</v>
      </c>
      <c r="N13" s="12">
        <v>241.9</v>
      </c>
      <c r="O13" s="12">
        <v>275.75</v>
      </c>
      <c r="P13" s="12">
        <v>263.5</v>
      </c>
      <c r="Q13" s="12">
        <v>111</v>
      </c>
      <c r="R13" s="12">
        <v>99.4</v>
      </c>
      <c r="S13" s="12">
        <v>166.3</v>
      </c>
      <c r="T13" s="12">
        <v>57.3</v>
      </c>
      <c r="U13" s="12">
        <v>35.85</v>
      </c>
      <c r="V13" s="12">
        <v>60.6</v>
      </c>
      <c r="W13" s="12">
        <v>23.7</v>
      </c>
      <c r="X13" s="12">
        <v>32.950000000000003</v>
      </c>
      <c r="Y13" s="12">
        <v>58.8</v>
      </c>
      <c r="Z13" s="12">
        <v>134.4</v>
      </c>
      <c r="AA13" s="12">
        <v>855.05</v>
      </c>
      <c r="AB13" s="12">
        <v>857.1</v>
      </c>
      <c r="AC13" s="12">
        <v>889.55</v>
      </c>
      <c r="AD13" s="12">
        <v>733.3</v>
      </c>
      <c r="AE13" s="12">
        <v>262.45</v>
      </c>
      <c r="AF13" s="12">
        <v>200.95</v>
      </c>
      <c r="AG13" s="12">
        <v>62.9</v>
      </c>
      <c r="AH13" s="12">
        <v>97.75</v>
      </c>
      <c r="AI13" s="12">
        <v>64.2</v>
      </c>
      <c r="AJ13" s="12">
        <v>16</v>
      </c>
      <c r="AK13" s="12">
        <v>76.45</v>
      </c>
      <c r="AL13" s="12">
        <v>141.9</v>
      </c>
      <c r="AM13" s="12">
        <v>15.75</v>
      </c>
      <c r="AN13" s="12">
        <v>67.150000000000006</v>
      </c>
      <c r="AO13" s="12">
        <v>12.4</v>
      </c>
      <c r="AP13" s="12">
        <v>29.2</v>
      </c>
      <c r="AQ13" s="12">
        <v>65.349999999999994</v>
      </c>
      <c r="AR13" s="12">
        <v>29.1</v>
      </c>
      <c r="AS13" s="13">
        <v>8111.6499999999987</v>
      </c>
      <c r="AT13" s="14"/>
      <c r="AV13" s="17" t="s">
        <v>44</v>
      </c>
      <c r="AW13" s="22">
        <f>SUM(AA27:AD27,AA9:AD12)</f>
        <v>18675.450000000004</v>
      </c>
      <c r="AX13" s="22">
        <f>SUM(Z27,Z9:Z12,H9:K12,H27:K27)</f>
        <v>2011.2999999999997</v>
      </c>
      <c r="AY13" s="22">
        <f>SUM(AE9:AJ12,AE27:AJ27)</f>
        <v>4323</v>
      </c>
      <c r="AZ13" s="22">
        <f>SUM(B9:G12,B27:G27)</f>
        <v>6246.1000000000013</v>
      </c>
      <c r="BA13" s="22">
        <f>SUM(T9:Y12,AM9:AN12,T27:Y27,AM27:AN27)</f>
        <v>4961.6999999999989</v>
      </c>
      <c r="BB13" s="22">
        <f>SUM(L9:S12,AK9:AL12,L27:S27,AK27:AL27)</f>
        <v>8418.9</v>
      </c>
      <c r="BC13" s="23">
        <f>SUM(AO9:AR12,AO27:AR27)</f>
        <v>1142.7499999999998</v>
      </c>
      <c r="BD13" s="22">
        <f t="shared" si="0"/>
        <v>45779.200000000004</v>
      </c>
    </row>
    <row r="14" spans="1:56">
      <c r="A14" s="1" t="s">
        <v>11</v>
      </c>
      <c r="B14" s="12">
        <v>102.05</v>
      </c>
      <c r="C14" s="12">
        <v>185.9</v>
      </c>
      <c r="D14" s="12">
        <v>85.9</v>
      </c>
      <c r="E14" s="12">
        <v>95.35</v>
      </c>
      <c r="F14" s="12">
        <v>290.25</v>
      </c>
      <c r="G14" s="12">
        <v>124.5</v>
      </c>
      <c r="H14" s="12">
        <v>244.2</v>
      </c>
      <c r="I14" s="12">
        <v>258.85000000000002</v>
      </c>
      <c r="J14" s="12">
        <v>391.85</v>
      </c>
      <c r="K14" s="12">
        <v>226</v>
      </c>
      <c r="L14" s="12">
        <v>322.35000000000002</v>
      </c>
      <c r="M14" s="12">
        <v>19.399999999999999</v>
      </c>
      <c r="N14" s="12">
        <v>173.75</v>
      </c>
      <c r="O14" s="12">
        <v>254.4</v>
      </c>
      <c r="P14" s="12">
        <v>239.4</v>
      </c>
      <c r="Q14" s="12">
        <v>119.65</v>
      </c>
      <c r="R14" s="12">
        <v>138.69999999999999</v>
      </c>
      <c r="S14" s="12">
        <v>260.7</v>
      </c>
      <c r="T14" s="12">
        <v>101.15</v>
      </c>
      <c r="U14" s="12">
        <v>100.8</v>
      </c>
      <c r="V14" s="12">
        <v>121.15</v>
      </c>
      <c r="W14" s="12">
        <v>57.15</v>
      </c>
      <c r="X14" s="12">
        <v>44.2</v>
      </c>
      <c r="Y14" s="12">
        <v>78.650000000000006</v>
      </c>
      <c r="Z14" s="12">
        <v>121.65</v>
      </c>
      <c r="AA14" s="12">
        <v>644.70000000000005</v>
      </c>
      <c r="AB14" s="12">
        <v>530.25</v>
      </c>
      <c r="AC14" s="12">
        <v>594.85</v>
      </c>
      <c r="AD14" s="12">
        <v>461.1</v>
      </c>
      <c r="AE14" s="12">
        <v>138.35</v>
      </c>
      <c r="AF14" s="12">
        <v>127.05</v>
      </c>
      <c r="AG14" s="12">
        <v>55.9</v>
      </c>
      <c r="AH14" s="12">
        <v>64.3</v>
      </c>
      <c r="AI14" s="12">
        <v>74.05</v>
      </c>
      <c r="AJ14" s="12">
        <v>18.95</v>
      </c>
      <c r="AK14" s="12">
        <v>107.1</v>
      </c>
      <c r="AL14" s="12">
        <v>348.05</v>
      </c>
      <c r="AM14" s="12">
        <v>53.6</v>
      </c>
      <c r="AN14" s="12">
        <v>141.30000000000001</v>
      </c>
      <c r="AO14" s="12">
        <v>21.85</v>
      </c>
      <c r="AP14" s="12">
        <v>28.1</v>
      </c>
      <c r="AQ14" s="12">
        <v>64.849999999999994</v>
      </c>
      <c r="AR14" s="12">
        <v>37.35</v>
      </c>
      <c r="AS14" s="13">
        <v>7808.6000000000031</v>
      </c>
      <c r="AT14" s="14"/>
      <c r="AV14" s="17" t="s">
        <v>45</v>
      </c>
      <c r="AW14" s="22">
        <f>SUM(AA32:AD37)</f>
        <v>31848.349999999995</v>
      </c>
      <c r="AX14" s="22">
        <f>SUM(H32:K37,Z32:Z37)</f>
        <v>4098.8999999999996</v>
      </c>
      <c r="AY14" s="22">
        <f>SUM(AE32:AJ37)</f>
        <v>7842.8500000000013</v>
      </c>
      <c r="AZ14" s="22">
        <f>SUM(B32:G37)</f>
        <v>3049.6999999999994</v>
      </c>
      <c r="BA14" s="22">
        <f>SUM(T32:Y37,AM32:AN37)</f>
        <v>2121.0000000000009</v>
      </c>
      <c r="BB14" s="22">
        <f>SUM(L32:S37,AK32:AL37)</f>
        <v>3126.45</v>
      </c>
      <c r="BC14" s="23">
        <f>SUM(AO32:AR37)</f>
        <v>3145.5499999999993</v>
      </c>
      <c r="BD14" s="22">
        <f t="shared" si="0"/>
        <v>55232.799999999988</v>
      </c>
    </row>
    <row r="15" spans="1:56">
      <c r="A15" s="1" t="s">
        <v>12</v>
      </c>
      <c r="B15" s="12">
        <v>50.95</v>
      </c>
      <c r="C15" s="12">
        <v>75.05</v>
      </c>
      <c r="D15" s="12">
        <v>30.2</v>
      </c>
      <c r="E15" s="12">
        <v>30.35</v>
      </c>
      <c r="F15" s="12">
        <v>182.35</v>
      </c>
      <c r="G15" s="12">
        <v>52.6</v>
      </c>
      <c r="H15" s="12">
        <v>143</v>
      </c>
      <c r="I15" s="12">
        <v>235.5</v>
      </c>
      <c r="J15" s="12">
        <v>350.7</v>
      </c>
      <c r="K15" s="12">
        <v>276.7</v>
      </c>
      <c r="L15" s="12">
        <v>255.85</v>
      </c>
      <c r="M15" s="12">
        <v>178.35</v>
      </c>
      <c r="N15" s="12">
        <v>14.1</v>
      </c>
      <c r="O15" s="12">
        <v>134.1</v>
      </c>
      <c r="P15" s="12">
        <v>188.75</v>
      </c>
      <c r="Q15" s="12">
        <v>84.5</v>
      </c>
      <c r="R15" s="12">
        <v>79.75</v>
      </c>
      <c r="S15" s="12">
        <v>142.44999999999999</v>
      </c>
      <c r="T15" s="12">
        <v>43.4</v>
      </c>
      <c r="U15" s="12">
        <v>22.05</v>
      </c>
      <c r="V15" s="12">
        <v>27.8</v>
      </c>
      <c r="W15" s="12">
        <v>12.15</v>
      </c>
      <c r="X15" s="12">
        <v>8.5</v>
      </c>
      <c r="Y15" s="12">
        <v>23.5</v>
      </c>
      <c r="Z15" s="12">
        <v>41.25</v>
      </c>
      <c r="AA15" s="12">
        <v>725.1</v>
      </c>
      <c r="AB15" s="12">
        <v>669.8</v>
      </c>
      <c r="AC15" s="12">
        <v>557</v>
      </c>
      <c r="AD15" s="12">
        <v>450</v>
      </c>
      <c r="AE15" s="12">
        <v>105.25</v>
      </c>
      <c r="AF15" s="12">
        <v>85.2</v>
      </c>
      <c r="AG15" s="12">
        <v>41.7</v>
      </c>
      <c r="AH15" s="12">
        <v>52.15</v>
      </c>
      <c r="AI15" s="12">
        <v>46.3</v>
      </c>
      <c r="AJ15" s="12">
        <v>10.050000000000001</v>
      </c>
      <c r="AK15" s="12">
        <v>56.9</v>
      </c>
      <c r="AL15" s="12">
        <v>96.15</v>
      </c>
      <c r="AM15" s="12">
        <v>10.1</v>
      </c>
      <c r="AN15" s="12">
        <v>47.35</v>
      </c>
      <c r="AO15" s="12">
        <v>9.6999999999999993</v>
      </c>
      <c r="AP15" s="12">
        <v>11.95</v>
      </c>
      <c r="AQ15" s="12">
        <v>39.6</v>
      </c>
      <c r="AR15" s="12">
        <v>19.7</v>
      </c>
      <c r="AS15" s="13">
        <v>5763.2</v>
      </c>
      <c r="AT15" s="14"/>
      <c r="AV15" s="17" t="s">
        <v>46</v>
      </c>
      <c r="AW15" s="22">
        <f>SUM(AA3:AD8)</f>
        <v>15726.749999999998</v>
      </c>
      <c r="AX15" s="22">
        <f>SUM(H3:K8,Z3:Z8)</f>
        <v>6397.9000000000005</v>
      </c>
      <c r="AY15" s="22">
        <f>SUM(AE3:AJ8)</f>
        <v>3280.3999999999992</v>
      </c>
      <c r="AZ15" s="22">
        <f>SUM(B3:G8)</f>
        <v>7342.7999999999993</v>
      </c>
      <c r="BA15" s="22">
        <f>SUM(T3:Y8,AM3:AN8)</f>
        <v>1752</v>
      </c>
      <c r="BB15" s="22">
        <f>SUM(L3:S8,AK3:AL8)</f>
        <v>4348.1500000000005</v>
      </c>
      <c r="BC15" s="23">
        <f>SUM(AO3:AR8)</f>
        <v>1124.95</v>
      </c>
      <c r="BD15" s="22">
        <f t="shared" si="0"/>
        <v>39972.94999999999</v>
      </c>
    </row>
    <row r="16" spans="1:56">
      <c r="A16" s="1" t="s">
        <v>13</v>
      </c>
      <c r="B16" s="12">
        <v>36.15</v>
      </c>
      <c r="C16" s="12">
        <v>63.75</v>
      </c>
      <c r="D16" s="12">
        <v>19.2</v>
      </c>
      <c r="E16" s="12">
        <v>26.55</v>
      </c>
      <c r="F16" s="12">
        <v>159.15</v>
      </c>
      <c r="G16" s="12">
        <v>41.85</v>
      </c>
      <c r="H16" s="12">
        <v>129.05000000000001</v>
      </c>
      <c r="I16" s="12">
        <v>234.15</v>
      </c>
      <c r="J16" s="12">
        <v>358.4</v>
      </c>
      <c r="K16" s="12">
        <v>257.7</v>
      </c>
      <c r="L16" s="12">
        <v>285.8</v>
      </c>
      <c r="M16" s="12">
        <v>249.85</v>
      </c>
      <c r="N16" s="12">
        <v>130.05000000000001</v>
      </c>
      <c r="O16" s="12">
        <v>15</v>
      </c>
      <c r="P16" s="12">
        <v>203.7</v>
      </c>
      <c r="Q16" s="12">
        <v>122.1</v>
      </c>
      <c r="R16" s="12">
        <v>144.94999999999999</v>
      </c>
      <c r="S16" s="12">
        <v>244.5</v>
      </c>
      <c r="T16" s="12">
        <v>30.5</v>
      </c>
      <c r="U16" s="12">
        <v>14.15</v>
      </c>
      <c r="V16" s="12">
        <v>21.65</v>
      </c>
      <c r="W16" s="12">
        <v>6.1</v>
      </c>
      <c r="X16" s="12">
        <v>8.25</v>
      </c>
      <c r="Y16" s="12">
        <v>16.55</v>
      </c>
      <c r="Z16" s="12">
        <v>49.5</v>
      </c>
      <c r="AA16" s="12">
        <v>663.2</v>
      </c>
      <c r="AB16" s="12">
        <v>599.65</v>
      </c>
      <c r="AC16" s="12">
        <v>536.35</v>
      </c>
      <c r="AD16" s="12">
        <v>378.7</v>
      </c>
      <c r="AE16" s="12">
        <v>99.5</v>
      </c>
      <c r="AF16" s="12">
        <v>73.05</v>
      </c>
      <c r="AG16" s="12">
        <v>23.1</v>
      </c>
      <c r="AH16" s="12">
        <v>40.299999999999997</v>
      </c>
      <c r="AI16" s="12">
        <v>42.7</v>
      </c>
      <c r="AJ16" s="12">
        <v>12.3</v>
      </c>
      <c r="AK16" s="12">
        <v>71.849999999999994</v>
      </c>
      <c r="AL16" s="12">
        <v>218.15</v>
      </c>
      <c r="AM16" s="12">
        <v>6.4</v>
      </c>
      <c r="AN16" s="12">
        <v>26.9</v>
      </c>
      <c r="AO16" s="12">
        <v>10.3</v>
      </c>
      <c r="AP16" s="12">
        <v>16.25</v>
      </c>
      <c r="AQ16" s="12">
        <v>28.4</v>
      </c>
      <c r="AR16" s="12">
        <v>12</v>
      </c>
      <c r="AS16" s="13">
        <v>5846.45</v>
      </c>
      <c r="AT16" s="14"/>
      <c r="AV16" s="17" t="s">
        <v>47</v>
      </c>
      <c r="AW16" s="22">
        <f>SUM(AA21:AD26,AA40:AD41)</f>
        <v>22108.199999999993</v>
      </c>
      <c r="AX16" s="22">
        <f>SUM(H21:K26,H40:K41,Z21:Z26,Z40:Z41)</f>
        <v>5009.7000000000007</v>
      </c>
      <c r="AY16" s="22">
        <f>SUM(AE21:AJ26,AE40:AJ41)</f>
        <v>2335.9499999999989</v>
      </c>
      <c r="AZ16" s="22">
        <f>SUM(B21:G26,B40:G41)</f>
        <v>1774.25</v>
      </c>
      <c r="BA16" s="22">
        <f>SUM(T21:Y26,T40:Y41,AM21:AN26,AM40:AN41)</f>
        <v>5724.05</v>
      </c>
      <c r="BB16" s="22">
        <f>SUM(L21:S26,L40:S41,AK21:AL26,AK40:AL41)</f>
        <v>2047.9499999999998</v>
      </c>
      <c r="BC16" s="23">
        <f>SUM(AO21:AR26,AO40:AR41)</f>
        <v>1347.1</v>
      </c>
      <c r="BD16" s="22">
        <f t="shared" si="0"/>
        <v>40347.19999999999</v>
      </c>
    </row>
    <row r="17" spans="1:56">
      <c r="A17" s="1" t="s">
        <v>14</v>
      </c>
      <c r="B17" s="12">
        <v>40.950000000000003</v>
      </c>
      <c r="C17" s="12">
        <v>77.05</v>
      </c>
      <c r="D17" s="12">
        <v>29.15</v>
      </c>
      <c r="E17" s="12">
        <v>30.35</v>
      </c>
      <c r="F17" s="12">
        <v>143.69999999999999</v>
      </c>
      <c r="G17" s="12">
        <v>47.8</v>
      </c>
      <c r="H17" s="12">
        <v>127</v>
      </c>
      <c r="I17" s="12">
        <v>205.85</v>
      </c>
      <c r="J17" s="12">
        <v>309.35000000000002</v>
      </c>
      <c r="K17" s="12">
        <v>164.65</v>
      </c>
      <c r="L17" s="12">
        <v>269.75</v>
      </c>
      <c r="M17" s="12">
        <v>239.15</v>
      </c>
      <c r="N17" s="12">
        <v>183.2</v>
      </c>
      <c r="O17" s="12">
        <v>220.25</v>
      </c>
      <c r="P17" s="12">
        <v>11.45</v>
      </c>
      <c r="Q17" s="12">
        <v>129.55000000000001</v>
      </c>
      <c r="R17" s="12">
        <v>204.65</v>
      </c>
      <c r="S17" s="12">
        <v>335.65</v>
      </c>
      <c r="T17" s="12">
        <v>33.1</v>
      </c>
      <c r="U17" s="12">
        <v>27.85</v>
      </c>
      <c r="V17" s="12">
        <v>25.4</v>
      </c>
      <c r="W17" s="12">
        <v>9</v>
      </c>
      <c r="X17" s="12">
        <v>6</v>
      </c>
      <c r="Y17" s="12">
        <v>16.600000000000001</v>
      </c>
      <c r="Z17" s="12">
        <v>40.65</v>
      </c>
      <c r="AA17" s="12">
        <v>448.75</v>
      </c>
      <c r="AB17" s="12">
        <v>424.35</v>
      </c>
      <c r="AC17" s="12">
        <v>340.95</v>
      </c>
      <c r="AD17" s="12">
        <v>274.2</v>
      </c>
      <c r="AE17" s="12">
        <v>79.5</v>
      </c>
      <c r="AF17" s="12">
        <v>54.25</v>
      </c>
      <c r="AG17" s="12">
        <v>27.55</v>
      </c>
      <c r="AH17" s="12">
        <v>32.15</v>
      </c>
      <c r="AI17" s="12">
        <v>31.6</v>
      </c>
      <c r="AJ17" s="12">
        <v>7.85</v>
      </c>
      <c r="AK17" s="12">
        <v>32.200000000000003</v>
      </c>
      <c r="AL17" s="12">
        <v>87.9</v>
      </c>
      <c r="AM17" s="12">
        <v>10.7</v>
      </c>
      <c r="AN17" s="12">
        <v>54.75</v>
      </c>
      <c r="AO17" s="12">
        <v>9.9499999999999993</v>
      </c>
      <c r="AP17" s="12">
        <v>10.55</v>
      </c>
      <c r="AQ17" s="12">
        <v>22.15</v>
      </c>
      <c r="AR17" s="12">
        <v>7.25</v>
      </c>
      <c r="AS17" s="13">
        <v>4928.25</v>
      </c>
      <c r="AT17" s="14"/>
      <c r="AV17" s="1" t="s">
        <v>48</v>
      </c>
      <c r="AW17" s="23">
        <f>SUM(AA13:AD20,AA38:AD39)</f>
        <v>24825.400000000009</v>
      </c>
      <c r="AX17" s="23">
        <f>SUM(H13:K20,H38:K39,Z13:Z20,Z38:Z39)</f>
        <v>8460.6</v>
      </c>
      <c r="AY17" s="23">
        <f>SUM(AE13:AJ20,AE38:AJ39)</f>
        <v>3253.5500000000006</v>
      </c>
      <c r="AZ17" s="23">
        <f>SUM(B13:G20,B38:G39)</f>
        <v>4438.2000000000007</v>
      </c>
      <c r="BA17" s="23">
        <f>SUM(T13:Y20,T38:Y39,AM13:AN20,AM38:AN39)</f>
        <v>2067.6</v>
      </c>
      <c r="BB17" s="23">
        <f>SUM(L13:S20,L38:S39,AK13:AL20,AK38:AL39)</f>
        <v>13954.499999999998</v>
      </c>
      <c r="BC17" s="23">
        <f>SUM(AO13:AR20,AO38:AR39)</f>
        <v>884.70000000000016</v>
      </c>
      <c r="BD17" s="22">
        <f t="shared" si="0"/>
        <v>57884.55000000001</v>
      </c>
    </row>
    <row r="18" spans="1:56">
      <c r="A18" s="1" t="s">
        <v>15</v>
      </c>
      <c r="B18" s="12">
        <v>25.6</v>
      </c>
      <c r="C18" s="12">
        <v>33.9</v>
      </c>
      <c r="D18" s="12">
        <v>10.55</v>
      </c>
      <c r="E18" s="12">
        <v>13.75</v>
      </c>
      <c r="F18" s="12">
        <v>93.4</v>
      </c>
      <c r="G18" s="12">
        <v>26.3</v>
      </c>
      <c r="H18" s="12">
        <v>62.95</v>
      </c>
      <c r="I18" s="12">
        <v>150</v>
      </c>
      <c r="J18" s="12">
        <v>170.2</v>
      </c>
      <c r="K18" s="12">
        <v>103.8</v>
      </c>
      <c r="L18" s="12">
        <v>113.6</v>
      </c>
      <c r="M18" s="12">
        <v>108.8</v>
      </c>
      <c r="N18" s="12">
        <v>87.6</v>
      </c>
      <c r="O18" s="12">
        <v>120.45</v>
      </c>
      <c r="P18" s="12">
        <v>117.4</v>
      </c>
      <c r="Q18" s="12">
        <v>11.25</v>
      </c>
      <c r="R18" s="12">
        <v>82</v>
      </c>
      <c r="S18" s="12">
        <v>169.65</v>
      </c>
      <c r="T18" s="12">
        <v>19.350000000000001</v>
      </c>
      <c r="U18" s="12">
        <v>13.85</v>
      </c>
      <c r="V18" s="12">
        <v>11.2</v>
      </c>
      <c r="W18" s="12">
        <v>2.15</v>
      </c>
      <c r="X18" s="12">
        <v>5.4</v>
      </c>
      <c r="Y18" s="12">
        <v>10.55</v>
      </c>
      <c r="Z18" s="12">
        <v>17</v>
      </c>
      <c r="AA18" s="12">
        <v>407.85</v>
      </c>
      <c r="AB18" s="12">
        <v>332.4</v>
      </c>
      <c r="AC18" s="12">
        <v>253.05</v>
      </c>
      <c r="AD18" s="12">
        <v>207.4</v>
      </c>
      <c r="AE18" s="12">
        <v>64.099999999999994</v>
      </c>
      <c r="AF18" s="12">
        <v>43.35</v>
      </c>
      <c r="AG18" s="12">
        <v>11.15</v>
      </c>
      <c r="AH18" s="12">
        <v>20.350000000000001</v>
      </c>
      <c r="AI18" s="12">
        <v>27.2</v>
      </c>
      <c r="AJ18" s="12">
        <v>7.65</v>
      </c>
      <c r="AK18" s="12">
        <v>28.25</v>
      </c>
      <c r="AL18" s="12">
        <v>49.3</v>
      </c>
      <c r="AM18" s="12">
        <v>5.75</v>
      </c>
      <c r="AN18" s="12">
        <v>17.75</v>
      </c>
      <c r="AO18" s="12">
        <v>9.1</v>
      </c>
      <c r="AP18" s="12">
        <v>7.95</v>
      </c>
      <c r="AQ18" s="12">
        <v>13.2</v>
      </c>
      <c r="AR18" s="12">
        <v>6.85</v>
      </c>
      <c r="AS18" s="13">
        <v>3122.95</v>
      </c>
      <c r="AT18" s="14"/>
      <c r="AV18" s="9" t="s">
        <v>58</v>
      </c>
      <c r="AW18" s="22">
        <f>SUM(AA42:AD45)</f>
        <v>10763</v>
      </c>
      <c r="AX18" s="22">
        <f>SUM(Z42:Z45,H42:K45)</f>
        <v>1177.1999999999998</v>
      </c>
      <c r="AY18" s="22">
        <f>SUM(AE42:AJ45)</f>
        <v>3286.5499999999997</v>
      </c>
      <c r="AZ18" s="22">
        <f>SUM(B42:G45)</f>
        <v>1140.6000000000004</v>
      </c>
      <c r="BA18" s="22">
        <f>SUM(T42:Y45, AM42:AN45)</f>
        <v>1422.45</v>
      </c>
      <c r="BB18" s="22">
        <f>SUM(AK42:AL45,L42:S45)</f>
        <v>870.24999999999989</v>
      </c>
      <c r="BC18" s="22">
        <f>SUM(AO42:AR45)</f>
        <v>1401.75</v>
      </c>
      <c r="BD18" s="22">
        <f t="shared" si="0"/>
        <v>20061.8</v>
      </c>
    </row>
    <row r="19" spans="1:56">
      <c r="A19" s="1" t="s">
        <v>16</v>
      </c>
      <c r="B19" s="12">
        <v>17.850000000000001</v>
      </c>
      <c r="C19" s="12">
        <v>45.2</v>
      </c>
      <c r="D19" s="12">
        <v>19.25</v>
      </c>
      <c r="E19" s="12">
        <v>21.1</v>
      </c>
      <c r="F19" s="12">
        <v>150.75</v>
      </c>
      <c r="G19" s="12">
        <v>40.15</v>
      </c>
      <c r="H19" s="12">
        <v>88.3</v>
      </c>
      <c r="I19" s="12">
        <v>203.4</v>
      </c>
      <c r="J19" s="12">
        <v>245</v>
      </c>
      <c r="K19" s="12">
        <v>123.8</v>
      </c>
      <c r="L19" s="12">
        <v>105.35</v>
      </c>
      <c r="M19" s="12">
        <v>145.30000000000001</v>
      </c>
      <c r="N19" s="12">
        <v>86.4</v>
      </c>
      <c r="O19" s="12">
        <v>155.1</v>
      </c>
      <c r="P19" s="12">
        <v>217.8</v>
      </c>
      <c r="Q19" s="12">
        <v>91.3</v>
      </c>
      <c r="R19" s="12">
        <v>19.95</v>
      </c>
      <c r="S19" s="12">
        <v>199.6</v>
      </c>
      <c r="T19" s="12">
        <v>18.899999999999999</v>
      </c>
      <c r="U19" s="12">
        <v>16.149999999999999</v>
      </c>
      <c r="V19" s="12">
        <v>16.649999999999999</v>
      </c>
      <c r="W19" s="12">
        <v>4.1500000000000004</v>
      </c>
      <c r="X19" s="12">
        <v>6.1</v>
      </c>
      <c r="Y19" s="12">
        <v>13.05</v>
      </c>
      <c r="Z19" s="12">
        <v>14.35</v>
      </c>
      <c r="AA19" s="12">
        <v>851.5</v>
      </c>
      <c r="AB19" s="12">
        <v>658</v>
      </c>
      <c r="AC19" s="12">
        <v>394.6</v>
      </c>
      <c r="AD19" s="12">
        <v>250.15</v>
      </c>
      <c r="AE19" s="12">
        <v>66.3</v>
      </c>
      <c r="AF19" s="12">
        <v>30.05</v>
      </c>
      <c r="AG19" s="12">
        <v>15.05</v>
      </c>
      <c r="AH19" s="12">
        <v>24.4</v>
      </c>
      <c r="AI19" s="12">
        <v>32.549999999999997</v>
      </c>
      <c r="AJ19" s="12">
        <v>7.2</v>
      </c>
      <c r="AK19" s="12">
        <v>23.05</v>
      </c>
      <c r="AL19" s="12">
        <v>72.849999999999994</v>
      </c>
      <c r="AM19" s="12">
        <v>6.65</v>
      </c>
      <c r="AN19" s="12">
        <v>21.6</v>
      </c>
      <c r="AO19" s="12">
        <v>5.9</v>
      </c>
      <c r="AP19" s="12">
        <v>6.55</v>
      </c>
      <c r="AQ19" s="12">
        <v>25.1</v>
      </c>
      <c r="AR19" s="12">
        <v>6.2</v>
      </c>
      <c r="AS19" s="13">
        <v>4595.8500000000004</v>
      </c>
      <c r="AT19" s="14"/>
      <c r="AV19" s="9" t="s">
        <v>49</v>
      </c>
      <c r="AW19" s="22">
        <f>SUM(AW12:AW18)</f>
        <v>129463.95</v>
      </c>
      <c r="AX19" s="22">
        <f t="shared" ref="AX19:BC19" si="1">SUM(AX12:AX18)</f>
        <v>45970.549999999996</v>
      </c>
      <c r="AY19" s="22">
        <f t="shared" si="1"/>
        <v>57331.5</v>
      </c>
      <c r="AZ19" s="22">
        <f t="shared" si="1"/>
        <v>39087.85</v>
      </c>
      <c r="BA19" s="22">
        <f t="shared" si="1"/>
        <v>39792</v>
      </c>
      <c r="BB19" s="22">
        <f t="shared" si="1"/>
        <v>57961.45</v>
      </c>
      <c r="BC19" s="22">
        <f t="shared" si="1"/>
        <v>20277.95</v>
      </c>
      <c r="BD19" s="22">
        <f t="shared" si="0"/>
        <v>389885.25</v>
      </c>
    </row>
    <row r="20" spans="1:56">
      <c r="A20" s="1" t="s">
        <v>17</v>
      </c>
      <c r="B20" s="12">
        <v>36.65</v>
      </c>
      <c r="C20" s="12">
        <v>98.7</v>
      </c>
      <c r="D20" s="12">
        <v>47.55</v>
      </c>
      <c r="E20" s="12">
        <v>35.049999999999997</v>
      </c>
      <c r="F20" s="12">
        <v>350.7</v>
      </c>
      <c r="G20" s="12">
        <v>77.3</v>
      </c>
      <c r="H20" s="12">
        <v>136.5</v>
      </c>
      <c r="I20" s="12">
        <v>370.6</v>
      </c>
      <c r="J20" s="12">
        <v>394</v>
      </c>
      <c r="K20" s="12">
        <v>187.9</v>
      </c>
      <c r="L20" s="12">
        <v>167.4</v>
      </c>
      <c r="M20" s="12">
        <v>258.25</v>
      </c>
      <c r="N20" s="12">
        <v>148.35</v>
      </c>
      <c r="O20" s="12">
        <v>279.45</v>
      </c>
      <c r="P20" s="12">
        <v>354.65</v>
      </c>
      <c r="Q20" s="12">
        <v>190.55</v>
      </c>
      <c r="R20" s="12">
        <v>199</v>
      </c>
      <c r="S20" s="12">
        <v>41.45</v>
      </c>
      <c r="T20" s="12">
        <v>34.75</v>
      </c>
      <c r="U20" s="12">
        <v>36.15</v>
      </c>
      <c r="V20" s="12">
        <v>35.549999999999997</v>
      </c>
      <c r="W20" s="12">
        <v>13.95</v>
      </c>
      <c r="X20" s="12">
        <v>13.35</v>
      </c>
      <c r="Y20" s="12">
        <v>34.6</v>
      </c>
      <c r="Z20" s="12">
        <v>26.2</v>
      </c>
      <c r="AA20" s="12">
        <v>1710.05</v>
      </c>
      <c r="AB20" s="12">
        <v>1314.05</v>
      </c>
      <c r="AC20" s="12">
        <v>652.65</v>
      </c>
      <c r="AD20" s="12">
        <v>408.55</v>
      </c>
      <c r="AE20" s="12">
        <v>105.5</v>
      </c>
      <c r="AF20" s="12">
        <v>51.7</v>
      </c>
      <c r="AG20" s="12">
        <v>30.05</v>
      </c>
      <c r="AH20" s="12">
        <v>39.75</v>
      </c>
      <c r="AI20" s="12">
        <v>55</v>
      </c>
      <c r="AJ20" s="12">
        <v>11</v>
      </c>
      <c r="AK20" s="12">
        <v>38.9</v>
      </c>
      <c r="AL20" s="12">
        <v>103.15</v>
      </c>
      <c r="AM20" s="12">
        <v>10.7</v>
      </c>
      <c r="AN20" s="12">
        <v>39.799999999999997</v>
      </c>
      <c r="AO20" s="12">
        <v>7.1</v>
      </c>
      <c r="AP20" s="12">
        <v>8.35</v>
      </c>
      <c r="AQ20" s="12">
        <v>60.65</v>
      </c>
      <c r="AR20" s="12">
        <v>10.45</v>
      </c>
      <c r="AS20" s="13">
        <v>8261.25</v>
      </c>
      <c r="AT20" s="14"/>
      <c r="AV20" s="18"/>
      <c r="AW20" s="22"/>
      <c r="AX20" s="22"/>
      <c r="AY20" s="22"/>
      <c r="AZ20" s="22"/>
      <c r="BA20" s="22"/>
      <c r="BB20" s="22"/>
      <c r="BC20" s="22"/>
      <c r="BD20" s="22"/>
    </row>
    <row r="21" spans="1:56">
      <c r="A21" s="1" t="s">
        <v>18</v>
      </c>
      <c r="B21" s="12">
        <v>31.05</v>
      </c>
      <c r="C21" s="12">
        <v>42.05</v>
      </c>
      <c r="D21" s="12">
        <v>23.7</v>
      </c>
      <c r="E21" s="12">
        <v>23.45</v>
      </c>
      <c r="F21" s="12">
        <v>142.9</v>
      </c>
      <c r="G21" s="12">
        <v>31.25</v>
      </c>
      <c r="H21" s="12">
        <v>151.25</v>
      </c>
      <c r="I21" s="12">
        <v>295.3</v>
      </c>
      <c r="J21" s="12">
        <v>321.45</v>
      </c>
      <c r="K21" s="12">
        <v>38.15</v>
      </c>
      <c r="L21" s="12">
        <v>57</v>
      </c>
      <c r="M21" s="12">
        <v>96.15</v>
      </c>
      <c r="N21" s="12">
        <v>44.95</v>
      </c>
      <c r="O21" s="12">
        <v>30.55</v>
      </c>
      <c r="P21" s="12">
        <v>35.299999999999997</v>
      </c>
      <c r="Q21" s="12">
        <v>19.100000000000001</v>
      </c>
      <c r="R21" s="12">
        <v>17.850000000000001</v>
      </c>
      <c r="S21" s="12">
        <v>33.200000000000003</v>
      </c>
      <c r="T21" s="12">
        <v>15.9</v>
      </c>
      <c r="U21" s="12">
        <v>125.5</v>
      </c>
      <c r="V21" s="12">
        <v>342.7</v>
      </c>
      <c r="W21" s="12">
        <v>115.4</v>
      </c>
      <c r="X21" s="12">
        <v>46.95</v>
      </c>
      <c r="Y21" s="12">
        <v>94.75</v>
      </c>
      <c r="Z21" s="12">
        <v>22.25</v>
      </c>
      <c r="AA21" s="12">
        <v>884.5</v>
      </c>
      <c r="AB21" s="12">
        <v>855.25</v>
      </c>
      <c r="AC21" s="12">
        <v>525.85</v>
      </c>
      <c r="AD21" s="12">
        <v>423.3</v>
      </c>
      <c r="AE21" s="12">
        <v>94.6</v>
      </c>
      <c r="AF21" s="12">
        <v>79.849999999999994</v>
      </c>
      <c r="AG21" s="12">
        <v>37.75</v>
      </c>
      <c r="AH21" s="12">
        <v>45.6</v>
      </c>
      <c r="AI21" s="12">
        <v>57.85</v>
      </c>
      <c r="AJ21" s="12">
        <v>24.2</v>
      </c>
      <c r="AK21" s="12">
        <v>8.25</v>
      </c>
      <c r="AL21" s="12">
        <v>13.95</v>
      </c>
      <c r="AM21" s="12">
        <v>64.05</v>
      </c>
      <c r="AN21" s="12">
        <v>384.45</v>
      </c>
      <c r="AO21" s="12">
        <v>19.95</v>
      </c>
      <c r="AP21" s="12">
        <v>29.2</v>
      </c>
      <c r="AQ21" s="12">
        <v>102.2</v>
      </c>
      <c r="AR21" s="12">
        <v>27.1</v>
      </c>
      <c r="AS21" s="13">
        <v>5883.3500000000022</v>
      </c>
      <c r="AT21" s="14"/>
      <c r="AV21" s="17"/>
      <c r="AW21" s="22" t="s">
        <v>43</v>
      </c>
      <c r="AX21" s="22" t="s">
        <v>44</v>
      </c>
      <c r="AY21" s="22" t="s">
        <v>45</v>
      </c>
      <c r="AZ21" s="22" t="s">
        <v>46</v>
      </c>
      <c r="BA21" s="22" t="s">
        <v>47</v>
      </c>
      <c r="BB21" s="22" t="s">
        <v>48</v>
      </c>
      <c r="BC21" s="22" t="s">
        <v>58</v>
      </c>
      <c r="BD21" s="22"/>
    </row>
    <row r="22" spans="1:56">
      <c r="A22" s="1" t="s">
        <v>19</v>
      </c>
      <c r="B22" s="12">
        <v>17.3</v>
      </c>
      <c r="C22" s="12">
        <v>22.5</v>
      </c>
      <c r="D22" s="12">
        <v>18.8</v>
      </c>
      <c r="E22" s="12">
        <v>17.8</v>
      </c>
      <c r="F22" s="12">
        <v>155.75</v>
      </c>
      <c r="G22" s="12">
        <v>23.15</v>
      </c>
      <c r="H22" s="12">
        <v>126.85</v>
      </c>
      <c r="I22" s="12">
        <v>325.35000000000002</v>
      </c>
      <c r="J22" s="12">
        <v>316.60000000000002</v>
      </c>
      <c r="K22" s="12">
        <v>26.35</v>
      </c>
      <c r="L22" s="12">
        <v>36.200000000000003</v>
      </c>
      <c r="M22" s="12">
        <v>94.15</v>
      </c>
      <c r="N22" s="12">
        <v>21.6</v>
      </c>
      <c r="O22" s="12">
        <v>13.1</v>
      </c>
      <c r="P22" s="12">
        <v>27.7</v>
      </c>
      <c r="Q22" s="12">
        <v>15.3</v>
      </c>
      <c r="R22" s="12">
        <v>15.65</v>
      </c>
      <c r="S22" s="12">
        <v>34.299999999999997</v>
      </c>
      <c r="T22" s="12">
        <v>121.1</v>
      </c>
      <c r="U22" s="12">
        <v>19.649999999999999</v>
      </c>
      <c r="V22" s="12">
        <v>141.19999999999999</v>
      </c>
      <c r="W22" s="12">
        <v>50.1</v>
      </c>
      <c r="X22" s="12">
        <v>28.95</v>
      </c>
      <c r="Y22" s="12">
        <v>114</v>
      </c>
      <c r="Z22" s="12">
        <v>16.649999999999999</v>
      </c>
      <c r="AA22" s="12">
        <v>1561.35</v>
      </c>
      <c r="AB22" s="12">
        <v>1411.25</v>
      </c>
      <c r="AC22" s="12">
        <v>602.45000000000005</v>
      </c>
      <c r="AD22" s="12">
        <v>456.75</v>
      </c>
      <c r="AE22" s="12">
        <v>109.95</v>
      </c>
      <c r="AF22" s="12">
        <v>60.25</v>
      </c>
      <c r="AG22" s="12">
        <v>68.8</v>
      </c>
      <c r="AH22" s="12">
        <v>33.950000000000003</v>
      </c>
      <c r="AI22" s="12">
        <v>56.5</v>
      </c>
      <c r="AJ22" s="12">
        <v>20.149999999999999</v>
      </c>
      <c r="AK22" s="12">
        <v>3.55</v>
      </c>
      <c r="AL22" s="12">
        <v>8.5</v>
      </c>
      <c r="AM22" s="12">
        <v>33.799999999999997</v>
      </c>
      <c r="AN22" s="12">
        <v>135.30000000000001</v>
      </c>
      <c r="AO22" s="12">
        <v>19.75</v>
      </c>
      <c r="AP22" s="12">
        <v>29.95</v>
      </c>
      <c r="AQ22" s="12">
        <v>153</v>
      </c>
      <c r="AR22" s="12">
        <v>26.4</v>
      </c>
      <c r="AS22" s="13">
        <v>6597.2999999999993</v>
      </c>
      <c r="AT22" s="14"/>
      <c r="AV22" s="17" t="s">
        <v>43</v>
      </c>
      <c r="AW22" s="22">
        <f>AW12</f>
        <v>5516.7999999999993</v>
      </c>
      <c r="AX22" s="22"/>
      <c r="AY22" s="22"/>
      <c r="AZ22" s="22"/>
      <c r="BA22" s="22"/>
      <c r="BB22" s="22"/>
      <c r="BC22" s="22"/>
      <c r="BD22" s="22"/>
    </row>
    <row r="23" spans="1:56">
      <c r="A23" s="1" t="s">
        <v>20</v>
      </c>
      <c r="B23" s="12">
        <v>24.35</v>
      </c>
      <c r="C23" s="12">
        <v>51.35</v>
      </c>
      <c r="D23" s="12">
        <v>31.75</v>
      </c>
      <c r="E23" s="12">
        <v>37.65</v>
      </c>
      <c r="F23" s="12">
        <v>159.80000000000001</v>
      </c>
      <c r="G23" s="12">
        <v>38.299999999999997</v>
      </c>
      <c r="H23" s="12">
        <v>159.75</v>
      </c>
      <c r="I23" s="12">
        <v>291.55</v>
      </c>
      <c r="J23" s="12">
        <v>301.10000000000002</v>
      </c>
      <c r="K23" s="12">
        <v>34</v>
      </c>
      <c r="L23" s="12">
        <v>54.75</v>
      </c>
      <c r="M23" s="12">
        <v>120.35</v>
      </c>
      <c r="N23" s="12">
        <v>27.6</v>
      </c>
      <c r="O23" s="12">
        <v>23.3</v>
      </c>
      <c r="P23" s="12">
        <v>24.3</v>
      </c>
      <c r="Q23" s="12">
        <v>16.350000000000001</v>
      </c>
      <c r="R23" s="12">
        <v>16.3</v>
      </c>
      <c r="S23" s="12">
        <v>33</v>
      </c>
      <c r="T23" s="12">
        <v>371.55</v>
      </c>
      <c r="U23" s="12">
        <v>148.65</v>
      </c>
      <c r="V23" s="12">
        <v>21.65</v>
      </c>
      <c r="W23" s="12">
        <v>66.400000000000006</v>
      </c>
      <c r="X23" s="12">
        <v>45.1</v>
      </c>
      <c r="Y23" s="12">
        <v>184.3</v>
      </c>
      <c r="Z23" s="12">
        <v>23.8</v>
      </c>
      <c r="AA23" s="12">
        <v>1370.55</v>
      </c>
      <c r="AB23" s="12">
        <v>1191.95</v>
      </c>
      <c r="AC23" s="12">
        <v>562.4</v>
      </c>
      <c r="AD23" s="12">
        <v>390.1</v>
      </c>
      <c r="AE23" s="12">
        <v>91.55</v>
      </c>
      <c r="AF23" s="12">
        <v>64.400000000000006</v>
      </c>
      <c r="AG23" s="12">
        <v>47.85</v>
      </c>
      <c r="AH23" s="12">
        <v>38.4</v>
      </c>
      <c r="AI23" s="12">
        <v>60.7</v>
      </c>
      <c r="AJ23" s="12">
        <v>24.75</v>
      </c>
      <c r="AK23" s="12">
        <v>8.6999999999999993</v>
      </c>
      <c r="AL23" s="12">
        <v>8.0500000000000007</v>
      </c>
      <c r="AM23" s="12">
        <v>89.45</v>
      </c>
      <c r="AN23" s="12">
        <v>270</v>
      </c>
      <c r="AO23" s="12">
        <v>24.55</v>
      </c>
      <c r="AP23" s="12">
        <v>23.45</v>
      </c>
      <c r="AQ23" s="12">
        <v>166.45</v>
      </c>
      <c r="AR23" s="12">
        <v>30.55</v>
      </c>
      <c r="AS23" s="13">
        <v>6775.4</v>
      </c>
      <c r="AT23" s="14"/>
      <c r="AV23" s="17" t="s">
        <v>44</v>
      </c>
      <c r="AW23" s="22">
        <f>AW13+AX12</f>
        <v>37490.400000000001</v>
      </c>
      <c r="AX23" s="22">
        <f>AX13</f>
        <v>2011.2999999999997</v>
      </c>
      <c r="AY23" s="22"/>
      <c r="AZ23" s="22"/>
      <c r="BA23" s="22"/>
      <c r="BB23" s="22"/>
      <c r="BC23" s="22"/>
      <c r="BD23" s="22"/>
    </row>
    <row r="24" spans="1:56">
      <c r="A24" s="1" t="s">
        <v>21</v>
      </c>
      <c r="B24" s="12">
        <v>17.2</v>
      </c>
      <c r="C24" s="12">
        <v>18.5</v>
      </c>
      <c r="D24" s="12">
        <v>13.05</v>
      </c>
      <c r="E24" s="12">
        <v>12.4</v>
      </c>
      <c r="F24" s="12">
        <v>93.4</v>
      </c>
      <c r="G24" s="12">
        <v>15.25</v>
      </c>
      <c r="H24" s="12">
        <v>62.6</v>
      </c>
      <c r="I24" s="12">
        <v>157.05000000000001</v>
      </c>
      <c r="J24" s="12">
        <v>165.65</v>
      </c>
      <c r="K24" s="12">
        <v>14.65</v>
      </c>
      <c r="L24" s="12">
        <v>22.3</v>
      </c>
      <c r="M24" s="12">
        <v>56.4</v>
      </c>
      <c r="N24" s="12">
        <v>12.7</v>
      </c>
      <c r="O24" s="12">
        <v>4.1500000000000004</v>
      </c>
      <c r="P24" s="12">
        <v>9.85</v>
      </c>
      <c r="Q24" s="12">
        <v>2.35</v>
      </c>
      <c r="R24" s="12">
        <v>4.5999999999999996</v>
      </c>
      <c r="S24" s="12">
        <v>13.45</v>
      </c>
      <c r="T24" s="12">
        <v>134.55000000000001</v>
      </c>
      <c r="U24" s="12">
        <v>68.5</v>
      </c>
      <c r="V24" s="12">
        <v>69.95</v>
      </c>
      <c r="W24" s="12">
        <v>12.75</v>
      </c>
      <c r="X24" s="12">
        <v>17.7</v>
      </c>
      <c r="Y24" s="12">
        <v>86.1</v>
      </c>
      <c r="Z24" s="12">
        <v>4.55</v>
      </c>
      <c r="AA24" s="12">
        <v>965.05</v>
      </c>
      <c r="AB24" s="12">
        <v>851.3</v>
      </c>
      <c r="AC24" s="12">
        <v>310.75</v>
      </c>
      <c r="AD24" s="12">
        <v>232.55</v>
      </c>
      <c r="AE24" s="12">
        <v>46.2</v>
      </c>
      <c r="AF24" s="12">
        <v>28.1</v>
      </c>
      <c r="AG24" s="12">
        <v>21.6</v>
      </c>
      <c r="AH24" s="12">
        <v>14</v>
      </c>
      <c r="AI24" s="12">
        <v>21.6</v>
      </c>
      <c r="AJ24" s="12">
        <v>4.75</v>
      </c>
      <c r="AK24" s="12">
        <v>3.1</v>
      </c>
      <c r="AL24" s="12">
        <v>2.15</v>
      </c>
      <c r="AM24" s="12">
        <v>15.1</v>
      </c>
      <c r="AN24" s="12">
        <v>45.2</v>
      </c>
      <c r="AO24" s="12">
        <v>3.15</v>
      </c>
      <c r="AP24" s="12">
        <v>8.65</v>
      </c>
      <c r="AQ24" s="12">
        <v>88.9</v>
      </c>
      <c r="AR24" s="12">
        <v>13.65</v>
      </c>
      <c r="AS24" s="13">
        <v>3767.35</v>
      </c>
      <c r="AT24" s="14"/>
      <c r="AV24" s="17" t="s">
        <v>45</v>
      </c>
      <c r="AW24" s="22">
        <f>AW14+AY12</f>
        <v>64857.549999999988</v>
      </c>
      <c r="AX24" s="22">
        <f>AX14+AY13</f>
        <v>8421.9</v>
      </c>
      <c r="AY24" s="22">
        <f>AY14</f>
        <v>7842.8500000000013</v>
      </c>
      <c r="AZ24" s="22"/>
      <c r="BA24" s="22"/>
      <c r="BB24" s="22"/>
      <c r="BC24" s="22"/>
      <c r="BD24" s="22"/>
    </row>
    <row r="25" spans="1:56">
      <c r="A25" s="1" t="s">
        <v>22</v>
      </c>
      <c r="B25" s="12">
        <v>11</v>
      </c>
      <c r="C25" s="12">
        <v>17.95</v>
      </c>
      <c r="D25" s="12">
        <v>10.45</v>
      </c>
      <c r="E25" s="12">
        <v>11.25</v>
      </c>
      <c r="F25" s="12">
        <v>69.150000000000006</v>
      </c>
      <c r="G25" s="12">
        <v>12</v>
      </c>
      <c r="H25" s="12">
        <v>53.3</v>
      </c>
      <c r="I25" s="12">
        <v>97.4</v>
      </c>
      <c r="J25" s="12">
        <v>120.85</v>
      </c>
      <c r="K25" s="12">
        <v>11</v>
      </c>
      <c r="L25" s="12">
        <v>31.3</v>
      </c>
      <c r="M25" s="12">
        <v>41.85</v>
      </c>
      <c r="N25" s="12">
        <v>8.25</v>
      </c>
      <c r="O25" s="12">
        <v>8.0500000000000007</v>
      </c>
      <c r="P25" s="12">
        <v>6.25</v>
      </c>
      <c r="Q25" s="12">
        <v>3.9</v>
      </c>
      <c r="R25" s="12">
        <v>6.4</v>
      </c>
      <c r="S25" s="12">
        <v>11.65</v>
      </c>
      <c r="T25" s="12">
        <v>49.3</v>
      </c>
      <c r="U25" s="12">
        <v>35.049999999999997</v>
      </c>
      <c r="V25" s="12">
        <v>47.25</v>
      </c>
      <c r="W25" s="12">
        <v>22.9</v>
      </c>
      <c r="X25" s="12">
        <v>13.85</v>
      </c>
      <c r="Y25" s="12">
        <v>70.75</v>
      </c>
      <c r="Z25" s="12">
        <v>6.05</v>
      </c>
      <c r="AA25" s="12">
        <v>802.75</v>
      </c>
      <c r="AB25" s="12">
        <v>679.05</v>
      </c>
      <c r="AC25" s="12">
        <v>229.1</v>
      </c>
      <c r="AD25" s="12">
        <v>206.45</v>
      </c>
      <c r="AE25" s="12">
        <v>42.3</v>
      </c>
      <c r="AF25" s="12">
        <v>30.05</v>
      </c>
      <c r="AG25" s="12">
        <v>22.55</v>
      </c>
      <c r="AH25" s="12">
        <v>18.100000000000001</v>
      </c>
      <c r="AI25" s="12">
        <v>17.05</v>
      </c>
      <c r="AJ25" s="12">
        <v>4.3</v>
      </c>
      <c r="AK25" s="12">
        <v>1.85</v>
      </c>
      <c r="AL25" s="12">
        <v>3.25</v>
      </c>
      <c r="AM25" s="12">
        <v>7.75</v>
      </c>
      <c r="AN25" s="12">
        <v>23.9</v>
      </c>
      <c r="AO25" s="12">
        <v>5.8</v>
      </c>
      <c r="AP25" s="12">
        <v>5.95</v>
      </c>
      <c r="AQ25" s="12">
        <v>72.2</v>
      </c>
      <c r="AR25" s="12">
        <v>11.5</v>
      </c>
      <c r="AS25" s="13">
        <v>2964.6000000000004</v>
      </c>
      <c r="AT25" s="14"/>
      <c r="AV25" s="17" t="s">
        <v>46</v>
      </c>
      <c r="AW25" s="22">
        <f>AW15+AZ12</f>
        <v>30822.949999999997</v>
      </c>
      <c r="AX25" s="22">
        <f>AX15+AZ13</f>
        <v>12644.000000000002</v>
      </c>
      <c r="AY25" s="22">
        <f>AY15+AZ14</f>
        <v>6330.0999999999985</v>
      </c>
      <c r="AZ25" s="22">
        <f>AZ15</f>
        <v>7342.7999999999993</v>
      </c>
      <c r="BA25" s="22"/>
      <c r="BB25" s="22"/>
      <c r="BC25" s="23"/>
      <c r="BD25" s="22"/>
    </row>
    <row r="26" spans="1:56">
      <c r="A26" s="1" t="s">
        <v>23</v>
      </c>
      <c r="B26" s="12">
        <v>20.55</v>
      </c>
      <c r="C26" s="12">
        <v>34.15</v>
      </c>
      <c r="D26" s="12">
        <v>33.25</v>
      </c>
      <c r="E26" s="12">
        <v>24</v>
      </c>
      <c r="F26" s="12">
        <v>73.7</v>
      </c>
      <c r="G26" s="12">
        <v>19.55</v>
      </c>
      <c r="H26" s="12">
        <v>74.2</v>
      </c>
      <c r="I26" s="12">
        <v>199.75</v>
      </c>
      <c r="J26" s="12">
        <v>231.9</v>
      </c>
      <c r="K26" s="12">
        <v>35.65</v>
      </c>
      <c r="L26" s="12">
        <v>63.65</v>
      </c>
      <c r="M26" s="12">
        <v>82.9</v>
      </c>
      <c r="N26" s="12">
        <v>25.1</v>
      </c>
      <c r="O26" s="12">
        <v>18.95</v>
      </c>
      <c r="P26" s="12">
        <v>16.600000000000001</v>
      </c>
      <c r="Q26" s="12">
        <v>9.6999999999999993</v>
      </c>
      <c r="R26" s="12">
        <v>12.15</v>
      </c>
      <c r="S26" s="12">
        <v>35.950000000000003</v>
      </c>
      <c r="T26" s="12">
        <v>95.15</v>
      </c>
      <c r="U26" s="12">
        <v>117</v>
      </c>
      <c r="V26" s="12">
        <v>170.35</v>
      </c>
      <c r="W26" s="12">
        <v>88.15</v>
      </c>
      <c r="X26" s="12">
        <v>67.3</v>
      </c>
      <c r="Y26" s="12">
        <v>19.75</v>
      </c>
      <c r="Z26" s="12">
        <v>37.299999999999997</v>
      </c>
      <c r="AA26" s="12">
        <v>1254.95</v>
      </c>
      <c r="AB26" s="12">
        <v>1272</v>
      </c>
      <c r="AC26" s="12">
        <v>665.3</v>
      </c>
      <c r="AD26" s="12">
        <v>591.79999999999995</v>
      </c>
      <c r="AE26" s="12">
        <v>213.6</v>
      </c>
      <c r="AF26" s="12">
        <v>114.95</v>
      </c>
      <c r="AG26" s="12">
        <v>62.55</v>
      </c>
      <c r="AH26" s="12">
        <v>29.25</v>
      </c>
      <c r="AI26" s="12">
        <v>29</v>
      </c>
      <c r="AJ26" s="12">
        <v>7.25</v>
      </c>
      <c r="AK26" s="12">
        <v>6.3</v>
      </c>
      <c r="AL26" s="12">
        <v>14.3</v>
      </c>
      <c r="AM26" s="12">
        <v>28.75</v>
      </c>
      <c r="AN26" s="12">
        <v>53.05</v>
      </c>
      <c r="AO26" s="12">
        <v>5.4</v>
      </c>
      <c r="AP26" s="12">
        <v>15.3</v>
      </c>
      <c r="AQ26" s="12">
        <v>136</v>
      </c>
      <c r="AR26" s="12">
        <v>24.85</v>
      </c>
      <c r="AS26" s="13">
        <v>6136.5500000000011</v>
      </c>
      <c r="AT26" s="14"/>
      <c r="AV26" s="9" t="s">
        <v>47</v>
      </c>
      <c r="AW26" s="22">
        <f>AW16+BA12</f>
        <v>43851.399999999994</v>
      </c>
      <c r="AX26" s="22">
        <f>AX16+BA13</f>
        <v>9971.4</v>
      </c>
      <c r="AY26" s="22">
        <f>AY16+BA14</f>
        <v>4456.95</v>
      </c>
      <c r="AZ26" s="22">
        <f>AZ16+BA15</f>
        <v>3526.25</v>
      </c>
      <c r="BA26" s="22">
        <f>BA16</f>
        <v>5724.05</v>
      </c>
      <c r="BB26" s="22"/>
      <c r="BC26" s="22"/>
      <c r="BD26" s="22"/>
    </row>
    <row r="27" spans="1:56">
      <c r="A27" s="1" t="s">
        <v>24</v>
      </c>
      <c r="B27" s="12">
        <v>32.6</v>
      </c>
      <c r="C27" s="12">
        <v>49.8</v>
      </c>
      <c r="D27" s="12">
        <v>18.55</v>
      </c>
      <c r="E27" s="12">
        <v>19.75</v>
      </c>
      <c r="F27" s="12">
        <v>101.5</v>
      </c>
      <c r="G27" s="12">
        <v>41.05</v>
      </c>
      <c r="H27" s="12">
        <v>75.849999999999994</v>
      </c>
      <c r="I27" s="12">
        <v>75</v>
      </c>
      <c r="J27" s="12">
        <v>111.6</v>
      </c>
      <c r="K27" s="12">
        <v>34.049999999999997</v>
      </c>
      <c r="L27" s="12">
        <v>133.30000000000001</v>
      </c>
      <c r="M27" s="12">
        <v>121.25</v>
      </c>
      <c r="N27" s="12">
        <v>43</v>
      </c>
      <c r="O27" s="12">
        <v>52.5</v>
      </c>
      <c r="P27" s="12">
        <v>43</v>
      </c>
      <c r="Q27" s="12">
        <v>19.25</v>
      </c>
      <c r="R27" s="12">
        <v>13.8</v>
      </c>
      <c r="S27" s="12">
        <v>25.35</v>
      </c>
      <c r="T27" s="12">
        <v>20.85</v>
      </c>
      <c r="U27" s="12">
        <v>16.3</v>
      </c>
      <c r="V27" s="12">
        <v>21.1</v>
      </c>
      <c r="W27" s="12">
        <v>4.4000000000000004</v>
      </c>
      <c r="X27" s="12">
        <v>5.3</v>
      </c>
      <c r="Y27" s="12">
        <v>33.9</v>
      </c>
      <c r="Z27" s="12">
        <v>13.15</v>
      </c>
      <c r="AA27" s="12">
        <v>1524.25</v>
      </c>
      <c r="AB27" s="12">
        <v>1205.3499999999999</v>
      </c>
      <c r="AC27" s="12">
        <v>872.25</v>
      </c>
      <c r="AD27" s="12">
        <v>624.9</v>
      </c>
      <c r="AE27" s="12">
        <v>262.75</v>
      </c>
      <c r="AF27" s="12">
        <v>157.44999999999999</v>
      </c>
      <c r="AG27" s="12">
        <v>42.35</v>
      </c>
      <c r="AH27" s="12">
        <v>57.75</v>
      </c>
      <c r="AI27" s="12">
        <v>33.15</v>
      </c>
      <c r="AJ27" s="12">
        <v>10.199999999999999</v>
      </c>
      <c r="AK27" s="12">
        <v>8.0500000000000007</v>
      </c>
      <c r="AL27" s="12">
        <v>26.2</v>
      </c>
      <c r="AM27" s="12">
        <v>7.9</v>
      </c>
      <c r="AN27" s="12">
        <v>41.9</v>
      </c>
      <c r="AO27" s="12">
        <v>12.05</v>
      </c>
      <c r="AP27" s="12">
        <v>18.8</v>
      </c>
      <c r="AQ27" s="12">
        <v>61.25</v>
      </c>
      <c r="AR27" s="12">
        <v>26.45</v>
      </c>
      <c r="AS27" s="13">
        <v>6126.3999999999978</v>
      </c>
      <c r="AT27" s="14"/>
      <c r="AV27" s="9" t="s">
        <v>48</v>
      </c>
      <c r="AW27" s="22">
        <f>AW17+BB12</f>
        <v>50020.650000000009</v>
      </c>
      <c r="AX27" s="22">
        <f>AX17+BB13</f>
        <v>16879.5</v>
      </c>
      <c r="AY27" s="22">
        <f>AY17+BB14</f>
        <v>6380</v>
      </c>
      <c r="AZ27" s="22">
        <f>AZ17+BB15</f>
        <v>8786.3500000000022</v>
      </c>
      <c r="BA27" s="22">
        <f>BA17+BB16</f>
        <v>4115.5499999999993</v>
      </c>
      <c r="BB27" s="22">
        <f>BB17</f>
        <v>13954.499999999998</v>
      </c>
      <c r="BC27" s="22"/>
      <c r="BD27" s="22"/>
    </row>
    <row r="28" spans="1:56">
      <c r="A28" s="1" t="s">
        <v>25</v>
      </c>
      <c r="B28" s="12">
        <v>331.75</v>
      </c>
      <c r="C28" s="12">
        <v>962.15</v>
      </c>
      <c r="D28" s="12">
        <v>635.04999999999995</v>
      </c>
      <c r="E28" s="12">
        <v>800.65</v>
      </c>
      <c r="F28" s="12">
        <v>1489.6</v>
      </c>
      <c r="G28" s="12">
        <v>829.25</v>
      </c>
      <c r="H28" s="12">
        <v>1198</v>
      </c>
      <c r="I28" s="12">
        <v>1337.2</v>
      </c>
      <c r="J28" s="12">
        <v>1445.75</v>
      </c>
      <c r="K28" s="12">
        <v>903.8</v>
      </c>
      <c r="L28" s="12">
        <v>995.15</v>
      </c>
      <c r="M28" s="12">
        <v>692.25</v>
      </c>
      <c r="N28" s="12">
        <v>873.6</v>
      </c>
      <c r="O28" s="12">
        <v>747.3</v>
      </c>
      <c r="P28" s="12">
        <v>561.1</v>
      </c>
      <c r="Q28" s="12">
        <v>495.7</v>
      </c>
      <c r="R28" s="12">
        <v>968.5</v>
      </c>
      <c r="S28" s="12">
        <v>1936.1</v>
      </c>
      <c r="T28" s="12">
        <v>1055.4000000000001</v>
      </c>
      <c r="U28" s="12">
        <v>1924.75</v>
      </c>
      <c r="V28" s="12">
        <v>1615.25</v>
      </c>
      <c r="W28" s="12">
        <v>1056.8499999999999</v>
      </c>
      <c r="X28" s="12">
        <v>854.8</v>
      </c>
      <c r="Y28" s="12">
        <v>1293.75</v>
      </c>
      <c r="Z28" s="12">
        <v>1735.75</v>
      </c>
      <c r="AA28" s="12">
        <v>189.15</v>
      </c>
      <c r="AB28" s="12">
        <v>126.3</v>
      </c>
      <c r="AC28" s="12">
        <v>574.85</v>
      </c>
      <c r="AD28" s="12">
        <v>543.95000000000005</v>
      </c>
      <c r="AE28" s="12">
        <v>1138.1500000000001</v>
      </c>
      <c r="AF28" s="12">
        <v>1808</v>
      </c>
      <c r="AG28" s="12">
        <v>1294.6500000000001</v>
      </c>
      <c r="AH28" s="12">
        <v>1591.4</v>
      </c>
      <c r="AI28" s="12">
        <v>1329.65</v>
      </c>
      <c r="AJ28" s="12">
        <v>810</v>
      </c>
      <c r="AK28" s="12">
        <v>604.75</v>
      </c>
      <c r="AL28" s="12">
        <v>2029.2</v>
      </c>
      <c r="AM28" s="12">
        <v>612.15</v>
      </c>
      <c r="AN28" s="12">
        <v>819.8</v>
      </c>
      <c r="AO28" s="12">
        <v>650.54999999999995</v>
      </c>
      <c r="AP28" s="12">
        <v>604.75</v>
      </c>
      <c r="AQ28" s="12">
        <v>578.85</v>
      </c>
      <c r="AR28" s="12">
        <v>1164.8</v>
      </c>
      <c r="AS28" s="13">
        <v>44087.30000000001</v>
      </c>
      <c r="AT28" s="14"/>
      <c r="AV28" s="9" t="s">
        <v>58</v>
      </c>
      <c r="AW28" s="22">
        <f>AW18+BC12</f>
        <v>21994.15</v>
      </c>
      <c r="AX28" s="22">
        <f>AX18+BC13</f>
        <v>2319.9499999999998</v>
      </c>
      <c r="AY28" s="22">
        <f>AY18+BC14</f>
        <v>6432.0999999999985</v>
      </c>
      <c r="AZ28" s="22">
        <f>AZ18+BC15</f>
        <v>2265.5500000000002</v>
      </c>
      <c r="BA28" s="22">
        <f>BA18+BC16</f>
        <v>2769.55</v>
      </c>
      <c r="BB28" s="22">
        <f>SUM(BB18,BC17)</f>
        <v>1754.95</v>
      </c>
      <c r="BC28" s="22">
        <f>BC18</f>
        <v>1401.75</v>
      </c>
      <c r="BD28" s="22">
        <f>SUM(AW22:BC28)</f>
        <v>389885.24999999994</v>
      </c>
    </row>
    <row r="29" spans="1:56">
      <c r="A29" s="1" t="s">
        <v>26</v>
      </c>
      <c r="B29" s="12">
        <v>315.25</v>
      </c>
      <c r="C29" s="12">
        <v>933.6</v>
      </c>
      <c r="D29" s="12">
        <v>631</v>
      </c>
      <c r="E29" s="12">
        <v>662.65</v>
      </c>
      <c r="F29" s="12">
        <v>1054.2</v>
      </c>
      <c r="G29" s="12">
        <v>744.65</v>
      </c>
      <c r="H29" s="12">
        <v>1106.55</v>
      </c>
      <c r="I29" s="12">
        <v>1081.5</v>
      </c>
      <c r="J29" s="12">
        <v>1130.2</v>
      </c>
      <c r="K29" s="12">
        <v>799.5</v>
      </c>
      <c r="L29" s="12">
        <v>887.45</v>
      </c>
      <c r="M29" s="12">
        <v>527.29999999999995</v>
      </c>
      <c r="N29" s="12">
        <v>682.2</v>
      </c>
      <c r="O29" s="12">
        <v>619.35</v>
      </c>
      <c r="P29" s="12">
        <v>469.95</v>
      </c>
      <c r="Q29" s="12">
        <v>368.75</v>
      </c>
      <c r="R29" s="12">
        <v>711.65</v>
      </c>
      <c r="S29" s="12">
        <v>1371.2</v>
      </c>
      <c r="T29" s="12">
        <v>881.95</v>
      </c>
      <c r="U29" s="12">
        <v>1400.95</v>
      </c>
      <c r="V29" s="12">
        <v>1121.55</v>
      </c>
      <c r="W29" s="12">
        <v>768.9</v>
      </c>
      <c r="X29" s="12">
        <v>619.15</v>
      </c>
      <c r="Y29" s="12">
        <v>1092.3499999999999</v>
      </c>
      <c r="Z29" s="12">
        <v>1281.3499999999999</v>
      </c>
      <c r="AA29" s="12">
        <v>146.69999999999999</v>
      </c>
      <c r="AB29" s="12">
        <v>131</v>
      </c>
      <c r="AC29" s="12">
        <v>200.4</v>
      </c>
      <c r="AD29" s="12">
        <v>490.55</v>
      </c>
      <c r="AE29" s="12">
        <v>1406.75</v>
      </c>
      <c r="AF29" s="12">
        <v>2322.5</v>
      </c>
      <c r="AG29" s="12">
        <v>1741.35</v>
      </c>
      <c r="AH29" s="12">
        <v>2593.9</v>
      </c>
      <c r="AI29" s="12">
        <v>1652.95</v>
      </c>
      <c r="AJ29" s="12">
        <v>969.5</v>
      </c>
      <c r="AK29" s="12">
        <v>490.75</v>
      </c>
      <c r="AL29" s="12">
        <v>1310.25</v>
      </c>
      <c r="AM29" s="12">
        <v>476.3</v>
      </c>
      <c r="AN29" s="12">
        <v>700.35</v>
      </c>
      <c r="AO29" s="12">
        <v>776.15</v>
      </c>
      <c r="AP29" s="12">
        <v>648.5</v>
      </c>
      <c r="AQ29" s="12">
        <v>549.6</v>
      </c>
      <c r="AR29" s="12">
        <v>1362.4</v>
      </c>
      <c r="AS29" s="13">
        <v>39806.350000000006</v>
      </c>
      <c r="AT29" s="14"/>
      <c r="AW29" s="15"/>
    </row>
    <row r="30" spans="1:56">
      <c r="A30" s="1" t="s">
        <v>27</v>
      </c>
      <c r="B30" s="12">
        <v>331.65</v>
      </c>
      <c r="C30" s="12">
        <v>672.65</v>
      </c>
      <c r="D30" s="12">
        <v>338.4</v>
      </c>
      <c r="E30" s="12">
        <v>388.95</v>
      </c>
      <c r="F30" s="12">
        <v>978.45</v>
      </c>
      <c r="G30" s="12">
        <v>427.3</v>
      </c>
      <c r="H30" s="12">
        <v>753.65</v>
      </c>
      <c r="I30" s="12">
        <v>757.65</v>
      </c>
      <c r="J30" s="12">
        <v>883.55</v>
      </c>
      <c r="K30" s="12">
        <v>546.54999999999995</v>
      </c>
      <c r="L30" s="12">
        <v>736.95</v>
      </c>
      <c r="M30" s="12">
        <v>545.15</v>
      </c>
      <c r="N30" s="12">
        <v>430.25</v>
      </c>
      <c r="O30" s="12">
        <v>421.05</v>
      </c>
      <c r="P30" s="12">
        <v>282.5</v>
      </c>
      <c r="Q30" s="12">
        <v>212.6</v>
      </c>
      <c r="R30" s="12">
        <v>321.05</v>
      </c>
      <c r="S30" s="12">
        <v>554.79999999999995</v>
      </c>
      <c r="T30" s="12">
        <v>422.3</v>
      </c>
      <c r="U30" s="12">
        <v>468.75</v>
      </c>
      <c r="V30" s="12">
        <v>459.15</v>
      </c>
      <c r="W30" s="12">
        <v>240.6</v>
      </c>
      <c r="X30" s="12">
        <v>185.3</v>
      </c>
      <c r="Y30" s="12">
        <v>491.3</v>
      </c>
      <c r="Z30" s="12">
        <v>806.85</v>
      </c>
      <c r="AA30" s="12">
        <v>806.95</v>
      </c>
      <c r="AB30" s="12">
        <v>316.89999999999998</v>
      </c>
      <c r="AC30" s="12">
        <v>145.35</v>
      </c>
      <c r="AD30" s="12">
        <v>411.2</v>
      </c>
      <c r="AE30" s="12">
        <v>1594.25</v>
      </c>
      <c r="AF30" s="12">
        <v>1993.95</v>
      </c>
      <c r="AG30" s="12">
        <v>1277.2</v>
      </c>
      <c r="AH30" s="12">
        <v>2366.85</v>
      </c>
      <c r="AI30" s="12">
        <v>1273.0999999999999</v>
      </c>
      <c r="AJ30" s="12">
        <v>645.4</v>
      </c>
      <c r="AK30" s="12">
        <v>220.7</v>
      </c>
      <c r="AL30" s="12">
        <v>630.45000000000005</v>
      </c>
      <c r="AM30" s="12">
        <v>234.45</v>
      </c>
      <c r="AN30" s="12">
        <v>428.15</v>
      </c>
      <c r="AO30" s="12">
        <v>446.4</v>
      </c>
      <c r="AP30" s="12">
        <v>425.7</v>
      </c>
      <c r="AQ30" s="12">
        <v>1525.05</v>
      </c>
      <c r="AR30" s="12">
        <v>756.25</v>
      </c>
      <c r="AS30" s="13">
        <v>28416.400000000001</v>
      </c>
      <c r="AT30" s="14"/>
      <c r="AW30" s="15"/>
    </row>
    <row r="31" spans="1:56">
      <c r="A31" s="1" t="s">
        <v>28</v>
      </c>
      <c r="B31" s="12">
        <v>239.15</v>
      </c>
      <c r="C31" s="12">
        <v>574.85</v>
      </c>
      <c r="D31" s="12">
        <v>315.95</v>
      </c>
      <c r="E31" s="12">
        <v>370.15</v>
      </c>
      <c r="F31" s="12">
        <v>639.9</v>
      </c>
      <c r="G31" s="12">
        <v>429</v>
      </c>
      <c r="H31" s="12">
        <v>702.15</v>
      </c>
      <c r="I31" s="12">
        <v>656.7</v>
      </c>
      <c r="J31" s="12">
        <v>658.55</v>
      </c>
      <c r="K31" s="12">
        <v>425</v>
      </c>
      <c r="L31" s="12">
        <v>654.85</v>
      </c>
      <c r="M31" s="12">
        <v>402.7</v>
      </c>
      <c r="N31" s="12">
        <v>376.05</v>
      </c>
      <c r="O31" s="12">
        <v>335.6</v>
      </c>
      <c r="P31" s="12">
        <v>254.5</v>
      </c>
      <c r="Q31" s="12">
        <v>194.8</v>
      </c>
      <c r="R31" s="12">
        <v>240.95</v>
      </c>
      <c r="S31" s="12">
        <v>375.65</v>
      </c>
      <c r="T31" s="12">
        <v>357.4</v>
      </c>
      <c r="U31" s="12">
        <v>392.15</v>
      </c>
      <c r="V31" s="12">
        <v>305</v>
      </c>
      <c r="W31" s="12">
        <v>207.3</v>
      </c>
      <c r="X31" s="12">
        <v>166.8</v>
      </c>
      <c r="Y31" s="12">
        <v>472.95</v>
      </c>
      <c r="Z31" s="12">
        <v>604.70000000000005</v>
      </c>
      <c r="AA31" s="12">
        <v>531.20000000000005</v>
      </c>
      <c r="AB31" s="12">
        <v>463.2</v>
      </c>
      <c r="AC31" s="12">
        <v>359.7</v>
      </c>
      <c r="AD31" s="12">
        <v>79.400000000000006</v>
      </c>
      <c r="AE31" s="12">
        <v>741.85</v>
      </c>
      <c r="AF31" s="12">
        <v>1131.2</v>
      </c>
      <c r="AG31" s="12">
        <v>762</v>
      </c>
      <c r="AH31" s="12">
        <v>1383.35</v>
      </c>
      <c r="AI31" s="12">
        <v>704.55</v>
      </c>
      <c r="AJ31" s="12">
        <v>476.7</v>
      </c>
      <c r="AK31" s="12">
        <v>195.25</v>
      </c>
      <c r="AL31" s="12">
        <v>466.9</v>
      </c>
      <c r="AM31" s="12">
        <v>192.05</v>
      </c>
      <c r="AN31" s="12">
        <v>425.3</v>
      </c>
      <c r="AO31" s="12">
        <v>359.35</v>
      </c>
      <c r="AP31" s="12">
        <v>312.7</v>
      </c>
      <c r="AQ31" s="12">
        <v>583.15</v>
      </c>
      <c r="AR31" s="12">
        <v>486.95</v>
      </c>
      <c r="AS31" s="13">
        <v>20186.450000000004</v>
      </c>
      <c r="AT31" s="14"/>
      <c r="AW31" s="15"/>
    </row>
    <row r="32" spans="1:56">
      <c r="A32" s="1">
        <v>16</v>
      </c>
      <c r="B32" s="12">
        <v>122.45</v>
      </c>
      <c r="C32" s="12">
        <v>162.35</v>
      </c>
      <c r="D32" s="12">
        <v>96.85</v>
      </c>
      <c r="E32" s="12">
        <v>148.25</v>
      </c>
      <c r="F32" s="12">
        <v>389.75</v>
      </c>
      <c r="G32" s="12">
        <v>233.8</v>
      </c>
      <c r="H32" s="12">
        <v>369.2</v>
      </c>
      <c r="I32" s="12">
        <v>347.55</v>
      </c>
      <c r="J32" s="12">
        <v>309.2</v>
      </c>
      <c r="K32" s="12">
        <v>187.4</v>
      </c>
      <c r="L32" s="12">
        <v>237.7</v>
      </c>
      <c r="M32" s="12">
        <v>138.65</v>
      </c>
      <c r="N32" s="12">
        <v>94.35</v>
      </c>
      <c r="O32" s="12">
        <v>89.85</v>
      </c>
      <c r="P32" s="12">
        <v>78.900000000000006</v>
      </c>
      <c r="Q32" s="12">
        <v>66.05</v>
      </c>
      <c r="R32" s="12">
        <v>63.95</v>
      </c>
      <c r="S32" s="12">
        <v>105.1</v>
      </c>
      <c r="T32" s="12">
        <v>89.3</v>
      </c>
      <c r="U32" s="12">
        <v>102.45</v>
      </c>
      <c r="V32" s="12">
        <v>82.45</v>
      </c>
      <c r="W32" s="12">
        <v>43.3</v>
      </c>
      <c r="X32" s="12">
        <v>40.950000000000003</v>
      </c>
      <c r="Y32" s="12">
        <v>186.05</v>
      </c>
      <c r="Z32" s="12">
        <v>256.75</v>
      </c>
      <c r="AA32" s="12">
        <v>1167.5999999999999</v>
      </c>
      <c r="AB32" s="12">
        <v>1370.65</v>
      </c>
      <c r="AC32" s="12">
        <v>1859.9</v>
      </c>
      <c r="AD32" s="12">
        <v>851.8</v>
      </c>
      <c r="AE32" s="12">
        <v>39.6</v>
      </c>
      <c r="AF32" s="12">
        <v>314</v>
      </c>
      <c r="AG32" s="12">
        <v>396.8</v>
      </c>
      <c r="AH32" s="12">
        <v>714.75</v>
      </c>
      <c r="AI32" s="12">
        <v>291.10000000000002</v>
      </c>
      <c r="AJ32" s="12">
        <v>163.80000000000001</v>
      </c>
      <c r="AK32" s="12">
        <v>48.9</v>
      </c>
      <c r="AL32" s="12">
        <v>125.05</v>
      </c>
      <c r="AM32" s="12">
        <v>48</v>
      </c>
      <c r="AN32" s="12">
        <v>129.65</v>
      </c>
      <c r="AO32" s="12">
        <v>113.9</v>
      </c>
      <c r="AP32" s="12">
        <v>140.9</v>
      </c>
      <c r="AQ32" s="12">
        <v>231.15</v>
      </c>
      <c r="AR32" s="12">
        <v>266.60000000000002</v>
      </c>
      <c r="AS32" s="13">
        <v>12362.849999999997</v>
      </c>
      <c r="AT32" s="14"/>
      <c r="AW32" s="15"/>
    </row>
    <row r="33" spans="1:49">
      <c r="A33" s="1">
        <v>24</v>
      </c>
      <c r="B33" s="12">
        <v>113.3</v>
      </c>
      <c r="C33" s="12">
        <v>156.65</v>
      </c>
      <c r="D33" s="12">
        <v>56.25</v>
      </c>
      <c r="E33" s="12">
        <v>93.35</v>
      </c>
      <c r="F33" s="12">
        <v>280.10000000000002</v>
      </c>
      <c r="G33" s="12">
        <v>141.55000000000001</v>
      </c>
      <c r="H33" s="12">
        <v>228.7</v>
      </c>
      <c r="I33" s="12">
        <v>259.89999999999998</v>
      </c>
      <c r="J33" s="12">
        <v>278.8</v>
      </c>
      <c r="K33" s="12">
        <v>114.65</v>
      </c>
      <c r="L33" s="12">
        <v>195.95</v>
      </c>
      <c r="M33" s="12">
        <v>124.25</v>
      </c>
      <c r="N33" s="12">
        <v>77.55</v>
      </c>
      <c r="O33" s="12">
        <v>74.099999999999994</v>
      </c>
      <c r="P33" s="12">
        <v>50.3</v>
      </c>
      <c r="Q33" s="12">
        <v>42.1</v>
      </c>
      <c r="R33" s="12">
        <v>28.1</v>
      </c>
      <c r="S33" s="12">
        <v>51.15</v>
      </c>
      <c r="T33" s="12">
        <v>68.900000000000006</v>
      </c>
      <c r="U33" s="12">
        <v>54</v>
      </c>
      <c r="V33" s="12">
        <v>55.95</v>
      </c>
      <c r="W33" s="12">
        <v>27.9</v>
      </c>
      <c r="X33" s="12">
        <v>28.45</v>
      </c>
      <c r="Y33" s="12">
        <v>110</v>
      </c>
      <c r="Z33" s="12">
        <v>159.35</v>
      </c>
      <c r="AA33" s="12">
        <v>1522.95</v>
      </c>
      <c r="AB33" s="12">
        <v>1861.55</v>
      </c>
      <c r="AC33" s="12">
        <v>2293.0500000000002</v>
      </c>
      <c r="AD33" s="12">
        <v>1209.6500000000001</v>
      </c>
      <c r="AE33" s="12">
        <v>313.2</v>
      </c>
      <c r="AF33" s="12">
        <v>46.75</v>
      </c>
      <c r="AG33" s="12">
        <v>308.05</v>
      </c>
      <c r="AH33" s="12">
        <v>660.65</v>
      </c>
      <c r="AI33" s="12">
        <v>281.14999999999998</v>
      </c>
      <c r="AJ33" s="12">
        <v>166.35</v>
      </c>
      <c r="AK33" s="12">
        <v>26.1</v>
      </c>
      <c r="AL33" s="12">
        <v>76.599999999999994</v>
      </c>
      <c r="AM33" s="12">
        <v>31.7</v>
      </c>
      <c r="AN33" s="12">
        <v>103.75</v>
      </c>
      <c r="AO33" s="12">
        <v>92.85</v>
      </c>
      <c r="AP33" s="12">
        <v>151.1</v>
      </c>
      <c r="AQ33" s="12">
        <v>208.65</v>
      </c>
      <c r="AR33" s="12">
        <v>246.1</v>
      </c>
      <c r="AS33" s="13">
        <v>12506.000000000002</v>
      </c>
      <c r="AT33" s="14"/>
      <c r="AW33" s="15"/>
    </row>
    <row r="34" spans="1:49">
      <c r="A34" s="1" t="s">
        <v>29</v>
      </c>
      <c r="B34" s="12">
        <v>35.1</v>
      </c>
      <c r="C34" s="12">
        <v>47.9</v>
      </c>
      <c r="D34" s="12">
        <v>27.35</v>
      </c>
      <c r="E34" s="12">
        <v>34.85</v>
      </c>
      <c r="F34" s="12">
        <v>131.6</v>
      </c>
      <c r="G34" s="12">
        <v>39.4</v>
      </c>
      <c r="H34" s="12">
        <v>78.95</v>
      </c>
      <c r="I34" s="12">
        <v>130.80000000000001</v>
      </c>
      <c r="J34" s="12">
        <v>152.19999999999999</v>
      </c>
      <c r="K34" s="12">
        <v>44.7</v>
      </c>
      <c r="L34" s="12">
        <v>53.85</v>
      </c>
      <c r="M34" s="12">
        <v>57.6</v>
      </c>
      <c r="N34" s="12">
        <v>37.65</v>
      </c>
      <c r="O34" s="12">
        <v>22</v>
      </c>
      <c r="P34" s="12">
        <v>27.2</v>
      </c>
      <c r="Q34" s="12">
        <v>11.45</v>
      </c>
      <c r="R34" s="12">
        <v>12.9</v>
      </c>
      <c r="S34" s="12">
        <v>23.5</v>
      </c>
      <c r="T34" s="12">
        <v>32.700000000000003</v>
      </c>
      <c r="U34" s="12">
        <v>41.95</v>
      </c>
      <c r="V34" s="12">
        <v>44.2</v>
      </c>
      <c r="W34" s="12">
        <v>16.899999999999999</v>
      </c>
      <c r="X34" s="12">
        <v>13.5</v>
      </c>
      <c r="Y34" s="12">
        <v>49.7</v>
      </c>
      <c r="Z34" s="12">
        <v>46.3</v>
      </c>
      <c r="AA34" s="12">
        <v>1152</v>
      </c>
      <c r="AB34" s="12">
        <v>1374.7</v>
      </c>
      <c r="AC34" s="12">
        <v>1465</v>
      </c>
      <c r="AD34" s="12">
        <v>697.65</v>
      </c>
      <c r="AE34" s="12">
        <v>376.1</v>
      </c>
      <c r="AF34" s="12">
        <v>312.64999999999998</v>
      </c>
      <c r="AG34" s="12">
        <v>28.6</v>
      </c>
      <c r="AH34" s="12">
        <v>128.15</v>
      </c>
      <c r="AI34" s="12">
        <v>78.25</v>
      </c>
      <c r="AJ34" s="12">
        <v>65.7</v>
      </c>
      <c r="AK34" s="12">
        <v>15.05</v>
      </c>
      <c r="AL34" s="12">
        <v>51.65</v>
      </c>
      <c r="AM34" s="12">
        <v>10.15</v>
      </c>
      <c r="AN34" s="12">
        <v>44.75</v>
      </c>
      <c r="AO34" s="12">
        <v>35.799999999999997</v>
      </c>
      <c r="AP34" s="12">
        <v>72.849999999999994</v>
      </c>
      <c r="AQ34" s="12">
        <v>113.1</v>
      </c>
      <c r="AR34" s="12">
        <v>142.15</v>
      </c>
      <c r="AS34" s="13">
        <v>7395.8499999999995</v>
      </c>
      <c r="AT34" s="14"/>
      <c r="AW34" s="15"/>
    </row>
    <row r="35" spans="1:49">
      <c r="A35" s="1" t="s">
        <v>30</v>
      </c>
      <c r="B35" s="12">
        <v>51.5</v>
      </c>
      <c r="C35" s="12">
        <v>78.400000000000006</v>
      </c>
      <c r="D35" s="12">
        <v>25.55</v>
      </c>
      <c r="E35" s="12">
        <v>30.4</v>
      </c>
      <c r="F35" s="12">
        <v>103.95</v>
      </c>
      <c r="G35" s="12">
        <v>38.9</v>
      </c>
      <c r="H35" s="12">
        <v>79.099999999999994</v>
      </c>
      <c r="I35" s="12">
        <v>99.75</v>
      </c>
      <c r="J35" s="12">
        <v>130.1</v>
      </c>
      <c r="K35" s="12">
        <v>77.25</v>
      </c>
      <c r="L35" s="12">
        <v>90.5</v>
      </c>
      <c r="M35" s="12">
        <v>63.4</v>
      </c>
      <c r="N35" s="12">
        <v>45.8</v>
      </c>
      <c r="O35" s="12">
        <v>36.200000000000003</v>
      </c>
      <c r="P35" s="12">
        <v>30.95</v>
      </c>
      <c r="Q35" s="12">
        <v>21.7</v>
      </c>
      <c r="R35" s="12">
        <v>22.9</v>
      </c>
      <c r="S35" s="12">
        <v>34</v>
      </c>
      <c r="T35" s="12">
        <v>41.8</v>
      </c>
      <c r="U35" s="12">
        <v>31.4</v>
      </c>
      <c r="V35" s="12">
        <v>34.65</v>
      </c>
      <c r="W35" s="12">
        <v>12.3</v>
      </c>
      <c r="X35" s="12">
        <v>14.7</v>
      </c>
      <c r="Y35" s="12">
        <v>27.35</v>
      </c>
      <c r="Z35" s="12">
        <v>63.4</v>
      </c>
      <c r="AA35" s="12">
        <v>1378.1</v>
      </c>
      <c r="AB35" s="12">
        <v>1649.65</v>
      </c>
      <c r="AC35" s="12">
        <v>2907.2</v>
      </c>
      <c r="AD35" s="12">
        <v>1253.5999999999999</v>
      </c>
      <c r="AE35" s="12">
        <v>633.29999999999995</v>
      </c>
      <c r="AF35" s="12">
        <v>631.85</v>
      </c>
      <c r="AG35" s="12">
        <v>127</v>
      </c>
      <c r="AH35" s="12">
        <v>55.1</v>
      </c>
      <c r="AI35" s="12">
        <v>122</v>
      </c>
      <c r="AJ35" s="12">
        <v>122.85</v>
      </c>
      <c r="AK35" s="12">
        <v>12.65</v>
      </c>
      <c r="AL35" s="12">
        <v>53.65</v>
      </c>
      <c r="AM35" s="12">
        <v>17.95</v>
      </c>
      <c r="AN35" s="12">
        <v>60.15</v>
      </c>
      <c r="AO35" s="12">
        <v>73.55</v>
      </c>
      <c r="AP35" s="12">
        <v>130.5</v>
      </c>
      <c r="AQ35" s="12">
        <v>104.5</v>
      </c>
      <c r="AR35" s="12">
        <v>141.25</v>
      </c>
      <c r="AS35" s="13">
        <v>10779.55</v>
      </c>
      <c r="AT35" s="14"/>
      <c r="AW35" s="15"/>
    </row>
    <row r="36" spans="1:49">
      <c r="A36" s="1" t="s">
        <v>31</v>
      </c>
      <c r="B36" s="12">
        <v>30.45</v>
      </c>
      <c r="C36" s="12">
        <v>74</v>
      </c>
      <c r="D36" s="12">
        <v>30.45</v>
      </c>
      <c r="E36" s="12">
        <v>25.95</v>
      </c>
      <c r="F36" s="12">
        <v>121.15</v>
      </c>
      <c r="G36" s="12">
        <v>29.85</v>
      </c>
      <c r="H36" s="12">
        <v>65.05</v>
      </c>
      <c r="I36" s="12">
        <v>131.69999999999999</v>
      </c>
      <c r="J36" s="12">
        <v>158.25</v>
      </c>
      <c r="K36" s="12">
        <v>65.099999999999994</v>
      </c>
      <c r="L36" s="12">
        <v>72.8</v>
      </c>
      <c r="M36" s="12">
        <v>77.150000000000006</v>
      </c>
      <c r="N36" s="12">
        <v>43.35</v>
      </c>
      <c r="O36" s="12">
        <v>44.1</v>
      </c>
      <c r="P36" s="12">
        <v>30.2</v>
      </c>
      <c r="Q36" s="12">
        <v>31.4</v>
      </c>
      <c r="R36" s="12">
        <v>31.1</v>
      </c>
      <c r="S36" s="12">
        <v>53.9</v>
      </c>
      <c r="T36" s="12">
        <v>57.75</v>
      </c>
      <c r="U36" s="12">
        <v>55.2</v>
      </c>
      <c r="V36" s="12">
        <v>56.35</v>
      </c>
      <c r="W36" s="12">
        <v>21.9</v>
      </c>
      <c r="X36" s="12">
        <v>16.149999999999999</v>
      </c>
      <c r="Y36" s="12">
        <v>29.05</v>
      </c>
      <c r="Z36" s="12">
        <v>34.85</v>
      </c>
      <c r="AA36" s="12">
        <v>1271.9000000000001</v>
      </c>
      <c r="AB36" s="12">
        <v>1453.55</v>
      </c>
      <c r="AC36" s="12">
        <v>1505.8</v>
      </c>
      <c r="AD36" s="12">
        <v>729.35</v>
      </c>
      <c r="AE36" s="12">
        <v>301.85000000000002</v>
      </c>
      <c r="AF36" s="12">
        <v>287.2</v>
      </c>
      <c r="AG36" s="12">
        <v>84.9</v>
      </c>
      <c r="AH36" s="12">
        <v>136.69999999999999</v>
      </c>
      <c r="AI36" s="12">
        <v>26.85</v>
      </c>
      <c r="AJ36" s="12">
        <v>51.1</v>
      </c>
      <c r="AK36" s="12">
        <v>16.2</v>
      </c>
      <c r="AL36" s="12">
        <v>92.3</v>
      </c>
      <c r="AM36" s="12">
        <v>22.9</v>
      </c>
      <c r="AN36" s="12">
        <v>47.9</v>
      </c>
      <c r="AO36" s="12">
        <v>60.7</v>
      </c>
      <c r="AP36" s="12">
        <v>143.1</v>
      </c>
      <c r="AQ36" s="12">
        <v>178.65</v>
      </c>
      <c r="AR36" s="12">
        <v>218.9</v>
      </c>
      <c r="AS36" s="13">
        <v>8045.6500000000005</v>
      </c>
      <c r="AT36" s="14"/>
      <c r="AW36" s="15"/>
    </row>
    <row r="37" spans="1:49">
      <c r="A37" s="1" t="s">
        <v>32</v>
      </c>
      <c r="B37" s="12">
        <v>13.35</v>
      </c>
      <c r="C37" s="12">
        <v>28.4</v>
      </c>
      <c r="D37" s="12">
        <v>6.3</v>
      </c>
      <c r="E37" s="12">
        <v>6.35</v>
      </c>
      <c r="F37" s="12">
        <v>33.6</v>
      </c>
      <c r="G37" s="12">
        <v>10.3</v>
      </c>
      <c r="H37" s="12">
        <v>27.85</v>
      </c>
      <c r="I37" s="12">
        <v>71.400000000000006</v>
      </c>
      <c r="J37" s="12">
        <v>102.85</v>
      </c>
      <c r="K37" s="12">
        <v>13.55</v>
      </c>
      <c r="L37" s="12">
        <v>13.2</v>
      </c>
      <c r="M37" s="12">
        <v>20.2</v>
      </c>
      <c r="N37" s="12">
        <v>10.15</v>
      </c>
      <c r="O37" s="12">
        <v>12.45</v>
      </c>
      <c r="P37" s="12">
        <v>7.85</v>
      </c>
      <c r="Q37" s="12">
        <v>6.4</v>
      </c>
      <c r="R37" s="12">
        <v>8.4</v>
      </c>
      <c r="S37" s="12">
        <v>10.35</v>
      </c>
      <c r="T37" s="12">
        <v>23.15</v>
      </c>
      <c r="U37" s="12">
        <v>18.05</v>
      </c>
      <c r="V37" s="12">
        <v>24.15</v>
      </c>
      <c r="W37" s="12">
        <v>6.55</v>
      </c>
      <c r="X37" s="12">
        <v>5.15</v>
      </c>
      <c r="Y37" s="12">
        <v>6.85</v>
      </c>
      <c r="Z37" s="12">
        <v>14.25</v>
      </c>
      <c r="AA37" s="12">
        <v>787</v>
      </c>
      <c r="AB37" s="12">
        <v>862.85</v>
      </c>
      <c r="AC37" s="12">
        <v>757.75</v>
      </c>
      <c r="AD37" s="12">
        <v>465.1</v>
      </c>
      <c r="AE37" s="12">
        <v>161.85</v>
      </c>
      <c r="AF37" s="12">
        <v>165.1</v>
      </c>
      <c r="AG37" s="12">
        <v>68.3</v>
      </c>
      <c r="AH37" s="12">
        <v>124.4</v>
      </c>
      <c r="AI37" s="12">
        <v>42.65</v>
      </c>
      <c r="AJ37" s="12">
        <v>14.2</v>
      </c>
      <c r="AK37" s="12">
        <v>2.95</v>
      </c>
      <c r="AL37" s="12">
        <v>22.7</v>
      </c>
      <c r="AM37" s="12">
        <v>8.6999999999999993</v>
      </c>
      <c r="AN37" s="12">
        <v>24.25</v>
      </c>
      <c r="AO37" s="12">
        <v>17.100000000000001</v>
      </c>
      <c r="AP37" s="12">
        <v>65.45</v>
      </c>
      <c r="AQ37" s="12">
        <v>89.6</v>
      </c>
      <c r="AR37" s="12">
        <v>107.1</v>
      </c>
      <c r="AS37" s="13">
        <v>4291.2</v>
      </c>
      <c r="AT37" s="14"/>
      <c r="AW37" s="15"/>
    </row>
    <row r="38" spans="1:49">
      <c r="A38" s="1" t="s">
        <v>33</v>
      </c>
      <c r="B38" s="12">
        <v>10.7</v>
      </c>
      <c r="C38" s="12">
        <v>11.2</v>
      </c>
      <c r="D38" s="12">
        <v>8.8000000000000007</v>
      </c>
      <c r="E38" s="12">
        <v>8.15</v>
      </c>
      <c r="F38" s="12">
        <v>55.4</v>
      </c>
      <c r="G38" s="12">
        <v>15.3</v>
      </c>
      <c r="H38" s="12">
        <v>35.799999999999997</v>
      </c>
      <c r="I38" s="12">
        <v>84.55</v>
      </c>
      <c r="J38" s="12">
        <v>106.45</v>
      </c>
      <c r="K38" s="12">
        <v>124.1</v>
      </c>
      <c r="L38" s="12">
        <v>71.650000000000006</v>
      </c>
      <c r="M38" s="12">
        <v>100.9</v>
      </c>
      <c r="N38" s="12">
        <v>57.95</v>
      </c>
      <c r="O38" s="12">
        <v>78.05</v>
      </c>
      <c r="P38" s="12">
        <v>32.5</v>
      </c>
      <c r="Q38" s="12">
        <v>30.35</v>
      </c>
      <c r="R38" s="12">
        <v>25.9</v>
      </c>
      <c r="S38" s="12">
        <v>37.700000000000003</v>
      </c>
      <c r="T38" s="12">
        <v>6.85</v>
      </c>
      <c r="U38" s="12">
        <v>3.1</v>
      </c>
      <c r="V38" s="12">
        <v>8.25</v>
      </c>
      <c r="W38" s="12">
        <v>2.65</v>
      </c>
      <c r="X38" s="12">
        <v>2.25</v>
      </c>
      <c r="Y38" s="12">
        <v>6.65</v>
      </c>
      <c r="Z38" s="12">
        <v>9</v>
      </c>
      <c r="AA38" s="12">
        <v>521.45000000000005</v>
      </c>
      <c r="AB38" s="12">
        <v>466.8</v>
      </c>
      <c r="AC38" s="12">
        <v>277.39999999999998</v>
      </c>
      <c r="AD38" s="12">
        <v>223.2</v>
      </c>
      <c r="AE38" s="12">
        <v>51.5</v>
      </c>
      <c r="AF38" s="12">
        <v>27.15</v>
      </c>
      <c r="AG38" s="12">
        <v>16.7</v>
      </c>
      <c r="AH38" s="12">
        <v>10.4</v>
      </c>
      <c r="AI38" s="12">
        <v>16.05</v>
      </c>
      <c r="AJ38" s="12">
        <v>2.2000000000000002</v>
      </c>
      <c r="AK38" s="12">
        <v>7.3</v>
      </c>
      <c r="AL38" s="12">
        <v>117.9</v>
      </c>
      <c r="AM38" s="12">
        <v>1.85</v>
      </c>
      <c r="AN38" s="12">
        <v>5</v>
      </c>
      <c r="AO38" s="12">
        <v>2.2999999999999998</v>
      </c>
      <c r="AP38" s="12">
        <v>6.95</v>
      </c>
      <c r="AQ38" s="12">
        <v>22.25</v>
      </c>
      <c r="AR38" s="12">
        <v>3.7</v>
      </c>
      <c r="AS38" s="13">
        <v>2801.5499999999997</v>
      </c>
      <c r="AT38" s="14"/>
      <c r="AW38" s="15"/>
    </row>
    <row r="39" spans="1:49">
      <c r="A39" s="1" t="s">
        <v>34</v>
      </c>
      <c r="B39" s="12">
        <v>24.45</v>
      </c>
      <c r="C39" s="12">
        <v>44.85</v>
      </c>
      <c r="D39" s="12">
        <v>22.8</v>
      </c>
      <c r="E39" s="12">
        <v>19.25</v>
      </c>
      <c r="F39" s="12">
        <v>160.05000000000001</v>
      </c>
      <c r="G39" s="12">
        <v>26.2</v>
      </c>
      <c r="H39" s="12">
        <v>69.349999999999994</v>
      </c>
      <c r="I39" s="12">
        <v>194.85</v>
      </c>
      <c r="J39" s="12">
        <v>236.45</v>
      </c>
      <c r="K39" s="12">
        <v>181.1</v>
      </c>
      <c r="L39" s="12">
        <v>147.94999999999999</v>
      </c>
      <c r="M39" s="12">
        <v>345.7</v>
      </c>
      <c r="N39" s="12">
        <v>97.4</v>
      </c>
      <c r="O39" s="12">
        <v>215.35</v>
      </c>
      <c r="P39" s="12">
        <v>94.4</v>
      </c>
      <c r="Q39" s="12">
        <v>46.05</v>
      </c>
      <c r="R39" s="12">
        <v>75.599999999999994</v>
      </c>
      <c r="S39" s="12">
        <v>101.25</v>
      </c>
      <c r="T39" s="12">
        <v>10.7</v>
      </c>
      <c r="U39" s="12">
        <v>8.4499999999999993</v>
      </c>
      <c r="V39" s="12">
        <v>8.35</v>
      </c>
      <c r="W39" s="12">
        <v>3.75</v>
      </c>
      <c r="X39" s="12">
        <v>3.25</v>
      </c>
      <c r="Y39" s="12">
        <v>14.7</v>
      </c>
      <c r="Z39" s="12">
        <v>25.3</v>
      </c>
      <c r="AA39" s="12">
        <v>1731.1</v>
      </c>
      <c r="AB39" s="12">
        <v>1314.9</v>
      </c>
      <c r="AC39" s="12">
        <v>702.9</v>
      </c>
      <c r="AD39" s="12">
        <v>513.45000000000005</v>
      </c>
      <c r="AE39" s="12">
        <v>133.80000000000001</v>
      </c>
      <c r="AF39" s="12">
        <v>77.7</v>
      </c>
      <c r="AG39" s="12">
        <v>52</v>
      </c>
      <c r="AH39" s="12">
        <v>60.15</v>
      </c>
      <c r="AI39" s="12">
        <v>93.05</v>
      </c>
      <c r="AJ39" s="12">
        <v>23.15</v>
      </c>
      <c r="AK39" s="12">
        <v>128.85</v>
      </c>
      <c r="AL39" s="12">
        <v>24.35</v>
      </c>
      <c r="AM39" s="12">
        <v>2</v>
      </c>
      <c r="AN39" s="12">
        <v>12.85</v>
      </c>
      <c r="AO39" s="12">
        <v>21.25</v>
      </c>
      <c r="AP39" s="12">
        <v>19.05</v>
      </c>
      <c r="AQ39" s="12">
        <v>135.69999999999999</v>
      </c>
      <c r="AR39" s="12">
        <v>20.100000000000001</v>
      </c>
      <c r="AS39" s="13">
        <v>7278.4</v>
      </c>
      <c r="AT39" s="14"/>
      <c r="AW39" s="15"/>
    </row>
    <row r="40" spans="1:49">
      <c r="A40" s="1" t="s">
        <v>35</v>
      </c>
      <c r="B40" s="12">
        <v>7.7</v>
      </c>
      <c r="C40" s="12">
        <v>9.25</v>
      </c>
      <c r="D40" s="12">
        <v>3.65</v>
      </c>
      <c r="E40" s="12">
        <v>3.75</v>
      </c>
      <c r="F40" s="12">
        <v>56.8</v>
      </c>
      <c r="G40" s="12">
        <v>8.35</v>
      </c>
      <c r="H40" s="12">
        <v>55.85</v>
      </c>
      <c r="I40" s="12">
        <v>166.45</v>
      </c>
      <c r="J40" s="12">
        <v>160.65</v>
      </c>
      <c r="K40" s="12">
        <v>12.6</v>
      </c>
      <c r="L40" s="12">
        <v>14</v>
      </c>
      <c r="M40" s="12">
        <v>50.7</v>
      </c>
      <c r="N40" s="12">
        <v>10.55</v>
      </c>
      <c r="O40" s="12">
        <v>7.3</v>
      </c>
      <c r="P40" s="12">
        <v>11.05</v>
      </c>
      <c r="Q40" s="12">
        <v>5.45</v>
      </c>
      <c r="R40" s="12">
        <v>6.6</v>
      </c>
      <c r="S40" s="12">
        <v>9.75</v>
      </c>
      <c r="T40" s="12">
        <v>59.9</v>
      </c>
      <c r="U40" s="12">
        <v>43</v>
      </c>
      <c r="V40" s="12">
        <v>79.400000000000006</v>
      </c>
      <c r="W40" s="12">
        <v>15.15</v>
      </c>
      <c r="X40" s="12">
        <v>6.2</v>
      </c>
      <c r="Y40" s="12">
        <v>33.4</v>
      </c>
      <c r="Z40" s="12">
        <v>6</v>
      </c>
      <c r="AA40" s="12">
        <v>520.1</v>
      </c>
      <c r="AB40" s="12">
        <v>454.55</v>
      </c>
      <c r="AC40" s="12">
        <v>263.60000000000002</v>
      </c>
      <c r="AD40" s="12">
        <v>216.05</v>
      </c>
      <c r="AE40" s="12">
        <v>52.5</v>
      </c>
      <c r="AF40" s="12">
        <v>31.45</v>
      </c>
      <c r="AG40" s="12">
        <v>12.45</v>
      </c>
      <c r="AH40" s="12">
        <v>17.8</v>
      </c>
      <c r="AI40" s="12">
        <v>22.05</v>
      </c>
      <c r="AJ40" s="12">
        <v>9.35</v>
      </c>
      <c r="AK40" s="12">
        <v>1.1000000000000001</v>
      </c>
      <c r="AL40" s="12">
        <v>2.5499999999999998</v>
      </c>
      <c r="AM40" s="12">
        <v>7.65</v>
      </c>
      <c r="AN40" s="12">
        <v>65.75</v>
      </c>
      <c r="AO40" s="12">
        <v>9.15</v>
      </c>
      <c r="AP40" s="12">
        <v>9.3000000000000007</v>
      </c>
      <c r="AQ40" s="12">
        <v>51.55</v>
      </c>
      <c r="AR40" s="12">
        <v>14.2</v>
      </c>
      <c r="AS40" s="13">
        <v>2606.5500000000006</v>
      </c>
      <c r="AT40" s="14"/>
      <c r="AW40" s="15"/>
    </row>
    <row r="41" spans="1:49">
      <c r="A41" s="1" t="s">
        <v>36</v>
      </c>
      <c r="B41" s="12">
        <v>47.45</v>
      </c>
      <c r="C41" s="12">
        <v>52.3</v>
      </c>
      <c r="D41" s="12">
        <v>13.45</v>
      </c>
      <c r="E41" s="12">
        <v>15.35</v>
      </c>
      <c r="F41" s="12">
        <v>121.7</v>
      </c>
      <c r="G41" s="12">
        <v>34.799999999999997</v>
      </c>
      <c r="H41" s="12">
        <v>238.95</v>
      </c>
      <c r="I41" s="12">
        <v>257.85000000000002</v>
      </c>
      <c r="J41" s="12">
        <v>305.2</v>
      </c>
      <c r="K41" s="12">
        <v>42.25</v>
      </c>
      <c r="L41" s="12">
        <v>66.5</v>
      </c>
      <c r="M41" s="12">
        <v>142.94999999999999</v>
      </c>
      <c r="N41" s="12">
        <v>43.8</v>
      </c>
      <c r="O41" s="12">
        <v>31.9</v>
      </c>
      <c r="P41" s="12">
        <v>49.8</v>
      </c>
      <c r="Q41" s="12">
        <v>17.399999999999999</v>
      </c>
      <c r="R41" s="12">
        <v>21.55</v>
      </c>
      <c r="S41" s="12">
        <v>39.65</v>
      </c>
      <c r="T41" s="12">
        <v>379.7</v>
      </c>
      <c r="U41" s="12">
        <v>153.75</v>
      </c>
      <c r="V41" s="12">
        <v>262.60000000000002</v>
      </c>
      <c r="W41" s="12">
        <v>45.4</v>
      </c>
      <c r="X41" s="12">
        <v>27.8</v>
      </c>
      <c r="Y41" s="12">
        <v>62</v>
      </c>
      <c r="Z41" s="12">
        <v>41.6</v>
      </c>
      <c r="AA41" s="12">
        <v>676.75</v>
      </c>
      <c r="AB41" s="12">
        <v>637.35</v>
      </c>
      <c r="AC41" s="12">
        <v>537.29999999999995</v>
      </c>
      <c r="AD41" s="12">
        <v>505.75</v>
      </c>
      <c r="AE41" s="12">
        <v>138.80000000000001</v>
      </c>
      <c r="AF41" s="12">
        <v>108.1</v>
      </c>
      <c r="AG41" s="12">
        <v>53.1</v>
      </c>
      <c r="AH41" s="12">
        <v>67.7</v>
      </c>
      <c r="AI41" s="12">
        <v>49.1</v>
      </c>
      <c r="AJ41" s="12">
        <v>29.25</v>
      </c>
      <c r="AK41" s="12">
        <v>5.35</v>
      </c>
      <c r="AL41" s="12">
        <v>11.55</v>
      </c>
      <c r="AM41" s="12">
        <v>73.7</v>
      </c>
      <c r="AN41" s="12">
        <v>17.649999999999999</v>
      </c>
      <c r="AO41" s="12">
        <v>26.8</v>
      </c>
      <c r="AP41" s="12">
        <v>43.5</v>
      </c>
      <c r="AQ41" s="12">
        <v>121.3</v>
      </c>
      <c r="AR41" s="12">
        <v>27.4</v>
      </c>
      <c r="AS41" s="13">
        <v>5652.2500000000018</v>
      </c>
      <c r="AT41" s="14"/>
      <c r="AW41" s="15"/>
    </row>
    <row r="42" spans="1:49">
      <c r="A42" s="1" t="s">
        <v>53</v>
      </c>
      <c r="B42" s="12">
        <v>8.8000000000000007</v>
      </c>
      <c r="C42" s="12">
        <v>26.3</v>
      </c>
      <c r="D42" s="12">
        <v>7.15</v>
      </c>
      <c r="E42" s="12">
        <v>4.95</v>
      </c>
      <c r="F42" s="12">
        <v>34.85</v>
      </c>
      <c r="G42" s="12">
        <v>6</v>
      </c>
      <c r="H42" s="12">
        <v>25.5</v>
      </c>
      <c r="I42" s="12">
        <v>63.3</v>
      </c>
      <c r="J42" s="12">
        <v>74.55</v>
      </c>
      <c r="K42" s="12">
        <v>10.050000000000001</v>
      </c>
      <c r="L42" s="12">
        <v>13.3</v>
      </c>
      <c r="M42" s="12">
        <v>22.05</v>
      </c>
      <c r="N42" s="12">
        <v>8.9499999999999993</v>
      </c>
      <c r="O42" s="12">
        <v>8.4</v>
      </c>
      <c r="P42" s="12">
        <v>10.6</v>
      </c>
      <c r="Q42" s="12">
        <v>9.6</v>
      </c>
      <c r="R42" s="12">
        <v>6.75</v>
      </c>
      <c r="S42" s="12">
        <v>6.9</v>
      </c>
      <c r="T42" s="12">
        <v>21.95</v>
      </c>
      <c r="U42" s="12">
        <v>18.100000000000001</v>
      </c>
      <c r="V42" s="12">
        <v>24.6</v>
      </c>
      <c r="W42" s="12">
        <v>3.3</v>
      </c>
      <c r="X42" s="12">
        <v>6.05</v>
      </c>
      <c r="Y42" s="12">
        <v>7.05</v>
      </c>
      <c r="Z42" s="12">
        <v>9.6</v>
      </c>
      <c r="AA42" s="12">
        <v>624.04999999999995</v>
      </c>
      <c r="AB42" s="12">
        <v>688.3</v>
      </c>
      <c r="AC42" s="12">
        <v>511.35</v>
      </c>
      <c r="AD42" s="12">
        <v>351.95</v>
      </c>
      <c r="AE42" s="12">
        <v>109.55</v>
      </c>
      <c r="AF42" s="12">
        <v>99.75</v>
      </c>
      <c r="AG42" s="12">
        <v>36.85</v>
      </c>
      <c r="AH42" s="12">
        <v>79.95</v>
      </c>
      <c r="AI42" s="12">
        <v>54.45</v>
      </c>
      <c r="AJ42" s="12">
        <v>15.8</v>
      </c>
      <c r="AK42" s="12">
        <v>4.0999999999999996</v>
      </c>
      <c r="AL42" s="12">
        <v>23.1</v>
      </c>
      <c r="AM42" s="12">
        <v>10</v>
      </c>
      <c r="AN42" s="12">
        <v>24.75</v>
      </c>
      <c r="AO42" s="12">
        <v>10.7</v>
      </c>
      <c r="AP42" s="12">
        <v>46.5</v>
      </c>
      <c r="AQ42" s="12">
        <v>40</v>
      </c>
      <c r="AR42" s="12">
        <v>58.05</v>
      </c>
      <c r="AS42" s="13">
        <v>3232.7499999999995</v>
      </c>
      <c r="AT42" s="14"/>
      <c r="AW42" s="15"/>
    </row>
    <row r="43" spans="1:49">
      <c r="A43" s="1" t="s">
        <v>54</v>
      </c>
      <c r="B43" s="12">
        <v>22.65</v>
      </c>
      <c r="C43" s="12">
        <v>46.5</v>
      </c>
      <c r="D43" s="12">
        <v>8.9</v>
      </c>
      <c r="E43" s="12">
        <v>12.75</v>
      </c>
      <c r="F43" s="12">
        <v>47.5</v>
      </c>
      <c r="G43" s="12">
        <v>16.55</v>
      </c>
      <c r="H43" s="12">
        <v>33.1</v>
      </c>
      <c r="I43" s="12">
        <v>49.5</v>
      </c>
      <c r="J43" s="12">
        <v>75.650000000000006</v>
      </c>
      <c r="K43" s="12">
        <v>11.95</v>
      </c>
      <c r="L43" s="12">
        <v>31.95</v>
      </c>
      <c r="M43" s="12">
        <v>31.05</v>
      </c>
      <c r="N43" s="12">
        <v>14.2</v>
      </c>
      <c r="O43" s="12">
        <v>18.5</v>
      </c>
      <c r="P43" s="12">
        <v>11.85</v>
      </c>
      <c r="Q43" s="12">
        <v>6.45</v>
      </c>
      <c r="R43" s="12">
        <v>7.45</v>
      </c>
      <c r="S43" s="12">
        <v>7.8</v>
      </c>
      <c r="T43" s="12">
        <v>27.95</v>
      </c>
      <c r="U43" s="12">
        <v>28.5</v>
      </c>
      <c r="V43" s="12">
        <v>25.35</v>
      </c>
      <c r="W43" s="12">
        <v>8.5</v>
      </c>
      <c r="X43" s="12">
        <v>7.15</v>
      </c>
      <c r="Y43" s="12">
        <v>15.3</v>
      </c>
      <c r="Z43" s="12">
        <v>23.95</v>
      </c>
      <c r="AA43" s="12">
        <v>581.85</v>
      </c>
      <c r="AB43" s="12">
        <v>608.54999999999995</v>
      </c>
      <c r="AC43" s="12">
        <v>497.9</v>
      </c>
      <c r="AD43" s="12">
        <v>338.6</v>
      </c>
      <c r="AE43" s="12">
        <v>139.19999999999999</v>
      </c>
      <c r="AF43" s="12">
        <v>162.75</v>
      </c>
      <c r="AG43" s="12">
        <v>76.75</v>
      </c>
      <c r="AH43" s="12">
        <v>146.15</v>
      </c>
      <c r="AI43" s="12">
        <v>150.9</v>
      </c>
      <c r="AJ43" s="12">
        <v>72.25</v>
      </c>
      <c r="AK43" s="12">
        <v>5.2</v>
      </c>
      <c r="AL43" s="12">
        <v>17.600000000000001</v>
      </c>
      <c r="AM43" s="12">
        <v>9.35</v>
      </c>
      <c r="AN43" s="12">
        <v>42.7</v>
      </c>
      <c r="AO43" s="12">
        <v>44.75</v>
      </c>
      <c r="AP43" s="12">
        <v>11.25</v>
      </c>
      <c r="AQ43" s="12">
        <v>59</v>
      </c>
      <c r="AR43" s="12">
        <v>78.7</v>
      </c>
      <c r="AS43" s="13">
        <v>3638.599999999999</v>
      </c>
      <c r="AT43" s="14"/>
      <c r="AW43" s="15"/>
    </row>
    <row r="44" spans="1:49">
      <c r="A44" s="1" t="s">
        <v>55</v>
      </c>
      <c r="B44" s="12">
        <v>41.95</v>
      </c>
      <c r="C44" s="12">
        <v>90.1</v>
      </c>
      <c r="D44" s="12">
        <v>64.900000000000006</v>
      </c>
      <c r="E44" s="12">
        <v>96.7</v>
      </c>
      <c r="F44" s="12">
        <v>185.8</v>
      </c>
      <c r="G44" s="12">
        <v>68.05</v>
      </c>
      <c r="H44" s="12">
        <v>124.55</v>
      </c>
      <c r="I44" s="12">
        <v>89.5</v>
      </c>
      <c r="J44" s="12">
        <v>118.2</v>
      </c>
      <c r="K44" s="12">
        <v>35.9</v>
      </c>
      <c r="L44" s="12">
        <v>56.9</v>
      </c>
      <c r="M44" s="12">
        <v>56.65</v>
      </c>
      <c r="N44" s="12">
        <v>38.1</v>
      </c>
      <c r="O44" s="12">
        <v>26.3</v>
      </c>
      <c r="P44" s="12">
        <v>22.6</v>
      </c>
      <c r="Q44" s="12">
        <v>12.3</v>
      </c>
      <c r="R44" s="12">
        <v>21.85</v>
      </c>
      <c r="S44" s="12">
        <v>54.15</v>
      </c>
      <c r="T44" s="12">
        <v>113.35</v>
      </c>
      <c r="U44" s="12">
        <v>165.1</v>
      </c>
      <c r="V44" s="12">
        <v>177.85</v>
      </c>
      <c r="W44" s="12">
        <v>99.75</v>
      </c>
      <c r="X44" s="12">
        <v>83.95</v>
      </c>
      <c r="Y44" s="12">
        <v>149.80000000000001</v>
      </c>
      <c r="Z44" s="12">
        <v>86.2</v>
      </c>
      <c r="AA44" s="12">
        <v>578.29999999999995</v>
      </c>
      <c r="AB44" s="12">
        <v>546.79999999999995</v>
      </c>
      <c r="AC44" s="12">
        <v>1315.05</v>
      </c>
      <c r="AD44" s="12">
        <v>545</v>
      </c>
      <c r="AE44" s="12">
        <v>235.9</v>
      </c>
      <c r="AF44" s="12">
        <v>226</v>
      </c>
      <c r="AG44" s="12">
        <v>119.15</v>
      </c>
      <c r="AH44" s="12">
        <v>113.5</v>
      </c>
      <c r="AI44" s="12">
        <v>177.55</v>
      </c>
      <c r="AJ44" s="12">
        <v>100.9</v>
      </c>
      <c r="AK44" s="12">
        <v>22.75</v>
      </c>
      <c r="AL44" s="12">
        <v>137.1</v>
      </c>
      <c r="AM44" s="12">
        <v>59.4</v>
      </c>
      <c r="AN44" s="12">
        <v>127.1</v>
      </c>
      <c r="AO44" s="12">
        <v>41.95</v>
      </c>
      <c r="AP44" s="12">
        <v>59.7</v>
      </c>
      <c r="AQ44" s="12">
        <v>53.55</v>
      </c>
      <c r="AR44" s="12">
        <v>384</v>
      </c>
      <c r="AS44" s="13">
        <v>6964.0499999999993</v>
      </c>
      <c r="AT44" s="14"/>
      <c r="AW44" s="15"/>
    </row>
    <row r="45" spans="1:49">
      <c r="A45" s="1" t="s">
        <v>56</v>
      </c>
      <c r="B45" s="12">
        <v>35.950000000000003</v>
      </c>
      <c r="C45" s="12">
        <v>52.95</v>
      </c>
      <c r="D45" s="12">
        <v>27.2</v>
      </c>
      <c r="E45" s="12">
        <v>35.85</v>
      </c>
      <c r="F45" s="12">
        <v>165.5</v>
      </c>
      <c r="G45" s="12">
        <v>32.75</v>
      </c>
      <c r="H45" s="12">
        <v>66.8</v>
      </c>
      <c r="I45" s="12">
        <v>99.3</v>
      </c>
      <c r="J45" s="12">
        <v>134.19999999999999</v>
      </c>
      <c r="K45" s="12">
        <v>20.100000000000001</v>
      </c>
      <c r="L45" s="12">
        <v>33.049999999999997</v>
      </c>
      <c r="M45" s="12">
        <v>36.450000000000003</v>
      </c>
      <c r="N45" s="12">
        <v>22.45</v>
      </c>
      <c r="O45" s="12">
        <v>11.05</v>
      </c>
      <c r="P45" s="12">
        <v>7.05</v>
      </c>
      <c r="Q45" s="12">
        <v>5.25</v>
      </c>
      <c r="R45" s="12">
        <v>5.15</v>
      </c>
      <c r="S45" s="12">
        <v>9.35</v>
      </c>
      <c r="T45" s="12">
        <v>24.25</v>
      </c>
      <c r="U45" s="12">
        <v>26.35</v>
      </c>
      <c r="V45" s="12">
        <v>30.1</v>
      </c>
      <c r="W45" s="12">
        <v>11.45</v>
      </c>
      <c r="X45" s="12">
        <v>11</v>
      </c>
      <c r="Y45" s="12">
        <v>22.1</v>
      </c>
      <c r="Z45" s="12">
        <v>25.3</v>
      </c>
      <c r="AA45" s="12">
        <v>1082.7</v>
      </c>
      <c r="AB45" s="12">
        <v>1226.3499999999999</v>
      </c>
      <c r="AC45" s="12">
        <v>792.35</v>
      </c>
      <c r="AD45" s="12">
        <v>473.9</v>
      </c>
      <c r="AE45" s="12">
        <v>251.75</v>
      </c>
      <c r="AF45" s="12">
        <v>246</v>
      </c>
      <c r="AG45" s="12">
        <v>143.4</v>
      </c>
      <c r="AH45" s="12">
        <v>168.35</v>
      </c>
      <c r="AI45" s="12">
        <v>240.1</v>
      </c>
      <c r="AJ45" s="12">
        <v>119.6</v>
      </c>
      <c r="AK45" s="12">
        <v>3.9</v>
      </c>
      <c r="AL45" s="12">
        <v>22.05</v>
      </c>
      <c r="AM45" s="12">
        <v>13.4</v>
      </c>
      <c r="AN45" s="12">
        <v>26.9</v>
      </c>
      <c r="AO45" s="12">
        <v>60.45</v>
      </c>
      <c r="AP45" s="12">
        <v>72.25</v>
      </c>
      <c r="AQ45" s="12">
        <v>347.45</v>
      </c>
      <c r="AR45" s="12">
        <v>33.450000000000003</v>
      </c>
      <c r="AS45" s="13">
        <v>6284.2999999999993</v>
      </c>
      <c r="AT45" s="14"/>
      <c r="AW45" s="15"/>
    </row>
    <row r="46" spans="1:49">
      <c r="A46" s="11" t="s">
        <v>49</v>
      </c>
      <c r="B46" s="14">
        <v>3883.6499999999987</v>
      </c>
      <c r="C46" s="14">
        <v>8017.75</v>
      </c>
      <c r="D46" s="14">
        <v>4618.1000000000004</v>
      </c>
      <c r="E46" s="14">
        <v>4479.1500000000005</v>
      </c>
      <c r="F46" s="14">
        <v>12796.099999999999</v>
      </c>
      <c r="G46" s="14">
        <v>5424.050000000002</v>
      </c>
      <c r="H46" s="14">
        <v>8954.4999999999982</v>
      </c>
      <c r="I46" s="14">
        <v>11492.849999999999</v>
      </c>
      <c r="J46" s="14">
        <v>13295.700000000003</v>
      </c>
      <c r="K46" s="14">
        <v>6167.300000000002</v>
      </c>
      <c r="L46" s="14">
        <v>8032.7499999999991</v>
      </c>
      <c r="M46" s="14">
        <v>7636.7499999999991</v>
      </c>
      <c r="N46" s="14">
        <v>5630.5499999999993</v>
      </c>
      <c r="O46" s="14">
        <v>5806.9500000000016</v>
      </c>
      <c r="P46" s="14">
        <v>5040.3500000000004</v>
      </c>
      <c r="Q46" s="14">
        <v>3298.7999999999993</v>
      </c>
      <c r="R46" s="14">
        <v>4620.1000000000004</v>
      </c>
      <c r="S46" s="14">
        <v>8290.9999999999982</v>
      </c>
      <c r="T46" s="14">
        <v>5919.6999999999989</v>
      </c>
      <c r="U46" s="14">
        <v>6826.5</v>
      </c>
      <c r="V46" s="14">
        <v>6644.2500000000009</v>
      </c>
      <c r="W46" s="14">
        <v>3654.0000000000009</v>
      </c>
      <c r="X46" s="14">
        <v>2847.9000000000005</v>
      </c>
      <c r="Y46" s="14">
        <v>5620.5</v>
      </c>
      <c r="Z46" s="14">
        <v>6393.6</v>
      </c>
      <c r="AA46" s="14">
        <v>39069.05000000001</v>
      </c>
      <c r="AB46" s="14">
        <v>37460.500000000007</v>
      </c>
      <c r="AC46" s="14">
        <v>32492.15</v>
      </c>
      <c r="AD46" s="14">
        <v>22340.249999999996</v>
      </c>
      <c r="AE46" s="14">
        <v>12195.15</v>
      </c>
      <c r="AF46" s="14">
        <v>13088.000000000004</v>
      </c>
      <c r="AG46" s="14">
        <v>7966.5999999999995</v>
      </c>
      <c r="AH46" s="14">
        <v>11828.300000000001</v>
      </c>
      <c r="AI46" s="14">
        <v>8042.9000000000015</v>
      </c>
      <c r="AJ46" s="14">
        <v>4366.7</v>
      </c>
      <c r="AK46" s="14">
        <v>2847.95</v>
      </c>
      <c r="AL46" s="14">
        <v>7434.5000000000009</v>
      </c>
      <c r="AM46" s="14">
        <v>2705.25</v>
      </c>
      <c r="AN46" s="14">
        <v>5614.4499999999989</v>
      </c>
      <c r="AO46" s="14">
        <v>3300.95</v>
      </c>
      <c r="AP46" s="14">
        <v>3542.3499999999995</v>
      </c>
      <c r="AQ46" s="14">
        <v>6993.9</v>
      </c>
      <c r="AR46" s="14">
        <v>6501.1</v>
      </c>
      <c r="AS46" s="14">
        <v>396414.29999999993</v>
      </c>
      <c r="AT46" s="14"/>
      <c r="AW46" s="15"/>
    </row>
    <row r="47" spans="1:49">
      <c r="AS47" s="14"/>
      <c r="AW47" s="15"/>
    </row>
    <row r="48" spans="1:49">
      <c r="AW48" s="15"/>
    </row>
    <row r="49" spans="49:49">
      <c r="AW49" s="15"/>
    </row>
    <row r="50" spans="49:49">
      <c r="AW50" s="15"/>
    </row>
    <row r="51" spans="49:49">
      <c r="AW51" s="15"/>
    </row>
    <row r="52" spans="49:49">
      <c r="AW52" s="15"/>
    </row>
    <row r="53" spans="49:49">
      <c r="AW53" s="15"/>
    </row>
    <row r="54" spans="49:49">
      <c r="AW54" s="15"/>
    </row>
    <row r="55" spans="49:49">
      <c r="AW55" s="15"/>
    </row>
    <row r="56" spans="49:49">
      <c r="AW56" s="15"/>
    </row>
    <row r="57" spans="49:49">
      <c r="AW57" s="15"/>
    </row>
    <row r="58" spans="49:49">
      <c r="AW58" s="15"/>
    </row>
    <row r="59" spans="49:49">
      <c r="AW59" s="15"/>
    </row>
    <row r="60" spans="49:49">
      <c r="AW60" s="15"/>
    </row>
    <row r="61" spans="49:49">
      <c r="AW61" s="15"/>
    </row>
    <row r="62" spans="49:49">
      <c r="AW62" s="15"/>
    </row>
    <row r="63" spans="49:49">
      <c r="AW63" s="15"/>
    </row>
  </sheetData>
  <phoneticPr fontId="0" type="noConversion"/>
  <pageMargins left="0.75" right="0.75" top="1" bottom="1" header="0.5" footer="0.5"/>
  <pageSetup scale="81" fitToWidth="3" orientation="landscape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BE64"/>
  <sheetViews>
    <sheetView workbookViewId="0">
      <pane xSplit="1" ySplit="2" topLeftCell="AO3" activePane="bottomRight" state="frozen"/>
      <selection activeCell="AX3" sqref="AX3"/>
      <selection pane="topRight" activeCell="AX3" sqref="AX3"/>
      <selection pane="bottomLeft" activeCell="AX3" sqref="AX3"/>
      <selection pane="bottomRight" activeCell="AX3" sqref="AX3"/>
    </sheetView>
  </sheetViews>
  <sheetFormatPr baseColWidth="10" defaultColWidth="8.83203125" defaultRowHeight="12" x14ac:dyDescent="0"/>
  <cols>
    <col min="1" max="45" width="7.6640625" style="9" customWidth="1" collapsed="1"/>
    <col min="46" max="46" width="8.6640625" style="11" customWidth="1" collapsed="1"/>
    <col min="47" max="47" width="8.83203125" style="11" collapsed="1"/>
    <col min="48" max="49" width="8.83203125" style="9" collapsed="1"/>
    <col min="50" max="50" width="8.6640625" style="9" customWidth="1" collapsed="1"/>
    <col min="51" max="16384" width="8.83203125" style="9" collapsed="1"/>
  </cols>
  <sheetData>
    <row r="1" spans="1:57" ht="27" customHeight="1">
      <c r="A1" s="7" t="s">
        <v>0</v>
      </c>
      <c r="B1" s="8" t="s">
        <v>1</v>
      </c>
      <c r="D1" s="9" t="s">
        <v>60</v>
      </c>
      <c r="G1" s="19">
        <f>'Weekday OD'!G1</f>
        <v>41426</v>
      </c>
    </row>
    <row r="2" spans="1:57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53</v>
      </c>
      <c r="AP2" s="1" t="s">
        <v>54</v>
      </c>
      <c r="AQ2" s="1" t="s">
        <v>55</v>
      </c>
      <c r="AR2" s="1" t="s">
        <v>56</v>
      </c>
      <c r="AS2" s="1" t="s">
        <v>62</v>
      </c>
      <c r="AT2" s="11" t="s">
        <v>37</v>
      </c>
    </row>
    <row r="3" spans="1:57">
      <c r="A3" s="1" t="s">
        <v>2</v>
      </c>
      <c r="B3" s="12">
        <v>9</v>
      </c>
      <c r="C3" s="12">
        <v>76.400000000000006</v>
      </c>
      <c r="D3" s="12">
        <v>79.8</v>
      </c>
      <c r="E3" s="12">
        <v>44.6</v>
      </c>
      <c r="F3" s="12">
        <v>246.2</v>
      </c>
      <c r="G3" s="12">
        <v>87.6</v>
      </c>
      <c r="H3" s="12">
        <v>103.2</v>
      </c>
      <c r="I3" s="12">
        <v>54</v>
      </c>
      <c r="J3" s="12">
        <v>75.2</v>
      </c>
      <c r="K3" s="12">
        <v>20.2</v>
      </c>
      <c r="L3" s="12">
        <v>82</v>
      </c>
      <c r="M3" s="12">
        <v>74.2</v>
      </c>
      <c r="N3" s="12">
        <v>29.4</v>
      </c>
      <c r="O3" s="12">
        <v>32.799999999999997</v>
      </c>
      <c r="P3" s="12">
        <v>25.4</v>
      </c>
      <c r="Q3" s="12">
        <v>12.4</v>
      </c>
      <c r="R3" s="12">
        <v>12.4</v>
      </c>
      <c r="S3" s="12">
        <v>19.8</v>
      </c>
      <c r="T3" s="12">
        <v>24.6</v>
      </c>
      <c r="U3" s="12">
        <v>6.4</v>
      </c>
      <c r="V3" s="12">
        <v>12.8</v>
      </c>
      <c r="W3" s="12">
        <v>9.4</v>
      </c>
      <c r="X3" s="12">
        <v>5</v>
      </c>
      <c r="Y3" s="12">
        <v>14.4</v>
      </c>
      <c r="Z3" s="12">
        <v>21.2</v>
      </c>
      <c r="AA3" s="12">
        <v>135.6</v>
      </c>
      <c r="AB3" s="12">
        <v>90.2</v>
      </c>
      <c r="AC3" s="12">
        <v>315.60000000000002</v>
      </c>
      <c r="AD3" s="12">
        <v>149.19999999999999</v>
      </c>
      <c r="AE3" s="12">
        <v>91</v>
      </c>
      <c r="AF3" s="12">
        <v>96.8</v>
      </c>
      <c r="AG3" s="12">
        <v>23</v>
      </c>
      <c r="AH3" s="12">
        <v>41.8</v>
      </c>
      <c r="AI3" s="12">
        <v>27</v>
      </c>
      <c r="AJ3" s="12">
        <v>11</v>
      </c>
      <c r="AK3" s="12">
        <v>5</v>
      </c>
      <c r="AL3" s="12">
        <v>11.4</v>
      </c>
      <c r="AM3" s="12">
        <v>4.5999999999999996</v>
      </c>
      <c r="AN3" s="12">
        <v>34.200000000000003</v>
      </c>
      <c r="AO3" s="12">
        <v>9</v>
      </c>
      <c r="AP3" s="12">
        <v>12.8</v>
      </c>
      <c r="AQ3" s="12">
        <v>23.2</v>
      </c>
      <c r="AR3" s="12">
        <v>13.4</v>
      </c>
      <c r="AS3" s="12">
        <v>3.4</v>
      </c>
      <c r="AT3" s="13">
        <v>2276.6000000000008</v>
      </c>
      <c r="AU3" s="14"/>
      <c r="AW3" s="9" t="s">
        <v>38</v>
      </c>
      <c r="AX3" s="24">
        <f>SUM(B3:Z27,AK3:AN27,B38:Z41,AK38:AN41,B46:Z46,AS3:AS27,AS38:AS41,AK46:AN46,AS46)</f>
        <v>46058.99999999984</v>
      </c>
      <c r="AZ3" s="9" t="s">
        <v>39</v>
      </c>
      <c r="BA3" s="15">
        <f>SUM(AX12:AX18,AY12:BD12)</f>
        <v>123247.40000000001</v>
      </c>
      <c r="BB3" s="16">
        <f>BA3/BE$19</f>
        <v>0.59920169578872651</v>
      </c>
    </row>
    <row r="4" spans="1:57">
      <c r="A4" s="1" t="s">
        <v>3</v>
      </c>
      <c r="B4" s="12">
        <v>82.2</v>
      </c>
      <c r="C4" s="12">
        <v>16.2</v>
      </c>
      <c r="D4" s="12">
        <v>77</v>
      </c>
      <c r="E4" s="12">
        <v>60.2</v>
      </c>
      <c r="F4" s="12">
        <v>405</v>
      </c>
      <c r="G4" s="12">
        <v>127.6</v>
      </c>
      <c r="H4" s="12">
        <v>131</v>
      </c>
      <c r="I4" s="12">
        <v>87.8</v>
      </c>
      <c r="J4" s="12">
        <v>141.6</v>
      </c>
      <c r="K4" s="12">
        <v>30.4</v>
      </c>
      <c r="L4" s="12">
        <v>112.2</v>
      </c>
      <c r="M4" s="12">
        <v>191.4</v>
      </c>
      <c r="N4" s="12">
        <v>38.799999999999997</v>
      </c>
      <c r="O4" s="12">
        <v>48.2</v>
      </c>
      <c r="P4" s="12">
        <v>37.4</v>
      </c>
      <c r="Q4" s="12">
        <v>16.2</v>
      </c>
      <c r="R4" s="12">
        <v>24.2</v>
      </c>
      <c r="S4" s="12">
        <v>55.2</v>
      </c>
      <c r="T4" s="12">
        <v>31.4</v>
      </c>
      <c r="U4" s="12">
        <v>14.6</v>
      </c>
      <c r="V4" s="12">
        <v>28.6</v>
      </c>
      <c r="W4" s="12">
        <v>7</v>
      </c>
      <c r="X4" s="12">
        <v>6.4</v>
      </c>
      <c r="Y4" s="12">
        <v>26.8</v>
      </c>
      <c r="Z4" s="12">
        <v>36.4</v>
      </c>
      <c r="AA4" s="12">
        <v>324.2</v>
      </c>
      <c r="AB4" s="12">
        <v>237</v>
      </c>
      <c r="AC4" s="12">
        <v>712.4</v>
      </c>
      <c r="AD4" s="12">
        <v>314.2</v>
      </c>
      <c r="AE4" s="12">
        <v>141.19999999999999</v>
      </c>
      <c r="AF4" s="12">
        <v>114.2</v>
      </c>
      <c r="AG4" s="12">
        <v>38.6</v>
      </c>
      <c r="AH4" s="12">
        <v>65</v>
      </c>
      <c r="AI4" s="12">
        <v>53.8</v>
      </c>
      <c r="AJ4" s="12">
        <v>23.6</v>
      </c>
      <c r="AK4" s="12">
        <v>8.1999999999999993</v>
      </c>
      <c r="AL4" s="12">
        <v>20.6</v>
      </c>
      <c r="AM4" s="12">
        <v>2.2000000000000002</v>
      </c>
      <c r="AN4" s="12">
        <v>39.799999999999997</v>
      </c>
      <c r="AO4" s="12">
        <v>12.6</v>
      </c>
      <c r="AP4" s="12">
        <v>13.6</v>
      </c>
      <c r="AQ4" s="12">
        <v>69.2</v>
      </c>
      <c r="AR4" s="12">
        <v>25.4</v>
      </c>
      <c r="AS4" s="12">
        <v>9.4</v>
      </c>
      <c r="AT4" s="13">
        <v>4058.9999999999995</v>
      </c>
      <c r="AU4" s="14"/>
      <c r="AW4" s="9" t="s">
        <v>40</v>
      </c>
      <c r="AX4" s="24">
        <f>SUM(AA28:AJ37, AA42:AJ45, AO28:AR37, AO42:AR45)</f>
        <v>62196.400000000016</v>
      </c>
      <c r="AZ4" s="9" t="s">
        <v>41</v>
      </c>
      <c r="BA4" s="15">
        <f>SUM(AY13:BC18)</f>
        <v>76045</v>
      </c>
      <c r="BB4" s="16">
        <f>BA4/BE$19</f>
        <v>0.36971403012358645</v>
      </c>
    </row>
    <row r="5" spans="1:57">
      <c r="A5" s="1" t="s">
        <v>4</v>
      </c>
      <c r="B5" s="12">
        <v>84.4</v>
      </c>
      <c r="C5" s="12">
        <v>77.599999999999994</v>
      </c>
      <c r="D5" s="12">
        <v>7.4</v>
      </c>
      <c r="E5" s="12">
        <v>48.8</v>
      </c>
      <c r="F5" s="12">
        <v>351.8</v>
      </c>
      <c r="G5" s="12">
        <v>71</v>
      </c>
      <c r="H5" s="12">
        <v>74.8</v>
      </c>
      <c r="I5" s="12">
        <v>77.8</v>
      </c>
      <c r="J5" s="12">
        <v>107</v>
      </c>
      <c r="K5" s="12">
        <v>28.6</v>
      </c>
      <c r="L5" s="12">
        <v>51</v>
      </c>
      <c r="M5" s="12">
        <v>84.8</v>
      </c>
      <c r="N5" s="12">
        <v>16.8</v>
      </c>
      <c r="O5" s="12">
        <v>19.399999999999999</v>
      </c>
      <c r="P5" s="12">
        <v>10.4</v>
      </c>
      <c r="Q5" s="12">
        <v>6</v>
      </c>
      <c r="R5" s="12">
        <v>7.8</v>
      </c>
      <c r="S5" s="12">
        <v>28.8</v>
      </c>
      <c r="T5" s="12">
        <v>14.4</v>
      </c>
      <c r="U5" s="12">
        <v>9.4</v>
      </c>
      <c r="V5" s="12">
        <v>14.2</v>
      </c>
      <c r="W5" s="12">
        <v>11.6</v>
      </c>
      <c r="X5" s="12">
        <v>8</v>
      </c>
      <c r="Y5" s="12">
        <v>28</v>
      </c>
      <c r="Z5" s="12">
        <v>14.2</v>
      </c>
      <c r="AA5" s="12">
        <v>200.8</v>
      </c>
      <c r="AB5" s="12">
        <v>142.80000000000001</v>
      </c>
      <c r="AC5" s="12">
        <v>359.4</v>
      </c>
      <c r="AD5" s="12">
        <v>172.8</v>
      </c>
      <c r="AE5" s="12">
        <v>112.6</v>
      </c>
      <c r="AF5" s="12">
        <v>57.2</v>
      </c>
      <c r="AG5" s="12">
        <v>17.600000000000001</v>
      </c>
      <c r="AH5" s="12">
        <v>15.8</v>
      </c>
      <c r="AI5" s="12">
        <v>18.399999999999999</v>
      </c>
      <c r="AJ5" s="12">
        <v>4</v>
      </c>
      <c r="AK5" s="12">
        <v>6.6</v>
      </c>
      <c r="AL5" s="12">
        <v>6.8</v>
      </c>
      <c r="AM5" s="12">
        <v>1.6</v>
      </c>
      <c r="AN5" s="12">
        <v>11.6</v>
      </c>
      <c r="AO5" s="12">
        <v>3.6</v>
      </c>
      <c r="AP5" s="12">
        <v>3.6</v>
      </c>
      <c r="AQ5" s="12">
        <v>51.4</v>
      </c>
      <c r="AR5" s="12">
        <v>16.8</v>
      </c>
      <c r="AS5" s="12">
        <v>10.4</v>
      </c>
      <c r="AT5" s="13">
        <v>2467.8000000000002</v>
      </c>
      <c r="AU5" s="14"/>
      <c r="AW5" s="9" t="s">
        <v>42</v>
      </c>
      <c r="AX5" s="24">
        <f>SUM(AA3:AJ27,B28:Z37,AA38:AJ41,AK28:AN37, B42:Z45, AK42:AN45, AO3:AR27, AO38:AR41,AS28:AS37,AS42:AS45,AA46:AJ46,AO46:AR46)</f>
        <v>100451.80000000016</v>
      </c>
    </row>
    <row r="6" spans="1:57">
      <c r="A6" s="1" t="s">
        <v>5</v>
      </c>
      <c r="B6" s="12">
        <v>60.4</v>
      </c>
      <c r="C6" s="12">
        <v>62.4</v>
      </c>
      <c r="D6" s="12">
        <v>47.8</v>
      </c>
      <c r="E6" s="12">
        <v>12.2</v>
      </c>
      <c r="F6" s="12">
        <v>122.8</v>
      </c>
      <c r="G6" s="12">
        <v>57</v>
      </c>
      <c r="H6" s="12">
        <v>68.8</v>
      </c>
      <c r="I6" s="12">
        <v>80.599999999999994</v>
      </c>
      <c r="J6" s="12">
        <v>87.6</v>
      </c>
      <c r="K6" s="12">
        <v>30.2</v>
      </c>
      <c r="L6" s="12">
        <v>56.8</v>
      </c>
      <c r="M6" s="12">
        <v>100.8</v>
      </c>
      <c r="N6" s="12">
        <v>17.399999999999999</v>
      </c>
      <c r="O6" s="12">
        <v>24.2</v>
      </c>
      <c r="P6" s="12">
        <v>17</v>
      </c>
      <c r="Q6" s="12">
        <v>6.6</v>
      </c>
      <c r="R6" s="12">
        <v>14.8</v>
      </c>
      <c r="S6" s="12">
        <v>28.4</v>
      </c>
      <c r="T6" s="12">
        <v>15.6</v>
      </c>
      <c r="U6" s="12">
        <v>11.8</v>
      </c>
      <c r="V6" s="12">
        <v>17</v>
      </c>
      <c r="W6" s="12">
        <v>8.4</v>
      </c>
      <c r="X6" s="12">
        <v>6.6</v>
      </c>
      <c r="Y6" s="12">
        <v>20.399999999999999</v>
      </c>
      <c r="Z6" s="12">
        <v>16.399999999999999</v>
      </c>
      <c r="AA6" s="12">
        <v>315.2</v>
      </c>
      <c r="AB6" s="12">
        <v>205.8</v>
      </c>
      <c r="AC6" s="12">
        <v>409.4</v>
      </c>
      <c r="AD6" s="12">
        <v>272</v>
      </c>
      <c r="AE6" s="12">
        <v>214.8</v>
      </c>
      <c r="AF6" s="12">
        <v>109.6</v>
      </c>
      <c r="AG6" s="12">
        <v>27.8</v>
      </c>
      <c r="AH6" s="12">
        <v>21.2</v>
      </c>
      <c r="AI6" s="12">
        <v>17.600000000000001</v>
      </c>
      <c r="AJ6" s="12">
        <v>5.2</v>
      </c>
      <c r="AK6" s="12">
        <v>5.8</v>
      </c>
      <c r="AL6" s="12">
        <v>12</v>
      </c>
      <c r="AM6" s="12">
        <v>1.6</v>
      </c>
      <c r="AN6" s="12">
        <v>9</v>
      </c>
      <c r="AO6" s="12">
        <v>3.4</v>
      </c>
      <c r="AP6" s="12">
        <v>3.8</v>
      </c>
      <c r="AQ6" s="12">
        <v>80.8</v>
      </c>
      <c r="AR6" s="12">
        <v>22.6</v>
      </c>
      <c r="AS6" s="12">
        <v>9</v>
      </c>
      <c r="AT6" s="13">
        <v>2738.6</v>
      </c>
      <c r="AU6" s="14"/>
      <c r="AX6" s="12"/>
    </row>
    <row r="7" spans="1:57">
      <c r="A7" s="1" t="s">
        <v>6</v>
      </c>
      <c r="B7" s="12">
        <v>256.39999999999998</v>
      </c>
      <c r="C7" s="12">
        <v>401.2</v>
      </c>
      <c r="D7" s="12">
        <v>383.8</v>
      </c>
      <c r="E7" s="12">
        <v>140.4</v>
      </c>
      <c r="F7" s="12">
        <v>36</v>
      </c>
      <c r="G7" s="12">
        <v>272.60000000000002</v>
      </c>
      <c r="H7" s="12">
        <v>298.8</v>
      </c>
      <c r="I7" s="12">
        <v>273.39999999999998</v>
      </c>
      <c r="J7" s="12">
        <v>265.39999999999998</v>
      </c>
      <c r="K7" s="12">
        <v>106.4</v>
      </c>
      <c r="L7" s="12">
        <v>178</v>
      </c>
      <c r="M7" s="12">
        <v>226.4</v>
      </c>
      <c r="N7" s="12">
        <v>81.2</v>
      </c>
      <c r="O7" s="12">
        <v>85.2</v>
      </c>
      <c r="P7" s="12">
        <v>70</v>
      </c>
      <c r="Q7" s="12">
        <v>47.8</v>
      </c>
      <c r="R7" s="12">
        <v>60</v>
      </c>
      <c r="S7" s="12">
        <v>211.2</v>
      </c>
      <c r="T7" s="12">
        <v>61</v>
      </c>
      <c r="U7" s="12">
        <v>57.8</v>
      </c>
      <c r="V7" s="12">
        <v>97</v>
      </c>
      <c r="W7" s="12">
        <v>51</v>
      </c>
      <c r="X7" s="12">
        <v>40</v>
      </c>
      <c r="Y7" s="12">
        <v>44.4</v>
      </c>
      <c r="Z7" s="12">
        <v>81.8</v>
      </c>
      <c r="AA7" s="12">
        <v>857.8</v>
      </c>
      <c r="AB7" s="12">
        <v>486</v>
      </c>
      <c r="AC7" s="12">
        <v>1247.2</v>
      </c>
      <c r="AD7" s="12">
        <v>675.8</v>
      </c>
      <c r="AE7" s="12">
        <v>488.8</v>
      </c>
      <c r="AF7" s="12">
        <v>249.6</v>
      </c>
      <c r="AG7" s="12">
        <v>90.6</v>
      </c>
      <c r="AH7" s="12">
        <v>62.2</v>
      </c>
      <c r="AI7" s="12">
        <v>88.6</v>
      </c>
      <c r="AJ7" s="12">
        <v>12.6</v>
      </c>
      <c r="AK7" s="12">
        <v>30</v>
      </c>
      <c r="AL7" s="12">
        <v>77.599999999999994</v>
      </c>
      <c r="AM7" s="12">
        <v>15.8</v>
      </c>
      <c r="AN7" s="12">
        <v>64.2</v>
      </c>
      <c r="AO7" s="12">
        <v>13.8</v>
      </c>
      <c r="AP7" s="12">
        <v>21.6</v>
      </c>
      <c r="AQ7" s="12">
        <v>190.4</v>
      </c>
      <c r="AR7" s="12">
        <v>120</v>
      </c>
      <c r="AS7" s="12">
        <v>28.6</v>
      </c>
      <c r="AT7" s="13">
        <v>8648.4000000000015</v>
      </c>
      <c r="AU7" s="14"/>
      <c r="AX7" s="12"/>
    </row>
    <row r="8" spans="1:57">
      <c r="A8" s="1" t="s">
        <v>7</v>
      </c>
      <c r="B8" s="12">
        <v>96.6</v>
      </c>
      <c r="C8" s="12">
        <v>123</v>
      </c>
      <c r="D8" s="12">
        <v>66.400000000000006</v>
      </c>
      <c r="E8" s="12">
        <v>51.8</v>
      </c>
      <c r="F8" s="12">
        <v>229.2</v>
      </c>
      <c r="G8" s="12">
        <v>14.4</v>
      </c>
      <c r="H8" s="12">
        <v>109.6</v>
      </c>
      <c r="I8" s="12">
        <v>136.80000000000001</v>
      </c>
      <c r="J8" s="12">
        <v>141.6</v>
      </c>
      <c r="K8" s="12">
        <v>47.8</v>
      </c>
      <c r="L8" s="12">
        <v>109</v>
      </c>
      <c r="M8" s="12">
        <v>117</v>
      </c>
      <c r="N8" s="12">
        <v>35.6</v>
      </c>
      <c r="O8" s="12">
        <v>36</v>
      </c>
      <c r="P8" s="12">
        <v>30.6</v>
      </c>
      <c r="Q8" s="12">
        <v>18</v>
      </c>
      <c r="R8" s="12">
        <v>15.2</v>
      </c>
      <c r="S8" s="12">
        <v>41</v>
      </c>
      <c r="T8" s="12">
        <v>21.6</v>
      </c>
      <c r="U8" s="12">
        <v>13.2</v>
      </c>
      <c r="V8" s="12">
        <v>19</v>
      </c>
      <c r="W8" s="12">
        <v>11.6</v>
      </c>
      <c r="X8" s="12">
        <v>9.6</v>
      </c>
      <c r="Y8" s="12">
        <v>15.6</v>
      </c>
      <c r="Z8" s="12">
        <v>45.8</v>
      </c>
      <c r="AA8" s="12">
        <v>264</v>
      </c>
      <c r="AB8" s="12">
        <v>174.4</v>
      </c>
      <c r="AC8" s="12">
        <v>384.6</v>
      </c>
      <c r="AD8" s="12">
        <v>282.60000000000002</v>
      </c>
      <c r="AE8" s="12">
        <v>280.2</v>
      </c>
      <c r="AF8" s="12">
        <v>138</v>
      </c>
      <c r="AG8" s="12">
        <v>26.4</v>
      </c>
      <c r="AH8" s="12">
        <v>22</v>
      </c>
      <c r="AI8" s="12">
        <v>15</v>
      </c>
      <c r="AJ8" s="12">
        <v>5.2</v>
      </c>
      <c r="AK8" s="12">
        <v>5.4</v>
      </c>
      <c r="AL8" s="12">
        <v>14.2</v>
      </c>
      <c r="AM8" s="12">
        <v>2</v>
      </c>
      <c r="AN8" s="12">
        <v>25.4</v>
      </c>
      <c r="AO8" s="12">
        <v>4.2</v>
      </c>
      <c r="AP8" s="12">
        <v>6.8</v>
      </c>
      <c r="AQ8" s="12">
        <v>44.2</v>
      </c>
      <c r="AR8" s="12">
        <v>12.6</v>
      </c>
      <c r="AS8" s="12">
        <v>6</v>
      </c>
      <c r="AT8" s="13">
        <v>3269.1999999999989</v>
      </c>
      <c r="AU8" s="14"/>
      <c r="AX8" s="15"/>
    </row>
    <row r="9" spans="1:57">
      <c r="A9" s="1" t="s">
        <v>8</v>
      </c>
      <c r="B9" s="12">
        <v>105.2</v>
      </c>
      <c r="C9" s="12">
        <v>144</v>
      </c>
      <c r="D9" s="12">
        <v>77</v>
      </c>
      <c r="E9" s="12">
        <v>58.4</v>
      </c>
      <c r="F9" s="12">
        <v>274</v>
      </c>
      <c r="G9" s="12">
        <v>107.6</v>
      </c>
      <c r="H9" s="12">
        <v>19</v>
      </c>
      <c r="I9" s="12">
        <v>93.8</v>
      </c>
      <c r="J9" s="12">
        <v>108.6</v>
      </c>
      <c r="K9" s="12">
        <v>26.2</v>
      </c>
      <c r="L9" s="12">
        <v>127.6</v>
      </c>
      <c r="M9" s="12">
        <v>196.4</v>
      </c>
      <c r="N9" s="12">
        <v>48.2</v>
      </c>
      <c r="O9" s="12">
        <v>67.2</v>
      </c>
      <c r="P9" s="12">
        <v>45.4</v>
      </c>
      <c r="Q9" s="12">
        <v>27.2</v>
      </c>
      <c r="R9" s="12">
        <v>27.2</v>
      </c>
      <c r="S9" s="12">
        <v>44.8</v>
      </c>
      <c r="T9" s="12">
        <v>58</v>
      </c>
      <c r="U9" s="12">
        <v>35</v>
      </c>
      <c r="V9" s="12">
        <v>48.4</v>
      </c>
      <c r="W9" s="12">
        <v>24</v>
      </c>
      <c r="X9" s="12">
        <v>23</v>
      </c>
      <c r="Y9" s="12">
        <v>51.2</v>
      </c>
      <c r="Z9" s="12">
        <v>60.4</v>
      </c>
      <c r="AA9" s="12">
        <v>417.2</v>
      </c>
      <c r="AB9" s="12">
        <v>303.2</v>
      </c>
      <c r="AC9" s="12">
        <v>716.8</v>
      </c>
      <c r="AD9" s="12">
        <v>475.8</v>
      </c>
      <c r="AE9" s="12">
        <v>451</v>
      </c>
      <c r="AF9" s="12">
        <v>204.8</v>
      </c>
      <c r="AG9" s="12">
        <v>37.200000000000003</v>
      </c>
      <c r="AH9" s="12">
        <v>43</v>
      </c>
      <c r="AI9" s="12">
        <v>35</v>
      </c>
      <c r="AJ9" s="12">
        <v>11.6</v>
      </c>
      <c r="AK9" s="12">
        <v>13.2</v>
      </c>
      <c r="AL9" s="12">
        <v>18.2</v>
      </c>
      <c r="AM9" s="12">
        <v>11.2</v>
      </c>
      <c r="AN9" s="12">
        <v>90.4</v>
      </c>
      <c r="AO9" s="12">
        <v>8.8000000000000007</v>
      </c>
      <c r="AP9" s="12">
        <v>11.4</v>
      </c>
      <c r="AQ9" s="12">
        <v>83.8</v>
      </c>
      <c r="AR9" s="12">
        <v>29.2</v>
      </c>
      <c r="AS9" s="12">
        <v>9.8000000000000007</v>
      </c>
      <c r="AT9" s="13">
        <v>4869.3999999999996</v>
      </c>
      <c r="AU9" s="14"/>
      <c r="AX9" s="15"/>
    </row>
    <row r="10" spans="1:57">
      <c r="A10" s="1">
        <v>19</v>
      </c>
      <c r="B10" s="12">
        <v>55.6</v>
      </c>
      <c r="C10" s="12">
        <v>102</v>
      </c>
      <c r="D10" s="12">
        <v>68.8</v>
      </c>
      <c r="E10" s="12">
        <v>74.400000000000006</v>
      </c>
      <c r="F10" s="12">
        <v>248.8</v>
      </c>
      <c r="G10" s="12">
        <v>159.19999999999999</v>
      </c>
      <c r="H10" s="12">
        <v>95</v>
      </c>
      <c r="I10" s="12">
        <v>14.4</v>
      </c>
      <c r="J10" s="12">
        <v>19</v>
      </c>
      <c r="K10" s="12">
        <v>16</v>
      </c>
      <c r="L10" s="12">
        <v>85.6</v>
      </c>
      <c r="M10" s="12">
        <v>135.80000000000001</v>
      </c>
      <c r="N10" s="12">
        <v>51.2</v>
      </c>
      <c r="O10" s="12">
        <v>67</v>
      </c>
      <c r="P10" s="12">
        <v>47.8</v>
      </c>
      <c r="Q10" s="12">
        <v>24.2</v>
      </c>
      <c r="R10" s="12">
        <v>27.2</v>
      </c>
      <c r="S10" s="12">
        <v>37</v>
      </c>
      <c r="T10" s="12">
        <v>41.2</v>
      </c>
      <c r="U10" s="12">
        <v>33.6</v>
      </c>
      <c r="V10" s="12">
        <v>45.6</v>
      </c>
      <c r="W10" s="12">
        <v>24.8</v>
      </c>
      <c r="X10" s="12">
        <v>23.8</v>
      </c>
      <c r="Y10" s="12">
        <v>76</v>
      </c>
      <c r="Z10" s="12">
        <v>48</v>
      </c>
      <c r="AA10" s="12">
        <v>268.39999999999998</v>
      </c>
      <c r="AB10" s="12">
        <v>228.2</v>
      </c>
      <c r="AC10" s="12">
        <v>502.6</v>
      </c>
      <c r="AD10" s="12">
        <v>358.2</v>
      </c>
      <c r="AE10" s="12">
        <v>283.2</v>
      </c>
      <c r="AF10" s="12">
        <v>164.8</v>
      </c>
      <c r="AG10" s="12">
        <v>40.799999999999997</v>
      </c>
      <c r="AH10" s="12">
        <v>37.6</v>
      </c>
      <c r="AI10" s="12">
        <v>29.4</v>
      </c>
      <c r="AJ10" s="12">
        <v>11.6</v>
      </c>
      <c r="AK10" s="12">
        <v>14.4</v>
      </c>
      <c r="AL10" s="12">
        <v>19.600000000000001</v>
      </c>
      <c r="AM10" s="12">
        <v>11.6</v>
      </c>
      <c r="AN10" s="12">
        <v>47.6</v>
      </c>
      <c r="AO10" s="12">
        <v>7</v>
      </c>
      <c r="AP10" s="12">
        <v>9.1999999999999993</v>
      </c>
      <c r="AQ10" s="12">
        <v>40</v>
      </c>
      <c r="AR10" s="12">
        <v>20</v>
      </c>
      <c r="AS10" s="12">
        <v>4.4000000000000004</v>
      </c>
      <c r="AT10" s="13">
        <v>3720.599999999999</v>
      </c>
      <c r="AU10" s="14"/>
      <c r="AW10" s="17"/>
      <c r="AX10" s="15"/>
      <c r="BD10" s="11"/>
    </row>
    <row r="11" spans="1:57">
      <c r="A11" s="1">
        <v>12</v>
      </c>
      <c r="B11" s="12">
        <v>72.400000000000006</v>
      </c>
      <c r="C11" s="12">
        <v>141.19999999999999</v>
      </c>
      <c r="D11" s="12">
        <v>96.6</v>
      </c>
      <c r="E11" s="12">
        <v>81.599999999999994</v>
      </c>
      <c r="F11" s="12">
        <v>241.6</v>
      </c>
      <c r="G11" s="12">
        <v>142.19999999999999</v>
      </c>
      <c r="H11" s="12">
        <v>101.4</v>
      </c>
      <c r="I11" s="12">
        <v>21.4</v>
      </c>
      <c r="J11" s="12">
        <v>19</v>
      </c>
      <c r="K11" s="12">
        <v>15.6</v>
      </c>
      <c r="L11" s="12">
        <v>114</v>
      </c>
      <c r="M11" s="12">
        <v>194</v>
      </c>
      <c r="N11" s="12">
        <v>79.599999999999994</v>
      </c>
      <c r="O11" s="12">
        <v>109.8</v>
      </c>
      <c r="P11" s="12">
        <v>77.8</v>
      </c>
      <c r="Q11" s="12">
        <v>38.6</v>
      </c>
      <c r="R11" s="12">
        <v>49.2</v>
      </c>
      <c r="S11" s="12">
        <v>66.2</v>
      </c>
      <c r="T11" s="12">
        <v>62.8</v>
      </c>
      <c r="U11" s="12">
        <v>52</v>
      </c>
      <c r="V11" s="12">
        <v>60.6</v>
      </c>
      <c r="W11" s="12">
        <v>23.6</v>
      </c>
      <c r="X11" s="12">
        <v>27.6</v>
      </c>
      <c r="Y11" s="12">
        <v>66.400000000000006</v>
      </c>
      <c r="Z11" s="12">
        <v>81.400000000000006</v>
      </c>
      <c r="AA11" s="12">
        <v>365.8</v>
      </c>
      <c r="AB11" s="12">
        <v>301</v>
      </c>
      <c r="AC11" s="12">
        <v>738.2</v>
      </c>
      <c r="AD11" s="12">
        <v>388.4</v>
      </c>
      <c r="AE11" s="12">
        <v>222.8</v>
      </c>
      <c r="AF11" s="12">
        <v>134</v>
      </c>
      <c r="AG11" s="12">
        <v>38.6</v>
      </c>
      <c r="AH11" s="12">
        <v>65.599999999999994</v>
      </c>
      <c r="AI11" s="12">
        <v>45.8</v>
      </c>
      <c r="AJ11" s="12">
        <v>20.6</v>
      </c>
      <c r="AK11" s="12">
        <v>15.4</v>
      </c>
      <c r="AL11" s="12">
        <v>25.8</v>
      </c>
      <c r="AM11" s="12">
        <v>16.2</v>
      </c>
      <c r="AN11" s="12">
        <v>67.8</v>
      </c>
      <c r="AO11" s="12">
        <v>9.6</v>
      </c>
      <c r="AP11" s="12">
        <v>19.600000000000001</v>
      </c>
      <c r="AQ11" s="12">
        <v>71.8</v>
      </c>
      <c r="AR11" s="12">
        <v>38.6</v>
      </c>
      <c r="AS11" s="12">
        <v>9.1999999999999993</v>
      </c>
      <c r="AT11" s="13">
        <v>4631.4000000000015</v>
      </c>
      <c r="AU11" s="14"/>
      <c r="AW11" s="18"/>
      <c r="AX11" s="15" t="s">
        <v>43</v>
      </c>
      <c r="AY11" s="15" t="s">
        <v>44</v>
      </c>
      <c r="AZ11" s="15" t="s">
        <v>45</v>
      </c>
      <c r="BA11" s="15" t="s">
        <v>46</v>
      </c>
      <c r="BB11" s="15" t="s">
        <v>47</v>
      </c>
      <c r="BC11" s="15" t="s">
        <v>48</v>
      </c>
      <c r="BD11" s="14" t="s">
        <v>57</v>
      </c>
      <c r="BE11" s="9" t="s">
        <v>37</v>
      </c>
    </row>
    <row r="12" spans="1:57">
      <c r="A12" s="1" t="s">
        <v>9</v>
      </c>
      <c r="B12" s="12">
        <v>14.2</v>
      </c>
      <c r="C12" s="12">
        <v>29.8</v>
      </c>
      <c r="D12" s="12">
        <v>22</v>
      </c>
      <c r="E12" s="12">
        <v>29.2</v>
      </c>
      <c r="F12" s="12">
        <v>95.8</v>
      </c>
      <c r="G12" s="12">
        <v>47</v>
      </c>
      <c r="H12" s="12">
        <v>31.2</v>
      </c>
      <c r="I12" s="12">
        <v>9.8000000000000007</v>
      </c>
      <c r="J12" s="12">
        <v>14.6</v>
      </c>
      <c r="K12" s="12">
        <v>12.2</v>
      </c>
      <c r="L12" s="12">
        <v>83.4</v>
      </c>
      <c r="M12" s="12">
        <v>189.6</v>
      </c>
      <c r="N12" s="12">
        <v>133.6</v>
      </c>
      <c r="O12" s="12">
        <v>145.80000000000001</v>
      </c>
      <c r="P12" s="12">
        <v>54.2</v>
      </c>
      <c r="Q12" s="12">
        <v>30.2</v>
      </c>
      <c r="R12" s="12">
        <v>36.6</v>
      </c>
      <c r="S12" s="12">
        <v>73.400000000000006</v>
      </c>
      <c r="T12" s="12">
        <v>7.2</v>
      </c>
      <c r="U12" s="12">
        <v>7.6</v>
      </c>
      <c r="V12" s="12">
        <v>11.8</v>
      </c>
      <c r="W12" s="12">
        <v>8</v>
      </c>
      <c r="X12" s="12">
        <v>5</v>
      </c>
      <c r="Y12" s="12">
        <v>15</v>
      </c>
      <c r="Z12" s="12">
        <v>28.6</v>
      </c>
      <c r="AA12" s="12">
        <v>292.60000000000002</v>
      </c>
      <c r="AB12" s="12">
        <v>242.6</v>
      </c>
      <c r="AC12" s="12">
        <v>562.6</v>
      </c>
      <c r="AD12" s="12">
        <v>299.2</v>
      </c>
      <c r="AE12" s="12">
        <v>209.2</v>
      </c>
      <c r="AF12" s="12">
        <v>106.8</v>
      </c>
      <c r="AG12" s="12">
        <v>28.6</v>
      </c>
      <c r="AH12" s="12">
        <v>46.8</v>
      </c>
      <c r="AI12" s="12">
        <v>34.799999999999997</v>
      </c>
      <c r="AJ12" s="12">
        <v>3.8</v>
      </c>
      <c r="AK12" s="12">
        <v>66</v>
      </c>
      <c r="AL12" s="12">
        <v>75.2</v>
      </c>
      <c r="AM12" s="12">
        <v>5.6</v>
      </c>
      <c r="AN12" s="12">
        <v>10.199999999999999</v>
      </c>
      <c r="AO12" s="12">
        <v>3.8</v>
      </c>
      <c r="AP12" s="12">
        <v>4.8</v>
      </c>
      <c r="AQ12" s="12">
        <v>25</v>
      </c>
      <c r="AR12" s="12">
        <v>10</v>
      </c>
      <c r="AS12" s="12">
        <v>40</v>
      </c>
      <c r="AT12" s="13">
        <v>3203.4</v>
      </c>
      <c r="AU12" s="14"/>
      <c r="AW12" s="17" t="s">
        <v>43</v>
      </c>
      <c r="AX12" s="15">
        <f>SUM(AA28:AD31)</f>
        <v>2596.6000000000004</v>
      </c>
      <c r="AY12" s="15">
        <f>SUM(Z28:Z31,H28:K31)</f>
        <v>9410.1999999999971</v>
      </c>
      <c r="AZ12" s="15">
        <f>SUM(AE28:AJ31)</f>
        <v>17852.400000000001</v>
      </c>
      <c r="BA12" s="15">
        <f>SUM(B28:G31)</f>
        <v>9277.0000000000018</v>
      </c>
      <c r="BB12" s="15">
        <f>SUM(AM28:AN31,T28:Y31)</f>
        <v>8083.0000000000018</v>
      </c>
      <c r="BC12" s="15">
        <f>SUM(AK28:AL31,L28:S31)</f>
        <v>11086.999999999998</v>
      </c>
      <c r="BD12" s="14">
        <f>SUM(AO28:AR31)</f>
        <v>6369.7999999999984</v>
      </c>
      <c r="BE12" s="9">
        <f t="shared" ref="BE12:BE19" si="0">SUM(AX12:BD12)</f>
        <v>64675.999999999993</v>
      </c>
    </row>
    <row r="13" spans="1:57">
      <c r="A13" s="1" t="s">
        <v>10</v>
      </c>
      <c r="B13" s="12">
        <v>74.8</v>
      </c>
      <c r="C13" s="12">
        <v>112.4</v>
      </c>
      <c r="D13" s="12">
        <v>54</v>
      </c>
      <c r="E13" s="12">
        <v>59.4</v>
      </c>
      <c r="F13" s="12">
        <v>186.4</v>
      </c>
      <c r="G13" s="12">
        <v>104.2</v>
      </c>
      <c r="H13" s="12">
        <v>127.4</v>
      </c>
      <c r="I13" s="12">
        <v>77.400000000000006</v>
      </c>
      <c r="J13" s="12">
        <v>121.4</v>
      </c>
      <c r="K13" s="12">
        <v>68.400000000000006</v>
      </c>
      <c r="L13" s="12">
        <v>18.8</v>
      </c>
      <c r="M13" s="12">
        <v>247.8</v>
      </c>
      <c r="N13" s="12">
        <v>152.6</v>
      </c>
      <c r="O13" s="12">
        <v>258.39999999999998</v>
      </c>
      <c r="P13" s="12">
        <v>149</v>
      </c>
      <c r="Q13" s="12">
        <v>72.599999999999994</v>
      </c>
      <c r="R13" s="12">
        <v>54.6</v>
      </c>
      <c r="S13" s="12">
        <v>89.2</v>
      </c>
      <c r="T13" s="12">
        <v>37</v>
      </c>
      <c r="U13" s="12">
        <v>21.6</v>
      </c>
      <c r="V13" s="12">
        <v>37.6</v>
      </c>
      <c r="W13" s="12">
        <v>18.2</v>
      </c>
      <c r="X13" s="12">
        <v>22.2</v>
      </c>
      <c r="Y13" s="12">
        <v>45.2</v>
      </c>
      <c r="Z13" s="12">
        <v>102.6</v>
      </c>
      <c r="AA13" s="12">
        <v>370.6</v>
      </c>
      <c r="AB13" s="12">
        <v>271.39999999999998</v>
      </c>
      <c r="AC13" s="12">
        <v>707.4</v>
      </c>
      <c r="AD13" s="12">
        <v>420.8</v>
      </c>
      <c r="AE13" s="12">
        <v>246.4</v>
      </c>
      <c r="AF13" s="12">
        <v>182</v>
      </c>
      <c r="AG13" s="12">
        <v>33.799999999999997</v>
      </c>
      <c r="AH13" s="12">
        <v>51.6</v>
      </c>
      <c r="AI13" s="12">
        <v>42.8</v>
      </c>
      <c r="AJ13" s="12">
        <v>13</v>
      </c>
      <c r="AK13" s="12">
        <v>59.4</v>
      </c>
      <c r="AL13" s="12">
        <v>82</v>
      </c>
      <c r="AM13" s="12">
        <v>9.1999999999999993</v>
      </c>
      <c r="AN13" s="12">
        <v>52</v>
      </c>
      <c r="AO13" s="12">
        <v>11</v>
      </c>
      <c r="AP13" s="12">
        <v>14.2</v>
      </c>
      <c r="AQ13" s="12">
        <v>40.799999999999997</v>
      </c>
      <c r="AR13" s="12">
        <v>20.2</v>
      </c>
      <c r="AS13" s="12">
        <v>58.6</v>
      </c>
      <c r="AT13" s="13">
        <v>5000.3999999999987</v>
      </c>
      <c r="AU13" s="14"/>
      <c r="AW13" s="17" t="s">
        <v>44</v>
      </c>
      <c r="AX13" s="15">
        <f>SUM(AA27:AD27,AA9:AD12)</f>
        <v>8816.4</v>
      </c>
      <c r="AY13" s="15">
        <f>SUM(Z27,Z9:Z12,H9:K12,H27:K27)</f>
        <v>1049.7999999999997</v>
      </c>
      <c r="AZ13" s="15">
        <f>SUM(AE9:AJ12,AE27:AJ27)</f>
        <v>2918.2000000000003</v>
      </c>
      <c r="BA13" s="15">
        <f>SUM(B9:G12,B27:G27)</f>
        <v>2679.3999999999996</v>
      </c>
      <c r="BB13" s="15">
        <f>SUM(T9:Y12,AM9:AN12,T27:Y27,AM27:AN27)</f>
        <v>1174.2</v>
      </c>
      <c r="BC13" s="15">
        <f>SUM(L9:S12,AK9:AL12,L27:S27,AK27:AL27)</f>
        <v>3109.1999999999989</v>
      </c>
      <c r="BD13" s="14">
        <f>SUM(AO9:AR12,AO27:AR27)</f>
        <v>471.2</v>
      </c>
      <c r="BE13" s="9">
        <f t="shared" si="0"/>
        <v>20218.399999999998</v>
      </c>
    </row>
    <row r="14" spans="1:57">
      <c r="A14" s="1" t="s">
        <v>11</v>
      </c>
      <c r="B14" s="12">
        <v>86.2</v>
      </c>
      <c r="C14" s="12">
        <v>198</v>
      </c>
      <c r="D14" s="12">
        <v>102.6</v>
      </c>
      <c r="E14" s="12">
        <v>106.6</v>
      </c>
      <c r="F14" s="12">
        <v>238.8</v>
      </c>
      <c r="G14" s="12">
        <v>125.8</v>
      </c>
      <c r="H14" s="12">
        <v>205.6</v>
      </c>
      <c r="I14" s="12">
        <v>153.80000000000001</v>
      </c>
      <c r="J14" s="12">
        <v>217.2</v>
      </c>
      <c r="K14" s="12">
        <v>157</v>
      </c>
      <c r="L14" s="12">
        <v>241.2</v>
      </c>
      <c r="M14" s="12">
        <v>33.799999999999997</v>
      </c>
      <c r="N14" s="12">
        <v>191.6</v>
      </c>
      <c r="O14" s="12">
        <v>288.2</v>
      </c>
      <c r="P14" s="12">
        <v>220.2</v>
      </c>
      <c r="Q14" s="12">
        <v>100</v>
      </c>
      <c r="R14" s="12">
        <v>155</v>
      </c>
      <c r="S14" s="12">
        <v>341.6</v>
      </c>
      <c r="T14" s="12">
        <v>110.6</v>
      </c>
      <c r="U14" s="12">
        <v>147.80000000000001</v>
      </c>
      <c r="V14" s="12">
        <v>150.19999999999999</v>
      </c>
      <c r="W14" s="12">
        <v>83.2</v>
      </c>
      <c r="X14" s="12">
        <v>53.8</v>
      </c>
      <c r="Y14" s="12">
        <v>86.4</v>
      </c>
      <c r="Z14" s="12">
        <v>103.6</v>
      </c>
      <c r="AA14" s="12">
        <v>334.6</v>
      </c>
      <c r="AB14" s="12">
        <v>210</v>
      </c>
      <c r="AC14" s="12">
        <v>556.4</v>
      </c>
      <c r="AD14" s="12">
        <v>340.6</v>
      </c>
      <c r="AE14" s="12">
        <v>145.80000000000001</v>
      </c>
      <c r="AF14" s="12">
        <v>124</v>
      </c>
      <c r="AG14" s="12">
        <v>50.8</v>
      </c>
      <c r="AH14" s="12">
        <v>58</v>
      </c>
      <c r="AI14" s="12">
        <v>63.2</v>
      </c>
      <c r="AJ14" s="12">
        <v>15.6</v>
      </c>
      <c r="AK14" s="12">
        <v>134.6</v>
      </c>
      <c r="AL14" s="12">
        <v>523.20000000000005</v>
      </c>
      <c r="AM14" s="12">
        <v>74.400000000000006</v>
      </c>
      <c r="AN14" s="12">
        <v>133.19999999999999</v>
      </c>
      <c r="AO14" s="12">
        <v>15.6</v>
      </c>
      <c r="AP14" s="12">
        <v>19.8</v>
      </c>
      <c r="AQ14" s="12">
        <v>49.4</v>
      </c>
      <c r="AR14" s="12">
        <v>38</v>
      </c>
      <c r="AS14" s="12">
        <v>174.6</v>
      </c>
      <c r="AT14" s="13">
        <v>6960.6</v>
      </c>
      <c r="AU14" s="14"/>
      <c r="AW14" s="17" t="s">
        <v>45</v>
      </c>
      <c r="AX14" s="15">
        <f>SUM(AA32:AD37)</f>
        <v>17257.999999999996</v>
      </c>
      <c r="AY14" s="15">
        <f>SUM(H32:K37,Z32:Z37)</f>
        <v>3107.9999999999991</v>
      </c>
      <c r="AZ14" s="15">
        <f>SUM(AE32:AJ37)</f>
        <v>6546.9999999999982</v>
      </c>
      <c r="BA14" s="15">
        <f>SUM(B32:G37)</f>
        <v>2858</v>
      </c>
      <c r="BB14" s="15">
        <f>SUM(T32:Y37,AM32:AN37)</f>
        <v>1634.9999999999998</v>
      </c>
      <c r="BC14" s="15">
        <f>SUM(L32:S37,AK32:AL37)</f>
        <v>2343.3999999999992</v>
      </c>
      <c r="BD14" s="14">
        <f>SUM(AO32:AR37)</f>
        <v>2578.1999999999998</v>
      </c>
      <c r="BE14" s="9">
        <f t="shared" si="0"/>
        <v>36327.599999999991</v>
      </c>
    </row>
    <row r="15" spans="1:57">
      <c r="A15" s="1" t="s">
        <v>12</v>
      </c>
      <c r="B15" s="12">
        <v>27.2</v>
      </c>
      <c r="C15" s="12">
        <v>44.4</v>
      </c>
      <c r="D15" s="12">
        <v>23</v>
      </c>
      <c r="E15" s="12">
        <v>19.600000000000001</v>
      </c>
      <c r="F15" s="12">
        <v>81.8</v>
      </c>
      <c r="G15" s="12">
        <v>37.799999999999997</v>
      </c>
      <c r="H15" s="12">
        <v>62.4</v>
      </c>
      <c r="I15" s="12">
        <v>65.400000000000006</v>
      </c>
      <c r="J15" s="12">
        <v>92</v>
      </c>
      <c r="K15" s="12">
        <v>121.4</v>
      </c>
      <c r="L15" s="12">
        <v>144.19999999999999</v>
      </c>
      <c r="M15" s="12">
        <v>203</v>
      </c>
      <c r="N15" s="12">
        <v>12</v>
      </c>
      <c r="O15" s="12">
        <v>124</v>
      </c>
      <c r="P15" s="12">
        <v>110.8</v>
      </c>
      <c r="Q15" s="12">
        <v>52.2</v>
      </c>
      <c r="R15" s="12">
        <v>40</v>
      </c>
      <c r="S15" s="12">
        <v>57.6</v>
      </c>
      <c r="T15" s="12">
        <v>16.8</v>
      </c>
      <c r="U15" s="12">
        <v>11.4</v>
      </c>
      <c r="V15" s="12">
        <v>12.4</v>
      </c>
      <c r="W15" s="12">
        <v>2</v>
      </c>
      <c r="X15" s="12">
        <v>4</v>
      </c>
      <c r="Y15" s="12">
        <v>15</v>
      </c>
      <c r="Z15" s="12">
        <v>35.200000000000003</v>
      </c>
      <c r="AA15" s="12">
        <v>206.4</v>
      </c>
      <c r="AB15" s="12">
        <v>151.80000000000001</v>
      </c>
      <c r="AC15" s="12">
        <v>436.6</v>
      </c>
      <c r="AD15" s="12">
        <v>188</v>
      </c>
      <c r="AE15" s="12">
        <v>88.8</v>
      </c>
      <c r="AF15" s="12">
        <v>51.4</v>
      </c>
      <c r="AG15" s="12">
        <v>21.2</v>
      </c>
      <c r="AH15" s="12">
        <v>32.6</v>
      </c>
      <c r="AI15" s="12">
        <v>23.2</v>
      </c>
      <c r="AJ15" s="12">
        <v>7</v>
      </c>
      <c r="AK15" s="12">
        <v>29.2</v>
      </c>
      <c r="AL15" s="12">
        <v>36.799999999999997</v>
      </c>
      <c r="AM15" s="12">
        <v>6.8</v>
      </c>
      <c r="AN15" s="12">
        <v>22.6</v>
      </c>
      <c r="AO15" s="12">
        <v>7.8</v>
      </c>
      <c r="AP15" s="12">
        <v>7.4</v>
      </c>
      <c r="AQ15" s="12">
        <v>32.799999999999997</v>
      </c>
      <c r="AR15" s="12">
        <v>13.4</v>
      </c>
      <c r="AS15" s="12">
        <v>24.2</v>
      </c>
      <c r="AT15" s="13">
        <v>2803.6000000000004</v>
      </c>
      <c r="AU15" s="14"/>
      <c r="AW15" s="17" t="s">
        <v>46</v>
      </c>
      <c r="AX15" s="15">
        <f>SUM(AA3:AD8)</f>
        <v>8729</v>
      </c>
      <c r="AY15" s="15">
        <f>SUM(H3:K8,Z3:Z8)</f>
        <v>2794.4</v>
      </c>
      <c r="AZ15" s="15">
        <f>SUM(AE3:AJ8)</f>
        <v>2827.9999999999991</v>
      </c>
      <c r="BA15" s="15">
        <f>SUM(B3:G8)</f>
        <v>4387.2</v>
      </c>
      <c r="BB15" s="15">
        <f>SUM(T3:Y8,AM3:AN8)</f>
        <v>1006.6000000000003</v>
      </c>
      <c r="BC15" s="15">
        <f>SUM(L3:S8,AK3:AL8)</f>
        <v>2868.7999999999997</v>
      </c>
      <c r="BD15" s="14">
        <f>SUM(AO3:AR8)</f>
        <v>778.80000000000018</v>
      </c>
      <c r="BE15" s="9">
        <f t="shared" si="0"/>
        <v>23392.799999999996</v>
      </c>
    </row>
    <row r="16" spans="1:57">
      <c r="A16" s="1" t="s">
        <v>13</v>
      </c>
      <c r="B16" s="12">
        <v>28.4</v>
      </c>
      <c r="C16" s="12">
        <v>47.2</v>
      </c>
      <c r="D16" s="12">
        <v>16.399999999999999</v>
      </c>
      <c r="E16" s="12">
        <v>24</v>
      </c>
      <c r="F16" s="12">
        <v>84.6</v>
      </c>
      <c r="G16" s="12">
        <v>35.200000000000003</v>
      </c>
      <c r="H16" s="12">
        <v>73.599999999999994</v>
      </c>
      <c r="I16" s="12">
        <v>76.400000000000006</v>
      </c>
      <c r="J16" s="12">
        <v>117.2</v>
      </c>
      <c r="K16" s="12">
        <v>132</v>
      </c>
      <c r="L16" s="12">
        <v>271.39999999999998</v>
      </c>
      <c r="M16" s="12">
        <v>289.8</v>
      </c>
      <c r="N16" s="12">
        <v>122.6</v>
      </c>
      <c r="O16" s="12">
        <v>11.8</v>
      </c>
      <c r="P16" s="12">
        <v>145</v>
      </c>
      <c r="Q16" s="12">
        <v>80</v>
      </c>
      <c r="R16" s="12">
        <v>87.4</v>
      </c>
      <c r="S16" s="12">
        <v>124.6</v>
      </c>
      <c r="T16" s="12">
        <v>14</v>
      </c>
      <c r="U16" s="12">
        <v>7.6</v>
      </c>
      <c r="V16" s="12">
        <v>11.2</v>
      </c>
      <c r="W16" s="12">
        <v>5.2</v>
      </c>
      <c r="X16" s="12">
        <v>5</v>
      </c>
      <c r="Y16" s="12">
        <v>13.6</v>
      </c>
      <c r="Z16" s="12">
        <v>34.6</v>
      </c>
      <c r="AA16" s="12">
        <v>191.2</v>
      </c>
      <c r="AB16" s="12">
        <v>131.4</v>
      </c>
      <c r="AC16" s="12">
        <v>428.2</v>
      </c>
      <c r="AD16" s="12">
        <v>178.2</v>
      </c>
      <c r="AE16" s="12">
        <v>76.599999999999994</v>
      </c>
      <c r="AF16" s="12">
        <v>54.4</v>
      </c>
      <c r="AG16" s="12">
        <v>14</v>
      </c>
      <c r="AH16" s="12">
        <v>33.200000000000003</v>
      </c>
      <c r="AI16" s="12">
        <v>26.2</v>
      </c>
      <c r="AJ16" s="12">
        <v>11.6</v>
      </c>
      <c r="AK16" s="12">
        <v>57</v>
      </c>
      <c r="AL16" s="12">
        <v>98.6</v>
      </c>
      <c r="AM16" s="12">
        <v>3.4</v>
      </c>
      <c r="AN16" s="12">
        <v>23</v>
      </c>
      <c r="AO16" s="12">
        <v>5.6</v>
      </c>
      <c r="AP16" s="12">
        <v>11</v>
      </c>
      <c r="AQ16" s="12">
        <v>23.2</v>
      </c>
      <c r="AR16" s="12">
        <v>5.6</v>
      </c>
      <c r="AS16" s="12">
        <v>102</v>
      </c>
      <c r="AT16" s="13">
        <v>3333.1999999999985</v>
      </c>
      <c r="AU16" s="14"/>
      <c r="AW16" s="17" t="s">
        <v>47</v>
      </c>
      <c r="AX16" s="15">
        <f>SUM(AA21:AD26,AA40:AD41)</f>
        <v>7703.0000000000009</v>
      </c>
      <c r="AY16" s="15">
        <f>SUM(H21:K26,H40:K41,Z21:Z26,Z40:Z41)</f>
        <v>1300.9999999999998</v>
      </c>
      <c r="AZ16" s="15">
        <f>SUM(AE21:AJ26,AE40:AJ41)</f>
        <v>1682.2</v>
      </c>
      <c r="BA16" s="15">
        <f>SUM(B21:G26,B40:G41)</f>
        <v>1074.6000000000001</v>
      </c>
      <c r="BB16" s="15">
        <f>SUM(T21:Y26,T40:Y41,AM21:AN26,AM40:AN41)</f>
        <v>3285.7999999999997</v>
      </c>
      <c r="BC16" s="15">
        <f>SUM(L21:S26,L40:S41,AK21:AL26,AK40:AL41)</f>
        <v>1631.3999999999996</v>
      </c>
      <c r="BD16" s="14">
        <f>SUM(AO21:AR26,AO40:AR41)</f>
        <v>891.79999999999984</v>
      </c>
      <c r="BE16" s="9">
        <f t="shared" si="0"/>
        <v>17569.8</v>
      </c>
    </row>
    <row r="17" spans="1:57">
      <c r="A17" s="1" t="s">
        <v>14</v>
      </c>
      <c r="B17" s="12">
        <v>27.4</v>
      </c>
      <c r="C17" s="12">
        <v>38.200000000000003</v>
      </c>
      <c r="D17" s="12">
        <v>9.8000000000000007</v>
      </c>
      <c r="E17" s="12">
        <v>14.8</v>
      </c>
      <c r="F17" s="12">
        <v>74.400000000000006</v>
      </c>
      <c r="G17" s="12">
        <v>32.6</v>
      </c>
      <c r="H17" s="12">
        <v>54</v>
      </c>
      <c r="I17" s="12">
        <v>50.6</v>
      </c>
      <c r="J17" s="12">
        <v>83.6</v>
      </c>
      <c r="K17" s="12">
        <v>52.8</v>
      </c>
      <c r="L17" s="12">
        <v>150.4</v>
      </c>
      <c r="M17" s="12">
        <v>196.6</v>
      </c>
      <c r="N17" s="12">
        <v>111.2</v>
      </c>
      <c r="O17" s="12">
        <v>165</v>
      </c>
      <c r="P17" s="12">
        <v>9</v>
      </c>
      <c r="Q17" s="12">
        <v>89.6</v>
      </c>
      <c r="R17" s="12">
        <v>95.8</v>
      </c>
      <c r="S17" s="12">
        <v>150.80000000000001</v>
      </c>
      <c r="T17" s="12">
        <v>15.2</v>
      </c>
      <c r="U17" s="12">
        <v>7.8</v>
      </c>
      <c r="V17" s="12">
        <v>12.2</v>
      </c>
      <c r="W17" s="12">
        <v>4.8</v>
      </c>
      <c r="X17" s="12">
        <v>3.8</v>
      </c>
      <c r="Y17" s="12">
        <v>10.199999999999999</v>
      </c>
      <c r="Z17" s="12">
        <v>24</v>
      </c>
      <c r="AA17" s="12">
        <v>114.6</v>
      </c>
      <c r="AB17" s="12">
        <v>72.8</v>
      </c>
      <c r="AC17" s="12">
        <v>248.8</v>
      </c>
      <c r="AD17" s="12">
        <v>121.8</v>
      </c>
      <c r="AE17" s="12">
        <v>46.4</v>
      </c>
      <c r="AF17" s="12">
        <v>34.200000000000003</v>
      </c>
      <c r="AG17" s="12">
        <v>14.4</v>
      </c>
      <c r="AH17" s="12">
        <v>15</v>
      </c>
      <c r="AI17" s="12">
        <v>20.6</v>
      </c>
      <c r="AJ17" s="12">
        <v>4.8</v>
      </c>
      <c r="AK17" s="12">
        <v>23.8</v>
      </c>
      <c r="AL17" s="12">
        <v>38.799999999999997</v>
      </c>
      <c r="AM17" s="12">
        <v>3.4</v>
      </c>
      <c r="AN17" s="12">
        <v>32.4</v>
      </c>
      <c r="AO17" s="12">
        <v>3.2</v>
      </c>
      <c r="AP17" s="12">
        <v>7</v>
      </c>
      <c r="AQ17" s="12">
        <v>14.4</v>
      </c>
      <c r="AR17" s="12">
        <v>7</v>
      </c>
      <c r="AS17" s="12">
        <v>30.4</v>
      </c>
      <c r="AT17" s="13">
        <v>2338.4</v>
      </c>
      <c r="AU17" s="14"/>
      <c r="AW17" s="1" t="s">
        <v>48</v>
      </c>
      <c r="AX17" s="14">
        <f>SUM(AA13:AD20,AA38:AD39)</f>
        <v>10609.800000000001</v>
      </c>
      <c r="AY17" s="14">
        <f>SUM(H13:K20,H38:K39,Z13:Z20,Z38:Z39)</f>
        <v>3230.3999999999996</v>
      </c>
      <c r="AZ17" s="14">
        <f>SUM(AE13:AJ20,AE38:AJ39)</f>
        <v>2447.3999999999983</v>
      </c>
      <c r="BA17" s="14">
        <f>SUM(B13:G20,B38:G39)</f>
        <v>3022.9999999999995</v>
      </c>
      <c r="BB17" s="14">
        <f>SUM(T13:Y20,T38:Y39,AM13:AN20,AM38:AN39)</f>
        <v>1640.3999999999996</v>
      </c>
      <c r="BC17" s="14">
        <f>SUM(L13:S20,L38:S39,AK13:AL20,AK38:AL39)</f>
        <v>10334.800000000008</v>
      </c>
      <c r="BD17" s="14">
        <f>SUM(AO13:AR20,AO38:AR39)</f>
        <v>625.80000000000018</v>
      </c>
      <c r="BE17" s="9">
        <f t="shared" si="0"/>
        <v>31911.600000000009</v>
      </c>
    </row>
    <row r="18" spans="1:57">
      <c r="A18" s="1" t="s">
        <v>15</v>
      </c>
      <c r="B18" s="12">
        <v>14</v>
      </c>
      <c r="C18" s="12">
        <v>19</v>
      </c>
      <c r="D18" s="12">
        <v>8</v>
      </c>
      <c r="E18" s="12">
        <v>9.6</v>
      </c>
      <c r="F18" s="12">
        <v>47.2</v>
      </c>
      <c r="G18" s="12">
        <v>12.4</v>
      </c>
      <c r="H18" s="12">
        <v>23.6</v>
      </c>
      <c r="I18" s="12">
        <v>28</v>
      </c>
      <c r="J18" s="12">
        <v>38.200000000000003</v>
      </c>
      <c r="K18" s="12">
        <v>27</v>
      </c>
      <c r="L18" s="12">
        <v>68</v>
      </c>
      <c r="M18" s="12">
        <v>100.8</v>
      </c>
      <c r="N18" s="12">
        <v>58.6</v>
      </c>
      <c r="O18" s="12">
        <v>85.6</v>
      </c>
      <c r="P18" s="12">
        <v>84</v>
      </c>
      <c r="Q18" s="12">
        <v>9.6</v>
      </c>
      <c r="R18" s="12">
        <v>41.2</v>
      </c>
      <c r="S18" s="12">
        <v>86.6</v>
      </c>
      <c r="T18" s="12">
        <v>7</v>
      </c>
      <c r="U18" s="12">
        <v>3.4</v>
      </c>
      <c r="V18" s="12">
        <v>5.4</v>
      </c>
      <c r="W18" s="12">
        <v>2</v>
      </c>
      <c r="X18" s="12">
        <v>3.4</v>
      </c>
      <c r="Y18" s="12">
        <v>5.6</v>
      </c>
      <c r="Z18" s="12">
        <v>8.8000000000000007</v>
      </c>
      <c r="AA18" s="12">
        <v>90.4</v>
      </c>
      <c r="AB18" s="12">
        <v>56.6</v>
      </c>
      <c r="AC18" s="12">
        <v>187.6</v>
      </c>
      <c r="AD18" s="12">
        <v>76</v>
      </c>
      <c r="AE18" s="12">
        <v>29.8</v>
      </c>
      <c r="AF18" s="12">
        <v>29.6</v>
      </c>
      <c r="AG18" s="12">
        <v>9.1999999999999993</v>
      </c>
      <c r="AH18" s="12">
        <v>13</v>
      </c>
      <c r="AI18" s="12">
        <v>20.2</v>
      </c>
      <c r="AJ18" s="12">
        <v>3.8</v>
      </c>
      <c r="AK18" s="12">
        <v>20.6</v>
      </c>
      <c r="AL18" s="12">
        <v>32.4</v>
      </c>
      <c r="AM18" s="12">
        <v>2</v>
      </c>
      <c r="AN18" s="12">
        <v>10.8</v>
      </c>
      <c r="AO18" s="12">
        <v>4.5999999999999996</v>
      </c>
      <c r="AP18" s="12">
        <v>4.5999999999999996</v>
      </c>
      <c r="AQ18" s="12">
        <v>7.2</v>
      </c>
      <c r="AR18" s="12">
        <v>5.6</v>
      </c>
      <c r="AS18" s="12">
        <v>19.399999999999999</v>
      </c>
      <c r="AT18" s="13">
        <v>1420.3999999999996</v>
      </c>
      <c r="AU18" s="14"/>
      <c r="AW18" s="9" t="s">
        <v>58</v>
      </c>
      <c r="AX18" s="15">
        <f>SUM(AA42:AD45)</f>
        <v>5455.2</v>
      </c>
      <c r="AY18" s="9">
        <f>SUM(Z42:Z45,H42:K45)</f>
        <v>474.2</v>
      </c>
      <c r="AZ18" s="9">
        <f>SUM(AE42:AJ45)</f>
        <v>2491.4</v>
      </c>
      <c r="BA18" s="9">
        <f>SUM(B42:G45)</f>
        <v>746.80000000000007</v>
      </c>
      <c r="BB18" s="9">
        <f>SUM(T42:Y45, AM42:AN45)</f>
        <v>822.79999999999984</v>
      </c>
      <c r="BC18" s="9">
        <f>SUM(AK42:AL45,L42:S45)</f>
        <v>551.59999999999991</v>
      </c>
      <c r="BD18" s="9">
        <f>SUM(AO42:AR45)</f>
        <v>1047.8</v>
      </c>
      <c r="BE18" s="9">
        <f t="shared" si="0"/>
        <v>11589.799999999997</v>
      </c>
    </row>
    <row r="19" spans="1:57">
      <c r="A19" s="1" t="s">
        <v>16</v>
      </c>
      <c r="B19" s="12">
        <v>12</v>
      </c>
      <c r="C19" s="12">
        <v>22.4</v>
      </c>
      <c r="D19" s="12">
        <v>9.4</v>
      </c>
      <c r="E19" s="12">
        <v>13.2</v>
      </c>
      <c r="F19" s="12">
        <v>67.8</v>
      </c>
      <c r="G19" s="12">
        <v>14</v>
      </c>
      <c r="H19" s="12">
        <v>30</v>
      </c>
      <c r="I19" s="12">
        <v>28.4</v>
      </c>
      <c r="J19" s="12">
        <v>50.4</v>
      </c>
      <c r="K19" s="12">
        <v>36.799999999999997</v>
      </c>
      <c r="L19" s="12">
        <v>58.2</v>
      </c>
      <c r="M19" s="12">
        <v>149.4</v>
      </c>
      <c r="N19" s="12">
        <v>44.8</v>
      </c>
      <c r="O19" s="12">
        <v>88.4</v>
      </c>
      <c r="P19" s="12">
        <v>99</v>
      </c>
      <c r="Q19" s="12">
        <v>50.2</v>
      </c>
      <c r="R19" s="12">
        <v>9.6</v>
      </c>
      <c r="S19" s="12">
        <v>107.6</v>
      </c>
      <c r="T19" s="12">
        <v>11.8</v>
      </c>
      <c r="U19" s="12">
        <v>5.6</v>
      </c>
      <c r="V19" s="12">
        <v>5.6</v>
      </c>
      <c r="W19" s="12">
        <v>4</v>
      </c>
      <c r="X19" s="12">
        <v>4.8</v>
      </c>
      <c r="Y19" s="12">
        <v>6.8</v>
      </c>
      <c r="Z19" s="12">
        <v>11</v>
      </c>
      <c r="AA19" s="12">
        <v>183.8</v>
      </c>
      <c r="AB19" s="12">
        <v>95.6</v>
      </c>
      <c r="AC19" s="12">
        <v>286</v>
      </c>
      <c r="AD19" s="12">
        <v>102.2</v>
      </c>
      <c r="AE19" s="12">
        <v>46.6</v>
      </c>
      <c r="AF19" s="12">
        <v>27</v>
      </c>
      <c r="AG19" s="12">
        <v>10</v>
      </c>
      <c r="AH19" s="12">
        <v>19.8</v>
      </c>
      <c r="AI19" s="12">
        <v>26.6</v>
      </c>
      <c r="AJ19" s="12">
        <v>6.6</v>
      </c>
      <c r="AK19" s="12">
        <v>16.600000000000001</v>
      </c>
      <c r="AL19" s="12">
        <v>31.8</v>
      </c>
      <c r="AM19" s="12">
        <v>4.8</v>
      </c>
      <c r="AN19" s="12">
        <v>13.8</v>
      </c>
      <c r="AO19" s="12">
        <v>3</v>
      </c>
      <c r="AP19" s="12">
        <v>6.2</v>
      </c>
      <c r="AQ19" s="12">
        <v>18.8</v>
      </c>
      <c r="AR19" s="12">
        <v>3</v>
      </c>
      <c r="AS19" s="12">
        <v>17</v>
      </c>
      <c r="AT19" s="13">
        <v>1860.3999999999994</v>
      </c>
      <c r="AU19" s="14"/>
      <c r="AW19" s="9" t="s">
        <v>49</v>
      </c>
      <c r="AX19" s="15">
        <f>SUM(AX12:AX18)</f>
        <v>61168</v>
      </c>
      <c r="AY19" s="9">
        <f t="shared" ref="AY19:BD19" si="1">SUM(AY12:AY18)</f>
        <v>21367.999999999996</v>
      </c>
      <c r="AZ19" s="9">
        <f t="shared" si="1"/>
        <v>36766.6</v>
      </c>
      <c r="BA19" s="9">
        <f t="shared" si="1"/>
        <v>24046</v>
      </c>
      <c r="BB19" s="9">
        <f t="shared" si="1"/>
        <v>17647.8</v>
      </c>
      <c r="BC19" s="9">
        <f t="shared" si="1"/>
        <v>31926.200000000004</v>
      </c>
      <c r="BD19" s="9">
        <f t="shared" si="1"/>
        <v>12763.399999999994</v>
      </c>
      <c r="BE19" s="9">
        <f t="shared" si="0"/>
        <v>205686</v>
      </c>
    </row>
    <row r="20" spans="1:57">
      <c r="A20" s="1" t="s">
        <v>17</v>
      </c>
      <c r="B20" s="12">
        <v>21.8</v>
      </c>
      <c r="C20" s="12">
        <v>51.6</v>
      </c>
      <c r="D20" s="12">
        <v>28.6</v>
      </c>
      <c r="E20" s="12">
        <v>30.6</v>
      </c>
      <c r="F20" s="12">
        <v>267.2</v>
      </c>
      <c r="G20" s="12">
        <v>44.8</v>
      </c>
      <c r="H20" s="12">
        <v>49.4</v>
      </c>
      <c r="I20" s="12">
        <v>48.8</v>
      </c>
      <c r="J20" s="12">
        <v>74.599999999999994</v>
      </c>
      <c r="K20" s="12">
        <v>72.2</v>
      </c>
      <c r="L20" s="12">
        <v>101.4</v>
      </c>
      <c r="M20" s="12">
        <v>315.60000000000002</v>
      </c>
      <c r="N20" s="12">
        <v>50.6</v>
      </c>
      <c r="O20" s="12">
        <v>137.4</v>
      </c>
      <c r="P20" s="12">
        <v>165.2</v>
      </c>
      <c r="Q20" s="12">
        <v>104.8</v>
      </c>
      <c r="R20" s="12">
        <v>110.8</v>
      </c>
      <c r="S20" s="12">
        <v>30.6</v>
      </c>
      <c r="T20" s="12">
        <v>20.6</v>
      </c>
      <c r="U20" s="12">
        <v>19.600000000000001</v>
      </c>
      <c r="V20" s="12">
        <v>14.6</v>
      </c>
      <c r="W20" s="12">
        <v>7</v>
      </c>
      <c r="X20" s="12">
        <v>5.8</v>
      </c>
      <c r="Y20" s="12">
        <v>21.4</v>
      </c>
      <c r="Z20" s="12">
        <v>15.2</v>
      </c>
      <c r="AA20" s="12">
        <v>338.6</v>
      </c>
      <c r="AB20" s="12">
        <v>205.8</v>
      </c>
      <c r="AC20" s="12">
        <v>609.4</v>
      </c>
      <c r="AD20" s="12">
        <v>239.8</v>
      </c>
      <c r="AE20" s="12">
        <v>97.8</v>
      </c>
      <c r="AF20" s="12">
        <v>46</v>
      </c>
      <c r="AG20" s="12">
        <v>18.2</v>
      </c>
      <c r="AH20" s="12">
        <v>24.6</v>
      </c>
      <c r="AI20" s="12">
        <v>34.4</v>
      </c>
      <c r="AJ20" s="12">
        <v>9</v>
      </c>
      <c r="AK20" s="12">
        <v>22.6</v>
      </c>
      <c r="AL20" s="12">
        <v>60.6</v>
      </c>
      <c r="AM20" s="12">
        <v>3.8</v>
      </c>
      <c r="AN20" s="12">
        <v>28.2</v>
      </c>
      <c r="AO20" s="12">
        <v>3.4</v>
      </c>
      <c r="AP20" s="12">
        <v>8.4</v>
      </c>
      <c r="AQ20" s="12">
        <v>36.799999999999997</v>
      </c>
      <c r="AR20" s="12">
        <v>10.6</v>
      </c>
      <c r="AS20" s="12">
        <v>22.2</v>
      </c>
      <c r="AT20" s="13">
        <v>3630.4</v>
      </c>
      <c r="AU20" s="14"/>
      <c r="AW20" s="18"/>
      <c r="AX20" s="15"/>
    </row>
    <row r="21" spans="1:57">
      <c r="A21" s="1" t="s">
        <v>18</v>
      </c>
      <c r="B21" s="12">
        <v>24.6</v>
      </c>
      <c r="C21" s="12">
        <v>27.6</v>
      </c>
      <c r="D21" s="12">
        <v>14</v>
      </c>
      <c r="E21" s="12">
        <v>18.600000000000001</v>
      </c>
      <c r="F21" s="12">
        <v>60.4</v>
      </c>
      <c r="G21" s="12">
        <v>22.4</v>
      </c>
      <c r="H21" s="12">
        <v>60.2</v>
      </c>
      <c r="I21" s="12">
        <v>44.2</v>
      </c>
      <c r="J21" s="12">
        <v>70.8</v>
      </c>
      <c r="K21" s="12">
        <v>13.8</v>
      </c>
      <c r="L21" s="12">
        <v>37.4</v>
      </c>
      <c r="M21" s="12">
        <v>105.8</v>
      </c>
      <c r="N21" s="12">
        <v>15.8</v>
      </c>
      <c r="O21" s="12">
        <v>18</v>
      </c>
      <c r="P21" s="12">
        <v>11.6</v>
      </c>
      <c r="Q21" s="12">
        <v>9</v>
      </c>
      <c r="R21" s="12">
        <v>9.6</v>
      </c>
      <c r="S21" s="12">
        <v>20.8</v>
      </c>
      <c r="T21" s="12">
        <v>12</v>
      </c>
      <c r="U21" s="12">
        <v>67.8</v>
      </c>
      <c r="V21" s="12">
        <v>195</v>
      </c>
      <c r="W21" s="12">
        <v>62.4</v>
      </c>
      <c r="X21" s="12">
        <v>23.4</v>
      </c>
      <c r="Y21" s="12">
        <v>48.2</v>
      </c>
      <c r="Z21" s="12">
        <v>12.6</v>
      </c>
      <c r="AA21" s="12">
        <v>230.6</v>
      </c>
      <c r="AB21" s="12">
        <v>118.4</v>
      </c>
      <c r="AC21" s="12">
        <v>345.4</v>
      </c>
      <c r="AD21" s="12">
        <v>172.6</v>
      </c>
      <c r="AE21" s="12">
        <v>63.2</v>
      </c>
      <c r="AF21" s="12">
        <v>56</v>
      </c>
      <c r="AG21" s="12">
        <v>24.8</v>
      </c>
      <c r="AH21" s="12">
        <v>26</v>
      </c>
      <c r="AI21" s="12">
        <v>28.2</v>
      </c>
      <c r="AJ21" s="12">
        <v>13.4</v>
      </c>
      <c r="AK21" s="12">
        <v>6</v>
      </c>
      <c r="AL21" s="12">
        <v>11.6</v>
      </c>
      <c r="AM21" s="12">
        <v>18.399999999999999</v>
      </c>
      <c r="AN21" s="12">
        <v>236.6</v>
      </c>
      <c r="AO21" s="12">
        <v>10.199999999999999</v>
      </c>
      <c r="AP21" s="12">
        <v>12.6</v>
      </c>
      <c r="AQ21" s="12">
        <v>74.400000000000006</v>
      </c>
      <c r="AR21" s="12">
        <v>18.8</v>
      </c>
      <c r="AS21" s="12">
        <v>5</v>
      </c>
      <c r="AT21" s="13">
        <v>2478.1999999999998</v>
      </c>
      <c r="AU21" s="14"/>
      <c r="AW21" s="17"/>
      <c r="AX21" s="15" t="s">
        <v>43</v>
      </c>
      <c r="AY21" s="15" t="s">
        <v>44</v>
      </c>
      <c r="AZ21" s="9" t="s">
        <v>45</v>
      </c>
      <c r="BA21" s="9" t="s">
        <v>46</v>
      </c>
      <c r="BB21" s="9" t="s">
        <v>47</v>
      </c>
      <c r="BC21" s="9" t="s">
        <v>48</v>
      </c>
      <c r="BD21" s="9" t="s">
        <v>58</v>
      </c>
    </row>
    <row r="22" spans="1:57">
      <c r="A22" s="1" t="s">
        <v>19</v>
      </c>
      <c r="B22" s="12">
        <v>5.8</v>
      </c>
      <c r="C22" s="12">
        <v>13.4</v>
      </c>
      <c r="D22" s="12">
        <v>9.1999999999999993</v>
      </c>
      <c r="E22" s="12">
        <v>13.2</v>
      </c>
      <c r="F22" s="12">
        <v>64.599999999999994</v>
      </c>
      <c r="G22" s="12">
        <v>11.6</v>
      </c>
      <c r="H22" s="12">
        <v>38.4</v>
      </c>
      <c r="I22" s="12">
        <v>36.200000000000003</v>
      </c>
      <c r="J22" s="12">
        <v>47</v>
      </c>
      <c r="K22" s="12">
        <v>10.8</v>
      </c>
      <c r="L22" s="12">
        <v>24.6</v>
      </c>
      <c r="M22" s="12">
        <v>129.80000000000001</v>
      </c>
      <c r="N22" s="12">
        <v>12.2</v>
      </c>
      <c r="O22" s="12">
        <v>7.6</v>
      </c>
      <c r="P22" s="12">
        <v>8.1999999999999993</v>
      </c>
      <c r="Q22" s="12">
        <v>2.8</v>
      </c>
      <c r="R22" s="12">
        <v>4.5999999999999996</v>
      </c>
      <c r="S22" s="12">
        <v>18.8</v>
      </c>
      <c r="T22" s="12">
        <v>57</v>
      </c>
      <c r="U22" s="12">
        <v>18.600000000000001</v>
      </c>
      <c r="V22" s="12">
        <v>94</v>
      </c>
      <c r="W22" s="12">
        <v>26.2</v>
      </c>
      <c r="X22" s="12">
        <v>21.6</v>
      </c>
      <c r="Y22" s="12">
        <v>58.4</v>
      </c>
      <c r="Z22" s="12">
        <v>8.8000000000000007</v>
      </c>
      <c r="AA22" s="12">
        <v>344.4</v>
      </c>
      <c r="AB22" s="12">
        <v>175</v>
      </c>
      <c r="AC22" s="12">
        <v>358.4</v>
      </c>
      <c r="AD22" s="12">
        <v>183.8</v>
      </c>
      <c r="AE22" s="12">
        <v>65.599999999999994</v>
      </c>
      <c r="AF22" s="12">
        <v>32</v>
      </c>
      <c r="AG22" s="12">
        <v>21</v>
      </c>
      <c r="AH22" s="12">
        <v>17</v>
      </c>
      <c r="AI22" s="12">
        <v>22</v>
      </c>
      <c r="AJ22" s="12">
        <v>10.4</v>
      </c>
      <c r="AK22" s="12">
        <v>4.2</v>
      </c>
      <c r="AL22" s="12">
        <v>8.4</v>
      </c>
      <c r="AM22" s="12">
        <v>10.6</v>
      </c>
      <c r="AN22" s="12">
        <v>73.400000000000006</v>
      </c>
      <c r="AO22" s="12">
        <v>7</v>
      </c>
      <c r="AP22" s="12">
        <v>8.4</v>
      </c>
      <c r="AQ22" s="12">
        <v>107.6</v>
      </c>
      <c r="AR22" s="12">
        <v>12.8</v>
      </c>
      <c r="AS22" s="12">
        <v>2.8</v>
      </c>
      <c r="AT22" s="13">
        <v>2208.2000000000007</v>
      </c>
      <c r="AU22" s="14"/>
      <c r="AW22" s="17" t="s">
        <v>43</v>
      </c>
      <c r="AX22" s="15">
        <f>AX12</f>
        <v>2596.6000000000004</v>
      </c>
      <c r="AY22" s="15"/>
      <c r="AZ22" s="15"/>
    </row>
    <row r="23" spans="1:57">
      <c r="A23" s="1" t="s">
        <v>20</v>
      </c>
      <c r="B23" s="12">
        <v>17.399999999999999</v>
      </c>
      <c r="C23" s="12">
        <v>23.6</v>
      </c>
      <c r="D23" s="12">
        <v>15.8</v>
      </c>
      <c r="E23" s="12">
        <v>17</v>
      </c>
      <c r="F23" s="12">
        <v>102.2</v>
      </c>
      <c r="G23" s="12">
        <v>20.2</v>
      </c>
      <c r="H23" s="12">
        <v>56.4</v>
      </c>
      <c r="I23" s="12">
        <v>52</v>
      </c>
      <c r="J23" s="12">
        <v>61.6</v>
      </c>
      <c r="K23" s="12">
        <v>11.8</v>
      </c>
      <c r="L23" s="12">
        <v>36.4</v>
      </c>
      <c r="M23" s="12">
        <v>153.19999999999999</v>
      </c>
      <c r="N23" s="12">
        <v>12.4</v>
      </c>
      <c r="O23" s="12">
        <v>11.6</v>
      </c>
      <c r="P23" s="12">
        <v>12.2</v>
      </c>
      <c r="Q23" s="12">
        <v>6.6</v>
      </c>
      <c r="R23" s="12">
        <v>3.8</v>
      </c>
      <c r="S23" s="12">
        <v>14.2</v>
      </c>
      <c r="T23" s="12">
        <v>241.8</v>
      </c>
      <c r="U23" s="12">
        <v>103.8</v>
      </c>
      <c r="V23" s="12">
        <v>16</v>
      </c>
      <c r="W23" s="12">
        <v>51</v>
      </c>
      <c r="X23" s="12">
        <v>26</v>
      </c>
      <c r="Y23" s="12">
        <v>113</v>
      </c>
      <c r="Z23" s="12">
        <v>12.6</v>
      </c>
      <c r="AA23" s="12">
        <v>413.2</v>
      </c>
      <c r="AB23" s="12">
        <v>243.6</v>
      </c>
      <c r="AC23" s="12">
        <v>462.6</v>
      </c>
      <c r="AD23" s="12">
        <v>258.8</v>
      </c>
      <c r="AE23" s="12">
        <v>106</v>
      </c>
      <c r="AF23" s="12">
        <v>49.4</v>
      </c>
      <c r="AG23" s="12">
        <v>22.6</v>
      </c>
      <c r="AH23" s="12">
        <v>26.2</v>
      </c>
      <c r="AI23" s="12">
        <v>24.8</v>
      </c>
      <c r="AJ23" s="12">
        <v>12.4</v>
      </c>
      <c r="AK23" s="12">
        <v>2.2000000000000002</v>
      </c>
      <c r="AL23" s="12">
        <v>5.4</v>
      </c>
      <c r="AM23" s="12">
        <v>30.2</v>
      </c>
      <c r="AN23" s="12">
        <v>131.19999999999999</v>
      </c>
      <c r="AO23" s="12">
        <v>8</v>
      </c>
      <c r="AP23" s="12">
        <v>8</v>
      </c>
      <c r="AQ23" s="12">
        <v>120</v>
      </c>
      <c r="AR23" s="12">
        <v>21.2</v>
      </c>
      <c r="AS23" s="12">
        <v>3.2</v>
      </c>
      <c r="AT23" s="13">
        <v>3141.5999999999995</v>
      </c>
      <c r="AU23" s="14"/>
      <c r="AW23" s="17" t="s">
        <v>44</v>
      </c>
      <c r="AX23" s="15">
        <f>AX13+AY12</f>
        <v>18226.599999999999</v>
      </c>
      <c r="AY23" s="15">
        <f>AY13</f>
        <v>1049.7999999999997</v>
      </c>
      <c r="AZ23" s="15"/>
      <c r="BA23" s="15"/>
    </row>
    <row r="24" spans="1:57">
      <c r="A24" s="1" t="s">
        <v>21</v>
      </c>
      <c r="B24" s="12">
        <v>9.6</v>
      </c>
      <c r="C24" s="12">
        <v>8.1999999999999993</v>
      </c>
      <c r="D24" s="12">
        <v>10.199999999999999</v>
      </c>
      <c r="E24" s="12">
        <v>11.2</v>
      </c>
      <c r="F24" s="12">
        <v>49.6</v>
      </c>
      <c r="G24" s="12">
        <v>12.6</v>
      </c>
      <c r="H24" s="12">
        <v>21.6</v>
      </c>
      <c r="I24" s="12">
        <v>30.2</v>
      </c>
      <c r="J24" s="12">
        <v>30.6</v>
      </c>
      <c r="K24" s="12">
        <v>5.8</v>
      </c>
      <c r="L24" s="12">
        <v>18.600000000000001</v>
      </c>
      <c r="M24" s="12">
        <v>73.8</v>
      </c>
      <c r="N24" s="12">
        <v>5.2</v>
      </c>
      <c r="O24" s="12">
        <v>3.6</v>
      </c>
      <c r="P24" s="12">
        <v>5.8</v>
      </c>
      <c r="Q24" s="12">
        <v>0.8</v>
      </c>
      <c r="R24" s="12">
        <v>4</v>
      </c>
      <c r="S24" s="12">
        <v>10.8</v>
      </c>
      <c r="T24" s="12">
        <v>82.2</v>
      </c>
      <c r="U24" s="12">
        <v>28.6</v>
      </c>
      <c r="V24" s="12">
        <v>42.6</v>
      </c>
      <c r="W24" s="12">
        <v>13</v>
      </c>
      <c r="X24" s="12">
        <v>10</v>
      </c>
      <c r="Y24" s="12">
        <v>78.599999999999994</v>
      </c>
      <c r="Z24" s="12">
        <v>4.8</v>
      </c>
      <c r="AA24" s="12">
        <v>254</v>
      </c>
      <c r="AB24" s="12">
        <v>143.4</v>
      </c>
      <c r="AC24" s="12">
        <v>255.6</v>
      </c>
      <c r="AD24" s="12">
        <v>150.80000000000001</v>
      </c>
      <c r="AE24" s="12">
        <v>52.4</v>
      </c>
      <c r="AF24" s="12">
        <v>21.2</v>
      </c>
      <c r="AG24" s="12">
        <v>9</v>
      </c>
      <c r="AH24" s="12">
        <v>10</v>
      </c>
      <c r="AI24" s="12">
        <v>12</v>
      </c>
      <c r="AJ24" s="12">
        <v>3.8</v>
      </c>
      <c r="AK24" s="12">
        <v>1.6</v>
      </c>
      <c r="AL24" s="12">
        <v>3.6</v>
      </c>
      <c r="AM24" s="12">
        <v>4</v>
      </c>
      <c r="AN24" s="12">
        <v>26.4</v>
      </c>
      <c r="AO24" s="12">
        <v>2.4</v>
      </c>
      <c r="AP24" s="12">
        <v>4.2</v>
      </c>
      <c r="AQ24" s="12">
        <v>76.8</v>
      </c>
      <c r="AR24" s="12">
        <v>10.199999999999999</v>
      </c>
      <c r="AS24" s="12">
        <v>1.4</v>
      </c>
      <c r="AT24" s="13">
        <v>1614.8000000000002</v>
      </c>
      <c r="AU24" s="14"/>
      <c r="AW24" s="17" t="s">
        <v>45</v>
      </c>
      <c r="AX24" s="15">
        <f>AX14+AZ12</f>
        <v>35110.399999999994</v>
      </c>
      <c r="AY24" s="15">
        <f>AY14+AZ13</f>
        <v>6026.1999999999989</v>
      </c>
      <c r="AZ24" s="15">
        <f>AZ14</f>
        <v>6546.9999999999982</v>
      </c>
      <c r="BA24" s="15"/>
      <c r="BB24" s="15"/>
    </row>
    <row r="25" spans="1:57">
      <c r="A25" s="1" t="s">
        <v>22</v>
      </c>
      <c r="B25" s="12">
        <v>4.4000000000000004</v>
      </c>
      <c r="C25" s="12">
        <v>4.4000000000000004</v>
      </c>
      <c r="D25" s="12">
        <v>7.8</v>
      </c>
      <c r="E25" s="12">
        <v>6.2</v>
      </c>
      <c r="F25" s="12">
        <v>47.4</v>
      </c>
      <c r="G25" s="12">
        <v>9.6</v>
      </c>
      <c r="H25" s="12">
        <v>27.8</v>
      </c>
      <c r="I25" s="12">
        <v>20.2</v>
      </c>
      <c r="J25" s="12">
        <v>28.6</v>
      </c>
      <c r="K25" s="12">
        <v>4.2</v>
      </c>
      <c r="L25" s="12">
        <v>22</v>
      </c>
      <c r="M25" s="12">
        <v>50.6</v>
      </c>
      <c r="N25" s="12">
        <v>4</v>
      </c>
      <c r="O25" s="12">
        <v>3.2</v>
      </c>
      <c r="P25" s="12">
        <v>1.8</v>
      </c>
      <c r="Q25" s="12">
        <v>4.2</v>
      </c>
      <c r="R25" s="12">
        <v>3.6</v>
      </c>
      <c r="S25" s="12">
        <v>18.2</v>
      </c>
      <c r="T25" s="12">
        <v>23.8</v>
      </c>
      <c r="U25" s="12">
        <v>21.8</v>
      </c>
      <c r="V25" s="12">
        <v>26.4</v>
      </c>
      <c r="W25" s="12">
        <v>11.8</v>
      </c>
      <c r="X25" s="12">
        <v>5.8</v>
      </c>
      <c r="Y25" s="12">
        <v>48.6</v>
      </c>
      <c r="Z25" s="12">
        <v>2.2000000000000002</v>
      </c>
      <c r="AA25" s="12">
        <v>188.4</v>
      </c>
      <c r="AB25" s="12">
        <v>115</v>
      </c>
      <c r="AC25" s="12">
        <v>192.6</v>
      </c>
      <c r="AD25" s="12">
        <v>118</v>
      </c>
      <c r="AE25" s="12">
        <v>56</v>
      </c>
      <c r="AF25" s="12">
        <v>22.2</v>
      </c>
      <c r="AG25" s="12">
        <v>11.6</v>
      </c>
      <c r="AH25" s="12">
        <v>7.8</v>
      </c>
      <c r="AI25" s="12">
        <v>10</v>
      </c>
      <c r="AJ25" s="12">
        <v>3.8</v>
      </c>
      <c r="AK25" s="12">
        <v>1</v>
      </c>
      <c r="AL25" s="12">
        <v>2.4</v>
      </c>
      <c r="AM25" s="12">
        <v>4.8</v>
      </c>
      <c r="AN25" s="12">
        <v>12.8</v>
      </c>
      <c r="AO25" s="12">
        <v>1</v>
      </c>
      <c r="AP25" s="12">
        <v>1.4</v>
      </c>
      <c r="AQ25" s="12">
        <v>46.2</v>
      </c>
      <c r="AR25" s="12">
        <v>5.8</v>
      </c>
      <c r="AS25" s="12">
        <v>1.6</v>
      </c>
      <c r="AT25" s="13">
        <v>1210.9999999999998</v>
      </c>
      <c r="AU25" s="14"/>
      <c r="AW25" s="17" t="s">
        <v>46</v>
      </c>
      <c r="AX25" s="15">
        <f>AX15+BA12</f>
        <v>18006</v>
      </c>
      <c r="AY25" s="15">
        <f>AY15+BA13</f>
        <v>5473.7999999999993</v>
      </c>
      <c r="AZ25" s="15">
        <f>AZ15+BA14</f>
        <v>5685.9999999999991</v>
      </c>
      <c r="BA25" s="15">
        <f>BA15</f>
        <v>4387.2</v>
      </c>
      <c r="BB25" s="15"/>
      <c r="BC25" s="15"/>
      <c r="BD25" s="14"/>
    </row>
    <row r="26" spans="1:57">
      <c r="A26" s="1" t="s">
        <v>23</v>
      </c>
      <c r="B26" s="12">
        <v>11</v>
      </c>
      <c r="C26" s="12">
        <v>28.2</v>
      </c>
      <c r="D26" s="12">
        <v>33</v>
      </c>
      <c r="E26" s="12">
        <v>23.8</v>
      </c>
      <c r="F26" s="12">
        <v>52.2</v>
      </c>
      <c r="G26" s="12">
        <v>22.2</v>
      </c>
      <c r="H26" s="12">
        <v>52.2</v>
      </c>
      <c r="I26" s="12">
        <v>90.6</v>
      </c>
      <c r="J26" s="12">
        <v>69.400000000000006</v>
      </c>
      <c r="K26" s="12">
        <v>15.4</v>
      </c>
      <c r="L26" s="12">
        <v>45.2</v>
      </c>
      <c r="M26" s="12">
        <v>83.8</v>
      </c>
      <c r="N26" s="12">
        <v>13.8</v>
      </c>
      <c r="O26" s="12">
        <v>13.6</v>
      </c>
      <c r="P26" s="12">
        <v>8.8000000000000007</v>
      </c>
      <c r="Q26" s="12">
        <v>4.5999999999999996</v>
      </c>
      <c r="R26" s="12">
        <v>6</v>
      </c>
      <c r="S26" s="12">
        <v>20.6</v>
      </c>
      <c r="T26" s="12">
        <v>49</v>
      </c>
      <c r="U26" s="12">
        <v>61.4</v>
      </c>
      <c r="V26" s="12">
        <v>105.6</v>
      </c>
      <c r="W26" s="12">
        <v>71.599999999999994</v>
      </c>
      <c r="X26" s="12">
        <v>58.8</v>
      </c>
      <c r="Y26" s="12">
        <v>20</v>
      </c>
      <c r="Z26" s="12">
        <v>26</v>
      </c>
      <c r="AA26" s="12">
        <v>394.8</v>
      </c>
      <c r="AB26" s="12">
        <v>286.39999999999998</v>
      </c>
      <c r="AC26" s="12">
        <v>544.6</v>
      </c>
      <c r="AD26" s="12">
        <v>376.6</v>
      </c>
      <c r="AE26" s="12">
        <v>299.39999999999998</v>
      </c>
      <c r="AF26" s="12">
        <v>128.4</v>
      </c>
      <c r="AG26" s="12">
        <v>36.799999999999997</v>
      </c>
      <c r="AH26" s="12">
        <v>17.8</v>
      </c>
      <c r="AI26" s="12">
        <v>17.8</v>
      </c>
      <c r="AJ26" s="12">
        <v>4.2</v>
      </c>
      <c r="AK26" s="12">
        <v>6.8</v>
      </c>
      <c r="AL26" s="12">
        <v>6.2</v>
      </c>
      <c r="AM26" s="12">
        <v>11.4</v>
      </c>
      <c r="AN26" s="12">
        <v>31.2</v>
      </c>
      <c r="AO26" s="12">
        <v>3.6</v>
      </c>
      <c r="AP26" s="12">
        <v>4.8</v>
      </c>
      <c r="AQ26" s="12">
        <v>105.6</v>
      </c>
      <c r="AR26" s="12">
        <v>26</v>
      </c>
      <c r="AS26" s="12">
        <v>2.8</v>
      </c>
      <c r="AT26" s="13">
        <v>3292.0000000000005</v>
      </c>
      <c r="AU26" s="14"/>
      <c r="AW26" s="9" t="s">
        <v>47</v>
      </c>
      <c r="AX26" s="15">
        <f>AX16+BB12</f>
        <v>15786.000000000004</v>
      </c>
      <c r="AY26" s="9">
        <f>AY16+BB13</f>
        <v>2475.1999999999998</v>
      </c>
      <c r="AZ26" s="9">
        <f>AZ16+BB14</f>
        <v>3317.2</v>
      </c>
      <c r="BA26" s="9">
        <f>BA16+BB15</f>
        <v>2081.2000000000003</v>
      </c>
      <c r="BB26" s="9">
        <f>BB16</f>
        <v>3285.7999999999997</v>
      </c>
    </row>
    <row r="27" spans="1:57">
      <c r="A27" s="1" t="s">
        <v>24</v>
      </c>
      <c r="B27" s="12">
        <v>18.2</v>
      </c>
      <c r="C27" s="12">
        <v>32</v>
      </c>
      <c r="D27" s="12">
        <v>13.2</v>
      </c>
      <c r="E27" s="12">
        <v>15.4</v>
      </c>
      <c r="F27" s="12">
        <v>73.400000000000006</v>
      </c>
      <c r="G27" s="12">
        <v>38.6</v>
      </c>
      <c r="H27" s="12">
        <v>60.4</v>
      </c>
      <c r="I27" s="12">
        <v>44</v>
      </c>
      <c r="J27" s="12">
        <v>77.599999999999994</v>
      </c>
      <c r="K27" s="12">
        <v>19.600000000000001</v>
      </c>
      <c r="L27" s="12">
        <v>93.4</v>
      </c>
      <c r="M27" s="12">
        <v>89.6</v>
      </c>
      <c r="N27" s="12">
        <v>30.2</v>
      </c>
      <c r="O27" s="12">
        <v>37.6</v>
      </c>
      <c r="P27" s="12">
        <v>22</v>
      </c>
      <c r="Q27" s="12">
        <v>8.4</v>
      </c>
      <c r="R27" s="12">
        <v>9.6</v>
      </c>
      <c r="S27" s="12">
        <v>11.4</v>
      </c>
      <c r="T27" s="12">
        <v>10.8</v>
      </c>
      <c r="U27" s="12">
        <v>8.6</v>
      </c>
      <c r="V27" s="12">
        <v>11</v>
      </c>
      <c r="W27" s="12">
        <v>3.2</v>
      </c>
      <c r="X27" s="12">
        <v>2.8</v>
      </c>
      <c r="Y27" s="12">
        <v>19.600000000000001</v>
      </c>
      <c r="Z27" s="12">
        <v>12.6</v>
      </c>
      <c r="AA27" s="12">
        <v>516.20000000000005</v>
      </c>
      <c r="AB27" s="12">
        <v>420.2</v>
      </c>
      <c r="AC27" s="12">
        <v>933.8</v>
      </c>
      <c r="AD27" s="12">
        <v>485.4</v>
      </c>
      <c r="AE27" s="12">
        <v>348.6</v>
      </c>
      <c r="AF27" s="12">
        <v>164</v>
      </c>
      <c r="AG27" s="12">
        <v>29.8</v>
      </c>
      <c r="AH27" s="12">
        <v>37.4</v>
      </c>
      <c r="AI27" s="12">
        <v>21.8</v>
      </c>
      <c r="AJ27" s="12">
        <v>9.1999999999999993</v>
      </c>
      <c r="AK27" s="12">
        <v>8.1999999999999993</v>
      </c>
      <c r="AL27" s="12">
        <v>15.2</v>
      </c>
      <c r="AM27" s="12">
        <v>2</v>
      </c>
      <c r="AN27" s="12">
        <v>23.4</v>
      </c>
      <c r="AO27" s="12">
        <v>8.4</v>
      </c>
      <c r="AP27" s="12">
        <v>13.2</v>
      </c>
      <c r="AQ27" s="12">
        <v>44</v>
      </c>
      <c r="AR27" s="12">
        <v>13</v>
      </c>
      <c r="AS27" s="12">
        <v>5.2</v>
      </c>
      <c r="AT27" s="13">
        <v>3862.2</v>
      </c>
      <c r="AU27" s="14"/>
      <c r="AW27" s="9" t="s">
        <v>48</v>
      </c>
      <c r="AX27" s="15">
        <f>AX17+BC12</f>
        <v>21696.799999999999</v>
      </c>
      <c r="AY27" s="9">
        <f>AY17+BC13</f>
        <v>6339.5999999999985</v>
      </c>
      <c r="AZ27" s="9">
        <f>AZ17+BC14</f>
        <v>4790.7999999999975</v>
      </c>
      <c r="BA27" s="9">
        <f>BA17+BC15</f>
        <v>5891.7999999999993</v>
      </c>
      <c r="BB27" s="9">
        <f>BB17+BC16</f>
        <v>3271.7999999999993</v>
      </c>
      <c r="BC27" s="9">
        <f>BC17</f>
        <v>10334.800000000008</v>
      </c>
    </row>
    <row r="28" spans="1:57">
      <c r="A28" s="1" t="s">
        <v>25</v>
      </c>
      <c r="B28" s="12">
        <v>159.19999999999999</v>
      </c>
      <c r="C28" s="12">
        <v>394.4</v>
      </c>
      <c r="D28" s="12">
        <v>247.8</v>
      </c>
      <c r="E28" s="12">
        <v>413.2</v>
      </c>
      <c r="F28" s="12">
        <v>1100.5999999999999</v>
      </c>
      <c r="G28" s="12">
        <v>349</v>
      </c>
      <c r="H28" s="12">
        <v>567.20000000000005</v>
      </c>
      <c r="I28" s="12">
        <v>403.8</v>
      </c>
      <c r="J28" s="12">
        <v>501.6</v>
      </c>
      <c r="K28" s="12">
        <v>351.8</v>
      </c>
      <c r="L28" s="12">
        <v>427</v>
      </c>
      <c r="M28" s="12">
        <v>406.8</v>
      </c>
      <c r="N28" s="12">
        <v>244.6</v>
      </c>
      <c r="O28" s="12">
        <v>221.8</v>
      </c>
      <c r="P28" s="12">
        <v>152.6</v>
      </c>
      <c r="Q28" s="12">
        <v>112.8</v>
      </c>
      <c r="R28" s="12">
        <v>204</v>
      </c>
      <c r="S28" s="12">
        <v>445.8</v>
      </c>
      <c r="T28" s="12">
        <v>286.8</v>
      </c>
      <c r="U28" s="12">
        <v>420.8</v>
      </c>
      <c r="V28" s="12">
        <v>513.4</v>
      </c>
      <c r="W28" s="12">
        <v>296</v>
      </c>
      <c r="X28" s="12">
        <v>237.4</v>
      </c>
      <c r="Y28" s="12">
        <v>546.20000000000005</v>
      </c>
      <c r="Z28" s="12">
        <v>627.4</v>
      </c>
      <c r="AA28" s="12">
        <v>84.8</v>
      </c>
      <c r="AB28" s="12">
        <v>53.6</v>
      </c>
      <c r="AC28" s="12">
        <v>385</v>
      </c>
      <c r="AD28" s="12">
        <v>229.4</v>
      </c>
      <c r="AE28" s="12">
        <v>617</v>
      </c>
      <c r="AF28" s="12">
        <v>720.2</v>
      </c>
      <c r="AG28" s="12">
        <v>403.6</v>
      </c>
      <c r="AH28" s="12">
        <v>535.20000000000005</v>
      </c>
      <c r="AI28" s="12">
        <v>389.4</v>
      </c>
      <c r="AJ28" s="12">
        <v>147.6</v>
      </c>
      <c r="AK28" s="12">
        <v>179.6</v>
      </c>
      <c r="AL28" s="12">
        <v>815.4</v>
      </c>
      <c r="AM28" s="12">
        <v>125.6</v>
      </c>
      <c r="AN28" s="12">
        <v>259.8</v>
      </c>
      <c r="AO28" s="12">
        <v>113.4</v>
      </c>
      <c r="AP28" s="12">
        <v>143.4</v>
      </c>
      <c r="AQ28" s="12">
        <v>519</v>
      </c>
      <c r="AR28" s="12">
        <v>354.8</v>
      </c>
      <c r="AS28" s="12">
        <v>238.8</v>
      </c>
      <c r="AT28" s="13">
        <v>15947.6</v>
      </c>
      <c r="AU28" s="14"/>
      <c r="AW28" s="9" t="s">
        <v>58</v>
      </c>
      <c r="AX28" s="15">
        <f>AX18+BD12</f>
        <v>11824.999999999998</v>
      </c>
      <c r="AY28" s="9">
        <f>AY18+BD13</f>
        <v>945.4</v>
      </c>
      <c r="AZ28" s="9">
        <f>AZ18+BD14</f>
        <v>5069.6000000000004</v>
      </c>
      <c r="BA28" s="9">
        <f>BA18+BD15</f>
        <v>1525.6000000000004</v>
      </c>
      <c r="BB28" s="9">
        <f>BB18+BD16</f>
        <v>1714.5999999999997</v>
      </c>
      <c r="BC28" s="9">
        <f>SUM(BC18,BD17)</f>
        <v>1177.4000000000001</v>
      </c>
      <c r="BD28" s="9">
        <f>BD18</f>
        <v>1047.8</v>
      </c>
      <c r="BE28" s="9">
        <f>SUM(AX22:BD28)</f>
        <v>205685.99999999997</v>
      </c>
    </row>
    <row r="29" spans="1:57">
      <c r="A29" s="1" t="s">
        <v>26</v>
      </c>
      <c r="B29" s="12">
        <v>121.2</v>
      </c>
      <c r="C29" s="12">
        <v>277.60000000000002</v>
      </c>
      <c r="D29" s="12">
        <v>164.6</v>
      </c>
      <c r="E29" s="12">
        <v>237.6</v>
      </c>
      <c r="F29" s="12">
        <v>545.4</v>
      </c>
      <c r="G29" s="12">
        <v>221</v>
      </c>
      <c r="H29" s="12">
        <v>378.8</v>
      </c>
      <c r="I29" s="12">
        <v>297.8</v>
      </c>
      <c r="J29" s="12">
        <v>366</v>
      </c>
      <c r="K29" s="12">
        <v>283</v>
      </c>
      <c r="L29" s="12">
        <v>321.39999999999998</v>
      </c>
      <c r="M29" s="12">
        <v>248.4</v>
      </c>
      <c r="N29" s="12">
        <v>172.4</v>
      </c>
      <c r="O29" s="12">
        <v>179.2</v>
      </c>
      <c r="P29" s="12">
        <v>97.6</v>
      </c>
      <c r="Q29" s="12">
        <v>72.8</v>
      </c>
      <c r="R29" s="12">
        <v>132.4</v>
      </c>
      <c r="S29" s="12">
        <v>232.4</v>
      </c>
      <c r="T29" s="12">
        <v>139.80000000000001</v>
      </c>
      <c r="U29" s="12">
        <v>220.4</v>
      </c>
      <c r="V29" s="12">
        <v>270.39999999999998</v>
      </c>
      <c r="W29" s="12">
        <v>151</v>
      </c>
      <c r="X29" s="12">
        <v>120.8</v>
      </c>
      <c r="Y29" s="12">
        <v>342</v>
      </c>
      <c r="Z29" s="12">
        <v>498.2</v>
      </c>
      <c r="AA29" s="12">
        <v>50.6</v>
      </c>
      <c r="AB29" s="12">
        <v>57.2</v>
      </c>
      <c r="AC29" s="12">
        <v>69.8</v>
      </c>
      <c r="AD29" s="12">
        <v>120</v>
      </c>
      <c r="AE29" s="12">
        <v>626</v>
      </c>
      <c r="AF29" s="12">
        <v>644.20000000000005</v>
      </c>
      <c r="AG29" s="12">
        <v>465.8</v>
      </c>
      <c r="AH29" s="12">
        <v>1096</v>
      </c>
      <c r="AI29" s="12">
        <v>408.8</v>
      </c>
      <c r="AJ29" s="12">
        <v>144.6</v>
      </c>
      <c r="AK29" s="12">
        <v>114.8</v>
      </c>
      <c r="AL29" s="12">
        <v>266.39999999999998</v>
      </c>
      <c r="AM29" s="12">
        <v>68.2</v>
      </c>
      <c r="AN29" s="12">
        <v>134.80000000000001</v>
      </c>
      <c r="AO29" s="12">
        <v>117.2</v>
      </c>
      <c r="AP29" s="12">
        <v>118.6</v>
      </c>
      <c r="AQ29" s="12">
        <v>402.4</v>
      </c>
      <c r="AR29" s="12">
        <v>231.8</v>
      </c>
      <c r="AS29" s="12">
        <v>98</v>
      </c>
      <c r="AT29" s="13">
        <v>11327.399999999998</v>
      </c>
      <c r="AU29" s="14"/>
      <c r="AX29" s="15"/>
    </row>
    <row r="30" spans="1:57">
      <c r="A30" s="1" t="s">
        <v>27</v>
      </c>
      <c r="B30" s="12">
        <v>284</v>
      </c>
      <c r="C30" s="12">
        <v>656.8</v>
      </c>
      <c r="D30" s="12">
        <v>321.60000000000002</v>
      </c>
      <c r="E30" s="12">
        <v>406.8</v>
      </c>
      <c r="F30" s="12">
        <v>1173.2</v>
      </c>
      <c r="G30" s="12">
        <v>357.6</v>
      </c>
      <c r="H30" s="12">
        <v>657.4</v>
      </c>
      <c r="I30" s="12">
        <v>500.4</v>
      </c>
      <c r="J30" s="12">
        <v>634.20000000000005</v>
      </c>
      <c r="K30" s="12">
        <v>491.4</v>
      </c>
      <c r="L30" s="12">
        <v>644.4</v>
      </c>
      <c r="M30" s="12">
        <v>529.79999999999995</v>
      </c>
      <c r="N30" s="12">
        <v>387.8</v>
      </c>
      <c r="O30" s="12">
        <v>397.2</v>
      </c>
      <c r="P30" s="12">
        <v>229.2</v>
      </c>
      <c r="Q30" s="12">
        <v>185</v>
      </c>
      <c r="R30" s="12">
        <v>258.39999999999998</v>
      </c>
      <c r="S30" s="12">
        <v>509</v>
      </c>
      <c r="T30" s="12">
        <v>301.60000000000002</v>
      </c>
      <c r="U30" s="12">
        <v>327.8</v>
      </c>
      <c r="V30" s="12">
        <v>425.4</v>
      </c>
      <c r="W30" s="12">
        <v>234.8</v>
      </c>
      <c r="X30" s="12">
        <v>186.2</v>
      </c>
      <c r="Y30" s="12">
        <v>500.6</v>
      </c>
      <c r="Z30" s="12">
        <v>951.2</v>
      </c>
      <c r="AA30" s="12">
        <v>401.8</v>
      </c>
      <c r="AB30" s="12">
        <v>63.6</v>
      </c>
      <c r="AC30" s="12">
        <v>141.4</v>
      </c>
      <c r="AD30" s="12">
        <v>289.2</v>
      </c>
      <c r="AE30" s="12">
        <v>1783.4</v>
      </c>
      <c r="AF30" s="12">
        <v>1851.4</v>
      </c>
      <c r="AG30" s="12">
        <v>1093.2</v>
      </c>
      <c r="AH30" s="12">
        <v>1989.6</v>
      </c>
      <c r="AI30" s="12">
        <v>1246.8</v>
      </c>
      <c r="AJ30" s="12">
        <v>418.2</v>
      </c>
      <c r="AK30" s="12">
        <v>196.6</v>
      </c>
      <c r="AL30" s="12">
        <v>639.4</v>
      </c>
      <c r="AM30" s="12">
        <v>128.6</v>
      </c>
      <c r="AN30" s="12">
        <v>356</v>
      </c>
      <c r="AO30" s="12">
        <v>295.39999999999998</v>
      </c>
      <c r="AP30" s="12">
        <v>321.60000000000002</v>
      </c>
      <c r="AQ30" s="12">
        <v>1695.6</v>
      </c>
      <c r="AR30" s="12">
        <v>714.2</v>
      </c>
      <c r="AS30" s="12">
        <v>210.4</v>
      </c>
      <c r="AT30" s="13">
        <v>25388.199999999997</v>
      </c>
      <c r="AU30" s="14"/>
      <c r="AX30" s="15"/>
    </row>
    <row r="31" spans="1:57">
      <c r="A31" s="1" t="s">
        <v>28</v>
      </c>
      <c r="B31" s="12">
        <v>143.6</v>
      </c>
      <c r="C31" s="12">
        <v>314.8</v>
      </c>
      <c r="D31" s="12">
        <v>162.6</v>
      </c>
      <c r="E31" s="12">
        <v>250.4</v>
      </c>
      <c r="F31" s="12">
        <v>668.6</v>
      </c>
      <c r="G31" s="12">
        <v>305.39999999999998</v>
      </c>
      <c r="H31" s="12">
        <v>453.6</v>
      </c>
      <c r="I31" s="12">
        <v>358.4</v>
      </c>
      <c r="J31" s="12">
        <v>325.8</v>
      </c>
      <c r="K31" s="12">
        <v>257.8</v>
      </c>
      <c r="L31" s="12">
        <v>421.2</v>
      </c>
      <c r="M31" s="12">
        <v>299.60000000000002</v>
      </c>
      <c r="N31" s="12">
        <v>174.8</v>
      </c>
      <c r="O31" s="12">
        <v>193</v>
      </c>
      <c r="P31" s="12">
        <v>110.4</v>
      </c>
      <c r="Q31" s="12">
        <v>82.4</v>
      </c>
      <c r="R31" s="12">
        <v>103.8</v>
      </c>
      <c r="S31" s="12">
        <v>257.2</v>
      </c>
      <c r="T31" s="12">
        <v>174.4</v>
      </c>
      <c r="U31" s="12">
        <v>178.8</v>
      </c>
      <c r="V31" s="12">
        <v>239.6</v>
      </c>
      <c r="W31" s="12">
        <v>149.4</v>
      </c>
      <c r="X31" s="12">
        <v>103.8</v>
      </c>
      <c r="Y31" s="12">
        <v>347</v>
      </c>
      <c r="Z31" s="12">
        <v>504.4</v>
      </c>
      <c r="AA31" s="12">
        <v>186.4</v>
      </c>
      <c r="AB31" s="12">
        <v>115.4</v>
      </c>
      <c r="AC31" s="12">
        <v>260.60000000000002</v>
      </c>
      <c r="AD31" s="12">
        <v>87.8</v>
      </c>
      <c r="AE31" s="12">
        <v>718</v>
      </c>
      <c r="AF31" s="12">
        <v>834.4</v>
      </c>
      <c r="AG31" s="12">
        <v>404.2</v>
      </c>
      <c r="AH31" s="12">
        <v>655.8</v>
      </c>
      <c r="AI31" s="12">
        <v>479</v>
      </c>
      <c r="AJ31" s="12">
        <v>180</v>
      </c>
      <c r="AK31" s="12">
        <v>99.2</v>
      </c>
      <c r="AL31" s="12">
        <v>320.39999999999998</v>
      </c>
      <c r="AM31" s="12">
        <v>79.2</v>
      </c>
      <c r="AN31" s="12">
        <v>216.4</v>
      </c>
      <c r="AO31" s="12">
        <v>147.80000000000001</v>
      </c>
      <c r="AP31" s="12">
        <v>196.4</v>
      </c>
      <c r="AQ31" s="12">
        <v>551.20000000000005</v>
      </c>
      <c r="AR31" s="12">
        <v>447</v>
      </c>
      <c r="AS31" s="12">
        <v>99</v>
      </c>
      <c r="AT31" s="13">
        <v>12659</v>
      </c>
      <c r="AU31" s="14"/>
      <c r="AX31" s="15"/>
    </row>
    <row r="32" spans="1:57">
      <c r="A32" s="1">
        <v>16</v>
      </c>
      <c r="B32" s="12">
        <v>91.2</v>
      </c>
      <c r="C32" s="12">
        <v>148.80000000000001</v>
      </c>
      <c r="D32" s="12">
        <v>115.6</v>
      </c>
      <c r="E32" s="12">
        <v>226.4</v>
      </c>
      <c r="F32" s="12">
        <v>511.8</v>
      </c>
      <c r="G32" s="12">
        <v>306.8</v>
      </c>
      <c r="H32" s="12">
        <v>509.6</v>
      </c>
      <c r="I32" s="12">
        <v>344.2</v>
      </c>
      <c r="J32" s="12">
        <v>224.6</v>
      </c>
      <c r="K32" s="12">
        <v>205.6</v>
      </c>
      <c r="L32" s="12">
        <v>243.8</v>
      </c>
      <c r="M32" s="12">
        <v>148.6</v>
      </c>
      <c r="N32" s="12">
        <v>82.6</v>
      </c>
      <c r="O32" s="12">
        <v>62.8</v>
      </c>
      <c r="P32" s="12">
        <v>61.8</v>
      </c>
      <c r="Q32" s="12">
        <v>36.200000000000003</v>
      </c>
      <c r="R32" s="12">
        <v>39.799999999999997</v>
      </c>
      <c r="S32" s="12">
        <v>103.2</v>
      </c>
      <c r="T32" s="12">
        <v>67</v>
      </c>
      <c r="U32" s="12">
        <v>67.2</v>
      </c>
      <c r="V32" s="12">
        <v>107.6</v>
      </c>
      <c r="W32" s="12">
        <v>50.8</v>
      </c>
      <c r="X32" s="12">
        <v>49.2</v>
      </c>
      <c r="Y32" s="12">
        <v>296.2</v>
      </c>
      <c r="Z32" s="12">
        <v>394</v>
      </c>
      <c r="AA32" s="12">
        <v>572.4</v>
      </c>
      <c r="AB32" s="12">
        <v>479.6</v>
      </c>
      <c r="AC32" s="12">
        <v>1950.8</v>
      </c>
      <c r="AD32" s="12">
        <v>892.2</v>
      </c>
      <c r="AE32" s="12">
        <v>48.8</v>
      </c>
      <c r="AF32" s="12">
        <v>345.4</v>
      </c>
      <c r="AG32" s="12">
        <v>421.8</v>
      </c>
      <c r="AH32" s="12">
        <v>578.4</v>
      </c>
      <c r="AI32" s="12">
        <v>379</v>
      </c>
      <c r="AJ32" s="12">
        <v>124.6</v>
      </c>
      <c r="AK32" s="12">
        <v>41.6</v>
      </c>
      <c r="AL32" s="12">
        <v>115.2</v>
      </c>
      <c r="AM32" s="12">
        <v>31.2</v>
      </c>
      <c r="AN32" s="12">
        <v>67</v>
      </c>
      <c r="AO32" s="12">
        <v>107.8</v>
      </c>
      <c r="AP32" s="12">
        <v>131.4</v>
      </c>
      <c r="AQ32" s="12">
        <v>222</v>
      </c>
      <c r="AR32" s="12">
        <v>337.8</v>
      </c>
      <c r="AS32" s="12">
        <v>40.799999999999997</v>
      </c>
      <c r="AT32" s="13">
        <v>11383.199999999997</v>
      </c>
      <c r="AU32" s="14"/>
      <c r="AX32" s="15"/>
    </row>
    <row r="33" spans="1:50">
      <c r="A33" s="1">
        <v>24</v>
      </c>
      <c r="B33" s="12">
        <v>84.4</v>
      </c>
      <c r="C33" s="12">
        <v>107</v>
      </c>
      <c r="D33" s="12">
        <v>60.2</v>
      </c>
      <c r="E33" s="12">
        <v>100.6</v>
      </c>
      <c r="F33" s="12">
        <v>266.2</v>
      </c>
      <c r="G33" s="12">
        <v>133.4</v>
      </c>
      <c r="H33" s="12">
        <v>228.6</v>
      </c>
      <c r="I33" s="12">
        <v>177.8</v>
      </c>
      <c r="J33" s="12">
        <v>123</v>
      </c>
      <c r="K33" s="12">
        <v>97.8</v>
      </c>
      <c r="L33" s="12">
        <v>180.4</v>
      </c>
      <c r="M33" s="12">
        <v>109.2</v>
      </c>
      <c r="N33" s="12">
        <v>51</v>
      </c>
      <c r="O33" s="12">
        <v>44.8</v>
      </c>
      <c r="P33" s="12">
        <v>33.200000000000003</v>
      </c>
      <c r="Q33" s="12">
        <v>23.6</v>
      </c>
      <c r="R33" s="12">
        <v>26.8</v>
      </c>
      <c r="S33" s="12">
        <v>49.2</v>
      </c>
      <c r="T33" s="12">
        <v>46.6</v>
      </c>
      <c r="U33" s="12">
        <v>37</v>
      </c>
      <c r="V33" s="12">
        <v>54.4</v>
      </c>
      <c r="W33" s="12">
        <v>18.399999999999999</v>
      </c>
      <c r="X33" s="12">
        <v>23.8</v>
      </c>
      <c r="Y33" s="12">
        <v>115.6</v>
      </c>
      <c r="Z33" s="12">
        <v>175.4</v>
      </c>
      <c r="AA33" s="12">
        <v>603.79999999999995</v>
      </c>
      <c r="AB33" s="12">
        <v>478.8</v>
      </c>
      <c r="AC33" s="12">
        <v>2039.2</v>
      </c>
      <c r="AD33" s="12">
        <v>870.2</v>
      </c>
      <c r="AE33" s="12">
        <v>298</v>
      </c>
      <c r="AF33" s="12">
        <v>54.8</v>
      </c>
      <c r="AG33" s="12">
        <v>257.8</v>
      </c>
      <c r="AH33" s="12">
        <v>465.6</v>
      </c>
      <c r="AI33" s="12">
        <v>255.2</v>
      </c>
      <c r="AJ33" s="12">
        <v>119.2</v>
      </c>
      <c r="AK33" s="12">
        <v>19.600000000000001</v>
      </c>
      <c r="AL33" s="12">
        <v>50</v>
      </c>
      <c r="AM33" s="12">
        <v>14.2</v>
      </c>
      <c r="AN33" s="12">
        <v>55</v>
      </c>
      <c r="AO33" s="12">
        <v>77.8</v>
      </c>
      <c r="AP33" s="12">
        <v>155</v>
      </c>
      <c r="AQ33" s="12">
        <v>165.4</v>
      </c>
      <c r="AR33" s="12">
        <v>176.6</v>
      </c>
      <c r="AS33" s="12">
        <v>16.2</v>
      </c>
      <c r="AT33" s="13">
        <v>8540.8000000000011</v>
      </c>
      <c r="AU33" s="14"/>
      <c r="AX33" s="15"/>
    </row>
    <row r="34" spans="1:50">
      <c r="A34" s="1" t="s">
        <v>29</v>
      </c>
      <c r="B34" s="12">
        <v>19.600000000000001</v>
      </c>
      <c r="C34" s="12">
        <v>34.4</v>
      </c>
      <c r="D34" s="12">
        <v>17.600000000000001</v>
      </c>
      <c r="E34" s="12">
        <v>25</v>
      </c>
      <c r="F34" s="12">
        <v>90</v>
      </c>
      <c r="G34" s="12">
        <v>25.6</v>
      </c>
      <c r="H34" s="12">
        <v>45.2</v>
      </c>
      <c r="I34" s="12">
        <v>46.4</v>
      </c>
      <c r="J34" s="12">
        <v>36.200000000000003</v>
      </c>
      <c r="K34" s="12">
        <v>23.4</v>
      </c>
      <c r="L34" s="12">
        <v>30.8</v>
      </c>
      <c r="M34" s="12">
        <v>43.4</v>
      </c>
      <c r="N34" s="12">
        <v>15.6</v>
      </c>
      <c r="O34" s="12">
        <v>15</v>
      </c>
      <c r="P34" s="12">
        <v>14</v>
      </c>
      <c r="Q34" s="12">
        <v>6</v>
      </c>
      <c r="R34" s="12">
        <v>10</v>
      </c>
      <c r="S34" s="12">
        <v>17.8</v>
      </c>
      <c r="T34" s="12">
        <v>26</v>
      </c>
      <c r="U34" s="12">
        <v>19.8</v>
      </c>
      <c r="V34" s="12">
        <v>22.6</v>
      </c>
      <c r="W34" s="12">
        <v>12.8</v>
      </c>
      <c r="X34" s="12">
        <v>10.8</v>
      </c>
      <c r="Y34" s="12">
        <v>33.799999999999997</v>
      </c>
      <c r="Z34" s="12">
        <v>38</v>
      </c>
      <c r="AA34" s="12">
        <v>340.4</v>
      </c>
      <c r="AB34" s="12">
        <v>286</v>
      </c>
      <c r="AC34" s="12">
        <v>1227</v>
      </c>
      <c r="AD34" s="12">
        <v>346.8</v>
      </c>
      <c r="AE34" s="12">
        <v>356.8</v>
      </c>
      <c r="AF34" s="12">
        <v>251.6</v>
      </c>
      <c r="AG34" s="12">
        <v>20.6</v>
      </c>
      <c r="AH34" s="12">
        <v>66.400000000000006</v>
      </c>
      <c r="AI34" s="12">
        <v>57.2</v>
      </c>
      <c r="AJ34" s="12">
        <v>40.799999999999997</v>
      </c>
      <c r="AK34" s="12">
        <v>9.4</v>
      </c>
      <c r="AL34" s="12">
        <v>27</v>
      </c>
      <c r="AM34" s="12">
        <v>5.6</v>
      </c>
      <c r="AN34" s="12">
        <v>26.2</v>
      </c>
      <c r="AO34" s="12">
        <v>22</v>
      </c>
      <c r="AP34" s="12">
        <v>62.4</v>
      </c>
      <c r="AQ34" s="12">
        <v>90</v>
      </c>
      <c r="AR34" s="12">
        <v>71.400000000000006</v>
      </c>
      <c r="AS34" s="12">
        <v>8.1999999999999993</v>
      </c>
      <c r="AT34" s="13">
        <v>3995.6</v>
      </c>
      <c r="AU34" s="14"/>
      <c r="AX34" s="15"/>
    </row>
    <row r="35" spans="1:50">
      <c r="A35" s="1" t="s">
        <v>30</v>
      </c>
      <c r="B35" s="12">
        <v>37</v>
      </c>
      <c r="C35" s="12">
        <v>57.2</v>
      </c>
      <c r="D35" s="12">
        <v>12.4</v>
      </c>
      <c r="E35" s="12">
        <v>20.399999999999999</v>
      </c>
      <c r="F35" s="12">
        <v>67.599999999999994</v>
      </c>
      <c r="G35" s="12">
        <v>23</v>
      </c>
      <c r="H35" s="12">
        <v>40.4</v>
      </c>
      <c r="I35" s="12">
        <v>36.200000000000003</v>
      </c>
      <c r="J35" s="12">
        <v>55.6</v>
      </c>
      <c r="K35" s="12">
        <v>43.2</v>
      </c>
      <c r="L35" s="12">
        <v>54.6</v>
      </c>
      <c r="M35" s="12">
        <v>51.6</v>
      </c>
      <c r="N35" s="12">
        <v>22.8</v>
      </c>
      <c r="O35" s="12">
        <v>25.2</v>
      </c>
      <c r="P35" s="12">
        <v>15.6</v>
      </c>
      <c r="Q35" s="12">
        <v>13.2</v>
      </c>
      <c r="R35" s="12">
        <v>14.4</v>
      </c>
      <c r="S35" s="12">
        <v>19</v>
      </c>
      <c r="T35" s="12">
        <v>25.2</v>
      </c>
      <c r="U35" s="12">
        <v>15.6</v>
      </c>
      <c r="V35" s="12">
        <v>20.6</v>
      </c>
      <c r="W35" s="12">
        <v>7.8</v>
      </c>
      <c r="X35" s="12">
        <v>7.2</v>
      </c>
      <c r="Y35" s="12">
        <v>18.8</v>
      </c>
      <c r="Z35" s="12">
        <v>31.4</v>
      </c>
      <c r="AA35" s="12">
        <v>446.8</v>
      </c>
      <c r="AB35" s="12">
        <v>430.4</v>
      </c>
      <c r="AC35" s="12">
        <v>2381.4</v>
      </c>
      <c r="AD35" s="12">
        <v>530.6</v>
      </c>
      <c r="AE35" s="12">
        <v>481.2</v>
      </c>
      <c r="AF35" s="12">
        <v>430.4</v>
      </c>
      <c r="AG35" s="12">
        <v>61</v>
      </c>
      <c r="AH35" s="12">
        <v>42.4</v>
      </c>
      <c r="AI35" s="12">
        <v>77.2</v>
      </c>
      <c r="AJ35" s="12">
        <v>72.400000000000006</v>
      </c>
      <c r="AK35" s="12">
        <v>12.8</v>
      </c>
      <c r="AL35" s="12">
        <v>28</v>
      </c>
      <c r="AM35" s="12">
        <v>9.6</v>
      </c>
      <c r="AN35" s="12">
        <v>40</v>
      </c>
      <c r="AO35" s="12">
        <v>41.2</v>
      </c>
      <c r="AP35" s="12">
        <v>121.8</v>
      </c>
      <c r="AQ35" s="12">
        <v>85.6</v>
      </c>
      <c r="AR35" s="12">
        <v>81</v>
      </c>
      <c r="AS35" s="12">
        <v>8</v>
      </c>
      <c r="AT35" s="13">
        <v>6117.8</v>
      </c>
      <c r="AU35" s="14"/>
      <c r="AX35" s="15"/>
    </row>
    <row r="36" spans="1:50">
      <c r="A36" s="1" t="s">
        <v>31</v>
      </c>
      <c r="B36" s="12">
        <v>23.8</v>
      </c>
      <c r="C36" s="12">
        <v>48.4</v>
      </c>
      <c r="D36" s="12">
        <v>16</v>
      </c>
      <c r="E36" s="12">
        <v>19</v>
      </c>
      <c r="F36" s="12">
        <v>96</v>
      </c>
      <c r="G36" s="12">
        <v>16.600000000000001</v>
      </c>
      <c r="H36" s="12">
        <v>36.200000000000003</v>
      </c>
      <c r="I36" s="12">
        <v>35.4</v>
      </c>
      <c r="J36" s="12">
        <v>44.6</v>
      </c>
      <c r="K36" s="12">
        <v>29</v>
      </c>
      <c r="L36" s="12">
        <v>51.2</v>
      </c>
      <c r="M36" s="12">
        <v>57</v>
      </c>
      <c r="N36" s="12">
        <v>25.8</v>
      </c>
      <c r="O36" s="12">
        <v>30.8</v>
      </c>
      <c r="P36" s="12">
        <v>17.600000000000001</v>
      </c>
      <c r="Q36" s="12">
        <v>15.6</v>
      </c>
      <c r="R36" s="12">
        <v>21.4</v>
      </c>
      <c r="S36" s="12">
        <v>33.4</v>
      </c>
      <c r="T36" s="12">
        <v>32.799999999999997</v>
      </c>
      <c r="U36" s="12">
        <v>22.8</v>
      </c>
      <c r="V36" s="12">
        <v>23</v>
      </c>
      <c r="W36" s="12">
        <v>12.2</v>
      </c>
      <c r="X36" s="12">
        <v>10</v>
      </c>
      <c r="Y36" s="12">
        <v>22.2</v>
      </c>
      <c r="Z36" s="12">
        <v>24.6</v>
      </c>
      <c r="AA36" s="12">
        <v>356.6</v>
      </c>
      <c r="AB36" s="12">
        <v>299.39999999999998</v>
      </c>
      <c r="AC36" s="12">
        <v>1417.6</v>
      </c>
      <c r="AD36" s="12">
        <v>440.2</v>
      </c>
      <c r="AE36" s="12">
        <v>348.2</v>
      </c>
      <c r="AF36" s="12">
        <v>275</v>
      </c>
      <c r="AG36" s="12">
        <v>64.8</v>
      </c>
      <c r="AH36" s="12">
        <v>114.6</v>
      </c>
      <c r="AI36" s="12">
        <v>20.2</v>
      </c>
      <c r="AJ36" s="12">
        <v>38</v>
      </c>
      <c r="AK36" s="12">
        <v>17.2</v>
      </c>
      <c r="AL36" s="12">
        <v>37.6</v>
      </c>
      <c r="AM36" s="12">
        <v>7.4</v>
      </c>
      <c r="AN36" s="12">
        <v>33.799999999999997</v>
      </c>
      <c r="AO36" s="12">
        <v>34.200000000000003</v>
      </c>
      <c r="AP36" s="12">
        <v>118.2</v>
      </c>
      <c r="AQ36" s="12">
        <v>157.19999999999999</v>
      </c>
      <c r="AR36" s="12">
        <v>113</v>
      </c>
      <c r="AS36" s="12">
        <v>10.4</v>
      </c>
      <c r="AT36" s="13">
        <v>4668.9999999999991</v>
      </c>
      <c r="AU36" s="14"/>
      <c r="AX36" s="15"/>
    </row>
    <row r="37" spans="1:50">
      <c r="A37" s="1" t="s">
        <v>32</v>
      </c>
      <c r="B37" s="12">
        <v>8.4</v>
      </c>
      <c r="C37" s="12">
        <v>18.2</v>
      </c>
      <c r="D37" s="12">
        <v>6</v>
      </c>
      <c r="E37" s="12">
        <v>5.4</v>
      </c>
      <c r="F37" s="12">
        <v>12.6</v>
      </c>
      <c r="G37" s="12">
        <v>5.4</v>
      </c>
      <c r="H37" s="12">
        <v>12.6</v>
      </c>
      <c r="I37" s="12">
        <v>10.6</v>
      </c>
      <c r="J37" s="12">
        <v>23.4</v>
      </c>
      <c r="K37" s="12">
        <v>6.4</v>
      </c>
      <c r="L37" s="12">
        <v>12.4</v>
      </c>
      <c r="M37" s="12">
        <v>11.4</v>
      </c>
      <c r="N37" s="12">
        <v>4.5999999999999996</v>
      </c>
      <c r="O37" s="12">
        <v>10.6</v>
      </c>
      <c r="P37" s="12">
        <v>4.4000000000000004</v>
      </c>
      <c r="Q37" s="12">
        <v>3.2</v>
      </c>
      <c r="R37" s="12">
        <v>4.2</v>
      </c>
      <c r="S37" s="12">
        <v>8</v>
      </c>
      <c r="T37" s="12">
        <v>11.6</v>
      </c>
      <c r="U37" s="12">
        <v>8.4</v>
      </c>
      <c r="V37" s="12">
        <v>13</v>
      </c>
      <c r="W37" s="12">
        <v>3.2</v>
      </c>
      <c r="X37" s="12">
        <v>3.8</v>
      </c>
      <c r="Y37" s="12">
        <v>4.4000000000000004</v>
      </c>
      <c r="Z37" s="12">
        <v>8.6</v>
      </c>
      <c r="AA37" s="12">
        <v>116.6</v>
      </c>
      <c r="AB37" s="12">
        <v>96.8</v>
      </c>
      <c r="AC37" s="12">
        <v>472.4</v>
      </c>
      <c r="AD37" s="12">
        <v>182</v>
      </c>
      <c r="AE37" s="12">
        <v>106.6</v>
      </c>
      <c r="AF37" s="12">
        <v>108.4</v>
      </c>
      <c r="AG37" s="12">
        <v>40.799999999999997</v>
      </c>
      <c r="AH37" s="12">
        <v>79</v>
      </c>
      <c r="AI37" s="12">
        <v>38.4</v>
      </c>
      <c r="AJ37" s="12">
        <v>6.4</v>
      </c>
      <c r="AK37" s="12">
        <v>2.2000000000000002</v>
      </c>
      <c r="AL37" s="12">
        <v>5.2</v>
      </c>
      <c r="AM37" s="12">
        <v>4.5999999999999996</v>
      </c>
      <c r="AN37" s="12">
        <v>18.2</v>
      </c>
      <c r="AO37" s="12">
        <v>14</v>
      </c>
      <c r="AP37" s="12">
        <v>60.6</v>
      </c>
      <c r="AQ37" s="12">
        <v>89.4</v>
      </c>
      <c r="AR37" s="12">
        <v>42.4</v>
      </c>
      <c r="AS37" s="12">
        <v>2.6</v>
      </c>
      <c r="AT37" s="13">
        <v>1707.4</v>
      </c>
      <c r="AU37" s="14"/>
      <c r="AX37" s="15"/>
    </row>
    <row r="38" spans="1:50">
      <c r="A38" s="1" t="s">
        <v>33</v>
      </c>
      <c r="B38" s="12">
        <v>5</v>
      </c>
      <c r="C38" s="12">
        <v>8.4</v>
      </c>
      <c r="D38" s="12">
        <v>7.6</v>
      </c>
      <c r="E38" s="12">
        <v>6</v>
      </c>
      <c r="F38" s="12">
        <v>33.200000000000003</v>
      </c>
      <c r="G38" s="12">
        <v>5.6</v>
      </c>
      <c r="H38" s="12">
        <v>15.4</v>
      </c>
      <c r="I38" s="12">
        <v>15.8</v>
      </c>
      <c r="J38" s="12">
        <v>18.600000000000001</v>
      </c>
      <c r="K38" s="12">
        <v>60.2</v>
      </c>
      <c r="L38" s="12">
        <v>55.8</v>
      </c>
      <c r="M38" s="12">
        <v>131.19999999999999</v>
      </c>
      <c r="N38" s="12">
        <v>27.6</v>
      </c>
      <c r="O38" s="12">
        <v>70.599999999999994</v>
      </c>
      <c r="P38" s="12">
        <v>26</v>
      </c>
      <c r="Q38" s="12">
        <v>15.6</v>
      </c>
      <c r="R38" s="12">
        <v>17.600000000000001</v>
      </c>
      <c r="S38" s="12">
        <v>21.8</v>
      </c>
      <c r="T38" s="12">
        <v>3.2</v>
      </c>
      <c r="U38" s="12">
        <v>3.4</v>
      </c>
      <c r="V38" s="12">
        <v>3.2</v>
      </c>
      <c r="W38" s="12">
        <v>0.6</v>
      </c>
      <c r="X38" s="12">
        <v>0.4</v>
      </c>
      <c r="Y38" s="12">
        <v>6.6</v>
      </c>
      <c r="Z38" s="12">
        <v>7</v>
      </c>
      <c r="AA38" s="12">
        <v>149.19999999999999</v>
      </c>
      <c r="AB38" s="12">
        <v>95</v>
      </c>
      <c r="AC38" s="12">
        <v>227.4</v>
      </c>
      <c r="AD38" s="12">
        <v>103.8</v>
      </c>
      <c r="AE38" s="12">
        <v>39.6</v>
      </c>
      <c r="AF38" s="12">
        <v>22</v>
      </c>
      <c r="AG38" s="12">
        <v>11</v>
      </c>
      <c r="AH38" s="12">
        <v>11.2</v>
      </c>
      <c r="AI38" s="12">
        <v>17.2</v>
      </c>
      <c r="AJ38" s="12">
        <v>3.2</v>
      </c>
      <c r="AK38" s="12">
        <v>6.2</v>
      </c>
      <c r="AL38" s="12">
        <v>64.599999999999994</v>
      </c>
      <c r="AM38" s="12">
        <v>0.6</v>
      </c>
      <c r="AN38" s="12">
        <v>4</v>
      </c>
      <c r="AO38" s="12">
        <v>1.6</v>
      </c>
      <c r="AP38" s="12">
        <v>3.8</v>
      </c>
      <c r="AQ38" s="12">
        <v>16.8</v>
      </c>
      <c r="AR38" s="12">
        <v>4.5999999999999996</v>
      </c>
      <c r="AS38" s="12">
        <v>79.2</v>
      </c>
      <c r="AT38" s="13">
        <v>1427.3999999999999</v>
      </c>
      <c r="AU38" s="14"/>
      <c r="AX38" s="15"/>
    </row>
    <row r="39" spans="1:50">
      <c r="A39" s="1" t="s">
        <v>34</v>
      </c>
      <c r="B39" s="12">
        <v>11.4</v>
      </c>
      <c r="C39" s="12">
        <v>17.600000000000001</v>
      </c>
      <c r="D39" s="12">
        <v>8.4</v>
      </c>
      <c r="E39" s="12">
        <v>10.199999999999999</v>
      </c>
      <c r="F39" s="12">
        <v>87.8</v>
      </c>
      <c r="G39" s="12">
        <v>12.2</v>
      </c>
      <c r="H39" s="12">
        <v>21.6</v>
      </c>
      <c r="I39" s="12">
        <v>23.4</v>
      </c>
      <c r="J39" s="12">
        <v>31.6</v>
      </c>
      <c r="K39" s="12">
        <v>69.599999999999994</v>
      </c>
      <c r="L39" s="12">
        <v>92.8</v>
      </c>
      <c r="M39" s="12">
        <v>491.4</v>
      </c>
      <c r="N39" s="12">
        <v>39.200000000000003</v>
      </c>
      <c r="O39" s="12">
        <v>118.8</v>
      </c>
      <c r="P39" s="12">
        <v>45.2</v>
      </c>
      <c r="Q39" s="12">
        <v>29.2</v>
      </c>
      <c r="R39" s="12">
        <v>32.6</v>
      </c>
      <c r="S39" s="12">
        <v>65.400000000000006</v>
      </c>
      <c r="T39" s="12">
        <v>13.6</v>
      </c>
      <c r="U39" s="12">
        <v>9</v>
      </c>
      <c r="V39" s="12">
        <v>5.6</v>
      </c>
      <c r="W39" s="12">
        <v>2.2000000000000002</v>
      </c>
      <c r="X39" s="12">
        <v>1.2</v>
      </c>
      <c r="Y39" s="12">
        <v>9</v>
      </c>
      <c r="Z39" s="12">
        <v>15.2</v>
      </c>
      <c r="AA39" s="12">
        <v>671.4</v>
      </c>
      <c r="AB39" s="12">
        <v>254.6</v>
      </c>
      <c r="AC39" s="12">
        <v>658.2</v>
      </c>
      <c r="AD39" s="12">
        <v>296.8</v>
      </c>
      <c r="AE39" s="12">
        <v>110.6</v>
      </c>
      <c r="AF39" s="12">
        <v>52.6</v>
      </c>
      <c r="AG39" s="12">
        <v>24.6</v>
      </c>
      <c r="AH39" s="12">
        <v>32.799999999999997</v>
      </c>
      <c r="AI39" s="12">
        <v>41.2</v>
      </c>
      <c r="AJ39" s="12">
        <v>6.6</v>
      </c>
      <c r="AK39" s="12">
        <v>73.2</v>
      </c>
      <c r="AL39" s="12">
        <v>24.6</v>
      </c>
      <c r="AM39" s="12">
        <v>2.2000000000000002</v>
      </c>
      <c r="AN39" s="12">
        <v>11.4</v>
      </c>
      <c r="AO39" s="12">
        <v>5.2</v>
      </c>
      <c r="AP39" s="12">
        <v>8</v>
      </c>
      <c r="AQ39" s="12">
        <v>111</v>
      </c>
      <c r="AR39" s="12">
        <v>15.2</v>
      </c>
      <c r="AS39" s="12">
        <v>27</v>
      </c>
      <c r="AT39" s="13">
        <v>3691.3999999999987</v>
      </c>
      <c r="AU39" s="14"/>
      <c r="AX39" s="15"/>
    </row>
    <row r="40" spans="1:50">
      <c r="A40" s="1" t="s">
        <v>35</v>
      </c>
      <c r="B40" s="12">
        <v>4</v>
      </c>
      <c r="C40" s="12">
        <v>2.6</v>
      </c>
      <c r="D40" s="12">
        <v>2.2000000000000002</v>
      </c>
      <c r="E40" s="12">
        <v>3.4</v>
      </c>
      <c r="F40" s="12">
        <v>14.4</v>
      </c>
      <c r="G40" s="12">
        <v>2.4</v>
      </c>
      <c r="H40" s="12">
        <v>15.4</v>
      </c>
      <c r="I40" s="12">
        <v>9</v>
      </c>
      <c r="J40" s="12">
        <v>18</v>
      </c>
      <c r="K40" s="12">
        <v>4.5999999999999996</v>
      </c>
      <c r="L40" s="12">
        <v>4.5999999999999996</v>
      </c>
      <c r="M40" s="12">
        <v>68.400000000000006</v>
      </c>
      <c r="N40" s="12">
        <v>5.2</v>
      </c>
      <c r="O40" s="12">
        <v>2.8</v>
      </c>
      <c r="P40" s="12">
        <v>2.6</v>
      </c>
      <c r="Q40" s="12">
        <v>2</v>
      </c>
      <c r="R40" s="12">
        <v>3</v>
      </c>
      <c r="S40" s="12">
        <v>4.4000000000000004</v>
      </c>
      <c r="T40" s="12">
        <v>23</v>
      </c>
      <c r="U40" s="12">
        <v>11.2</v>
      </c>
      <c r="V40" s="12">
        <v>26.8</v>
      </c>
      <c r="W40" s="12">
        <v>5</v>
      </c>
      <c r="X40" s="12">
        <v>4.4000000000000004</v>
      </c>
      <c r="Y40" s="12">
        <v>14.4</v>
      </c>
      <c r="Z40" s="12">
        <v>3.2</v>
      </c>
      <c r="AA40" s="12">
        <v>109.8</v>
      </c>
      <c r="AB40" s="12">
        <v>64.400000000000006</v>
      </c>
      <c r="AC40" s="12">
        <v>137.80000000000001</v>
      </c>
      <c r="AD40" s="12">
        <v>70.400000000000006</v>
      </c>
      <c r="AE40" s="12">
        <v>28.6</v>
      </c>
      <c r="AF40" s="12">
        <v>13.2</v>
      </c>
      <c r="AG40" s="12">
        <v>6</v>
      </c>
      <c r="AH40" s="12">
        <v>9</v>
      </c>
      <c r="AI40" s="12">
        <v>10.199999999999999</v>
      </c>
      <c r="AJ40" s="12">
        <v>2.8</v>
      </c>
      <c r="AK40" s="12">
        <v>0.6</v>
      </c>
      <c r="AL40" s="12">
        <v>1.2</v>
      </c>
      <c r="AM40" s="12">
        <v>5.4</v>
      </c>
      <c r="AN40" s="12">
        <v>31.4</v>
      </c>
      <c r="AO40" s="12">
        <v>2.8</v>
      </c>
      <c r="AP40" s="12">
        <v>1.6</v>
      </c>
      <c r="AQ40" s="12">
        <v>32.6</v>
      </c>
      <c r="AR40" s="12">
        <v>7.6</v>
      </c>
      <c r="AS40" s="12">
        <v>0.8</v>
      </c>
      <c r="AT40" s="13">
        <v>793.2</v>
      </c>
      <c r="AU40" s="14"/>
      <c r="AX40" s="15"/>
    </row>
    <row r="41" spans="1:50">
      <c r="A41" s="1" t="s">
        <v>36</v>
      </c>
      <c r="B41" s="12">
        <v>42.6</v>
      </c>
      <c r="C41" s="12">
        <v>46.8</v>
      </c>
      <c r="D41" s="12">
        <v>10.4</v>
      </c>
      <c r="E41" s="12">
        <v>8.4</v>
      </c>
      <c r="F41" s="12">
        <v>73</v>
      </c>
      <c r="G41" s="12">
        <v>31.2</v>
      </c>
      <c r="H41" s="12">
        <v>112.6</v>
      </c>
      <c r="I41" s="12">
        <v>47.6</v>
      </c>
      <c r="J41" s="12">
        <v>84</v>
      </c>
      <c r="K41" s="12">
        <v>9.1999999999999993</v>
      </c>
      <c r="L41" s="12">
        <v>56</v>
      </c>
      <c r="M41" s="12">
        <v>147.6</v>
      </c>
      <c r="N41" s="12">
        <v>26.6</v>
      </c>
      <c r="O41" s="12">
        <v>27.8</v>
      </c>
      <c r="P41" s="12">
        <v>31</v>
      </c>
      <c r="Q41" s="12">
        <v>14.8</v>
      </c>
      <c r="R41" s="12">
        <v>13</v>
      </c>
      <c r="S41" s="12">
        <v>29.8</v>
      </c>
      <c r="T41" s="12">
        <v>241.2</v>
      </c>
      <c r="U41" s="12">
        <v>83.2</v>
      </c>
      <c r="V41" s="12">
        <v>122.2</v>
      </c>
      <c r="W41" s="12">
        <v>26.4</v>
      </c>
      <c r="X41" s="12">
        <v>12.8</v>
      </c>
      <c r="Y41" s="12">
        <v>41.8</v>
      </c>
      <c r="Z41" s="12">
        <v>30.6</v>
      </c>
      <c r="AA41" s="12">
        <v>243</v>
      </c>
      <c r="AB41" s="12">
        <v>128.80000000000001</v>
      </c>
      <c r="AC41" s="12">
        <v>395.6</v>
      </c>
      <c r="AD41" s="12">
        <v>226.2</v>
      </c>
      <c r="AE41" s="12">
        <v>72</v>
      </c>
      <c r="AF41" s="12">
        <v>71.400000000000006</v>
      </c>
      <c r="AG41" s="12">
        <v>22.4</v>
      </c>
      <c r="AH41" s="12">
        <v>44</v>
      </c>
      <c r="AI41" s="12">
        <v>36</v>
      </c>
      <c r="AJ41" s="12">
        <v>21.4</v>
      </c>
      <c r="AK41" s="12">
        <v>6</v>
      </c>
      <c r="AL41" s="12">
        <v>11</v>
      </c>
      <c r="AM41" s="12">
        <v>30.6</v>
      </c>
      <c r="AN41" s="12">
        <v>19.2</v>
      </c>
      <c r="AO41" s="12">
        <v>18.8</v>
      </c>
      <c r="AP41" s="12">
        <v>15</v>
      </c>
      <c r="AQ41" s="12">
        <v>96</v>
      </c>
      <c r="AR41" s="12">
        <v>20.399999999999999</v>
      </c>
      <c r="AS41" s="12">
        <v>4.2</v>
      </c>
      <c r="AT41" s="13">
        <v>2852.6</v>
      </c>
      <c r="AU41" s="14"/>
      <c r="AX41" s="15"/>
    </row>
    <row r="42" spans="1:50">
      <c r="A42" s="1" t="s">
        <v>53</v>
      </c>
      <c r="B42" s="12">
        <v>6.6</v>
      </c>
      <c r="C42" s="12">
        <v>14.6</v>
      </c>
      <c r="D42" s="12">
        <v>4</v>
      </c>
      <c r="E42" s="12">
        <v>3.8</v>
      </c>
      <c r="F42" s="12">
        <v>12</v>
      </c>
      <c r="G42" s="12">
        <v>3.8</v>
      </c>
      <c r="H42" s="12">
        <v>9</v>
      </c>
      <c r="I42" s="12">
        <v>6.6</v>
      </c>
      <c r="J42" s="12">
        <v>12</v>
      </c>
      <c r="K42" s="12">
        <v>6</v>
      </c>
      <c r="L42" s="12">
        <v>9.8000000000000007</v>
      </c>
      <c r="M42" s="12">
        <v>14.8</v>
      </c>
      <c r="N42" s="12">
        <v>6.6</v>
      </c>
      <c r="O42" s="12">
        <v>6.6</v>
      </c>
      <c r="P42" s="12">
        <v>2.8</v>
      </c>
      <c r="Q42" s="12">
        <v>5.8</v>
      </c>
      <c r="R42" s="12">
        <v>5.4</v>
      </c>
      <c r="S42" s="12">
        <v>3.8</v>
      </c>
      <c r="T42" s="12">
        <v>12</v>
      </c>
      <c r="U42" s="12">
        <v>5.8</v>
      </c>
      <c r="V42" s="12">
        <v>11.2</v>
      </c>
      <c r="W42" s="12">
        <v>4.5999999999999996</v>
      </c>
      <c r="X42" s="12">
        <v>1.4</v>
      </c>
      <c r="Y42" s="12">
        <v>4.5999999999999996</v>
      </c>
      <c r="Z42" s="12">
        <v>7.2</v>
      </c>
      <c r="AA42" s="12">
        <v>95.6</v>
      </c>
      <c r="AB42" s="12">
        <v>87.8</v>
      </c>
      <c r="AC42" s="12">
        <v>320.8</v>
      </c>
      <c r="AD42" s="12">
        <v>128.6</v>
      </c>
      <c r="AE42" s="12">
        <v>87.2</v>
      </c>
      <c r="AF42" s="12">
        <v>78.8</v>
      </c>
      <c r="AG42" s="12">
        <v>25.2</v>
      </c>
      <c r="AH42" s="12">
        <v>49.4</v>
      </c>
      <c r="AI42" s="12">
        <v>39.200000000000003</v>
      </c>
      <c r="AJ42" s="12">
        <v>10.8</v>
      </c>
      <c r="AK42" s="12">
        <v>4.8</v>
      </c>
      <c r="AL42" s="12">
        <v>4.8</v>
      </c>
      <c r="AM42" s="12">
        <v>3.4</v>
      </c>
      <c r="AN42" s="12">
        <v>16.399999999999999</v>
      </c>
      <c r="AO42" s="12">
        <v>8.4</v>
      </c>
      <c r="AP42" s="12">
        <v>34.799999999999997</v>
      </c>
      <c r="AQ42" s="12">
        <v>32</v>
      </c>
      <c r="AR42" s="12">
        <v>16</v>
      </c>
      <c r="AS42" s="12">
        <v>3</v>
      </c>
      <c r="AT42" s="13">
        <v>1227.8000000000002</v>
      </c>
      <c r="AU42" s="14"/>
      <c r="AX42" s="15"/>
    </row>
    <row r="43" spans="1:50">
      <c r="A43" s="1" t="s">
        <v>54</v>
      </c>
      <c r="B43" s="12">
        <v>9.6</v>
      </c>
      <c r="C43" s="12">
        <v>17</v>
      </c>
      <c r="D43" s="12">
        <v>2.4</v>
      </c>
      <c r="E43" s="12">
        <v>3</v>
      </c>
      <c r="F43" s="12">
        <v>17.600000000000001</v>
      </c>
      <c r="G43" s="12">
        <v>6.4</v>
      </c>
      <c r="H43" s="12">
        <v>11.8</v>
      </c>
      <c r="I43" s="12">
        <v>11.6</v>
      </c>
      <c r="J43" s="12">
        <v>21</v>
      </c>
      <c r="K43" s="12">
        <v>5.4</v>
      </c>
      <c r="L43" s="12">
        <v>17.8</v>
      </c>
      <c r="M43" s="12">
        <v>19.8</v>
      </c>
      <c r="N43" s="12">
        <v>6.4</v>
      </c>
      <c r="O43" s="12">
        <v>11.2</v>
      </c>
      <c r="P43" s="12">
        <v>7.2</v>
      </c>
      <c r="Q43" s="12">
        <v>4.8</v>
      </c>
      <c r="R43" s="12">
        <v>4</v>
      </c>
      <c r="S43" s="12">
        <v>8</v>
      </c>
      <c r="T43" s="12">
        <v>13</v>
      </c>
      <c r="U43" s="12">
        <v>10.4</v>
      </c>
      <c r="V43" s="12">
        <v>7</v>
      </c>
      <c r="W43" s="12">
        <v>2.8</v>
      </c>
      <c r="X43" s="12">
        <v>5</v>
      </c>
      <c r="Y43" s="12">
        <v>5.4</v>
      </c>
      <c r="Z43" s="12">
        <v>12.6</v>
      </c>
      <c r="AA43" s="12">
        <v>130.80000000000001</v>
      </c>
      <c r="AB43" s="12">
        <v>87</v>
      </c>
      <c r="AC43" s="12">
        <v>355.6</v>
      </c>
      <c r="AD43" s="12">
        <v>185.2</v>
      </c>
      <c r="AE43" s="12">
        <v>117.8</v>
      </c>
      <c r="AF43" s="12">
        <v>149.4</v>
      </c>
      <c r="AG43" s="12">
        <v>63.6</v>
      </c>
      <c r="AH43" s="12">
        <v>121.2</v>
      </c>
      <c r="AI43" s="12">
        <v>128.6</v>
      </c>
      <c r="AJ43" s="12">
        <v>60.4</v>
      </c>
      <c r="AK43" s="12">
        <v>4.2</v>
      </c>
      <c r="AL43" s="12">
        <v>7.8</v>
      </c>
      <c r="AM43" s="12">
        <v>2.4</v>
      </c>
      <c r="AN43" s="12">
        <v>18.8</v>
      </c>
      <c r="AO43" s="12">
        <v>40.4</v>
      </c>
      <c r="AP43" s="12">
        <v>10</v>
      </c>
      <c r="AQ43" s="12">
        <v>42.2</v>
      </c>
      <c r="AR43" s="12">
        <v>48.4</v>
      </c>
      <c r="AS43" s="12">
        <v>3</v>
      </c>
      <c r="AT43" s="13">
        <v>1818.0000000000002</v>
      </c>
      <c r="AU43" s="14"/>
      <c r="AX43" s="15"/>
    </row>
    <row r="44" spans="1:50">
      <c r="A44" s="1" t="s">
        <v>55</v>
      </c>
      <c r="B44" s="12">
        <v>24</v>
      </c>
      <c r="C44" s="12">
        <v>56</v>
      </c>
      <c r="D44" s="12">
        <v>44.4</v>
      </c>
      <c r="E44" s="12">
        <v>72</v>
      </c>
      <c r="F44" s="12">
        <v>167.2</v>
      </c>
      <c r="G44" s="12">
        <v>52.2</v>
      </c>
      <c r="H44" s="12">
        <v>75.599999999999994</v>
      </c>
      <c r="I44" s="12">
        <v>40.6</v>
      </c>
      <c r="J44" s="12">
        <v>65</v>
      </c>
      <c r="K44" s="12">
        <v>22.2</v>
      </c>
      <c r="L44" s="12">
        <v>29.4</v>
      </c>
      <c r="M44" s="12">
        <v>36.4</v>
      </c>
      <c r="N44" s="12">
        <v>25.8</v>
      </c>
      <c r="O44" s="12">
        <v>16.399999999999999</v>
      </c>
      <c r="P44" s="12">
        <v>11.4</v>
      </c>
      <c r="Q44" s="12">
        <v>7.6</v>
      </c>
      <c r="R44" s="12">
        <v>15.4</v>
      </c>
      <c r="S44" s="12">
        <v>27.6</v>
      </c>
      <c r="T44" s="12">
        <v>64.2</v>
      </c>
      <c r="U44" s="12">
        <v>86.4</v>
      </c>
      <c r="V44" s="12">
        <v>99.8</v>
      </c>
      <c r="W44" s="12">
        <v>68.400000000000006</v>
      </c>
      <c r="X44" s="12">
        <v>51.6</v>
      </c>
      <c r="Y44" s="12">
        <v>90</v>
      </c>
      <c r="Z44" s="12">
        <v>56.8</v>
      </c>
      <c r="AA44" s="12">
        <v>402.4</v>
      </c>
      <c r="AB44" s="12">
        <v>276.60000000000002</v>
      </c>
      <c r="AC44" s="12">
        <v>1339</v>
      </c>
      <c r="AD44" s="12">
        <v>436</v>
      </c>
      <c r="AE44" s="12">
        <v>188.2</v>
      </c>
      <c r="AF44" s="12">
        <v>158.19999999999999</v>
      </c>
      <c r="AG44" s="12">
        <v>80</v>
      </c>
      <c r="AH44" s="12">
        <v>101.2</v>
      </c>
      <c r="AI44" s="12">
        <v>130.19999999999999</v>
      </c>
      <c r="AJ44" s="12">
        <v>69.8</v>
      </c>
      <c r="AK44" s="12">
        <v>17.600000000000001</v>
      </c>
      <c r="AL44" s="12">
        <v>83.8</v>
      </c>
      <c r="AM44" s="12">
        <v>32.799999999999997</v>
      </c>
      <c r="AN44" s="12">
        <v>71.599999999999994</v>
      </c>
      <c r="AO44" s="12">
        <v>30.2</v>
      </c>
      <c r="AP44" s="12">
        <v>39.4</v>
      </c>
      <c r="AQ44" s="12">
        <v>55.4</v>
      </c>
      <c r="AR44" s="12">
        <v>287</v>
      </c>
      <c r="AS44" s="12">
        <v>25.4</v>
      </c>
      <c r="AT44" s="13">
        <v>5131.1999999999989</v>
      </c>
      <c r="AU44" s="14"/>
      <c r="AX44" s="15"/>
    </row>
    <row r="45" spans="1:50">
      <c r="A45" s="1" t="s">
        <v>56</v>
      </c>
      <c r="B45" s="12">
        <v>13.8</v>
      </c>
      <c r="C45" s="12">
        <v>24.2</v>
      </c>
      <c r="D45" s="12">
        <v>18.8</v>
      </c>
      <c r="E45" s="12">
        <v>25.6</v>
      </c>
      <c r="F45" s="12">
        <v>128.19999999999999</v>
      </c>
      <c r="G45" s="12">
        <v>19.600000000000001</v>
      </c>
      <c r="H45" s="12">
        <v>26</v>
      </c>
      <c r="I45" s="12">
        <v>19.2</v>
      </c>
      <c r="J45" s="12">
        <v>35.799999999999997</v>
      </c>
      <c r="K45" s="12">
        <v>14.2</v>
      </c>
      <c r="L45" s="12">
        <v>24.4</v>
      </c>
      <c r="M45" s="12">
        <v>35.200000000000003</v>
      </c>
      <c r="N45" s="12">
        <v>9.4</v>
      </c>
      <c r="O45" s="12">
        <v>8.1999999999999993</v>
      </c>
      <c r="P45" s="12">
        <v>7.8</v>
      </c>
      <c r="Q45" s="12">
        <v>3.8</v>
      </c>
      <c r="R45" s="12">
        <v>6.2</v>
      </c>
      <c r="S45" s="12">
        <v>11.8</v>
      </c>
      <c r="T45" s="12">
        <v>24.8</v>
      </c>
      <c r="U45" s="12">
        <v>18.2</v>
      </c>
      <c r="V45" s="12">
        <v>19.399999999999999</v>
      </c>
      <c r="W45" s="12">
        <v>10.8</v>
      </c>
      <c r="X45" s="12">
        <v>6.2</v>
      </c>
      <c r="Y45" s="12">
        <v>28.8</v>
      </c>
      <c r="Z45" s="12">
        <v>15.6</v>
      </c>
      <c r="AA45" s="12">
        <v>288.39999999999998</v>
      </c>
      <c r="AB45" s="12">
        <v>212</v>
      </c>
      <c r="AC45" s="12">
        <v>738.6</v>
      </c>
      <c r="AD45" s="12">
        <v>370.8</v>
      </c>
      <c r="AE45" s="12">
        <v>322</v>
      </c>
      <c r="AF45" s="12">
        <v>178.4</v>
      </c>
      <c r="AG45" s="12">
        <v>66.599999999999994</v>
      </c>
      <c r="AH45" s="12">
        <v>97.6</v>
      </c>
      <c r="AI45" s="12">
        <v>124.6</v>
      </c>
      <c r="AJ45" s="12">
        <v>43</v>
      </c>
      <c r="AK45" s="12">
        <v>3.4</v>
      </c>
      <c r="AL45" s="12">
        <v>13.6</v>
      </c>
      <c r="AM45" s="12">
        <v>7.2</v>
      </c>
      <c r="AN45" s="12">
        <v>18.399999999999999</v>
      </c>
      <c r="AO45" s="12">
        <v>21.4</v>
      </c>
      <c r="AP45" s="12">
        <v>48.4</v>
      </c>
      <c r="AQ45" s="12">
        <v>306.39999999999998</v>
      </c>
      <c r="AR45" s="12">
        <v>27.4</v>
      </c>
      <c r="AS45" s="12">
        <v>5.4</v>
      </c>
      <c r="AT45" s="13">
        <v>3449.6000000000004</v>
      </c>
      <c r="AU45" s="14"/>
      <c r="AX45" s="15"/>
    </row>
    <row r="46" spans="1:50">
      <c r="A46" s="1" t="s">
        <v>62</v>
      </c>
      <c r="B46" s="12">
        <v>3.8</v>
      </c>
      <c r="C46" s="12">
        <v>11.4</v>
      </c>
      <c r="D46" s="12">
        <v>9.6</v>
      </c>
      <c r="E46" s="12">
        <v>6.2</v>
      </c>
      <c r="F46" s="12">
        <v>31.8</v>
      </c>
      <c r="G46" s="12">
        <v>9.1999999999999993</v>
      </c>
      <c r="H46" s="12">
        <v>10.6</v>
      </c>
      <c r="I46" s="12">
        <v>7.8</v>
      </c>
      <c r="J46" s="12">
        <v>13.6</v>
      </c>
      <c r="K46" s="12">
        <v>38.200000000000003</v>
      </c>
      <c r="L46" s="12">
        <v>50.2</v>
      </c>
      <c r="M46" s="12">
        <v>175.6</v>
      </c>
      <c r="N46" s="12">
        <v>34.200000000000003</v>
      </c>
      <c r="O46" s="12">
        <v>106.2</v>
      </c>
      <c r="P46" s="12">
        <v>33.6</v>
      </c>
      <c r="Q46" s="12">
        <v>21.2</v>
      </c>
      <c r="R46" s="12">
        <v>19.399999999999999</v>
      </c>
      <c r="S46" s="12">
        <v>21.6</v>
      </c>
      <c r="T46" s="12">
        <v>5.2</v>
      </c>
      <c r="U46" s="12">
        <v>3.2</v>
      </c>
      <c r="V46" s="12">
        <v>4</v>
      </c>
      <c r="W46" s="12">
        <v>0.4</v>
      </c>
      <c r="X46" s="12">
        <v>1.6</v>
      </c>
      <c r="Y46" s="12">
        <v>5</v>
      </c>
      <c r="Z46" s="12">
        <v>6.2</v>
      </c>
      <c r="AA46" s="12">
        <v>217.4</v>
      </c>
      <c r="AB46" s="12">
        <v>98.6</v>
      </c>
      <c r="AC46" s="12">
        <v>220.6</v>
      </c>
      <c r="AD46" s="12">
        <v>109.6</v>
      </c>
      <c r="AE46" s="12">
        <v>39.6</v>
      </c>
      <c r="AF46" s="12">
        <v>17</v>
      </c>
      <c r="AG46" s="12">
        <v>10</v>
      </c>
      <c r="AH46" s="12">
        <v>8.8000000000000007</v>
      </c>
      <c r="AI46" s="12">
        <v>15.6</v>
      </c>
      <c r="AJ46" s="12">
        <v>3</v>
      </c>
      <c r="AK46" s="12">
        <v>88.2</v>
      </c>
      <c r="AL46" s="12">
        <v>21.8</v>
      </c>
      <c r="AM46" s="12">
        <v>1.2</v>
      </c>
      <c r="AN46" s="12">
        <v>4.8</v>
      </c>
      <c r="AO46" s="12">
        <v>2</v>
      </c>
      <c r="AP46" s="12">
        <v>3</v>
      </c>
      <c r="AQ46" s="12">
        <v>34.200000000000003</v>
      </c>
      <c r="AR46" s="12">
        <v>4.5999999999999996</v>
      </c>
      <c r="AS46" s="12">
        <v>10.4</v>
      </c>
      <c r="AT46" s="13">
        <v>1540.1999999999998</v>
      </c>
      <c r="AU46" s="14"/>
      <c r="AX46" s="15"/>
    </row>
    <row r="47" spans="1:50">
      <c r="A47" s="11" t="s">
        <v>49</v>
      </c>
      <c r="B47" s="14">
        <v>2312.4000000000005</v>
      </c>
      <c r="C47" s="14">
        <v>4100.5999999999995</v>
      </c>
      <c r="D47" s="14">
        <v>2513.7999999999997</v>
      </c>
      <c r="E47" s="14">
        <v>2828.2000000000003</v>
      </c>
      <c r="F47" s="14">
        <v>8846.4000000000015</v>
      </c>
      <c r="G47" s="14">
        <v>3516.5999999999995</v>
      </c>
      <c r="H47" s="14">
        <v>5203.4000000000015</v>
      </c>
      <c r="I47" s="14">
        <v>4088.6000000000004</v>
      </c>
      <c r="J47" s="14">
        <v>4794.4000000000015</v>
      </c>
      <c r="K47" s="14">
        <v>3101.599999999999</v>
      </c>
      <c r="L47" s="14">
        <v>5058.8</v>
      </c>
      <c r="M47" s="14">
        <v>6760</v>
      </c>
      <c r="N47" s="14">
        <v>2732.3999999999996</v>
      </c>
      <c r="O47" s="14">
        <v>3438.5999999999995</v>
      </c>
      <c r="P47" s="14">
        <v>2372.5999999999995</v>
      </c>
      <c r="Q47" s="14">
        <v>1478.1999999999996</v>
      </c>
      <c r="R47" s="14">
        <v>1842.0000000000002</v>
      </c>
      <c r="S47" s="14">
        <v>3578.4</v>
      </c>
      <c r="T47" s="14">
        <v>2559.3999999999992</v>
      </c>
      <c r="U47" s="14">
        <v>2326.1999999999998</v>
      </c>
      <c r="V47" s="14">
        <v>3084</v>
      </c>
      <c r="W47" s="14">
        <v>1602.6000000000001</v>
      </c>
      <c r="X47" s="14">
        <v>1243.8</v>
      </c>
      <c r="Y47" s="14">
        <v>3381.2000000000007</v>
      </c>
      <c r="Z47" s="14">
        <v>4256.4000000000015</v>
      </c>
      <c r="AA47" s="14">
        <v>13081.599999999997</v>
      </c>
      <c r="AB47" s="14">
        <v>8774.2000000000007</v>
      </c>
      <c r="AC47" s="14">
        <v>27240.999999999993</v>
      </c>
      <c r="AD47" s="14">
        <v>12717.400000000001</v>
      </c>
      <c r="AE47" s="14">
        <v>10653.800000000005</v>
      </c>
      <c r="AF47" s="14">
        <v>8654.4</v>
      </c>
      <c r="AG47" s="14">
        <v>4239.4000000000005</v>
      </c>
      <c r="AH47" s="14">
        <v>6909.2</v>
      </c>
      <c r="AI47" s="14">
        <v>4653.1999999999989</v>
      </c>
      <c r="AJ47" s="14">
        <v>1750.6000000000001</v>
      </c>
      <c r="AK47" s="14">
        <v>1461.0000000000002</v>
      </c>
      <c r="AL47" s="14">
        <v>3776.2000000000003</v>
      </c>
      <c r="AM47" s="14">
        <v>821.60000000000025</v>
      </c>
      <c r="AN47" s="14">
        <v>2654.4000000000005</v>
      </c>
      <c r="AO47" s="14">
        <v>1272.2</v>
      </c>
      <c r="AP47" s="14">
        <v>1831.8</v>
      </c>
      <c r="AQ47" s="14">
        <v>6182.1999999999989</v>
      </c>
      <c r="AR47" s="14">
        <v>3521.0000000000005</v>
      </c>
      <c r="AS47" s="14">
        <v>1491.4000000000005</v>
      </c>
      <c r="AT47" s="14">
        <v>208707.20000000001</v>
      </c>
      <c r="AU47" s="14"/>
      <c r="AX47" s="15"/>
    </row>
    <row r="48" spans="1:50">
      <c r="AT48" s="14"/>
      <c r="AX48" s="15"/>
    </row>
    <row r="49" spans="50:50">
      <c r="AX49" s="15"/>
    </row>
    <row r="50" spans="50:50">
      <c r="AX50" s="15"/>
    </row>
    <row r="51" spans="50:50">
      <c r="AX51" s="15"/>
    </row>
    <row r="52" spans="50:50">
      <c r="AX52" s="15"/>
    </row>
    <row r="53" spans="50:50">
      <c r="AX53" s="15"/>
    </row>
    <row r="54" spans="50:50">
      <c r="AX54" s="15"/>
    </row>
    <row r="55" spans="50:50">
      <c r="AX55" s="15"/>
    </row>
    <row r="56" spans="50:50">
      <c r="AX56" s="15"/>
    </row>
    <row r="57" spans="50:50">
      <c r="AX57" s="15"/>
    </row>
    <row r="58" spans="50:50">
      <c r="AX58" s="15"/>
    </row>
    <row r="59" spans="50:50">
      <c r="AX59" s="15"/>
    </row>
    <row r="60" spans="50:50">
      <c r="AX60" s="15"/>
    </row>
    <row r="61" spans="50:50">
      <c r="AX61" s="15"/>
    </row>
    <row r="62" spans="50:50">
      <c r="AX62" s="15"/>
    </row>
    <row r="63" spans="50:50">
      <c r="AX63" s="15"/>
    </row>
    <row r="64" spans="50:50">
      <c r="AX64" s="15"/>
    </row>
  </sheetData>
  <phoneticPr fontId="0" type="noConversion"/>
  <pageMargins left="0.75" right="0.75" top="1" bottom="1" header="0.5" footer="0.5"/>
  <pageSetup scale="72" fitToWidth="2" orientation="landscape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BE64"/>
  <sheetViews>
    <sheetView workbookViewId="0">
      <pane xSplit="1" ySplit="2" topLeftCell="AM3" activePane="bottomRight" state="frozen"/>
      <selection activeCell="AX3" sqref="AX3"/>
      <selection pane="topRight" activeCell="AX3" sqref="AX3"/>
      <selection pane="bottomLeft" activeCell="AX3" sqref="AX3"/>
      <selection pane="bottomRight" activeCell="AX3" sqref="AX3"/>
    </sheetView>
  </sheetViews>
  <sheetFormatPr baseColWidth="10" defaultColWidth="8.83203125" defaultRowHeight="12" x14ac:dyDescent="0"/>
  <cols>
    <col min="1" max="45" width="7.6640625" style="9" customWidth="1" collapsed="1"/>
    <col min="46" max="46" width="8.6640625" style="11" customWidth="1" collapsed="1"/>
    <col min="47" max="47" width="8.83203125" style="11" collapsed="1"/>
    <col min="48" max="49" width="8.83203125" style="9" collapsed="1"/>
    <col min="50" max="50" width="8.6640625" style="9" customWidth="1" collapsed="1"/>
    <col min="51" max="16384" width="8.83203125" style="9" collapsed="1"/>
  </cols>
  <sheetData>
    <row r="1" spans="1:57" ht="26.25" customHeight="1">
      <c r="A1" s="7" t="s">
        <v>0</v>
      </c>
      <c r="B1" s="8" t="s">
        <v>1</v>
      </c>
      <c r="D1" s="9" t="s">
        <v>61</v>
      </c>
      <c r="G1" s="19">
        <f>'Weekday OD'!G1</f>
        <v>41426</v>
      </c>
    </row>
    <row r="2" spans="1:57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53</v>
      </c>
      <c r="AP2" s="1" t="s">
        <v>54</v>
      </c>
      <c r="AQ2" s="1" t="s">
        <v>55</v>
      </c>
      <c r="AR2" s="1" t="s">
        <v>56</v>
      </c>
      <c r="AS2" s="1" t="s">
        <v>62</v>
      </c>
      <c r="AT2" s="11" t="s">
        <v>37</v>
      </c>
    </row>
    <row r="3" spans="1:57">
      <c r="A3" s="1" t="s">
        <v>2</v>
      </c>
      <c r="B3" s="12">
        <v>8.4</v>
      </c>
      <c r="C3" s="12">
        <v>51</v>
      </c>
      <c r="D3" s="12">
        <v>63.6</v>
      </c>
      <c r="E3" s="12">
        <v>42.6</v>
      </c>
      <c r="F3" s="12">
        <v>142.4</v>
      </c>
      <c r="G3" s="12">
        <v>68.400000000000006</v>
      </c>
      <c r="H3" s="12">
        <v>67.599999999999994</v>
      </c>
      <c r="I3" s="12">
        <v>34.799999999999997</v>
      </c>
      <c r="J3" s="12">
        <v>50.4</v>
      </c>
      <c r="K3" s="12">
        <v>22</v>
      </c>
      <c r="L3" s="12">
        <v>58.6</v>
      </c>
      <c r="M3" s="12">
        <v>72.8</v>
      </c>
      <c r="N3" s="12">
        <v>17.8</v>
      </c>
      <c r="O3" s="12">
        <v>18.8</v>
      </c>
      <c r="P3" s="12">
        <v>17</v>
      </c>
      <c r="Q3" s="12">
        <v>13.8</v>
      </c>
      <c r="R3" s="12">
        <v>6</v>
      </c>
      <c r="S3" s="12">
        <v>20.8</v>
      </c>
      <c r="T3" s="12">
        <v>18.600000000000001</v>
      </c>
      <c r="U3" s="12">
        <v>3</v>
      </c>
      <c r="V3" s="12">
        <v>10.199999999999999</v>
      </c>
      <c r="W3" s="12">
        <v>6</v>
      </c>
      <c r="X3" s="12">
        <v>2.8</v>
      </c>
      <c r="Y3" s="12">
        <v>9.1999999999999993</v>
      </c>
      <c r="Z3" s="12">
        <v>16.8</v>
      </c>
      <c r="AA3" s="12">
        <v>122.2</v>
      </c>
      <c r="AB3" s="12">
        <v>64</v>
      </c>
      <c r="AC3" s="12">
        <v>239.6</v>
      </c>
      <c r="AD3" s="12">
        <v>191.2</v>
      </c>
      <c r="AE3" s="12">
        <v>60.2</v>
      </c>
      <c r="AF3" s="12">
        <v>63</v>
      </c>
      <c r="AG3" s="12">
        <v>18.399999999999999</v>
      </c>
      <c r="AH3" s="12">
        <v>26.2</v>
      </c>
      <c r="AI3" s="12">
        <v>20.2</v>
      </c>
      <c r="AJ3" s="12">
        <v>8</v>
      </c>
      <c r="AK3" s="12">
        <v>4.4000000000000004</v>
      </c>
      <c r="AL3" s="12">
        <v>9.8000000000000007</v>
      </c>
      <c r="AM3" s="12">
        <v>1.2</v>
      </c>
      <c r="AN3" s="12">
        <v>29.6</v>
      </c>
      <c r="AO3" s="12">
        <v>6.2</v>
      </c>
      <c r="AP3" s="12">
        <v>6.8</v>
      </c>
      <c r="AQ3" s="12">
        <v>26.8</v>
      </c>
      <c r="AR3" s="12">
        <v>11</v>
      </c>
      <c r="AS3" s="12">
        <v>0.8</v>
      </c>
      <c r="AT3" s="13">
        <v>1753</v>
      </c>
      <c r="AU3" s="14"/>
      <c r="AW3" s="9" t="s">
        <v>38</v>
      </c>
      <c r="AX3" s="24">
        <f>SUM(B3:Z27,AK3:AN27,B38:Z41,AK38:AN41,B46:Z46,AS3:AS27,AS38:AS41,AK46:AN46,AS46)</f>
        <v>34250.800000000003</v>
      </c>
      <c r="AZ3" s="9" t="s">
        <v>39</v>
      </c>
      <c r="BA3" s="15">
        <f>SUM(AX12:AX18,AY12:BD12)</f>
        <v>111744.8</v>
      </c>
      <c r="BB3" s="16">
        <f>BA3/BE$19</f>
        <v>0.64687119746495747</v>
      </c>
    </row>
    <row r="4" spans="1:57">
      <c r="A4" s="1" t="s">
        <v>3</v>
      </c>
      <c r="B4" s="12">
        <v>53.2</v>
      </c>
      <c r="C4" s="12">
        <v>19</v>
      </c>
      <c r="D4" s="12">
        <v>55</v>
      </c>
      <c r="E4" s="12">
        <v>48.6</v>
      </c>
      <c r="F4" s="12">
        <v>224.4</v>
      </c>
      <c r="G4" s="12">
        <v>99.2</v>
      </c>
      <c r="H4" s="12">
        <v>85.8</v>
      </c>
      <c r="I4" s="12">
        <v>55.4</v>
      </c>
      <c r="J4" s="12">
        <v>81.400000000000006</v>
      </c>
      <c r="K4" s="12">
        <v>36</v>
      </c>
      <c r="L4" s="12">
        <v>64.599999999999994</v>
      </c>
      <c r="M4" s="12">
        <v>159.4</v>
      </c>
      <c r="N4" s="12">
        <v>23</v>
      </c>
      <c r="O4" s="12">
        <v>33.4</v>
      </c>
      <c r="P4" s="12">
        <v>31.4</v>
      </c>
      <c r="Q4" s="12">
        <v>15.6</v>
      </c>
      <c r="R4" s="12">
        <v>17.600000000000001</v>
      </c>
      <c r="S4" s="12">
        <v>43.6</v>
      </c>
      <c r="T4" s="12">
        <v>20</v>
      </c>
      <c r="U4" s="12">
        <v>10.6</v>
      </c>
      <c r="V4" s="12">
        <v>19.600000000000001</v>
      </c>
      <c r="W4" s="12">
        <v>4.4000000000000004</v>
      </c>
      <c r="X4" s="12">
        <v>5</v>
      </c>
      <c r="Y4" s="12">
        <v>20.2</v>
      </c>
      <c r="Z4" s="12">
        <v>24.2</v>
      </c>
      <c r="AA4" s="12">
        <v>241.8</v>
      </c>
      <c r="AB4" s="12">
        <v>161.80000000000001</v>
      </c>
      <c r="AC4" s="12">
        <v>560.79999999999995</v>
      </c>
      <c r="AD4" s="12">
        <v>382.4</v>
      </c>
      <c r="AE4" s="12">
        <v>93</v>
      </c>
      <c r="AF4" s="12">
        <v>65.400000000000006</v>
      </c>
      <c r="AG4" s="12">
        <v>28.4</v>
      </c>
      <c r="AH4" s="12">
        <v>43.6</v>
      </c>
      <c r="AI4" s="12">
        <v>32</v>
      </c>
      <c r="AJ4" s="12">
        <v>17</v>
      </c>
      <c r="AK4" s="12">
        <v>4.5999999999999996</v>
      </c>
      <c r="AL4" s="12">
        <v>14.2</v>
      </c>
      <c r="AM4" s="12">
        <v>2.4</v>
      </c>
      <c r="AN4" s="12">
        <v>30.2</v>
      </c>
      <c r="AO4" s="12">
        <v>4.8</v>
      </c>
      <c r="AP4" s="12">
        <v>10</v>
      </c>
      <c r="AQ4" s="12">
        <v>59.2</v>
      </c>
      <c r="AR4" s="12">
        <v>21.2</v>
      </c>
      <c r="AS4" s="12">
        <v>5.6</v>
      </c>
      <c r="AT4" s="13">
        <v>3028.9999999999995</v>
      </c>
      <c r="AU4" s="14"/>
      <c r="AW4" s="9" t="s">
        <v>40</v>
      </c>
      <c r="AX4" s="24">
        <f>SUM(AA28:AJ37, AA42:AJ45, AO28:AR37, AO42:AR45)</f>
        <v>54232.400000000009</v>
      </c>
      <c r="AZ4" s="9" t="s">
        <v>41</v>
      </c>
      <c r="BA4" s="15">
        <f>SUM(AY13:BC18)</f>
        <v>54816.400000000009</v>
      </c>
      <c r="BB4" s="16">
        <f>BA4/BE$19</f>
        <v>0.3173225985345009</v>
      </c>
    </row>
    <row r="5" spans="1:57">
      <c r="A5" s="1" t="s">
        <v>4</v>
      </c>
      <c r="B5" s="12">
        <v>62.4</v>
      </c>
      <c r="C5" s="12">
        <v>53.8</v>
      </c>
      <c r="D5" s="12">
        <v>8</v>
      </c>
      <c r="E5" s="12">
        <v>40.799999999999997</v>
      </c>
      <c r="F5" s="12">
        <v>236.4</v>
      </c>
      <c r="G5" s="12">
        <v>56.6</v>
      </c>
      <c r="H5" s="12">
        <v>50.8</v>
      </c>
      <c r="I5" s="12">
        <v>49</v>
      </c>
      <c r="J5" s="12">
        <v>61.6</v>
      </c>
      <c r="K5" s="12">
        <v>31.8</v>
      </c>
      <c r="L5" s="12">
        <v>31.2</v>
      </c>
      <c r="M5" s="12">
        <v>93.6</v>
      </c>
      <c r="N5" s="12">
        <v>10.199999999999999</v>
      </c>
      <c r="O5" s="12">
        <v>13.2</v>
      </c>
      <c r="P5" s="12">
        <v>8.8000000000000007</v>
      </c>
      <c r="Q5" s="12">
        <v>5.4</v>
      </c>
      <c r="R5" s="12">
        <v>10.8</v>
      </c>
      <c r="S5" s="12">
        <v>28.6</v>
      </c>
      <c r="T5" s="12">
        <v>13.2</v>
      </c>
      <c r="U5" s="12">
        <v>6</v>
      </c>
      <c r="V5" s="12">
        <v>15</v>
      </c>
      <c r="W5" s="12">
        <v>8.6</v>
      </c>
      <c r="X5" s="12">
        <v>6.8</v>
      </c>
      <c r="Y5" s="12">
        <v>20.399999999999999</v>
      </c>
      <c r="Z5" s="12">
        <v>7.8</v>
      </c>
      <c r="AA5" s="12">
        <v>150.6</v>
      </c>
      <c r="AB5" s="12">
        <v>102</v>
      </c>
      <c r="AC5" s="12">
        <v>313.39999999999998</v>
      </c>
      <c r="AD5" s="12">
        <v>256.60000000000002</v>
      </c>
      <c r="AE5" s="12">
        <v>58.8</v>
      </c>
      <c r="AF5" s="12">
        <v>37.4</v>
      </c>
      <c r="AG5" s="12">
        <v>13.8</v>
      </c>
      <c r="AH5" s="12">
        <v>10.199999999999999</v>
      </c>
      <c r="AI5" s="12">
        <v>10.6</v>
      </c>
      <c r="AJ5" s="12">
        <v>4.5999999999999996</v>
      </c>
      <c r="AK5" s="12">
        <v>2.8</v>
      </c>
      <c r="AL5" s="12">
        <v>8.6</v>
      </c>
      <c r="AM5" s="12">
        <v>1.6</v>
      </c>
      <c r="AN5" s="12">
        <v>9.1999999999999993</v>
      </c>
      <c r="AO5" s="12">
        <v>1.8</v>
      </c>
      <c r="AP5" s="12">
        <v>2.8</v>
      </c>
      <c r="AQ5" s="12">
        <v>41.4</v>
      </c>
      <c r="AR5" s="12">
        <v>13.2</v>
      </c>
      <c r="AS5" s="12">
        <v>6.4</v>
      </c>
      <c r="AT5" s="13">
        <v>1976.5999999999995</v>
      </c>
      <c r="AU5" s="14"/>
      <c r="AW5" s="9" t="s">
        <v>42</v>
      </c>
      <c r="AX5" s="24">
        <f>SUM(AA3:AJ27,B28:Z37,AA38:AJ41,AK28:AN37, B42:Z45, AK42:AN45, AO3:AR27, AO38:AR41,AS28:AS37,AS42:AS45,AA46:AJ46,AO46:AR46)</f>
        <v>86767.400000000256</v>
      </c>
    </row>
    <row r="6" spans="1:57">
      <c r="A6" s="1" t="s">
        <v>5</v>
      </c>
      <c r="B6" s="12">
        <v>47</v>
      </c>
      <c r="C6" s="12">
        <v>49.8</v>
      </c>
      <c r="D6" s="12">
        <v>39.6</v>
      </c>
      <c r="E6" s="12">
        <v>12.6</v>
      </c>
      <c r="F6" s="12">
        <v>67.8</v>
      </c>
      <c r="G6" s="12">
        <v>52.2</v>
      </c>
      <c r="H6" s="12">
        <v>44.2</v>
      </c>
      <c r="I6" s="12">
        <v>67.400000000000006</v>
      </c>
      <c r="J6" s="12">
        <v>67.2</v>
      </c>
      <c r="K6" s="12">
        <v>41.6</v>
      </c>
      <c r="L6" s="12">
        <v>39.799999999999997</v>
      </c>
      <c r="M6" s="12">
        <v>110.8</v>
      </c>
      <c r="N6" s="12">
        <v>15.4</v>
      </c>
      <c r="O6" s="12">
        <v>20.2</v>
      </c>
      <c r="P6" s="12">
        <v>13.4</v>
      </c>
      <c r="Q6" s="12">
        <v>4.5999999999999996</v>
      </c>
      <c r="R6" s="12">
        <v>9.8000000000000007</v>
      </c>
      <c r="S6" s="12">
        <v>27.4</v>
      </c>
      <c r="T6" s="12">
        <v>10.4</v>
      </c>
      <c r="U6" s="12">
        <v>9.8000000000000007</v>
      </c>
      <c r="V6" s="12">
        <v>18.399999999999999</v>
      </c>
      <c r="W6" s="12">
        <v>8.8000000000000007</v>
      </c>
      <c r="X6" s="12">
        <v>5.6</v>
      </c>
      <c r="Y6" s="12">
        <v>11.6</v>
      </c>
      <c r="Z6" s="12">
        <v>9.1999999999999993</v>
      </c>
      <c r="AA6" s="12">
        <v>279</v>
      </c>
      <c r="AB6" s="12">
        <v>163</v>
      </c>
      <c r="AC6" s="12">
        <v>377</v>
      </c>
      <c r="AD6" s="12">
        <v>348.8</v>
      </c>
      <c r="AE6" s="12">
        <v>117.4</v>
      </c>
      <c r="AF6" s="12">
        <v>80.8</v>
      </c>
      <c r="AG6" s="12">
        <v>22.2</v>
      </c>
      <c r="AH6" s="12">
        <v>16.600000000000001</v>
      </c>
      <c r="AI6" s="12">
        <v>16.399999999999999</v>
      </c>
      <c r="AJ6" s="12">
        <v>6</v>
      </c>
      <c r="AK6" s="12">
        <v>3.2</v>
      </c>
      <c r="AL6" s="12">
        <v>6.2</v>
      </c>
      <c r="AM6" s="12">
        <v>1.8</v>
      </c>
      <c r="AN6" s="12">
        <v>8.8000000000000007</v>
      </c>
      <c r="AO6" s="12">
        <v>6.2</v>
      </c>
      <c r="AP6" s="12">
        <v>3.6</v>
      </c>
      <c r="AQ6" s="12">
        <v>90.8</v>
      </c>
      <c r="AR6" s="12">
        <v>18.8</v>
      </c>
      <c r="AS6" s="12">
        <v>3</v>
      </c>
      <c r="AT6" s="13">
        <v>2374.1999999999998</v>
      </c>
      <c r="AU6" s="14"/>
      <c r="AX6" s="12"/>
    </row>
    <row r="7" spans="1:57">
      <c r="A7" s="1" t="s">
        <v>6</v>
      </c>
      <c r="B7" s="12">
        <v>152</v>
      </c>
      <c r="C7" s="12">
        <v>213.4</v>
      </c>
      <c r="D7" s="12">
        <v>236.6</v>
      </c>
      <c r="E7" s="12">
        <v>73.2</v>
      </c>
      <c r="F7" s="12">
        <v>35.6</v>
      </c>
      <c r="G7" s="12">
        <v>160.4</v>
      </c>
      <c r="H7" s="12">
        <v>179.2</v>
      </c>
      <c r="I7" s="12">
        <v>187.6</v>
      </c>
      <c r="J7" s="12">
        <v>180</v>
      </c>
      <c r="K7" s="12">
        <v>78.8</v>
      </c>
      <c r="L7" s="12">
        <v>117.8</v>
      </c>
      <c r="M7" s="12">
        <v>270.2</v>
      </c>
      <c r="N7" s="12">
        <v>49.8</v>
      </c>
      <c r="O7" s="12">
        <v>55</v>
      </c>
      <c r="P7" s="12">
        <v>42</v>
      </c>
      <c r="Q7" s="12">
        <v>27</v>
      </c>
      <c r="R7" s="12">
        <v>39.6</v>
      </c>
      <c r="S7" s="12">
        <v>172</v>
      </c>
      <c r="T7" s="12">
        <v>31.2</v>
      </c>
      <c r="U7" s="12">
        <v>29</v>
      </c>
      <c r="V7" s="12">
        <v>54.4</v>
      </c>
      <c r="W7" s="12">
        <v>30.6</v>
      </c>
      <c r="X7" s="12">
        <v>24</v>
      </c>
      <c r="Y7" s="12">
        <v>25.6</v>
      </c>
      <c r="Z7" s="12">
        <v>55.4</v>
      </c>
      <c r="AA7" s="12">
        <v>613.79999999999995</v>
      </c>
      <c r="AB7" s="12">
        <v>301.39999999999998</v>
      </c>
      <c r="AC7" s="12">
        <v>1042.2</v>
      </c>
      <c r="AD7" s="12">
        <v>696.2</v>
      </c>
      <c r="AE7" s="12">
        <v>243</v>
      </c>
      <c r="AF7" s="12">
        <v>131.4</v>
      </c>
      <c r="AG7" s="12">
        <v>47</v>
      </c>
      <c r="AH7" s="12">
        <v>49.6</v>
      </c>
      <c r="AI7" s="12">
        <v>53.4</v>
      </c>
      <c r="AJ7" s="12">
        <v>7.8</v>
      </c>
      <c r="AK7" s="12">
        <v>14</v>
      </c>
      <c r="AL7" s="12">
        <v>56.2</v>
      </c>
      <c r="AM7" s="12">
        <v>5.4</v>
      </c>
      <c r="AN7" s="12">
        <v>27</v>
      </c>
      <c r="AO7" s="12">
        <v>6.4</v>
      </c>
      <c r="AP7" s="12">
        <v>12</v>
      </c>
      <c r="AQ7" s="12">
        <v>272.2</v>
      </c>
      <c r="AR7" s="12">
        <v>96.4</v>
      </c>
      <c r="AS7" s="12">
        <v>19.2</v>
      </c>
      <c r="AT7" s="13">
        <v>6214.9999999999982</v>
      </c>
      <c r="AU7" s="14"/>
      <c r="AX7" s="12"/>
    </row>
    <row r="8" spans="1:57">
      <c r="A8" s="1" t="s">
        <v>7</v>
      </c>
      <c r="B8" s="12">
        <v>75.8</v>
      </c>
      <c r="C8" s="12">
        <v>96.8</v>
      </c>
      <c r="D8" s="12">
        <v>57.8</v>
      </c>
      <c r="E8" s="12">
        <v>47.2</v>
      </c>
      <c r="F8" s="12">
        <v>137.19999999999999</v>
      </c>
      <c r="G8" s="12">
        <v>14.8</v>
      </c>
      <c r="H8" s="12">
        <v>82.4</v>
      </c>
      <c r="I8" s="12">
        <v>112.2</v>
      </c>
      <c r="J8" s="12">
        <v>98</v>
      </c>
      <c r="K8" s="12">
        <v>62.2</v>
      </c>
      <c r="L8" s="12">
        <v>86.2</v>
      </c>
      <c r="M8" s="12">
        <v>136.80000000000001</v>
      </c>
      <c r="N8" s="12">
        <v>30.2</v>
      </c>
      <c r="O8" s="12">
        <v>29.4</v>
      </c>
      <c r="P8" s="12">
        <v>27</v>
      </c>
      <c r="Q8" s="12">
        <v>13.4</v>
      </c>
      <c r="R8" s="12">
        <v>14</v>
      </c>
      <c r="S8" s="12">
        <v>32</v>
      </c>
      <c r="T8" s="12">
        <v>10.8</v>
      </c>
      <c r="U8" s="12">
        <v>9.4</v>
      </c>
      <c r="V8" s="12">
        <v>18.8</v>
      </c>
      <c r="W8" s="12">
        <v>7.2</v>
      </c>
      <c r="X8" s="12">
        <v>7.2</v>
      </c>
      <c r="Y8" s="12">
        <v>11.6</v>
      </c>
      <c r="Z8" s="12">
        <v>35.6</v>
      </c>
      <c r="AA8" s="12">
        <v>190.8</v>
      </c>
      <c r="AB8" s="12">
        <v>137.4</v>
      </c>
      <c r="AC8" s="12">
        <v>337.2</v>
      </c>
      <c r="AD8" s="12">
        <v>363</v>
      </c>
      <c r="AE8" s="12">
        <v>164</v>
      </c>
      <c r="AF8" s="12">
        <v>97.8</v>
      </c>
      <c r="AG8" s="12">
        <v>26.6</v>
      </c>
      <c r="AH8" s="12">
        <v>18.399999999999999</v>
      </c>
      <c r="AI8" s="12">
        <v>15.8</v>
      </c>
      <c r="AJ8" s="12">
        <v>5.4</v>
      </c>
      <c r="AK8" s="12">
        <v>5.6</v>
      </c>
      <c r="AL8" s="12">
        <v>12</v>
      </c>
      <c r="AM8" s="12">
        <v>2.4</v>
      </c>
      <c r="AN8" s="12">
        <v>20</v>
      </c>
      <c r="AO8" s="12">
        <v>4.8</v>
      </c>
      <c r="AP8" s="12">
        <v>3.6</v>
      </c>
      <c r="AQ8" s="12">
        <v>62.4</v>
      </c>
      <c r="AR8" s="12">
        <v>13.4</v>
      </c>
      <c r="AS8" s="12">
        <v>4</v>
      </c>
      <c r="AT8" s="13">
        <v>2738.6000000000013</v>
      </c>
      <c r="AU8" s="14"/>
      <c r="AX8" s="15"/>
    </row>
    <row r="9" spans="1:57">
      <c r="A9" s="1" t="s">
        <v>8</v>
      </c>
      <c r="B9" s="12">
        <v>69.599999999999994</v>
      </c>
      <c r="C9" s="12">
        <v>77.2</v>
      </c>
      <c r="D9" s="12">
        <v>45.6</v>
      </c>
      <c r="E9" s="12">
        <v>49</v>
      </c>
      <c r="F9" s="12">
        <v>159.4</v>
      </c>
      <c r="G9" s="12">
        <v>88.8</v>
      </c>
      <c r="H9" s="12">
        <v>18.399999999999999</v>
      </c>
      <c r="I9" s="12">
        <v>77.8</v>
      </c>
      <c r="J9" s="12">
        <v>76.8</v>
      </c>
      <c r="K9" s="12">
        <v>38.799999999999997</v>
      </c>
      <c r="L9" s="12">
        <v>79.2</v>
      </c>
      <c r="M9" s="12">
        <v>175</v>
      </c>
      <c r="N9" s="12">
        <v>36</v>
      </c>
      <c r="O9" s="12">
        <v>37.799999999999997</v>
      </c>
      <c r="P9" s="12">
        <v>35.6</v>
      </c>
      <c r="Q9" s="12">
        <v>17.8</v>
      </c>
      <c r="R9" s="12">
        <v>16.8</v>
      </c>
      <c r="S9" s="12">
        <v>38</v>
      </c>
      <c r="T9" s="12">
        <v>36</v>
      </c>
      <c r="U9" s="12">
        <v>23.2</v>
      </c>
      <c r="V9" s="12">
        <v>34.4</v>
      </c>
      <c r="W9" s="12">
        <v>15</v>
      </c>
      <c r="X9" s="12">
        <v>14.8</v>
      </c>
      <c r="Y9" s="12">
        <v>40.799999999999997</v>
      </c>
      <c r="Z9" s="12">
        <v>51.2</v>
      </c>
      <c r="AA9" s="12">
        <v>371.6</v>
      </c>
      <c r="AB9" s="12">
        <v>216.4</v>
      </c>
      <c r="AC9" s="12">
        <v>604.79999999999995</v>
      </c>
      <c r="AD9" s="12">
        <v>582.79999999999995</v>
      </c>
      <c r="AE9" s="12">
        <v>269.39999999999998</v>
      </c>
      <c r="AF9" s="12">
        <v>154</v>
      </c>
      <c r="AG9" s="12">
        <v>36.799999999999997</v>
      </c>
      <c r="AH9" s="12">
        <v>34</v>
      </c>
      <c r="AI9" s="12">
        <v>28.6</v>
      </c>
      <c r="AJ9" s="12">
        <v>9.6</v>
      </c>
      <c r="AK9" s="12">
        <v>8.1999999999999993</v>
      </c>
      <c r="AL9" s="12">
        <v>15.2</v>
      </c>
      <c r="AM9" s="12">
        <v>9.1999999999999993</v>
      </c>
      <c r="AN9" s="12">
        <v>65.8</v>
      </c>
      <c r="AO9" s="12">
        <v>5.2</v>
      </c>
      <c r="AP9" s="12">
        <v>15</v>
      </c>
      <c r="AQ9" s="12">
        <v>112</v>
      </c>
      <c r="AR9" s="12">
        <v>20.8</v>
      </c>
      <c r="AS9" s="12">
        <v>8</v>
      </c>
      <c r="AT9" s="13">
        <v>3920.4</v>
      </c>
      <c r="AU9" s="14"/>
      <c r="AX9" s="15"/>
    </row>
    <row r="10" spans="1:57">
      <c r="A10" s="1">
        <v>19</v>
      </c>
      <c r="B10" s="12">
        <v>37.200000000000003</v>
      </c>
      <c r="C10" s="12">
        <v>48</v>
      </c>
      <c r="D10" s="12">
        <v>52</v>
      </c>
      <c r="E10" s="12">
        <v>61.2</v>
      </c>
      <c r="F10" s="12">
        <v>160</v>
      </c>
      <c r="G10" s="12">
        <v>99.6</v>
      </c>
      <c r="H10" s="12">
        <v>70.599999999999994</v>
      </c>
      <c r="I10" s="12">
        <v>11.4</v>
      </c>
      <c r="J10" s="12">
        <v>16.399999999999999</v>
      </c>
      <c r="K10" s="12">
        <v>14</v>
      </c>
      <c r="L10" s="12">
        <v>57.2</v>
      </c>
      <c r="M10" s="12">
        <v>108.8</v>
      </c>
      <c r="N10" s="12">
        <v>35.4</v>
      </c>
      <c r="O10" s="12">
        <v>38.4</v>
      </c>
      <c r="P10" s="12">
        <v>32</v>
      </c>
      <c r="Q10" s="12">
        <v>21.8</v>
      </c>
      <c r="R10" s="12">
        <v>16</v>
      </c>
      <c r="S10" s="12">
        <v>43</v>
      </c>
      <c r="T10" s="12">
        <v>29.8</v>
      </c>
      <c r="U10" s="12">
        <v>22.2</v>
      </c>
      <c r="V10" s="12">
        <v>38.799999999999997</v>
      </c>
      <c r="W10" s="12">
        <v>21.6</v>
      </c>
      <c r="X10" s="12">
        <v>16.2</v>
      </c>
      <c r="Y10" s="12">
        <v>58.8</v>
      </c>
      <c r="Z10" s="12">
        <v>35.200000000000003</v>
      </c>
      <c r="AA10" s="12">
        <v>236.2</v>
      </c>
      <c r="AB10" s="12">
        <v>180</v>
      </c>
      <c r="AC10" s="12">
        <v>420.8</v>
      </c>
      <c r="AD10" s="12">
        <v>389.6</v>
      </c>
      <c r="AE10" s="12">
        <v>194.2</v>
      </c>
      <c r="AF10" s="12">
        <v>126.4</v>
      </c>
      <c r="AG10" s="12">
        <v>34.4</v>
      </c>
      <c r="AH10" s="12">
        <v>26.8</v>
      </c>
      <c r="AI10" s="12">
        <v>25.6</v>
      </c>
      <c r="AJ10" s="12">
        <v>4.5999999999999996</v>
      </c>
      <c r="AK10" s="12">
        <v>8.8000000000000007</v>
      </c>
      <c r="AL10" s="12">
        <v>22.8</v>
      </c>
      <c r="AM10" s="12">
        <v>9.4</v>
      </c>
      <c r="AN10" s="12">
        <v>34.6</v>
      </c>
      <c r="AO10" s="12">
        <v>5</v>
      </c>
      <c r="AP10" s="12">
        <v>9.4</v>
      </c>
      <c r="AQ10" s="12">
        <v>71.400000000000006</v>
      </c>
      <c r="AR10" s="12">
        <v>21.2</v>
      </c>
      <c r="AS10" s="12">
        <v>8.1999999999999993</v>
      </c>
      <c r="AT10" s="13">
        <v>2975</v>
      </c>
      <c r="AU10" s="14"/>
      <c r="AW10" s="17"/>
      <c r="AX10" s="15"/>
      <c r="BD10" s="11"/>
    </row>
    <row r="11" spans="1:57">
      <c r="A11" s="1">
        <v>12</v>
      </c>
      <c r="B11" s="12">
        <v>44</v>
      </c>
      <c r="C11" s="12">
        <v>67.599999999999994</v>
      </c>
      <c r="D11" s="12">
        <v>49.4</v>
      </c>
      <c r="E11" s="12">
        <v>59.8</v>
      </c>
      <c r="F11" s="12">
        <v>153</v>
      </c>
      <c r="G11" s="12">
        <v>80</v>
      </c>
      <c r="H11" s="12">
        <v>66.2</v>
      </c>
      <c r="I11" s="12">
        <v>16.8</v>
      </c>
      <c r="J11" s="12">
        <v>19.8</v>
      </c>
      <c r="K11" s="12">
        <v>14.6</v>
      </c>
      <c r="L11" s="12">
        <v>69.400000000000006</v>
      </c>
      <c r="M11" s="12">
        <v>154.80000000000001</v>
      </c>
      <c r="N11" s="12">
        <v>41.8</v>
      </c>
      <c r="O11" s="12">
        <v>73</v>
      </c>
      <c r="P11" s="12">
        <v>49.2</v>
      </c>
      <c r="Q11" s="12">
        <v>25</v>
      </c>
      <c r="R11" s="12">
        <v>20.8</v>
      </c>
      <c r="S11" s="12">
        <v>48.6</v>
      </c>
      <c r="T11" s="12">
        <v>36.799999999999997</v>
      </c>
      <c r="U11" s="12">
        <v>28.8</v>
      </c>
      <c r="V11" s="12">
        <v>35.6</v>
      </c>
      <c r="W11" s="12">
        <v>15.6</v>
      </c>
      <c r="X11" s="12">
        <v>16.600000000000001</v>
      </c>
      <c r="Y11" s="12">
        <v>49.2</v>
      </c>
      <c r="Z11" s="12">
        <v>56.8</v>
      </c>
      <c r="AA11" s="12">
        <v>290.60000000000002</v>
      </c>
      <c r="AB11" s="12">
        <v>209</v>
      </c>
      <c r="AC11" s="12">
        <v>570.20000000000005</v>
      </c>
      <c r="AD11" s="12">
        <v>357.2</v>
      </c>
      <c r="AE11" s="12">
        <v>137.6</v>
      </c>
      <c r="AF11" s="12">
        <v>88.2</v>
      </c>
      <c r="AG11" s="12">
        <v>29.6</v>
      </c>
      <c r="AH11" s="12">
        <v>41.2</v>
      </c>
      <c r="AI11" s="12">
        <v>33</v>
      </c>
      <c r="AJ11" s="12">
        <v>12</v>
      </c>
      <c r="AK11" s="12">
        <v>6.6</v>
      </c>
      <c r="AL11" s="12">
        <v>16.8</v>
      </c>
      <c r="AM11" s="12">
        <v>11.2</v>
      </c>
      <c r="AN11" s="12">
        <v>38.6</v>
      </c>
      <c r="AO11" s="12">
        <v>8.6</v>
      </c>
      <c r="AP11" s="12">
        <v>13.6</v>
      </c>
      <c r="AQ11" s="12">
        <v>95.6</v>
      </c>
      <c r="AR11" s="12">
        <v>26.6</v>
      </c>
      <c r="AS11" s="12">
        <v>5.8</v>
      </c>
      <c r="AT11" s="13">
        <v>3285.199999999998</v>
      </c>
      <c r="AU11" s="14"/>
      <c r="AW11" s="18"/>
      <c r="AX11" s="15" t="s">
        <v>43</v>
      </c>
      <c r="AY11" s="15" t="s">
        <v>44</v>
      </c>
      <c r="AZ11" s="15" t="s">
        <v>45</v>
      </c>
      <c r="BA11" s="15" t="s">
        <v>46</v>
      </c>
      <c r="BB11" s="15" t="s">
        <v>47</v>
      </c>
      <c r="BC11" s="15" t="s">
        <v>48</v>
      </c>
      <c r="BD11" s="14" t="s">
        <v>57</v>
      </c>
      <c r="BE11" s="9" t="s">
        <v>37</v>
      </c>
    </row>
    <row r="12" spans="1:57">
      <c r="A12" s="1" t="s">
        <v>9</v>
      </c>
      <c r="B12" s="12">
        <v>28.6</v>
      </c>
      <c r="C12" s="12">
        <v>44.6</v>
      </c>
      <c r="D12" s="12">
        <v>31.6</v>
      </c>
      <c r="E12" s="12">
        <v>43.4</v>
      </c>
      <c r="F12" s="12">
        <v>76.400000000000006</v>
      </c>
      <c r="G12" s="12">
        <v>65.400000000000006</v>
      </c>
      <c r="H12" s="12">
        <v>46.2</v>
      </c>
      <c r="I12" s="12">
        <v>19.8</v>
      </c>
      <c r="J12" s="12">
        <v>16.600000000000001</v>
      </c>
      <c r="K12" s="12">
        <v>10</v>
      </c>
      <c r="L12" s="12">
        <v>120.2</v>
      </c>
      <c r="M12" s="12">
        <v>174.6</v>
      </c>
      <c r="N12" s="12">
        <v>107.8</v>
      </c>
      <c r="O12" s="12">
        <v>97.2</v>
      </c>
      <c r="P12" s="12">
        <v>61.4</v>
      </c>
      <c r="Q12" s="12">
        <v>31.2</v>
      </c>
      <c r="R12" s="12">
        <v>45</v>
      </c>
      <c r="S12" s="12">
        <v>58.4</v>
      </c>
      <c r="T12" s="12">
        <v>8.8000000000000007</v>
      </c>
      <c r="U12" s="12">
        <v>7.8</v>
      </c>
      <c r="V12" s="12">
        <v>16.2</v>
      </c>
      <c r="W12" s="12">
        <v>6.6</v>
      </c>
      <c r="X12" s="12">
        <v>8.8000000000000007</v>
      </c>
      <c r="Y12" s="12">
        <v>26.2</v>
      </c>
      <c r="Z12" s="12">
        <v>27.6</v>
      </c>
      <c r="AA12" s="12">
        <v>234.4</v>
      </c>
      <c r="AB12" s="12">
        <v>195.8</v>
      </c>
      <c r="AC12" s="12">
        <v>511.4</v>
      </c>
      <c r="AD12" s="12">
        <v>365.6</v>
      </c>
      <c r="AE12" s="12">
        <v>146</v>
      </c>
      <c r="AF12" s="12">
        <v>117.2</v>
      </c>
      <c r="AG12" s="12">
        <v>30</v>
      </c>
      <c r="AH12" s="12">
        <v>36.799999999999997</v>
      </c>
      <c r="AI12" s="12">
        <v>34.799999999999997</v>
      </c>
      <c r="AJ12" s="12">
        <v>4.5999999999999996</v>
      </c>
      <c r="AK12" s="12">
        <v>45.8</v>
      </c>
      <c r="AL12" s="12">
        <v>58</v>
      </c>
      <c r="AM12" s="12">
        <v>2.8</v>
      </c>
      <c r="AN12" s="12">
        <v>12.6</v>
      </c>
      <c r="AO12" s="12">
        <v>4.4000000000000004</v>
      </c>
      <c r="AP12" s="12">
        <v>4.5999999999999996</v>
      </c>
      <c r="AQ12" s="12">
        <v>35.799999999999997</v>
      </c>
      <c r="AR12" s="12">
        <v>11</v>
      </c>
      <c r="AS12" s="12">
        <v>32.799999999999997</v>
      </c>
      <c r="AT12" s="13">
        <v>3064.8000000000006</v>
      </c>
      <c r="AU12" s="14"/>
      <c r="AW12" s="17" t="s">
        <v>43</v>
      </c>
      <c r="AX12" s="15">
        <f>SUM(AA28:AD31)</f>
        <v>2536.8000000000002</v>
      </c>
      <c r="AY12" s="15">
        <f>SUM(Z28:Z31,H28:K31)</f>
        <v>8197.4</v>
      </c>
      <c r="AZ12" s="15">
        <f>SUM(AE28:AJ31)</f>
        <v>14717.600000000002</v>
      </c>
      <c r="BA12" s="15">
        <f>SUM(B28:G31)</f>
        <v>7868.5999999999995</v>
      </c>
      <c r="BB12" s="15">
        <f>SUM(AM28:AN31,T28:Y31)</f>
        <v>7537.9999999999991</v>
      </c>
      <c r="BC12" s="15">
        <f>SUM(AK28:AL31,L28:S31)</f>
        <v>10322.799999999997</v>
      </c>
      <c r="BD12" s="14">
        <f>SUM(AO28:AR31)</f>
        <v>6493.6</v>
      </c>
      <c r="BE12" s="9">
        <f t="shared" ref="BE12:BE19" si="0">SUM(AX12:BD12)</f>
        <v>57674.799999999996</v>
      </c>
    </row>
    <row r="13" spans="1:57">
      <c r="A13" s="1" t="s">
        <v>10</v>
      </c>
      <c r="B13" s="12">
        <v>61.8</v>
      </c>
      <c r="C13" s="12">
        <v>63.8</v>
      </c>
      <c r="D13" s="12">
        <v>33.6</v>
      </c>
      <c r="E13" s="12">
        <v>42</v>
      </c>
      <c r="F13" s="12">
        <v>118.6</v>
      </c>
      <c r="G13" s="12">
        <v>87.4</v>
      </c>
      <c r="H13" s="12">
        <v>82.4</v>
      </c>
      <c r="I13" s="12">
        <v>60.2</v>
      </c>
      <c r="J13" s="12">
        <v>79.400000000000006</v>
      </c>
      <c r="K13" s="12">
        <v>112</v>
      </c>
      <c r="L13" s="12">
        <v>18.600000000000001</v>
      </c>
      <c r="M13" s="12">
        <v>208.8</v>
      </c>
      <c r="N13" s="12">
        <v>96</v>
      </c>
      <c r="O13" s="12">
        <v>176.8</v>
      </c>
      <c r="P13" s="12">
        <v>97.8</v>
      </c>
      <c r="Q13" s="12">
        <v>52.2</v>
      </c>
      <c r="R13" s="12">
        <v>37.799999999999997</v>
      </c>
      <c r="S13" s="12">
        <v>70</v>
      </c>
      <c r="T13" s="12">
        <v>29.6</v>
      </c>
      <c r="U13" s="12">
        <v>13.8</v>
      </c>
      <c r="V13" s="12">
        <v>29.2</v>
      </c>
      <c r="W13" s="12">
        <v>8</v>
      </c>
      <c r="X13" s="12">
        <v>11.6</v>
      </c>
      <c r="Y13" s="12">
        <v>26.4</v>
      </c>
      <c r="Z13" s="12">
        <v>65.400000000000006</v>
      </c>
      <c r="AA13" s="12">
        <v>278</v>
      </c>
      <c r="AB13" s="12">
        <v>175.2</v>
      </c>
      <c r="AC13" s="12">
        <v>621.6</v>
      </c>
      <c r="AD13" s="12">
        <v>548</v>
      </c>
      <c r="AE13" s="12">
        <v>153</v>
      </c>
      <c r="AF13" s="12">
        <v>120.8</v>
      </c>
      <c r="AG13" s="12">
        <v>26.6</v>
      </c>
      <c r="AH13" s="12">
        <v>44.8</v>
      </c>
      <c r="AI13" s="12">
        <v>38.6</v>
      </c>
      <c r="AJ13" s="12">
        <v>8.4</v>
      </c>
      <c r="AK13" s="12">
        <v>42.8</v>
      </c>
      <c r="AL13" s="12">
        <v>56.6</v>
      </c>
      <c r="AM13" s="12">
        <v>5.6</v>
      </c>
      <c r="AN13" s="12">
        <v>45.4</v>
      </c>
      <c r="AO13" s="12">
        <v>7.4</v>
      </c>
      <c r="AP13" s="12">
        <v>10</v>
      </c>
      <c r="AQ13" s="12">
        <v>42.8</v>
      </c>
      <c r="AR13" s="12">
        <v>17.2</v>
      </c>
      <c r="AS13" s="12">
        <v>44.2</v>
      </c>
      <c r="AT13" s="13">
        <v>3970.2</v>
      </c>
      <c r="AU13" s="14"/>
      <c r="AW13" s="17" t="s">
        <v>44</v>
      </c>
      <c r="AX13" s="15">
        <f>SUM(AA27:AD27,AA9:AD12)</f>
        <v>7952.2000000000007</v>
      </c>
      <c r="AY13" s="15">
        <f>SUM(Z27,Z9:Z12,H9:K12,H27:K27)</f>
        <v>887.8</v>
      </c>
      <c r="AZ13" s="15">
        <f>SUM(AE9:AJ12,AE27:AJ27)</f>
        <v>2083.1999999999994</v>
      </c>
      <c r="BA13" s="15">
        <f>SUM(B9:G12,B27:G27)</f>
        <v>1829.8</v>
      </c>
      <c r="BB13" s="15">
        <f>SUM(T9:Y12,AM9:AN12,T27:Y27,AM27:AN27)</f>
        <v>857.40000000000009</v>
      </c>
      <c r="BC13" s="15">
        <f>SUM(L9:S12,AK9:AL12,L27:S27,AK27:AL27)</f>
        <v>2397.2000000000003</v>
      </c>
      <c r="BD13" s="14">
        <f>SUM(AO9:AR12,AO27:AR27)</f>
        <v>536.20000000000016</v>
      </c>
      <c r="BE13" s="9">
        <f t="shared" si="0"/>
        <v>16543.8</v>
      </c>
    </row>
    <row r="14" spans="1:57">
      <c r="A14" s="1" t="s">
        <v>11</v>
      </c>
      <c r="B14" s="12">
        <v>74</v>
      </c>
      <c r="C14" s="12">
        <v>157.6</v>
      </c>
      <c r="D14" s="12">
        <v>91.4</v>
      </c>
      <c r="E14" s="12">
        <v>106.2</v>
      </c>
      <c r="F14" s="12">
        <v>147.80000000000001</v>
      </c>
      <c r="G14" s="12">
        <v>112.2</v>
      </c>
      <c r="H14" s="12">
        <v>152</v>
      </c>
      <c r="I14" s="12">
        <v>111</v>
      </c>
      <c r="J14" s="12">
        <v>164</v>
      </c>
      <c r="K14" s="12">
        <v>152.80000000000001</v>
      </c>
      <c r="L14" s="12">
        <v>183.2</v>
      </c>
      <c r="M14" s="12">
        <v>23</v>
      </c>
      <c r="N14" s="12">
        <v>160</v>
      </c>
      <c r="O14" s="12">
        <v>229</v>
      </c>
      <c r="P14" s="12">
        <v>168</v>
      </c>
      <c r="Q14" s="12">
        <v>84.6</v>
      </c>
      <c r="R14" s="12">
        <v>131.80000000000001</v>
      </c>
      <c r="S14" s="12">
        <v>309</v>
      </c>
      <c r="T14" s="12">
        <v>87.6</v>
      </c>
      <c r="U14" s="12">
        <v>94.4</v>
      </c>
      <c r="V14" s="12">
        <v>117.2</v>
      </c>
      <c r="W14" s="12">
        <v>69.2</v>
      </c>
      <c r="X14" s="12">
        <v>52</v>
      </c>
      <c r="Y14" s="12">
        <v>71.8</v>
      </c>
      <c r="Z14" s="12">
        <v>74.2</v>
      </c>
      <c r="AA14" s="12">
        <v>308</v>
      </c>
      <c r="AB14" s="12">
        <v>175.8</v>
      </c>
      <c r="AC14" s="12">
        <v>531.20000000000005</v>
      </c>
      <c r="AD14" s="12">
        <v>347.8</v>
      </c>
      <c r="AE14" s="12">
        <v>87</v>
      </c>
      <c r="AF14" s="12">
        <v>97.8</v>
      </c>
      <c r="AG14" s="12">
        <v>53</v>
      </c>
      <c r="AH14" s="12">
        <v>54.4</v>
      </c>
      <c r="AI14" s="12">
        <v>74.400000000000006</v>
      </c>
      <c r="AJ14" s="12">
        <v>12</v>
      </c>
      <c r="AK14" s="12">
        <v>109.4</v>
      </c>
      <c r="AL14" s="12">
        <v>457.4</v>
      </c>
      <c r="AM14" s="12">
        <v>45.4</v>
      </c>
      <c r="AN14" s="12">
        <v>133.6</v>
      </c>
      <c r="AO14" s="12">
        <v>18.399999999999999</v>
      </c>
      <c r="AP14" s="12">
        <v>14.2</v>
      </c>
      <c r="AQ14" s="12">
        <v>57.4</v>
      </c>
      <c r="AR14" s="12">
        <v>33.6</v>
      </c>
      <c r="AS14" s="12">
        <v>142.6</v>
      </c>
      <c r="AT14" s="13">
        <v>5877.3999999999987</v>
      </c>
      <c r="AU14" s="14"/>
      <c r="AW14" s="17" t="s">
        <v>45</v>
      </c>
      <c r="AX14" s="15">
        <f>SUM(AA32:AD37)</f>
        <v>14924</v>
      </c>
      <c r="AY14" s="15">
        <f>SUM(H32:K37,Z32:Z37)</f>
        <v>1973.9999999999998</v>
      </c>
      <c r="AZ14" s="15">
        <f>SUM(AE32:AJ37)</f>
        <v>4420.7999999999993</v>
      </c>
      <c r="BA14" s="15">
        <f>SUM(B32:G37)</f>
        <v>1530.6000000000001</v>
      </c>
      <c r="BB14" s="15">
        <f>SUM(T32:Y37,AM32:AN37)</f>
        <v>1126</v>
      </c>
      <c r="BC14" s="15">
        <f>SUM(L32:S37,AK32:AL37)</f>
        <v>1639.5999999999992</v>
      </c>
      <c r="BD14" s="14">
        <f>SUM(AO32:AR37)</f>
        <v>2269.6000000000004</v>
      </c>
      <c r="BE14" s="9">
        <f t="shared" si="0"/>
        <v>27884.6</v>
      </c>
    </row>
    <row r="15" spans="1:57">
      <c r="A15" s="1" t="s">
        <v>12</v>
      </c>
      <c r="B15" s="12">
        <v>21.2</v>
      </c>
      <c r="C15" s="12">
        <v>26.4</v>
      </c>
      <c r="D15" s="12">
        <v>12</v>
      </c>
      <c r="E15" s="12">
        <v>17.2</v>
      </c>
      <c r="F15" s="12">
        <v>59.8</v>
      </c>
      <c r="G15" s="12">
        <v>28.4</v>
      </c>
      <c r="H15" s="12">
        <v>42.6</v>
      </c>
      <c r="I15" s="12">
        <v>44.8</v>
      </c>
      <c r="J15" s="12">
        <v>56.4</v>
      </c>
      <c r="K15" s="12">
        <v>103.8</v>
      </c>
      <c r="L15" s="12">
        <v>99.2</v>
      </c>
      <c r="M15" s="12">
        <v>167.6</v>
      </c>
      <c r="N15" s="12">
        <v>7.2</v>
      </c>
      <c r="O15" s="12">
        <v>79.8</v>
      </c>
      <c r="P15" s="12">
        <v>77.599999999999994</v>
      </c>
      <c r="Q15" s="12">
        <v>32.799999999999997</v>
      </c>
      <c r="R15" s="12">
        <v>21.8</v>
      </c>
      <c r="S15" s="12">
        <v>40.799999999999997</v>
      </c>
      <c r="T15" s="12">
        <v>10</v>
      </c>
      <c r="U15" s="12">
        <v>8.4</v>
      </c>
      <c r="V15" s="12">
        <v>8.6</v>
      </c>
      <c r="W15" s="12">
        <v>3.4</v>
      </c>
      <c r="X15" s="12">
        <v>3.2</v>
      </c>
      <c r="Y15" s="12">
        <v>10.199999999999999</v>
      </c>
      <c r="Z15" s="12">
        <v>23.2</v>
      </c>
      <c r="AA15" s="12">
        <v>170.4</v>
      </c>
      <c r="AB15" s="12">
        <v>96.2</v>
      </c>
      <c r="AC15" s="12">
        <v>379.8</v>
      </c>
      <c r="AD15" s="12">
        <v>261.2</v>
      </c>
      <c r="AE15" s="12">
        <v>44.2</v>
      </c>
      <c r="AF15" s="12">
        <v>46.4</v>
      </c>
      <c r="AG15" s="12">
        <v>12</v>
      </c>
      <c r="AH15" s="12">
        <v>22.8</v>
      </c>
      <c r="AI15" s="12">
        <v>19.399999999999999</v>
      </c>
      <c r="AJ15" s="12">
        <v>4.2</v>
      </c>
      <c r="AK15" s="12">
        <v>23</v>
      </c>
      <c r="AL15" s="12">
        <v>33.799999999999997</v>
      </c>
      <c r="AM15" s="12">
        <v>4.4000000000000004</v>
      </c>
      <c r="AN15" s="12">
        <v>22</v>
      </c>
      <c r="AO15" s="12">
        <v>4.5999999999999996</v>
      </c>
      <c r="AP15" s="12">
        <v>6</v>
      </c>
      <c r="AQ15" s="12">
        <v>29.6</v>
      </c>
      <c r="AR15" s="12">
        <v>11.4</v>
      </c>
      <c r="AS15" s="12">
        <v>24</v>
      </c>
      <c r="AT15" s="13">
        <v>2221.8000000000002</v>
      </c>
      <c r="AU15" s="14"/>
      <c r="AW15" s="17" t="s">
        <v>46</v>
      </c>
      <c r="AX15" s="15">
        <f>SUM(AA3:AD8)</f>
        <v>7636.1999999999989</v>
      </c>
      <c r="AY15" s="15">
        <f>SUM(H3:K8,Z3:Z8)</f>
        <v>1976.4</v>
      </c>
      <c r="AZ15" s="15">
        <f>SUM(AE3:AJ8)</f>
        <v>1730.3999999999999</v>
      </c>
      <c r="BA15" s="15">
        <f>SUM(B3:G8)</f>
        <v>2903.6</v>
      </c>
      <c r="BB15" s="15">
        <f>SUM(T3:Y8,AM3:AN8)</f>
        <v>663.60000000000014</v>
      </c>
      <c r="BC15" s="15">
        <f>SUM(L3:S8,AK3:AL8)</f>
        <v>2341.3999999999996</v>
      </c>
      <c r="BD15" s="14">
        <f>SUM(AO3:AR8)</f>
        <v>795.8</v>
      </c>
      <c r="BE15" s="9">
        <f t="shared" si="0"/>
        <v>18047.399999999998</v>
      </c>
    </row>
    <row r="16" spans="1:57">
      <c r="A16" s="1" t="s">
        <v>13</v>
      </c>
      <c r="B16" s="12">
        <v>23.6</v>
      </c>
      <c r="C16" s="12">
        <v>30.2</v>
      </c>
      <c r="D16" s="12">
        <v>12.6</v>
      </c>
      <c r="E16" s="12">
        <v>19.2</v>
      </c>
      <c r="F16" s="12">
        <v>56.2</v>
      </c>
      <c r="G16" s="12">
        <v>22.8</v>
      </c>
      <c r="H16" s="12">
        <v>48.2</v>
      </c>
      <c r="I16" s="12">
        <v>52</v>
      </c>
      <c r="J16" s="12">
        <v>82.6</v>
      </c>
      <c r="K16" s="12">
        <v>93</v>
      </c>
      <c r="L16" s="12">
        <v>181.4</v>
      </c>
      <c r="M16" s="12">
        <v>226.2</v>
      </c>
      <c r="N16" s="12">
        <v>70.2</v>
      </c>
      <c r="O16" s="12">
        <v>14.6</v>
      </c>
      <c r="P16" s="12">
        <v>103.4</v>
      </c>
      <c r="Q16" s="12">
        <v>54</v>
      </c>
      <c r="R16" s="12">
        <v>64</v>
      </c>
      <c r="S16" s="12">
        <v>92.2</v>
      </c>
      <c r="T16" s="12">
        <v>18</v>
      </c>
      <c r="U16" s="12">
        <v>5</v>
      </c>
      <c r="V16" s="12">
        <v>10</v>
      </c>
      <c r="W16" s="12">
        <v>4.2</v>
      </c>
      <c r="X16" s="12">
        <v>3.8</v>
      </c>
      <c r="Y16" s="12">
        <v>10</v>
      </c>
      <c r="Z16" s="12">
        <v>20.8</v>
      </c>
      <c r="AA16" s="12">
        <v>160.80000000000001</v>
      </c>
      <c r="AB16" s="12">
        <v>114.6</v>
      </c>
      <c r="AC16" s="12">
        <v>413.2</v>
      </c>
      <c r="AD16" s="12">
        <v>253.4</v>
      </c>
      <c r="AE16" s="12">
        <v>43.6</v>
      </c>
      <c r="AF16" s="12">
        <v>29.6</v>
      </c>
      <c r="AG16" s="12">
        <v>12</v>
      </c>
      <c r="AH16" s="12">
        <v>22.8</v>
      </c>
      <c r="AI16" s="12">
        <v>21</v>
      </c>
      <c r="AJ16" s="12">
        <v>7.8</v>
      </c>
      <c r="AK16" s="12">
        <v>44.2</v>
      </c>
      <c r="AL16" s="12">
        <v>76.8</v>
      </c>
      <c r="AM16" s="12">
        <v>4</v>
      </c>
      <c r="AN16" s="12">
        <v>20.6</v>
      </c>
      <c r="AO16" s="12">
        <v>3.8</v>
      </c>
      <c r="AP16" s="12">
        <v>7.6</v>
      </c>
      <c r="AQ16" s="12">
        <v>15.2</v>
      </c>
      <c r="AR16" s="12">
        <v>6.8</v>
      </c>
      <c r="AS16" s="12">
        <v>79.8</v>
      </c>
      <c r="AT16" s="13">
        <v>2655.8</v>
      </c>
      <c r="AU16" s="14"/>
      <c r="AW16" s="17" t="s">
        <v>47</v>
      </c>
      <c r="AX16" s="15">
        <f>SUM(AA21:AD26,AA40:AD41)</f>
        <v>7577.7999999999984</v>
      </c>
      <c r="AY16" s="15">
        <f>SUM(H21:K26,H40:K41,Z21:Z26,Z40:Z41)</f>
        <v>961.59999999999991</v>
      </c>
      <c r="AZ16" s="15">
        <f>SUM(AE21:AJ26,AE40:AJ41)</f>
        <v>1281.6000000000001</v>
      </c>
      <c r="BA16" s="15">
        <f>SUM(B21:G26,B40:G41)</f>
        <v>714.59999999999991</v>
      </c>
      <c r="BB16" s="15">
        <f>SUM(T21:Y26,T40:Y41,AM21:AN26,AM40:AN41)</f>
        <v>2432.8000000000011</v>
      </c>
      <c r="BC16" s="15">
        <f>SUM(L21:S26,L40:S41,AK21:AL26,AK40:AL41)</f>
        <v>1345.6</v>
      </c>
      <c r="BD16" s="14">
        <f>SUM(AO21:AR26,AO40:AR41)</f>
        <v>944.8</v>
      </c>
      <c r="BE16" s="9">
        <f t="shared" si="0"/>
        <v>15258.8</v>
      </c>
    </row>
    <row r="17" spans="1:57">
      <c r="A17" s="1" t="s">
        <v>14</v>
      </c>
      <c r="B17" s="12">
        <v>21</v>
      </c>
      <c r="C17" s="12">
        <v>27</v>
      </c>
      <c r="D17" s="12">
        <v>9</v>
      </c>
      <c r="E17" s="12">
        <v>11</v>
      </c>
      <c r="F17" s="12">
        <v>49.8</v>
      </c>
      <c r="G17" s="12">
        <v>22.8</v>
      </c>
      <c r="H17" s="12">
        <v>35.4</v>
      </c>
      <c r="I17" s="12">
        <v>32.6</v>
      </c>
      <c r="J17" s="12">
        <v>53.2</v>
      </c>
      <c r="K17" s="12">
        <v>57.4</v>
      </c>
      <c r="L17" s="12">
        <v>106.2</v>
      </c>
      <c r="M17" s="12">
        <v>162</v>
      </c>
      <c r="N17" s="12">
        <v>82.4</v>
      </c>
      <c r="O17" s="12">
        <v>108.2</v>
      </c>
      <c r="P17" s="12">
        <v>11</v>
      </c>
      <c r="Q17" s="12">
        <v>62</v>
      </c>
      <c r="R17" s="12">
        <v>67</v>
      </c>
      <c r="S17" s="12">
        <v>100.2</v>
      </c>
      <c r="T17" s="12">
        <v>12.2</v>
      </c>
      <c r="U17" s="12">
        <v>3.6</v>
      </c>
      <c r="V17" s="12">
        <v>9.4</v>
      </c>
      <c r="W17" s="12">
        <v>3.6</v>
      </c>
      <c r="X17" s="12">
        <v>1.4</v>
      </c>
      <c r="Y17" s="12">
        <v>6.6</v>
      </c>
      <c r="Z17" s="12">
        <v>15.4</v>
      </c>
      <c r="AA17" s="12">
        <v>108.6</v>
      </c>
      <c r="AB17" s="12">
        <v>56.2</v>
      </c>
      <c r="AC17" s="12">
        <v>201.2</v>
      </c>
      <c r="AD17" s="12">
        <v>160.4</v>
      </c>
      <c r="AE17" s="12">
        <v>29</v>
      </c>
      <c r="AF17" s="12">
        <v>18.600000000000001</v>
      </c>
      <c r="AG17" s="12">
        <v>10.6</v>
      </c>
      <c r="AH17" s="12">
        <v>13</v>
      </c>
      <c r="AI17" s="12">
        <v>14.8</v>
      </c>
      <c r="AJ17" s="12">
        <v>4</v>
      </c>
      <c r="AK17" s="12">
        <v>15.4</v>
      </c>
      <c r="AL17" s="12">
        <v>28.6</v>
      </c>
      <c r="AM17" s="12">
        <v>3.2</v>
      </c>
      <c r="AN17" s="12">
        <v>22.4</v>
      </c>
      <c r="AO17" s="12">
        <v>3.6</v>
      </c>
      <c r="AP17" s="12">
        <v>4.2</v>
      </c>
      <c r="AQ17" s="12">
        <v>17.600000000000001</v>
      </c>
      <c r="AR17" s="12">
        <v>3</v>
      </c>
      <c r="AS17" s="12">
        <v>24.4</v>
      </c>
      <c r="AT17" s="13">
        <v>1809.2</v>
      </c>
      <c r="AU17" s="14"/>
      <c r="AW17" s="1" t="s">
        <v>48</v>
      </c>
      <c r="AX17" s="14">
        <f>SUM(AA13:AD20,AA38:AD39)</f>
        <v>10104.6</v>
      </c>
      <c r="AY17" s="14">
        <f>SUM(H13:K20,H38:K39,Z13:Z20,Z38:Z39)</f>
        <v>2472.9999999999995</v>
      </c>
      <c r="AZ17" s="14">
        <f>SUM(AE13:AJ20,AE38:AJ39)</f>
        <v>1757.5999999999997</v>
      </c>
      <c r="BA17" s="14">
        <f>SUM(B13:G20,B38:G39)</f>
        <v>2182.4</v>
      </c>
      <c r="BB17" s="14">
        <f>SUM(T13:Y20,T38:Y39,AM13:AN20,AM38:AN39)</f>
        <v>1292.8000000000004</v>
      </c>
      <c r="BC17" s="14">
        <f>SUM(L13:S20,L38:S39,AK13:AL20,AK38:AL39)</f>
        <v>7840.3999999999987</v>
      </c>
      <c r="BD17" s="14">
        <f>SUM(AO13:AR20,AO38:AR39)</f>
        <v>589.00000000000011</v>
      </c>
      <c r="BE17" s="9">
        <f t="shared" si="0"/>
        <v>26239.8</v>
      </c>
    </row>
    <row r="18" spans="1:57">
      <c r="A18" s="1" t="s">
        <v>15</v>
      </c>
      <c r="B18" s="12">
        <v>10.6</v>
      </c>
      <c r="C18" s="12">
        <v>15.4</v>
      </c>
      <c r="D18" s="12">
        <v>5.8</v>
      </c>
      <c r="E18" s="12">
        <v>4.8</v>
      </c>
      <c r="F18" s="12">
        <v>25</v>
      </c>
      <c r="G18" s="12">
        <v>10.8</v>
      </c>
      <c r="H18" s="12">
        <v>19.399999999999999</v>
      </c>
      <c r="I18" s="12">
        <v>19.600000000000001</v>
      </c>
      <c r="J18" s="12">
        <v>22</v>
      </c>
      <c r="K18" s="12">
        <v>35.799999999999997</v>
      </c>
      <c r="L18" s="12">
        <v>51.2</v>
      </c>
      <c r="M18" s="12">
        <v>93.6</v>
      </c>
      <c r="N18" s="12">
        <v>26.8</v>
      </c>
      <c r="O18" s="12">
        <v>52.2</v>
      </c>
      <c r="P18" s="12">
        <v>53.2</v>
      </c>
      <c r="Q18" s="12">
        <v>8</v>
      </c>
      <c r="R18" s="12">
        <v>29.2</v>
      </c>
      <c r="S18" s="12">
        <v>65</v>
      </c>
      <c r="T18" s="12">
        <v>4.2</v>
      </c>
      <c r="U18" s="12">
        <v>1.8</v>
      </c>
      <c r="V18" s="12">
        <v>3.2</v>
      </c>
      <c r="W18" s="12">
        <v>0.8</v>
      </c>
      <c r="X18" s="12">
        <v>0.6</v>
      </c>
      <c r="Y18" s="12">
        <v>4.4000000000000004</v>
      </c>
      <c r="Z18" s="12">
        <v>6.8</v>
      </c>
      <c r="AA18" s="12">
        <v>64.2</v>
      </c>
      <c r="AB18" s="12">
        <v>38</v>
      </c>
      <c r="AC18" s="12">
        <v>146.4</v>
      </c>
      <c r="AD18" s="12">
        <v>113.4</v>
      </c>
      <c r="AE18" s="12">
        <v>19.8</v>
      </c>
      <c r="AF18" s="12">
        <v>18</v>
      </c>
      <c r="AG18" s="12">
        <v>7.8</v>
      </c>
      <c r="AH18" s="12">
        <v>13</v>
      </c>
      <c r="AI18" s="12">
        <v>11.2</v>
      </c>
      <c r="AJ18" s="12">
        <v>3.2</v>
      </c>
      <c r="AK18" s="12">
        <v>14.8</v>
      </c>
      <c r="AL18" s="12">
        <v>15</v>
      </c>
      <c r="AM18" s="12">
        <v>2</v>
      </c>
      <c r="AN18" s="12">
        <v>10.6</v>
      </c>
      <c r="AO18" s="12">
        <v>2.6</v>
      </c>
      <c r="AP18" s="12">
        <v>6</v>
      </c>
      <c r="AQ18" s="12">
        <v>7.6</v>
      </c>
      <c r="AR18" s="12">
        <v>2.8</v>
      </c>
      <c r="AS18" s="12">
        <v>12</v>
      </c>
      <c r="AT18" s="13">
        <v>1078.5999999999997</v>
      </c>
      <c r="AU18" s="14"/>
      <c r="AW18" s="9" t="s">
        <v>58</v>
      </c>
      <c r="AX18" s="15">
        <f>SUM(AA42:AD45)</f>
        <v>5875.2</v>
      </c>
      <c r="AY18" s="9">
        <f>SUM(Z42:Z45,H42:K45)</f>
        <v>426.40000000000003</v>
      </c>
      <c r="AZ18" s="9">
        <f>SUM(AE42:AJ45)</f>
        <v>1944.8000000000002</v>
      </c>
      <c r="BA18" s="9">
        <f>SUM(B42:G45)</f>
        <v>580.79999999999995</v>
      </c>
      <c r="BB18" s="9">
        <f>SUM(T42:Y45, AM42:AN45)</f>
        <v>762.80000000000018</v>
      </c>
      <c r="BC18" s="9">
        <f>SUM(AK42:AL45,L42:S45)</f>
        <v>457.39999999999992</v>
      </c>
      <c r="BD18" s="9">
        <f>SUM(AO42:AR45)</f>
        <v>1050</v>
      </c>
      <c r="BE18" s="9">
        <f t="shared" si="0"/>
        <v>11097.4</v>
      </c>
    </row>
    <row r="19" spans="1:57">
      <c r="A19" s="1" t="s">
        <v>16</v>
      </c>
      <c r="B19" s="12">
        <v>7.8</v>
      </c>
      <c r="C19" s="12">
        <v>17.8</v>
      </c>
      <c r="D19" s="12">
        <v>11.8</v>
      </c>
      <c r="E19" s="12">
        <v>11.4</v>
      </c>
      <c r="F19" s="12">
        <v>39</v>
      </c>
      <c r="G19" s="12">
        <v>18.8</v>
      </c>
      <c r="H19" s="12">
        <v>21.2</v>
      </c>
      <c r="I19" s="12">
        <v>21.2</v>
      </c>
      <c r="J19" s="12">
        <v>31</v>
      </c>
      <c r="K19" s="12">
        <v>46.6</v>
      </c>
      <c r="L19" s="12">
        <v>40.6</v>
      </c>
      <c r="M19" s="12">
        <v>131.19999999999999</v>
      </c>
      <c r="N19" s="12">
        <v>27.2</v>
      </c>
      <c r="O19" s="12">
        <v>72</v>
      </c>
      <c r="P19" s="12">
        <v>60.4</v>
      </c>
      <c r="Q19" s="12">
        <v>27</v>
      </c>
      <c r="R19" s="12">
        <v>13.2</v>
      </c>
      <c r="S19" s="12">
        <v>66.8</v>
      </c>
      <c r="T19" s="12">
        <v>8.1999999999999993</v>
      </c>
      <c r="U19" s="12">
        <v>4.8</v>
      </c>
      <c r="V19" s="12">
        <v>3.6</v>
      </c>
      <c r="W19" s="12">
        <v>2.8</v>
      </c>
      <c r="X19" s="12">
        <v>3</v>
      </c>
      <c r="Y19" s="12">
        <v>6.6</v>
      </c>
      <c r="Z19" s="12">
        <v>5</v>
      </c>
      <c r="AA19" s="12">
        <v>137</v>
      </c>
      <c r="AB19" s="12">
        <v>82.8</v>
      </c>
      <c r="AC19" s="12">
        <v>243.4</v>
      </c>
      <c r="AD19" s="12">
        <v>151.19999999999999</v>
      </c>
      <c r="AE19" s="12">
        <v>27.8</v>
      </c>
      <c r="AF19" s="12">
        <v>19.399999999999999</v>
      </c>
      <c r="AG19" s="12">
        <v>9</v>
      </c>
      <c r="AH19" s="12">
        <v>15.4</v>
      </c>
      <c r="AI19" s="12">
        <v>14.2</v>
      </c>
      <c r="AJ19" s="12">
        <v>0.8</v>
      </c>
      <c r="AK19" s="12">
        <v>9.1999999999999993</v>
      </c>
      <c r="AL19" s="12">
        <v>26.4</v>
      </c>
      <c r="AM19" s="12">
        <v>2.8</v>
      </c>
      <c r="AN19" s="12">
        <v>12.4</v>
      </c>
      <c r="AO19" s="12">
        <v>3.8</v>
      </c>
      <c r="AP19" s="12">
        <v>4.2</v>
      </c>
      <c r="AQ19" s="12">
        <v>22</v>
      </c>
      <c r="AR19" s="12">
        <v>3.6</v>
      </c>
      <c r="AS19" s="12">
        <v>14.4</v>
      </c>
      <c r="AT19" s="13">
        <v>1498.8000000000004</v>
      </c>
      <c r="AU19" s="14"/>
      <c r="AW19" s="9" t="s">
        <v>49</v>
      </c>
      <c r="AX19" s="15">
        <f>SUM(AX12:AX18)</f>
        <v>56606.799999999988</v>
      </c>
      <c r="AY19" s="9">
        <f t="shared" ref="AY19:BD19" si="1">SUM(AY12:AY18)</f>
        <v>16896.599999999999</v>
      </c>
      <c r="AZ19" s="9">
        <f t="shared" si="1"/>
        <v>27936</v>
      </c>
      <c r="BA19" s="9">
        <f t="shared" si="1"/>
        <v>17610.400000000001</v>
      </c>
      <c r="BB19" s="9">
        <f t="shared" si="1"/>
        <v>14673.400000000001</v>
      </c>
      <c r="BC19" s="9">
        <f t="shared" si="1"/>
        <v>26344.399999999994</v>
      </c>
      <c r="BD19" s="9">
        <f t="shared" si="1"/>
        <v>12679</v>
      </c>
      <c r="BE19" s="9">
        <f t="shared" si="0"/>
        <v>172746.59999999998</v>
      </c>
    </row>
    <row r="20" spans="1:57">
      <c r="A20" s="1" t="s">
        <v>17</v>
      </c>
      <c r="B20" s="12">
        <v>14.4</v>
      </c>
      <c r="C20" s="12">
        <v>44</v>
      </c>
      <c r="D20" s="12">
        <v>33.200000000000003</v>
      </c>
      <c r="E20" s="12">
        <v>24.4</v>
      </c>
      <c r="F20" s="12">
        <v>152.19999999999999</v>
      </c>
      <c r="G20" s="12">
        <v>34.6</v>
      </c>
      <c r="H20" s="12">
        <v>39.4</v>
      </c>
      <c r="I20" s="12">
        <v>41.6</v>
      </c>
      <c r="J20" s="12">
        <v>56.6</v>
      </c>
      <c r="K20" s="12">
        <v>58.8</v>
      </c>
      <c r="L20" s="12">
        <v>71.599999999999994</v>
      </c>
      <c r="M20" s="12">
        <v>309.39999999999998</v>
      </c>
      <c r="N20" s="12">
        <v>48</v>
      </c>
      <c r="O20" s="12">
        <v>94.4</v>
      </c>
      <c r="P20" s="12">
        <v>98.8</v>
      </c>
      <c r="Q20" s="12">
        <v>64.400000000000006</v>
      </c>
      <c r="R20" s="12">
        <v>75.2</v>
      </c>
      <c r="S20" s="12">
        <v>28.6</v>
      </c>
      <c r="T20" s="12">
        <v>20.399999999999999</v>
      </c>
      <c r="U20" s="12">
        <v>14</v>
      </c>
      <c r="V20" s="12">
        <v>18</v>
      </c>
      <c r="W20" s="12">
        <v>6.2</v>
      </c>
      <c r="X20" s="12">
        <v>3.2</v>
      </c>
      <c r="Y20" s="12">
        <v>15.4</v>
      </c>
      <c r="Z20" s="12">
        <v>11.2</v>
      </c>
      <c r="AA20" s="12">
        <v>283.60000000000002</v>
      </c>
      <c r="AB20" s="12">
        <v>154.80000000000001</v>
      </c>
      <c r="AC20" s="12">
        <v>536</v>
      </c>
      <c r="AD20" s="12">
        <v>415</v>
      </c>
      <c r="AE20" s="12">
        <v>55.4</v>
      </c>
      <c r="AF20" s="12">
        <v>34.4</v>
      </c>
      <c r="AG20" s="12">
        <v>19.600000000000001</v>
      </c>
      <c r="AH20" s="12">
        <v>20.399999999999999</v>
      </c>
      <c r="AI20" s="12">
        <v>29.8</v>
      </c>
      <c r="AJ20" s="12">
        <v>3.6</v>
      </c>
      <c r="AK20" s="12">
        <v>16.8</v>
      </c>
      <c r="AL20" s="12">
        <v>40.200000000000003</v>
      </c>
      <c r="AM20" s="12">
        <v>5.2</v>
      </c>
      <c r="AN20" s="12">
        <v>32.4</v>
      </c>
      <c r="AO20" s="12">
        <v>5</v>
      </c>
      <c r="AP20" s="12">
        <v>4.8</v>
      </c>
      <c r="AQ20" s="12">
        <v>53</v>
      </c>
      <c r="AR20" s="12">
        <v>4</v>
      </c>
      <c r="AS20" s="12">
        <v>19.399999999999999</v>
      </c>
      <c r="AT20" s="13">
        <v>3111.400000000001</v>
      </c>
      <c r="AU20" s="14"/>
      <c r="AW20" s="18"/>
      <c r="AX20" s="15"/>
    </row>
    <row r="21" spans="1:57">
      <c r="A21" s="1" t="s">
        <v>18</v>
      </c>
      <c r="B21" s="12">
        <v>16.600000000000001</v>
      </c>
      <c r="C21" s="12">
        <v>19.8</v>
      </c>
      <c r="D21" s="12">
        <v>16.399999999999999</v>
      </c>
      <c r="E21" s="12">
        <v>12.8</v>
      </c>
      <c r="F21" s="12">
        <v>36.799999999999997</v>
      </c>
      <c r="G21" s="12">
        <v>10.4</v>
      </c>
      <c r="H21" s="12">
        <v>47.6</v>
      </c>
      <c r="I21" s="12">
        <v>30.8</v>
      </c>
      <c r="J21" s="12">
        <v>41</v>
      </c>
      <c r="K21" s="12">
        <v>6.8</v>
      </c>
      <c r="L21" s="12">
        <v>22.8</v>
      </c>
      <c r="M21" s="12">
        <v>97.6</v>
      </c>
      <c r="N21" s="12">
        <v>7.2</v>
      </c>
      <c r="O21" s="12">
        <v>16.2</v>
      </c>
      <c r="P21" s="12">
        <v>11.4</v>
      </c>
      <c r="Q21" s="12">
        <v>2.8</v>
      </c>
      <c r="R21" s="12">
        <v>9.1999999999999993</v>
      </c>
      <c r="S21" s="12">
        <v>20.6</v>
      </c>
      <c r="T21" s="12">
        <v>15.8</v>
      </c>
      <c r="U21" s="12">
        <v>41.8</v>
      </c>
      <c r="V21" s="12">
        <v>155.4</v>
      </c>
      <c r="W21" s="12">
        <v>52.2</v>
      </c>
      <c r="X21" s="12">
        <v>18</v>
      </c>
      <c r="Y21" s="12">
        <v>39.6</v>
      </c>
      <c r="Z21" s="12">
        <v>8.1999999999999993</v>
      </c>
      <c r="AA21" s="12">
        <v>185.6</v>
      </c>
      <c r="AB21" s="12">
        <v>85.6</v>
      </c>
      <c r="AC21" s="12">
        <v>312.60000000000002</v>
      </c>
      <c r="AD21" s="12">
        <v>268.39999999999998</v>
      </c>
      <c r="AE21" s="12">
        <v>50.2</v>
      </c>
      <c r="AF21" s="12">
        <v>35.200000000000003</v>
      </c>
      <c r="AG21" s="12">
        <v>19.8</v>
      </c>
      <c r="AH21" s="12">
        <v>22</v>
      </c>
      <c r="AI21" s="12">
        <v>26</v>
      </c>
      <c r="AJ21" s="12">
        <v>10</v>
      </c>
      <c r="AK21" s="12">
        <v>3.6</v>
      </c>
      <c r="AL21" s="12">
        <v>10.8</v>
      </c>
      <c r="AM21" s="12">
        <v>17.399999999999999</v>
      </c>
      <c r="AN21" s="12">
        <v>173.8</v>
      </c>
      <c r="AO21" s="12">
        <v>10.6</v>
      </c>
      <c r="AP21" s="12">
        <v>12</v>
      </c>
      <c r="AQ21" s="12">
        <v>73</v>
      </c>
      <c r="AR21" s="12">
        <v>14.6</v>
      </c>
      <c r="AS21" s="12">
        <v>3.4</v>
      </c>
      <c r="AT21" s="13">
        <v>2092.3999999999996</v>
      </c>
      <c r="AU21" s="14"/>
      <c r="AW21" s="17"/>
      <c r="AX21" s="15" t="s">
        <v>43</v>
      </c>
      <c r="AY21" s="15" t="s">
        <v>44</v>
      </c>
      <c r="AZ21" s="9" t="s">
        <v>45</v>
      </c>
      <c r="BA21" s="9" t="s">
        <v>46</v>
      </c>
      <c r="BB21" s="9" t="s">
        <v>47</v>
      </c>
      <c r="BC21" s="9" t="s">
        <v>48</v>
      </c>
      <c r="BD21" s="9" t="s">
        <v>58</v>
      </c>
    </row>
    <row r="22" spans="1:57">
      <c r="A22" s="1" t="s">
        <v>19</v>
      </c>
      <c r="B22" s="12">
        <v>3.6</v>
      </c>
      <c r="C22" s="12">
        <v>8.1999999999999993</v>
      </c>
      <c r="D22" s="12">
        <v>6</v>
      </c>
      <c r="E22" s="12">
        <v>9</v>
      </c>
      <c r="F22" s="12">
        <v>28.4</v>
      </c>
      <c r="G22" s="12">
        <v>10.199999999999999</v>
      </c>
      <c r="H22" s="12">
        <v>27.8</v>
      </c>
      <c r="I22" s="12">
        <v>31</v>
      </c>
      <c r="J22" s="12">
        <v>33.200000000000003</v>
      </c>
      <c r="K22" s="12">
        <v>5.6</v>
      </c>
      <c r="L22" s="12">
        <v>10.6</v>
      </c>
      <c r="M22" s="12">
        <v>112.4</v>
      </c>
      <c r="N22" s="12">
        <v>7.6</v>
      </c>
      <c r="O22" s="12">
        <v>4.8</v>
      </c>
      <c r="P22" s="12">
        <v>7.4</v>
      </c>
      <c r="Q22" s="12">
        <v>1</v>
      </c>
      <c r="R22" s="12">
        <v>4.2</v>
      </c>
      <c r="S22" s="12">
        <v>12.6</v>
      </c>
      <c r="T22" s="12">
        <v>42.2</v>
      </c>
      <c r="U22" s="12">
        <v>23.6</v>
      </c>
      <c r="V22" s="12">
        <v>71</v>
      </c>
      <c r="W22" s="12">
        <v>23.8</v>
      </c>
      <c r="X22" s="12">
        <v>15.2</v>
      </c>
      <c r="Y22" s="12">
        <v>38.6</v>
      </c>
      <c r="Z22" s="12">
        <v>4</v>
      </c>
      <c r="AA22" s="12">
        <v>267.39999999999998</v>
      </c>
      <c r="AB22" s="12">
        <v>126.8</v>
      </c>
      <c r="AC22" s="12">
        <v>312</v>
      </c>
      <c r="AD22" s="12">
        <v>269.60000000000002</v>
      </c>
      <c r="AE22" s="12">
        <v>49</v>
      </c>
      <c r="AF22" s="12">
        <v>31.2</v>
      </c>
      <c r="AG22" s="12">
        <v>22.8</v>
      </c>
      <c r="AH22" s="12">
        <v>11.4</v>
      </c>
      <c r="AI22" s="12">
        <v>21.8</v>
      </c>
      <c r="AJ22" s="12">
        <v>6</v>
      </c>
      <c r="AK22" s="12">
        <v>1.8</v>
      </c>
      <c r="AL22" s="12">
        <v>6.2</v>
      </c>
      <c r="AM22" s="12">
        <v>11.2</v>
      </c>
      <c r="AN22" s="12">
        <v>52</v>
      </c>
      <c r="AO22" s="12">
        <v>5.8</v>
      </c>
      <c r="AP22" s="12">
        <v>4.8</v>
      </c>
      <c r="AQ22" s="12">
        <v>130</v>
      </c>
      <c r="AR22" s="12">
        <v>12.8</v>
      </c>
      <c r="AS22" s="12">
        <v>2</v>
      </c>
      <c r="AT22" s="13">
        <v>1886.5999999999997</v>
      </c>
      <c r="AU22" s="14"/>
      <c r="AW22" s="17" t="s">
        <v>43</v>
      </c>
      <c r="AX22" s="15">
        <f>AX12</f>
        <v>2536.8000000000002</v>
      </c>
      <c r="AY22" s="15"/>
      <c r="AZ22" s="15"/>
    </row>
    <row r="23" spans="1:57">
      <c r="A23" s="1" t="s">
        <v>20</v>
      </c>
      <c r="B23" s="12">
        <v>14.4</v>
      </c>
      <c r="C23" s="12">
        <v>19.399999999999999</v>
      </c>
      <c r="D23" s="12">
        <v>11.4</v>
      </c>
      <c r="E23" s="12">
        <v>16.8</v>
      </c>
      <c r="F23" s="12">
        <v>57.8</v>
      </c>
      <c r="G23" s="12">
        <v>18.399999999999999</v>
      </c>
      <c r="H23" s="12">
        <v>43.6</v>
      </c>
      <c r="I23" s="12">
        <v>37</v>
      </c>
      <c r="J23" s="12">
        <v>38</v>
      </c>
      <c r="K23" s="12">
        <v>18.600000000000001</v>
      </c>
      <c r="L23" s="12">
        <v>27</v>
      </c>
      <c r="M23" s="12">
        <v>141.19999999999999</v>
      </c>
      <c r="N23" s="12">
        <v>8.8000000000000007</v>
      </c>
      <c r="O23" s="12">
        <v>10.8</v>
      </c>
      <c r="P23" s="12">
        <v>9.1999999999999993</v>
      </c>
      <c r="Q23" s="12">
        <v>3.2</v>
      </c>
      <c r="R23" s="12">
        <v>4.8</v>
      </c>
      <c r="S23" s="12">
        <v>18</v>
      </c>
      <c r="T23" s="12">
        <v>167</v>
      </c>
      <c r="U23" s="12">
        <v>76.599999999999994</v>
      </c>
      <c r="V23" s="12">
        <v>13.4</v>
      </c>
      <c r="W23" s="12">
        <v>31</v>
      </c>
      <c r="X23" s="12">
        <v>18.2</v>
      </c>
      <c r="Y23" s="12">
        <v>82.4</v>
      </c>
      <c r="Z23" s="12">
        <v>9.8000000000000007</v>
      </c>
      <c r="AA23" s="12">
        <v>377.6</v>
      </c>
      <c r="AB23" s="12">
        <v>168.2</v>
      </c>
      <c r="AC23" s="12">
        <v>410.2</v>
      </c>
      <c r="AD23" s="12">
        <v>363.8</v>
      </c>
      <c r="AE23" s="12">
        <v>68</v>
      </c>
      <c r="AF23" s="12">
        <v>42.2</v>
      </c>
      <c r="AG23" s="12">
        <v>26.8</v>
      </c>
      <c r="AH23" s="12">
        <v>17.8</v>
      </c>
      <c r="AI23" s="12">
        <v>25.4</v>
      </c>
      <c r="AJ23" s="12">
        <v>7.6</v>
      </c>
      <c r="AK23" s="12">
        <v>1.8</v>
      </c>
      <c r="AL23" s="12">
        <v>3.6</v>
      </c>
      <c r="AM23" s="12">
        <v>17.8</v>
      </c>
      <c r="AN23" s="12">
        <v>85.8</v>
      </c>
      <c r="AO23" s="12">
        <v>6.2</v>
      </c>
      <c r="AP23" s="12">
        <v>6.6</v>
      </c>
      <c r="AQ23" s="12">
        <v>136</v>
      </c>
      <c r="AR23" s="12">
        <v>21.4</v>
      </c>
      <c r="AS23" s="12">
        <v>2.2000000000000002</v>
      </c>
      <c r="AT23" s="13">
        <v>2685.8000000000006</v>
      </c>
      <c r="AU23" s="14"/>
      <c r="AW23" s="17" t="s">
        <v>44</v>
      </c>
      <c r="AX23" s="15">
        <f>AX13+AY12</f>
        <v>16149.6</v>
      </c>
      <c r="AY23" s="15">
        <f>AY13</f>
        <v>887.8</v>
      </c>
      <c r="AZ23" s="15"/>
      <c r="BA23" s="15"/>
    </row>
    <row r="24" spans="1:57">
      <c r="A24" s="1" t="s">
        <v>21</v>
      </c>
      <c r="B24" s="12">
        <v>5.8</v>
      </c>
      <c r="C24" s="12">
        <v>6.6</v>
      </c>
      <c r="D24" s="12">
        <v>8</v>
      </c>
      <c r="E24" s="12">
        <v>9.4</v>
      </c>
      <c r="F24" s="12">
        <v>32.4</v>
      </c>
      <c r="G24" s="12">
        <v>9.8000000000000007</v>
      </c>
      <c r="H24" s="12">
        <v>16</v>
      </c>
      <c r="I24" s="12">
        <v>21.8</v>
      </c>
      <c r="J24" s="12">
        <v>20.6</v>
      </c>
      <c r="K24" s="12">
        <v>6.8</v>
      </c>
      <c r="L24" s="12">
        <v>10.199999999999999</v>
      </c>
      <c r="M24" s="12">
        <v>63.4</v>
      </c>
      <c r="N24" s="12">
        <v>1.2</v>
      </c>
      <c r="O24" s="12">
        <v>4.2</v>
      </c>
      <c r="P24" s="12">
        <v>4.2</v>
      </c>
      <c r="Q24" s="12">
        <v>0.6</v>
      </c>
      <c r="R24" s="12">
        <v>3.2</v>
      </c>
      <c r="S24" s="12">
        <v>7</v>
      </c>
      <c r="T24" s="12">
        <v>56.4</v>
      </c>
      <c r="U24" s="12">
        <v>25.2</v>
      </c>
      <c r="V24" s="12">
        <v>33.6</v>
      </c>
      <c r="W24" s="12">
        <v>9.1999999999999993</v>
      </c>
      <c r="X24" s="12">
        <v>13</v>
      </c>
      <c r="Y24" s="12">
        <v>39</v>
      </c>
      <c r="Z24" s="12">
        <v>2.8</v>
      </c>
      <c r="AA24" s="12">
        <v>196</v>
      </c>
      <c r="AB24" s="12">
        <v>114.6</v>
      </c>
      <c r="AC24" s="12">
        <v>203.6</v>
      </c>
      <c r="AD24" s="12">
        <v>214.8</v>
      </c>
      <c r="AE24" s="12">
        <v>38.200000000000003</v>
      </c>
      <c r="AF24" s="12">
        <v>24.4</v>
      </c>
      <c r="AG24" s="12">
        <v>11.2</v>
      </c>
      <c r="AH24" s="12">
        <v>7.8</v>
      </c>
      <c r="AI24" s="12">
        <v>11.4</v>
      </c>
      <c r="AJ24" s="12">
        <v>1</v>
      </c>
      <c r="AK24" s="12">
        <v>1</v>
      </c>
      <c r="AL24" s="12">
        <v>2</v>
      </c>
      <c r="AM24" s="12">
        <v>3</v>
      </c>
      <c r="AN24" s="12">
        <v>23.2</v>
      </c>
      <c r="AO24" s="12">
        <v>3.2</v>
      </c>
      <c r="AP24" s="12">
        <v>1.8</v>
      </c>
      <c r="AQ24" s="12">
        <v>74.599999999999994</v>
      </c>
      <c r="AR24" s="12">
        <v>7.4</v>
      </c>
      <c r="AS24" s="12">
        <v>0.4</v>
      </c>
      <c r="AT24" s="13">
        <v>1350.0000000000005</v>
      </c>
      <c r="AU24" s="14"/>
      <c r="AW24" s="17" t="s">
        <v>45</v>
      </c>
      <c r="AX24" s="15">
        <f>AX14+AZ12</f>
        <v>29641.600000000002</v>
      </c>
      <c r="AY24" s="15">
        <f>AY14+AZ13</f>
        <v>4057.1999999999989</v>
      </c>
      <c r="AZ24" s="15">
        <f>AZ14</f>
        <v>4420.7999999999993</v>
      </c>
      <c r="BA24" s="15"/>
      <c r="BB24" s="15"/>
    </row>
    <row r="25" spans="1:57">
      <c r="A25" s="1" t="s">
        <v>22</v>
      </c>
      <c r="B25" s="12">
        <v>3.2</v>
      </c>
      <c r="C25" s="12">
        <v>4.4000000000000004</v>
      </c>
      <c r="D25" s="12">
        <v>9.6</v>
      </c>
      <c r="E25" s="12">
        <v>6.4</v>
      </c>
      <c r="F25" s="12">
        <v>25.8</v>
      </c>
      <c r="G25" s="12">
        <v>6.6</v>
      </c>
      <c r="H25" s="12">
        <v>17.399999999999999</v>
      </c>
      <c r="I25" s="12">
        <v>13.8</v>
      </c>
      <c r="J25" s="12">
        <v>21</v>
      </c>
      <c r="K25" s="12">
        <v>5.8</v>
      </c>
      <c r="L25" s="12">
        <v>9.1999999999999993</v>
      </c>
      <c r="M25" s="12">
        <v>56</v>
      </c>
      <c r="N25" s="12">
        <v>4.2</v>
      </c>
      <c r="O25" s="12">
        <v>4.2</v>
      </c>
      <c r="P25" s="12">
        <v>1</v>
      </c>
      <c r="Q25" s="12">
        <v>0.8</v>
      </c>
      <c r="R25" s="12">
        <v>2</v>
      </c>
      <c r="S25" s="12">
        <v>4.5999999999999996</v>
      </c>
      <c r="T25" s="12">
        <v>23.4</v>
      </c>
      <c r="U25" s="12">
        <v>18.8</v>
      </c>
      <c r="V25" s="12">
        <v>23.4</v>
      </c>
      <c r="W25" s="12">
        <v>14.6</v>
      </c>
      <c r="X25" s="12">
        <v>6</v>
      </c>
      <c r="Y25" s="12">
        <v>39.799999999999997</v>
      </c>
      <c r="Z25" s="12">
        <v>3</v>
      </c>
      <c r="AA25" s="12">
        <v>190.4</v>
      </c>
      <c r="AB25" s="12">
        <v>88.2</v>
      </c>
      <c r="AC25" s="12">
        <v>175.2</v>
      </c>
      <c r="AD25" s="12">
        <v>171.2</v>
      </c>
      <c r="AE25" s="12">
        <v>32.200000000000003</v>
      </c>
      <c r="AF25" s="12">
        <v>19.8</v>
      </c>
      <c r="AG25" s="12">
        <v>11.2</v>
      </c>
      <c r="AH25" s="12">
        <v>7</v>
      </c>
      <c r="AI25" s="12">
        <v>10.8</v>
      </c>
      <c r="AJ25" s="12">
        <v>2.6</v>
      </c>
      <c r="AK25" s="12">
        <v>0.2</v>
      </c>
      <c r="AL25" s="12">
        <v>3.4</v>
      </c>
      <c r="AM25" s="12">
        <v>2.2000000000000002</v>
      </c>
      <c r="AN25" s="12">
        <v>6.8</v>
      </c>
      <c r="AO25" s="12">
        <v>1.2</v>
      </c>
      <c r="AP25" s="12">
        <v>1.8</v>
      </c>
      <c r="AQ25" s="12">
        <v>64</v>
      </c>
      <c r="AR25" s="12">
        <v>4.4000000000000004</v>
      </c>
      <c r="AS25" s="12">
        <v>1.8</v>
      </c>
      <c r="AT25" s="13">
        <v>1119.4000000000001</v>
      </c>
      <c r="AU25" s="14"/>
      <c r="AW25" s="17" t="s">
        <v>46</v>
      </c>
      <c r="AX25" s="15">
        <f>AX15+BA12</f>
        <v>15504.8</v>
      </c>
      <c r="AY25" s="15">
        <f>AY15+BA13</f>
        <v>3806.2</v>
      </c>
      <c r="AZ25" s="15">
        <f>AZ15+BA14</f>
        <v>3261</v>
      </c>
      <c r="BA25" s="15">
        <f>BA15</f>
        <v>2903.6</v>
      </c>
      <c r="BB25" s="15"/>
      <c r="BC25" s="15"/>
      <c r="BD25" s="14"/>
    </row>
    <row r="26" spans="1:57">
      <c r="A26" s="1" t="s">
        <v>23</v>
      </c>
      <c r="B26" s="12">
        <v>11.4</v>
      </c>
      <c r="C26" s="12">
        <v>16.8</v>
      </c>
      <c r="D26" s="12">
        <v>25.4</v>
      </c>
      <c r="E26" s="12">
        <v>15.6</v>
      </c>
      <c r="F26" s="12">
        <v>31</v>
      </c>
      <c r="G26" s="12">
        <v>17.2</v>
      </c>
      <c r="H26" s="12">
        <v>44</v>
      </c>
      <c r="I26" s="12">
        <v>72.599999999999994</v>
      </c>
      <c r="J26" s="12">
        <v>58.8</v>
      </c>
      <c r="K26" s="12">
        <v>22</v>
      </c>
      <c r="L26" s="12">
        <v>30</v>
      </c>
      <c r="M26" s="12">
        <v>90</v>
      </c>
      <c r="N26" s="12">
        <v>9.1999999999999993</v>
      </c>
      <c r="O26" s="12">
        <v>12.2</v>
      </c>
      <c r="P26" s="12">
        <v>8</v>
      </c>
      <c r="Q26" s="12">
        <v>2.8</v>
      </c>
      <c r="R26" s="12">
        <v>4.8</v>
      </c>
      <c r="S26" s="12">
        <v>11.2</v>
      </c>
      <c r="T26" s="12">
        <v>37.200000000000003</v>
      </c>
      <c r="U26" s="12">
        <v>45</v>
      </c>
      <c r="V26" s="12">
        <v>74.2</v>
      </c>
      <c r="W26" s="12">
        <v>42</v>
      </c>
      <c r="X26" s="12">
        <v>39</v>
      </c>
      <c r="Y26" s="12">
        <v>11.6</v>
      </c>
      <c r="Z26" s="12">
        <v>20.6</v>
      </c>
      <c r="AA26" s="12">
        <v>380.4</v>
      </c>
      <c r="AB26" s="12">
        <v>227.4</v>
      </c>
      <c r="AC26" s="12">
        <v>495</v>
      </c>
      <c r="AD26" s="12">
        <v>589</v>
      </c>
      <c r="AE26" s="12">
        <v>186</v>
      </c>
      <c r="AF26" s="12">
        <v>95</v>
      </c>
      <c r="AG26" s="12">
        <v>31.6</v>
      </c>
      <c r="AH26" s="12">
        <v>17</v>
      </c>
      <c r="AI26" s="12">
        <v>20.2</v>
      </c>
      <c r="AJ26" s="12">
        <v>4.4000000000000004</v>
      </c>
      <c r="AK26" s="12">
        <v>1.6</v>
      </c>
      <c r="AL26" s="12">
        <v>6.8</v>
      </c>
      <c r="AM26" s="12">
        <v>8</v>
      </c>
      <c r="AN26" s="12">
        <v>24.8</v>
      </c>
      <c r="AO26" s="12">
        <v>3.8</v>
      </c>
      <c r="AP26" s="12">
        <v>5</v>
      </c>
      <c r="AQ26" s="12">
        <v>145</v>
      </c>
      <c r="AR26" s="12">
        <v>25.4</v>
      </c>
      <c r="AS26" s="12">
        <v>3.6</v>
      </c>
      <c r="AT26" s="13">
        <v>3022.6000000000004</v>
      </c>
      <c r="AU26" s="14"/>
      <c r="AW26" s="9" t="s">
        <v>47</v>
      </c>
      <c r="AX26" s="15">
        <f>AX16+BB12</f>
        <v>15115.799999999997</v>
      </c>
      <c r="AY26" s="9">
        <f>AY16+BB13</f>
        <v>1819</v>
      </c>
      <c r="AZ26" s="9">
        <f>AZ16+BB14</f>
        <v>2407.6000000000004</v>
      </c>
      <c r="BA26" s="9">
        <f>BA16+BB15</f>
        <v>1378.2</v>
      </c>
      <c r="BB26" s="9">
        <f>BB16</f>
        <v>2432.8000000000011</v>
      </c>
    </row>
    <row r="27" spans="1:57">
      <c r="A27" s="1" t="s">
        <v>24</v>
      </c>
      <c r="B27" s="12">
        <v>16.8</v>
      </c>
      <c r="C27" s="12">
        <v>19</v>
      </c>
      <c r="D27" s="12">
        <v>8.1999999999999993</v>
      </c>
      <c r="E27" s="12">
        <v>10.8</v>
      </c>
      <c r="F27" s="12">
        <v>53</v>
      </c>
      <c r="G27" s="12">
        <v>30.6</v>
      </c>
      <c r="H27" s="12">
        <v>48.4</v>
      </c>
      <c r="I27" s="12">
        <v>39.6</v>
      </c>
      <c r="J27" s="12">
        <v>57.8</v>
      </c>
      <c r="K27" s="12">
        <v>25.4</v>
      </c>
      <c r="L27" s="12">
        <v>73.2</v>
      </c>
      <c r="M27" s="12">
        <v>80.8</v>
      </c>
      <c r="N27" s="12">
        <v>19.399999999999999</v>
      </c>
      <c r="O27" s="12">
        <v>22.2</v>
      </c>
      <c r="P27" s="12">
        <v>14</v>
      </c>
      <c r="Q27" s="12">
        <v>6</v>
      </c>
      <c r="R27" s="12">
        <v>6.8</v>
      </c>
      <c r="S27" s="12">
        <v>8.4</v>
      </c>
      <c r="T27" s="12">
        <v>6.8</v>
      </c>
      <c r="U27" s="12">
        <v>5.4</v>
      </c>
      <c r="V27" s="12">
        <v>8.4</v>
      </c>
      <c r="W27" s="12">
        <v>2.4</v>
      </c>
      <c r="X27" s="12">
        <v>2.8</v>
      </c>
      <c r="Y27" s="12">
        <v>19.2</v>
      </c>
      <c r="Z27" s="12">
        <v>11.6</v>
      </c>
      <c r="AA27" s="12">
        <v>462</v>
      </c>
      <c r="AB27" s="12">
        <v>289</v>
      </c>
      <c r="AC27" s="12">
        <v>792.8</v>
      </c>
      <c r="AD27" s="12">
        <v>672</v>
      </c>
      <c r="AE27" s="12">
        <v>213.8</v>
      </c>
      <c r="AF27" s="12">
        <v>130.6</v>
      </c>
      <c r="AG27" s="12">
        <v>25.8</v>
      </c>
      <c r="AH27" s="12">
        <v>29.2</v>
      </c>
      <c r="AI27" s="12">
        <v>23</v>
      </c>
      <c r="AJ27" s="12">
        <v>5.4</v>
      </c>
      <c r="AK27" s="12">
        <v>5.6</v>
      </c>
      <c r="AL27" s="12">
        <v>11.4</v>
      </c>
      <c r="AM27" s="12">
        <v>2</v>
      </c>
      <c r="AN27" s="12">
        <v>17.600000000000001</v>
      </c>
      <c r="AO27" s="12">
        <v>5.6</v>
      </c>
      <c r="AP27" s="12">
        <v>9</v>
      </c>
      <c r="AQ27" s="12">
        <v>52.4</v>
      </c>
      <c r="AR27" s="12">
        <v>9</v>
      </c>
      <c r="AS27" s="12">
        <v>3.6</v>
      </c>
      <c r="AT27" s="13">
        <v>3356.7999999999997</v>
      </c>
      <c r="AU27" s="14"/>
      <c r="AW27" s="9" t="s">
        <v>48</v>
      </c>
      <c r="AX27" s="15">
        <f>AX17+BC12</f>
        <v>20427.399999999998</v>
      </c>
      <c r="AY27" s="9">
        <f>AY17+BC13</f>
        <v>4870.2</v>
      </c>
      <c r="AZ27" s="9">
        <f>AZ17+BC14</f>
        <v>3397.1999999999989</v>
      </c>
      <c r="BA27" s="9">
        <f>BA17+BC15</f>
        <v>4523.7999999999993</v>
      </c>
      <c r="BB27" s="9">
        <f>BB17+BC16</f>
        <v>2638.4000000000005</v>
      </c>
      <c r="BC27" s="9">
        <f>BC17</f>
        <v>7840.3999999999987</v>
      </c>
    </row>
    <row r="28" spans="1:57">
      <c r="A28" s="1" t="s">
        <v>25</v>
      </c>
      <c r="B28" s="12">
        <v>142.6</v>
      </c>
      <c r="C28" s="12">
        <v>323</v>
      </c>
      <c r="D28" s="12">
        <v>222</v>
      </c>
      <c r="E28" s="12">
        <v>394</v>
      </c>
      <c r="F28" s="12">
        <v>819.6</v>
      </c>
      <c r="G28" s="12">
        <v>275.2</v>
      </c>
      <c r="H28" s="12">
        <v>473.8</v>
      </c>
      <c r="I28" s="12">
        <v>342.2</v>
      </c>
      <c r="J28" s="12">
        <v>372.4</v>
      </c>
      <c r="K28" s="12">
        <v>282.39999999999998</v>
      </c>
      <c r="L28" s="12">
        <v>343.4</v>
      </c>
      <c r="M28" s="12">
        <v>364.4</v>
      </c>
      <c r="N28" s="12">
        <v>213</v>
      </c>
      <c r="O28" s="12">
        <v>226.2</v>
      </c>
      <c r="P28" s="12">
        <v>130.80000000000001</v>
      </c>
      <c r="Q28" s="12">
        <v>76.2</v>
      </c>
      <c r="R28" s="12">
        <v>183</v>
      </c>
      <c r="S28" s="12">
        <v>393</v>
      </c>
      <c r="T28" s="12">
        <v>229.8</v>
      </c>
      <c r="U28" s="12">
        <v>331.6</v>
      </c>
      <c r="V28" s="12">
        <v>439.6</v>
      </c>
      <c r="W28" s="12">
        <v>250.2</v>
      </c>
      <c r="X28" s="12">
        <v>223</v>
      </c>
      <c r="Y28" s="12">
        <v>479.2</v>
      </c>
      <c r="Z28" s="12">
        <v>583.20000000000005</v>
      </c>
      <c r="AA28" s="12">
        <v>101.6</v>
      </c>
      <c r="AB28" s="12">
        <v>34.6</v>
      </c>
      <c r="AC28" s="12">
        <v>304.60000000000002</v>
      </c>
      <c r="AD28" s="12">
        <v>315.8</v>
      </c>
      <c r="AE28" s="12">
        <v>461</v>
      </c>
      <c r="AF28" s="12">
        <v>574.6</v>
      </c>
      <c r="AG28" s="12">
        <v>364.8</v>
      </c>
      <c r="AH28" s="12">
        <v>426.2</v>
      </c>
      <c r="AI28" s="12">
        <v>369</v>
      </c>
      <c r="AJ28" s="12">
        <v>116.2</v>
      </c>
      <c r="AK28" s="12">
        <v>167.4</v>
      </c>
      <c r="AL28" s="12">
        <v>681.2</v>
      </c>
      <c r="AM28" s="12">
        <v>121</v>
      </c>
      <c r="AN28" s="12">
        <v>236.6</v>
      </c>
      <c r="AO28" s="12">
        <v>96.8</v>
      </c>
      <c r="AP28" s="12">
        <v>114</v>
      </c>
      <c r="AQ28" s="12">
        <v>517.20000000000005</v>
      </c>
      <c r="AR28" s="12">
        <v>398.8</v>
      </c>
      <c r="AS28" s="12">
        <v>191.4</v>
      </c>
      <c r="AT28" s="13">
        <v>13706.6</v>
      </c>
      <c r="AU28" s="14"/>
      <c r="AW28" s="9" t="s">
        <v>58</v>
      </c>
      <c r="AX28" s="15">
        <f>AX18+BD12</f>
        <v>12368.8</v>
      </c>
      <c r="AY28" s="9">
        <f>AY18+BD13</f>
        <v>962.60000000000014</v>
      </c>
      <c r="AZ28" s="9">
        <f>AZ18+BD14</f>
        <v>4214.4000000000005</v>
      </c>
      <c r="BA28" s="9">
        <f>BA18+BD15</f>
        <v>1376.6</v>
      </c>
      <c r="BB28" s="9">
        <f>BB18+BD16</f>
        <v>1707.6000000000001</v>
      </c>
      <c r="BC28" s="9">
        <f>SUM(BC18,BD17)</f>
        <v>1046.4000000000001</v>
      </c>
      <c r="BD28" s="9">
        <f>BD18</f>
        <v>1050</v>
      </c>
      <c r="BE28" s="9">
        <f>SUM(AX22:BD28)</f>
        <v>172746.6</v>
      </c>
    </row>
    <row r="29" spans="1:57">
      <c r="A29" s="1" t="s">
        <v>26</v>
      </c>
      <c r="B29" s="12">
        <v>84.6</v>
      </c>
      <c r="C29" s="12">
        <v>192.6</v>
      </c>
      <c r="D29" s="12">
        <v>134.80000000000001</v>
      </c>
      <c r="E29" s="12">
        <v>203.6</v>
      </c>
      <c r="F29" s="12">
        <v>375.8</v>
      </c>
      <c r="G29" s="12">
        <v>169</v>
      </c>
      <c r="H29" s="12">
        <v>302.39999999999998</v>
      </c>
      <c r="I29" s="12">
        <v>245.8</v>
      </c>
      <c r="J29" s="12">
        <v>259.39999999999998</v>
      </c>
      <c r="K29" s="12">
        <v>222</v>
      </c>
      <c r="L29" s="12">
        <v>232.4</v>
      </c>
      <c r="M29" s="12">
        <v>197.6</v>
      </c>
      <c r="N29" s="12">
        <v>123.8</v>
      </c>
      <c r="O29" s="12">
        <v>145.4</v>
      </c>
      <c r="P29" s="12">
        <v>69.400000000000006</v>
      </c>
      <c r="Q29" s="12">
        <v>46.8</v>
      </c>
      <c r="R29" s="12">
        <v>105.4</v>
      </c>
      <c r="S29" s="12">
        <v>199.4</v>
      </c>
      <c r="T29" s="12">
        <v>114.6</v>
      </c>
      <c r="U29" s="12">
        <v>157.19999999999999</v>
      </c>
      <c r="V29" s="12">
        <v>195</v>
      </c>
      <c r="W29" s="12">
        <v>112.8</v>
      </c>
      <c r="X29" s="12">
        <v>92.2</v>
      </c>
      <c r="Y29" s="12">
        <v>270.8</v>
      </c>
      <c r="Z29" s="12">
        <v>368</v>
      </c>
      <c r="AA29" s="12">
        <v>28.8</v>
      </c>
      <c r="AB29" s="12">
        <v>47</v>
      </c>
      <c r="AC29" s="12">
        <v>57.8</v>
      </c>
      <c r="AD29" s="12">
        <v>102.8</v>
      </c>
      <c r="AE29" s="12">
        <v>383.2</v>
      </c>
      <c r="AF29" s="12">
        <v>425.8</v>
      </c>
      <c r="AG29" s="12">
        <v>335</v>
      </c>
      <c r="AH29" s="12">
        <v>716</v>
      </c>
      <c r="AI29" s="12">
        <v>256.8</v>
      </c>
      <c r="AJ29" s="12">
        <v>107.6</v>
      </c>
      <c r="AK29" s="12">
        <v>86.8</v>
      </c>
      <c r="AL29" s="12">
        <v>202.2</v>
      </c>
      <c r="AM29" s="12">
        <v>58.4</v>
      </c>
      <c r="AN29" s="12">
        <v>134</v>
      </c>
      <c r="AO29" s="12">
        <v>69.599999999999994</v>
      </c>
      <c r="AP29" s="12">
        <v>79.8</v>
      </c>
      <c r="AQ29" s="12">
        <v>413.8</v>
      </c>
      <c r="AR29" s="12">
        <v>190</v>
      </c>
      <c r="AS29" s="12">
        <v>64.8</v>
      </c>
      <c r="AT29" s="13">
        <v>8381</v>
      </c>
      <c r="AU29" s="14"/>
      <c r="AX29" s="15"/>
    </row>
    <row r="30" spans="1:57">
      <c r="A30" s="1" t="s">
        <v>27</v>
      </c>
      <c r="B30" s="12">
        <v>222.8</v>
      </c>
      <c r="C30" s="12">
        <v>496.4</v>
      </c>
      <c r="D30" s="12">
        <v>271.39999999999998</v>
      </c>
      <c r="E30" s="12">
        <v>327</v>
      </c>
      <c r="F30" s="12">
        <v>874</v>
      </c>
      <c r="G30" s="12">
        <v>307.8</v>
      </c>
      <c r="H30" s="12">
        <v>531.20000000000005</v>
      </c>
      <c r="I30" s="12">
        <v>370</v>
      </c>
      <c r="J30" s="12">
        <v>487.6</v>
      </c>
      <c r="K30" s="12">
        <v>444.8</v>
      </c>
      <c r="L30" s="12">
        <v>584.20000000000005</v>
      </c>
      <c r="M30" s="12">
        <v>527.79999999999995</v>
      </c>
      <c r="N30" s="12">
        <v>331</v>
      </c>
      <c r="O30" s="12">
        <v>344.4</v>
      </c>
      <c r="P30" s="12">
        <v>203.6</v>
      </c>
      <c r="Q30" s="12">
        <v>125.6</v>
      </c>
      <c r="R30" s="12">
        <v>218.4</v>
      </c>
      <c r="S30" s="12">
        <v>432.6</v>
      </c>
      <c r="T30" s="12">
        <v>259.39999999999998</v>
      </c>
      <c r="U30" s="12">
        <v>272.8</v>
      </c>
      <c r="V30" s="12">
        <v>327.60000000000002</v>
      </c>
      <c r="W30" s="12">
        <v>173.2</v>
      </c>
      <c r="X30" s="12">
        <v>154.4</v>
      </c>
      <c r="Y30" s="12">
        <v>419</v>
      </c>
      <c r="Z30" s="12">
        <v>771.6</v>
      </c>
      <c r="AA30" s="12">
        <v>286.8</v>
      </c>
      <c r="AB30" s="12">
        <v>54.4</v>
      </c>
      <c r="AC30" s="12">
        <v>143.80000000000001</v>
      </c>
      <c r="AD30" s="12">
        <v>283</v>
      </c>
      <c r="AE30" s="12">
        <v>1279.8</v>
      </c>
      <c r="AF30" s="12">
        <v>1433.8</v>
      </c>
      <c r="AG30" s="12">
        <v>816.6</v>
      </c>
      <c r="AH30" s="12">
        <v>1470.4</v>
      </c>
      <c r="AI30" s="12">
        <v>963.6</v>
      </c>
      <c r="AJ30" s="12">
        <v>314.39999999999998</v>
      </c>
      <c r="AK30" s="12">
        <v>157.6</v>
      </c>
      <c r="AL30" s="12">
        <v>528.79999999999995</v>
      </c>
      <c r="AM30" s="12">
        <v>111.2</v>
      </c>
      <c r="AN30" s="12">
        <v>308.2</v>
      </c>
      <c r="AO30" s="12">
        <v>230</v>
      </c>
      <c r="AP30" s="12">
        <v>243.2</v>
      </c>
      <c r="AQ30" s="12">
        <v>1544.8</v>
      </c>
      <c r="AR30" s="12">
        <v>581.6</v>
      </c>
      <c r="AS30" s="12">
        <v>162.80000000000001</v>
      </c>
      <c r="AT30" s="13">
        <v>20393.399999999994</v>
      </c>
      <c r="AU30" s="14"/>
      <c r="AX30" s="15"/>
    </row>
    <row r="31" spans="1:57">
      <c r="A31" s="1" t="s">
        <v>28</v>
      </c>
      <c r="B31" s="12">
        <v>186.4</v>
      </c>
      <c r="C31" s="12">
        <v>371.4</v>
      </c>
      <c r="D31" s="12">
        <v>237.6</v>
      </c>
      <c r="E31" s="12">
        <v>295.39999999999998</v>
      </c>
      <c r="F31" s="12">
        <v>623</v>
      </c>
      <c r="G31" s="12">
        <v>318.60000000000002</v>
      </c>
      <c r="H31" s="12">
        <v>524.4</v>
      </c>
      <c r="I31" s="12">
        <v>350.6</v>
      </c>
      <c r="J31" s="12">
        <v>298.2</v>
      </c>
      <c r="K31" s="12">
        <v>299.60000000000002</v>
      </c>
      <c r="L31" s="12">
        <v>504.4</v>
      </c>
      <c r="M31" s="12">
        <v>345.4</v>
      </c>
      <c r="N31" s="12">
        <v>232</v>
      </c>
      <c r="O31" s="12">
        <v>238.6</v>
      </c>
      <c r="P31" s="12">
        <v>142</v>
      </c>
      <c r="Q31" s="12">
        <v>114.8</v>
      </c>
      <c r="R31" s="12">
        <v>136.4</v>
      </c>
      <c r="S31" s="12">
        <v>370.4</v>
      </c>
      <c r="T31" s="12">
        <v>266.39999999999998</v>
      </c>
      <c r="U31" s="12">
        <v>236.6</v>
      </c>
      <c r="V31" s="12">
        <v>304.8</v>
      </c>
      <c r="W31" s="12">
        <v>207.4</v>
      </c>
      <c r="X31" s="12">
        <v>151.6</v>
      </c>
      <c r="Y31" s="12">
        <v>466</v>
      </c>
      <c r="Z31" s="12">
        <v>667.8</v>
      </c>
      <c r="AA31" s="12">
        <v>232.2</v>
      </c>
      <c r="AB31" s="12">
        <v>129.19999999999999</v>
      </c>
      <c r="AC31" s="12">
        <v>300</v>
      </c>
      <c r="AD31" s="12">
        <v>114.4</v>
      </c>
      <c r="AE31" s="12">
        <v>771</v>
      </c>
      <c r="AF31" s="12">
        <v>974.2</v>
      </c>
      <c r="AG31" s="12">
        <v>543.6</v>
      </c>
      <c r="AH31" s="12">
        <v>699</v>
      </c>
      <c r="AI31" s="12">
        <v>687.8</v>
      </c>
      <c r="AJ31" s="12">
        <v>227.2</v>
      </c>
      <c r="AK31" s="12">
        <v>147.6</v>
      </c>
      <c r="AL31" s="12">
        <v>449.4</v>
      </c>
      <c r="AM31" s="12">
        <v>127.2</v>
      </c>
      <c r="AN31" s="12">
        <v>306.2</v>
      </c>
      <c r="AO31" s="12">
        <v>216.8</v>
      </c>
      <c r="AP31" s="12">
        <v>286.8</v>
      </c>
      <c r="AQ31" s="12">
        <v>659</v>
      </c>
      <c r="AR31" s="12">
        <v>851.4</v>
      </c>
      <c r="AS31" s="12">
        <v>116.8</v>
      </c>
      <c r="AT31" s="13">
        <v>15729.6</v>
      </c>
      <c r="AU31" s="14"/>
      <c r="AX31" s="15"/>
    </row>
    <row r="32" spans="1:57">
      <c r="A32" s="1">
        <v>16</v>
      </c>
      <c r="B32" s="12">
        <v>50</v>
      </c>
      <c r="C32" s="12">
        <v>68</v>
      </c>
      <c r="D32" s="12">
        <v>49.8</v>
      </c>
      <c r="E32" s="12">
        <v>103.8</v>
      </c>
      <c r="F32" s="12">
        <v>179.2</v>
      </c>
      <c r="G32" s="12">
        <v>138</v>
      </c>
      <c r="H32" s="12">
        <v>249.2</v>
      </c>
      <c r="I32" s="12">
        <v>177.6</v>
      </c>
      <c r="J32" s="12">
        <v>113.6</v>
      </c>
      <c r="K32" s="12">
        <v>119</v>
      </c>
      <c r="L32" s="12">
        <v>130.19999999999999</v>
      </c>
      <c r="M32" s="12">
        <v>94.8</v>
      </c>
      <c r="N32" s="12">
        <v>32.200000000000003</v>
      </c>
      <c r="O32" s="12">
        <v>29.8</v>
      </c>
      <c r="P32" s="12">
        <v>23.2</v>
      </c>
      <c r="Q32" s="12">
        <v>15.4</v>
      </c>
      <c r="R32" s="12">
        <v>16</v>
      </c>
      <c r="S32" s="12">
        <v>42.6</v>
      </c>
      <c r="T32" s="12">
        <v>38.4</v>
      </c>
      <c r="U32" s="12">
        <v>36.4</v>
      </c>
      <c r="V32" s="12">
        <v>60.8</v>
      </c>
      <c r="W32" s="12">
        <v>32.6</v>
      </c>
      <c r="X32" s="12">
        <v>29</v>
      </c>
      <c r="Y32" s="12">
        <v>123.2</v>
      </c>
      <c r="Z32" s="12">
        <v>179.8</v>
      </c>
      <c r="AA32" s="12">
        <v>416.4</v>
      </c>
      <c r="AB32" s="12">
        <v>340</v>
      </c>
      <c r="AC32" s="12">
        <v>1436.8</v>
      </c>
      <c r="AD32" s="12">
        <v>853.6</v>
      </c>
      <c r="AE32" s="12">
        <v>44.8</v>
      </c>
      <c r="AF32" s="12">
        <v>233.2</v>
      </c>
      <c r="AG32" s="12">
        <v>229.6</v>
      </c>
      <c r="AH32" s="12">
        <v>339.6</v>
      </c>
      <c r="AI32" s="12">
        <v>189.4</v>
      </c>
      <c r="AJ32" s="12">
        <v>74.8</v>
      </c>
      <c r="AK32" s="12">
        <v>23.8</v>
      </c>
      <c r="AL32" s="12">
        <v>55</v>
      </c>
      <c r="AM32" s="12">
        <v>17.2</v>
      </c>
      <c r="AN32" s="12">
        <v>39.200000000000003</v>
      </c>
      <c r="AO32" s="12">
        <v>50</v>
      </c>
      <c r="AP32" s="12">
        <v>81.599999999999994</v>
      </c>
      <c r="AQ32" s="12">
        <v>294.39999999999998</v>
      </c>
      <c r="AR32" s="12">
        <v>169.2</v>
      </c>
      <c r="AS32" s="12">
        <v>19.8</v>
      </c>
      <c r="AT32" s="13">
        <v>7041.0000000000009</v>
      </c>
      <c r="AU32" s="14"/>
      <c r="AX32" s="15"/>
    </row>
    <row r="33" spans="1:50">
      <c r="A33" s="1">
        <v>24</v>
      </c>
      <c r="B33" s="12">
        <v>65.8</v>
      </c>
      <c r="C33" s="12">
        <v>57.6</v>
      </c>
      <c r="D33" s="12">
        <v>33.6</v>
      </c>
      <c r="E33" s="12">
        <v>69.599999999999994</v>
      </c>
      <c r="F33" s="12">
        <v>116.6</v>
      </c>
      <c r="G33" s="12">
        <v>88.4</v>
      </c>
      <c r="H33" s="12">
        <v>164.8</v>
      </c>
      <c r="I33" s="12">
        <v>116</v>
      </c>
      <c r="J33" s="12">
        <v>99</v>
      </c>
      <c r="K33" s="12">
        <v>100.2</v>
      </c>
      <c r="L33" s="12">
        <v>124.8</v>
      </c>
      <c r="M33" s="12">
        <v>95.2</v>
      </c>
      <c r="N33" s="12">
        <v>41.2</v>
      </c>
      <c r="O33" s="12">
        <v>32.200000000000003</v>
      </c>
      <c r="P33" s="12">
        <v>23.8</v>
      </c>
      <c r="Q33" s="12">
        <v>16.600000000000001</v>
      </c>
      <c r="R33" s="12">
        <v>16.8</v>
      </c>
      <c r="S33" s="12">
        <v>34</v>
      </c>
      <c r="T33" s="12">
        <v>34.6</v>
      </c>
      <c r="U33" s="12">
        <v>30.8</v>
      </c>
      <c r="V33" s="12">
        <v>40.4</v>
      </c>
      <c r="W33" s="12">
        <v>21.4</v>
      </c>
      <c r="X33" s="12">
        <v>20</v>
      </c>
      <c r="Y33" s="12">
        <v>89.8</v>
      </c>
      <c r="Z33" s="12">
        <v>126</v>
      </c>
      <c r="AA33" s="12">
        <v>475.2</v>
      </c>
      <c r="AB33" s="12">
        <v>363.8</v>
      </c>
      <c r="AC33" s="12">
        <v>1624.8</v>
      </c>
      <c r="AD33" s="12">
        <v>1056</v>
      </c>
      <c r="AE33" s="12">
        <v>212.2</v>
      </c>
      <c r="AF33" s="12">
        <v>61</v>
      </c>
      <c r="AG33" s="12">
        <v>161.4</v>
      </c>
      <c r="AH33" s="12">
        <v>324.39999999999998</v>
      </c>
      <c r="AI33" s="12">
        <v>161</v>
      </c>
      <c r="AJ33" s="12">
        <v>79.8</v>
      </c>
      <c r="AK33" s="12">
        <v>17</v>
      </c>
      <c r="AL33" s="12">
        <v>47.8</v>
      </c>
      <c r="AM33" s="12">
        <v>8.8000000000000007</v>
      </c>
      <c r="AN33" s="12">
        <v>40.4</v>
      </c>
      <c r="AO33" s="12">
        <v>42.4</v>
      </c>
      <c r="AP33" s="12">
        <v>108.2</v>
      </c>
      <c r="AQ33" s="12">
        <v>259.8</v>
      </c>
      <c r="AR33" s="12">
        <v>118.4</v>
      </c>
      <c r="AS33" s="12">
        <v>13.8</v>
      </c>
      <c r="AT33" s="13">
        <v>6835.3999999999987</v>
      </c>
      <c r="AU33" s="14"/>
      <c r="AX33" s="15"/>
    </row>
    <row r="34" spans="1:50">
      <c r="A34" s="1" t="s">
        <v>29</v>
      </c>
      <c r="B34" s="12">
        <v>22.4</v>
      </c>
      <c r="C34" s="12">
        <v>29.2</v>
      </c>
      <c r="D34" s="12">
        <v>13.6</v>
      </c>
      <c r="E34" s="12">
        <v>23</v>
      </c>
      <c r="F34" s="12">
        <v>48.4</v>
      </c>
      <c r="G34" s="12">
        <v>28</v>
      </c>
      <c r="H34" s="12">
        <v>40.6</v>
      </c>
      <c r="I34" s="12">
        <v>36.4</v>
      </c>
      <c r="J34" s="12">
        <v>27</v>
      </c>
      <c r="K34" s="12">
        <v>28.8</v>
      </c>
      <c r="L34" s="12">
        <v>28</v>
      </c>
      <c r="M34" s="12">
        <v>52.4</v>
      </c>
      <c r="N34" s="12">
        <v>18.2</v>
      </c>
      <c r="O34" s="12">
        <v>13.2</v>
      </c>
      <c r="P34" s="12">
        <v>7.2</v>
      </c>
      <c r="Q34" s="12">
        <v>7.2</v>
      </c>
      <c r="R34" s="12">
        <v>8</v>
      </c>
      <c r="S34" s="12">
        <v>16.399999999999999</v>
      </c>
      <c r="T34" s="12">
        <v>18.600000000000001</v>
      </c>
      <c r="U34" s="12">
        <v>17</v>
      </c>
      <c r="V34" s="12">
        <v>23</v>
      </c>
      <c r="W34" s="12">
        <v>14.4</v>
      </c>
      <c r="X34" s="12">
        <v>8.6</v>
      </c>
      <c r="Y34" s="12">
        <v>28.8</v>
      </c>
      <c r="Z34" s="12">
        <v>28</v>
      </c>
      <c r="AA34" s="12">
        <v>298.2</v>
      </c>
      <c r="AB34" s="12">
        <v>210.6</v>
      </c>
      <c r="AC34" s="12">
        <v>999.8</v>
      </c>
      <c r="AD34" s="12">
        <v>542.6</v>
      </c>
      <c r="AE34" s="12">
        <v>233</v>
      </c>
      <c r="AF34" s="12">
        <v>189.6</v>
      </c>
      <c r="AG34" s="12">
        <v>27.6</v>
      </c>
      <c r="AH34" s="12">
        <v>49.6</v>
      </c>
      <c r="AI34" s="12">
        <v>45.6</v>
      </c>
      <c r="AJ34" s="12">
        <v>36.799999999999997</v>
      </c>
      <c r="AK34" s="12">
        <v>8.6</v>
      </c>
      <c r="AL34" s="12">
        <v>23.6</v>
      </c>
      <c r="AM34" s="12">
        <v>9</v>
      </c>
      <c r="AN34" s="12">
        <v>26</v>
      </c>
      <c r="AO34" s="12">
        <v>20.6</v>
      </c>
      <c r="AP34" s="12">
        <v>46.8</v>
      </c>
      <c r="AQ34" s="12">
        <v>130.4</v>
      </c>
      <c r="AR34" s="12">
        <v>63.4</v>
      </c>
      <c r="AS34" s="12">
        <v>7.8</v>
      </c>
      <c r="AT34" s="13">
        <v>3556</v>
      </c>
      <c r="AU34" s="14"/>
      <c r="AX34" s="15"/>
    </row>
    <row r="35" spans="1:50">
      <c r="A35" s="1" t="s">
        <v>30</v>
      </c>
      <c r="B35" s="12">
        <v>32</v>
      </c>
      <c r="C35" s="12">
        <v>42.6</v>
      </c>
      <c r="D35" s="12">
        <v>8.4</v>
      </c>
      <c r="E35" s="12">
        <v>13.4</v>
      </c>
      <c r="F35" s="12">
        <v>43.8</v>
      </c>
      <c r="G35" s="12">
        <v>20.2</v>
      </c>
      <c r="H35" s="12">
        <v>32.6</v>
      </c>
      <c r="I35" s="12">
        <v>26.4</v>
      </c>
      <c r="J35" s="12">
        <v>37.200000000000003</v>
      </c>
      <c r="K35" s="12">
        <v>35.6</v>
      </c>
      <c r="L35" s="12">
        <v>39.6</v>
      </c>
      <c r="M35" s="12">
        <v>59</v>
      </c>
      <c r="N35" s="12">
        <v>22.6</v>
      </c>
      <c r="O35" s="12">
        <v>25.6</v>
      </c>
      <c r="P35" s="12">
        <v>11.2</v>
      </c>
      <c r="Q35" s="12">
        <v>8.4</v>
      </c>
      <c r="R35" s="12">
        <v>11</v>
      </c>
      <c r="S35" s="12">
        <v>23</v>
      </c>
      <c r="T35" s="12">
        <v>24.6</v>
      </c>
      <c r="U35" s="12">
        <v>9.1999999999999993</v>
      </c>
      <c r="V35" s="12">
        <v>19.8</v>
      </c>
      <c r="W35" s="12">
        <v>4</v>
      </c>
      <c r="X35" s="12">
        <v>4.4000000000000004</v>
      </c>
      <c r="Y35" s="12">
        <v>10.6</v>
      </c>
      <c r="Z35" s="12">
        <v>34.4</v>
      </c>
      <c r="AA35" s="12">
        <v>366</v>
      </c>
      <c r="AB35" s="12">
        <v>338.8</v>
      </c>
      <c r="AC35" s="12">
        <v>1906</v>
      </c>
      <c r="AD35" s="12">
        <v>597.4</v>
      </c>
      <c r="AE35" s="12">
        <v>329.2</v>
      </c>
      <c r="AF35" s="12">
        <v>299.2</v>
      </c>
      <c r="AG35" s="12">
        <v>51.8</v>
      </c>
      <c r="AH35" s="12">
        <v>35.200000000000003</v>
      </c>
      <c r="AI35" s="12">
        <v>58.8</v>
      </c>
      <c r="AJ35" s="12">
        <v>63.8</v>
      </c>
      <c r="AK35" s="12">
        <v>8.8000000000000007</v>
      </c>
      <c r="AL35" s="12">
        <v>23.6</v>
      </c>
      <c r="AM35" s="12">
        <v>5.4</v>
      </c>
      <c r="AN35" s="12">
        <v>36.4</v>
      </c>
      <c r="AO35" s="12">
        <v>28.6</v>
      </c>
      <c r="AP35" s="12">
        <v>101.4</v>
      </c>
      <c r="AQ35" s="12">
        <v>101.4</v>
      </c>
      <c r="AR35" s="12">
        <v>73.599999999999994</v>
      </c>
      <c r="AS35" s="12">
        <v>8.4</v>
      </c>
      <c r="AT35" s="13">
        <v>5033.3999999999996</v>
      </c>
      <c r="AU35" s="14"/>
      <c r="AX35" s="15"/>
    </row>
    <row r="36" spans="1:50">
      <c r="A36" s="1" t="s">
        <v>31</v>
      </c>
      <c r="B36" s="12">
        <v>20.2</v>
      </c>
      <c r="C36" s="12">
        <v>30</v>
      </c>
      <c r="D36" s="12">
        <v>11.4</v>
      </c>
      <c r="E36" s="12">
        <v>15.6</v>
      </c>
      <c r="F36" s="12">
        <v>49.2</v>
      </c>
      <c r="G36" s="12">
        <v>14.4</v>
      </c>
      <c r="H36" s="12">
        <v>29.4</v>
      </c>
      <c r="I36" s="12">
        <v>27.6</v>
      </c>
      <c r="J36" s="12">
        <v>31.8</v>
      </c>
      <c r="K36" s="12">
        <v>33.799999999999997</v>
      </c>
      <c r="L36" s="12">
        <v>29</v>
      </c>
      <c r="M36" s="12">
        <v>75</v>
      </c>
      <c r="N36" s="12">
        <v>18.399999999999999</v>
      </c>
      <c r="O36" s="12">
        <v>17</v>
      </c>
      <c r="P36" s="12">
        <v>14</v>
      </c>
      <c r="Q36" s="12">
        <v>11.6</v>
      </c>
      <c r="R36" s="12">
        <v>18.600000000000001</v>
      </c>
      <c r="S36" s="12">
        <v>24</v>
      </c>
      <c r="T36" s="12">
        <v>26.4</v>
      </c>
      <c r="U36" s="12">
        <v>16</v>
      </c>
      <c r="V36" s="12">
        <v>29.2</v>
      </c>
      <c r="W36" s="12">
        <v>8.4</v>
      </c>
      <c r="X36" s="12">
        <v>8.6</v>
      </c>
      <c r="Y36" s="12">
        <v>17.8</v>
      </c>
      <c r="Z36" s="12">
        <v>32</v>
      </c>
      <c r="AA36" s="12">
        <v>303.39999999999998</v>
      </c>
      <c r="AB36" s="12">
        <v>207.2</v>
      </c>
      <c r="AC36" s="12">
        <v>1071.8</v>
      </c>
      <c r="AD36" s="12">
        <v>720.2</v>
      </c>
      <c r="AE36" s="12">
        <v>227</v>
      </c>
      <c r="AF36" s="12">
        <v>180.2</v>
      </c>
      <c r="AG36" s="12">
        <v>51</v>
      </c>
      <c r="AH36" s="12">
        <v>72.599999999999994</v>
      </c>
      <c r="AI36" s="12">
        <v>20</v>
      </c>
      <c r="AJ36" s="12">
        <v>31</v>
      </c>
      <c r="AK36" s="12">
        <v>13</v>
      </c>
      <c r="AL36" s="12">
        <v>39</v>
      </c>
      <c r="AM36" s="12">
        <v>8.4</v>
      </c>
      <c r="AN36" s="12">
        <v>32.799999999999997</v>
      </c>
      <c r="AO36" s="12">
        <v>29.2</v>
      </c>
      <c r="AP36" s="12">
        <v>86.6</v>
      </c>
      <c r="AQ36" s="12">
        <v>170.8</v>
      </c>
      <c r="AR36" s="12">
        <v>105.6</v>
      </c>
      <c r="AS36" s="12">
        <v>11.8</v>
      </c>
      <c r="AT36" s="13">
        <v>3991</v>
      </c>
      <c r="AU36" s="14"/>
      <c r="AX36" s="15"/>
    </row>
    <row r="37" spans="1:50">
      <c r="A37" s="1" t="s">
        <v>32</v>
      </c>
      <c r="B37" s="12">
        <v>7</v>
      </c>
      <c r="C37" s="12">
        <v>17</v>
      </c>
      <c r="D37" s="12">
        <v>5</v>
      </c>
      <c r="E37" s="12">
        <v>3.8</v>
      </c>
      <c r="F37" s="12">
        <v>8</v>
      </c>
      <c r="G37" s="12">
        <v>3.6</v>
      </c>
      <c r="H37" s="12">
        <v>11.6</v>
      </c>
      <c r="I37" s="12">
        <v>8</v>
      </c>
      <c r="J37" s="12">
        <v>14.8</v>
      </c>
      <c r="K37" s="12">
        <v>5.6</v>
      </c>
      <c r="L37" s="12">
        <v>9</v>
      </c>
      <c r="M37" s="12">
        <v>13</v>
      </c>
      <c r="N37" s="12">
        <v>2.6</v>
      </c>
      <c r="O37" s="12">
        <v>6.6</v>
      </c>
      <c r="P37" s="12">
        <v>3.2</v>
      </c>
      <c r="Q37" s="12">
        <v>3.8</v>
      </c>
      <c r="R37" s="12">
        <v>1.6</v>
      </c>
      <c r="S37" s="12">
        <v>5.8</v>
      </c>
      <c r="T37" s="12">
        <v>11.8</v>
      </c>
      <c r="U37" s="12">
        <v>8.4</v>
      </c>
      <c r="V37" s="12">
        <v>8</v>
      </c>
      <c r="W37" s="12">
        <v>1.2</v>
      </c>
      <c r="X37" s="12">
        <v>2.8</v>
      </c>
      <c r="Y37" s="12">
        <v>3.8</v>
      </c>
      <c r="Z37" s="12">
        <v>7.2</v>
      </c>
      <c r="AA37" s="12">
        <v>105</v>
      </c>
      <c r="AB37" s="12">
        <v>82.6</v>
      </c>
      <c r="AC37" s="12">
        <v>369.2</v>
      </c>
      <c r="AD37" s="12">
        <v>238.6</v>
      </c>
      <c r="AE37" s="12">
        <v>79</v>
      </c>
      <c r="AF37" s="12">
        <v>85.4</v>
      </c>
      <c r="AG37" s="12">
        <v>39</v>
      </c>
      <c r="AH37" s="12">
        <v>66.599999999999994</v>
      </c>
      <c r="AI37" s="12">
        <v>28.4</v>
      </c>
      <c r="AJ37" s="12">
        <v>9.1999999999999993</v>
      </c>
      <c r="AK37" s="12">
        <v>1.6</v>
      </c>
      <c r="AL37" s="12">
        <v>4.8</v>
      </c>
      <c r="AM37" s="12">
        <v>2</v>
      </c>
      <c r="AN37" s="12">
        <v>17.600000000000001</v>
      </c>
      <c r="AO37" s="12">
        <v>11</v>
      </c>
      <c r="AP37" s="12">
        <v>51.8</v>
      </c>
      <c r="AQ37" s="12">
        <v>89</v>
      </c>
      <c r="AR37" s="12">
        <v>35.4</v>
      </c>
      <c r="AS37" s="12">
        <v>0.8</v>
      </c>
      <c r="AT37" s="13">
        <v>1490.1999999999998</v>
      </c>
      <c r="AU37" s="14"/>
      <c r="AX37" s="15"/>
    </row>
    <row r="38" spans="1:50">
      <c r="A38" s="1" t="s">
        <v>33</v>
      </c>
      <c r="B38" s="12">
        <v>4.2</v>
      </c>
      <c r="C38" s="12">
        <v>4.4000000000000004</v>
      </c>
      <c r="D38" s="12">
        <v>2.6</v>
      </c>
      <c r="E38" s="12">
        <v>4.4000000000000004</v>
      </c>
      <c r="F38" s="12">
        <v>15.2</v>
      </c>
      <c r="G38" s="12">
        <v>5.4</v>
      </c>
      <c r="H38" s="12">
        <v>7.4</v>
      </c>
      <c r="I38" s="12">
        <v>10.4</v>
      </c>
      <c r="J38" s="12">
        <v>7.8</v>
      </c>
      <c r="K38" s="12">
        <v>46.6</v>
      </c>
      <c r="L38" s="12">
        <v>39.4</v>
      </c>
      <c r="M38" s="12">
        <v>109</v>
      </c>
      <c r="N38" s="12">
        <v>27.4</v>
      </c>
      <c r="O38" s="12">
        <v>52.2</v>
      </c>
      <c r="P38" s="12">
        <v>12.6</v>
      </c>
      <c r="Q38" s="12">
        <v>12.8</v>
      </c>
      <c r="R38" s="12">
        <v>12.4</v>
      </c>
      <c r="S38" s="12">
        <v>17</v>
      </c>
      <c r="T38" s="12">
        <v>4.8</v>
      </c>
      <c r="U38" s="12">
        <v>2.4</v>
      </c>
      <c r="V38" s="12">
        <v>1.6</v>
      </c>
      <c r="W38" s="12">
        <v>1</v>
      </c>
      <c r="X38" s="12">
        <v>1.2</v>
      </c>
      <c r="Y38" s="12">
        <v>2</v>
      </c>
      <c r="Z38" s="12">
        <v>7.2</v>
      </c>
      <c r="AA38" s="12">
        <v>129.6</v>
      </c>
      <c r="AB38" s="12">
        <v>74.599999999999994</v>
      </c>
      <c r="AC38" s="12">
        <v>185.4</v>
      </c>
      <c r="AD38" s="12">
        <v>154.4</v>
      </c>
      <c r="AE38" s="12">
        <v>26.6</v>
      </c>
      <c r="AF38" s="12">
        <v>18.8</v>
      </c>
      <c r="AG38" s="12">
        <v>10.199999999999999</v>
      </c>
      <c r="AH38" s="12">
        <v>9.8000000000000007</v>
      </c>
      <c r="AI38" s="12">
        <v>8.6</v>
      </c>
      <c r="AJ38" s="12">
        <v>2.4</v>
      </c>
      <c r="AK38" s="12">
        <v>4.8</v>
      </c>
      <c r="AL38" s="12">
        <v>53.2</v>
      </c>
      <c r="AM38" s="12">
        <v>0.4</v>
      </c>
      <c r="AN38" s="12">
        <v>4.2</v>
      </c>
      <c r="AO38" s="12">
        <v>1.6</v>
      </c>
      <c r="AP38" s="12">
        <v>2.4</v>
      </c>
      <c r="AQ38" s="12">
        <v>16.8</v>
      </c>
      <c r="AR38" s="12">
        <v>2.4</v>
      </c>
      <c r="AS38" s="12">
        <v>68.599999999999994</v>
      </c>
      <c r="AT38" s="13">
        <v>1186.2</v>
      </c>
      <c r="AU38" s="14"/>
      <c r="AX38" s="15"/>
    </row>
    <row r="39" spans="1:50">
      <c r="A39" s="1" t="s">
        <v>34</v>
      </c>
      <c r="B39" s="12">
        <v>9.8000000000000007</v>
      </c>
      <c r="C39" s="12">
        <v>13.2</v>
      </c>
      <c r="D39" s="12">
        <v>7.8</v>
      </c>
      <c r="E39" s="12">
        <v>8</v>
      </c>
      <c r="F39" s="12">
        <v>49.8</v>
      </c>
      <c r="G39" s="12">
        <v>9.1999999999999993</v>
      </c>
      <c r="H39" s="12">
        <v>19.600000000000001</v>
      </c>
      <c r="I39" s="12">
        <v>26.6</v>
      </c>
      <c r="J39" s="12">
        <v>20</v>
      </c>
      <c r="K39" s="12">
        <v>66.599999999999994</v>
      </c>
      <c r="L39" s="12">
        <v>54.6</v>
      </c>
      <c r="M39" s="12">
        <v>454</v>
      </c>
      <c r="N39" s="12">
        <v>32.200000000000003</v>
      </c>
      <c r="O39" s="12">
        <v>75</v>
      </c>
      <c r="P39" s="12">
        <v>25.8</v>
      </c>
      <c r="Q39" s="12">
        <v>15</v>
      </c>
      <c r="R39" s="12">
        <v>24.8</v>
      </c>
      <c r="S39" s="12">
        <v>38</v>
      </c>
      <c r="T39" s="12">
        <v>8.4</v>
      </c>
      <c r="U39" s="12">
        <v>3.6</v>
      </c>
      <c r="V39" s="12">
        <v>7</v>
      </c>
      <c r="W39" s="12">
        <v>1.8</v>
      </c>
      <c r="X39" s="12">
        <v>1</v>
      </c>
      <c r="Y39" s="12">
        <v>7</v>
      </c>
      <c r="Z39" s="12">
        <v>9.8000000000000007</v>
      </c>
      <c r="AA39" s="12">
        <v>569.20000000000005</v>
      </c>
      <c r="AB39" s="12">
        <v>195.8</v>
      </c>
      <c r="AC39" s="12">
        <v>627.6</v>
      </c>
      <c r="AD39" s="12">
        <v>440.6</v>
      </c>
      <c r="AE39" s="12">
        <v>64.400000000000006</v>
      </c>
      <c r="AF39" s="12">
        <v>44.6</v>
      </c>
      <c r="AG39" s="12">
        <v>31</v>
      </c>
      <c r="AH39" s="12">
        <v>24.8</v>
      </c>
      <c r="AI39" s="12">
        <v>40.799999999999997</v>
      </c>
      <c r="AJ39" s="12">
        <v>6.2</v>
      </c>
      <c r="AK39" s="12">
        <v>55.8</v>
      </c>
      <c r="AL39" s="12">
        <v>27.6</v>
      </c>
      <c r="AM39" s="12">
        <v>2.2000000000000002</v>
      </c>
      <c r="AN39" s="12">
        <v>8.6</v>
      </c>
      <c r="AO39" s="12">
        <v>3.2</v>
      </c>
      <c r="AP39" s="12">
        <v>6.8</v>
      </c>
      <c r="AQ39" s="12">
        <v>110.6</v>
      </c>
      <c r="AR39" s="12">
        <v>11.4</v>
      </c>
      <c r="AS39" s="12">
        <v>27.8</v>
      </c>
      <c r="AT39" s="13">
        <v>3287.6</v>
      </c>
      <c r="AU39" s="14"/>
      <c r="AX39" s="15"/>
    </row>
    <row r="40" spans="1:50">
      <c r="A40" s="1" t="s">
        <v>35</v>
      </c>
      <c r="B40" s="12">
        <v>2</v>
      </c>
      <c r="C40" s="12">
        <v>1.8</v>
      </c>
      <c r="D40" s="12">
        <v>1.2</v>
      </c>
      <c r="E40" s="12">
        <v>1.4</v>
      </c>
      <c r="F40" s="12">
        <v>10</v>
      </c>
      <c r="G40" s="12">
        <v>1.8</v>
      </c>
      <c r="H40" s="12">
        <v>11.4</v>
      </c>
      <c r="I40" s="12">
        <v>8.8000000000000007</v>
      </c>
      <c r="J40" s="12">
        <v>9.6</v>
      </c>
      <c r="K40" s="12">
        <v>1.8</v>
      </c>
      <c r="L40" s="12">
        <v>5.6</v>
      </c>
      <c r="M40" s="12">
        <v>44.4</v>
      </c>
      <c r="N40" s="12">
        <v>3.6</v>
      </c>
      <c r="O40" s="12">
        <v>2.8</v>
      </c>
      <c r="P40" s="12">
        <v>2.6</v>
      </c>
      <c r="Q40" s="12">
        <v>2.8</v>
      </c>
      <c r="R40" s="12">
        <v>2.4</v>
      </c>
      <c r="S40" s="12">
        <v>4.5999999999999996</v>
      </c>
      <c r="T40" s="12">
        <v>17.8</v>
      </c>
      <c r="U40" s="12">
        <v>9</v>
      </c>
      <c r="V40" s="12">
        <v>16.399999999999999</v>
      </c>
      <c r="W40" s="12">
        <v>2.8</v>
      </c>
      <c r="X40" s="12">
        <v>1.8</v>
      </c>
      <c r="Y40" s="12">
        <v>8</v>
      </c>
      <c r="Z40" s="12">
        <v>2.4</v>
      </c>
      <c r="AA40" s="12">
        <v>86.8</v>
      </c>
      <c r="AB40" s="12">
        <v>47.4</v>
      </c>
      <c r="AC40" s="12">
        <v>120.4</v>
      </c>
      <c r="AD40" s="12">
        <v>129.6</v>
      </c>
      <c r="AE40" s="12">
        <v>21.6</v>
      </c>
      <c r="AF40" s="12">
        <v>8.6</v>
      </c>
      <c r="AG40" s="12">
        <v>6.4</v>
      </c>
      <c r="AH40" s="12">
        <v>6.4</v>
      </c>
      <c r="AI40" s="12">
        <v>12</v>
      </c>
      <c r="AJ40" s="12">
        <v>1.8</v>
      </c>
      <c r="AK40" s="12">
        <v>0.4</v>
      </c>
      <c r="AL40" s="12">
        <v>2.6</v>
      </c>
      <c r="AM40" s="12">
        <v>3.4</v>
      </c>
      <c r="AN40" s="12">
        <v>24.8</v>
      </c>
      <c r="AO40" s="12">
        <v>3.6</v>
      </c>
      <c r="AP40" s="12">
        <v>2.8</v>
      </c>
      <c r="AQ40" s="12">
        <v>31.6</v>
      </c>
      <c r="AR40" s="12">
        <v>3.8</v>
      </c>
      <c r="AS40" s="12">
        <v>0.6</v>
      </c>
      <c r="AT40" s="13">
        <v>691.39999999999986</v>
      </c>
      <c r="AU40" s="14"/>
      <c r="AX40" s="15"/>
    </row>
    <row r="41" spans="1:50">
      <c r="A41" s="1" t="s">
        <v>36</v>
      </c>
      <c r="B41" s="12">
        <v>29.6</v>
      </c>
      <c r="C41" s="12">
        <v>35.200000000000003</v>
      </c>
      <c r="D41" s="12">
        <v>6.8</v>
      </c>
      <c r="E41" s="12">
        <v>9.8000000000000007</v>
      </c>
      <c r="F41" s="12">
        <v>26.8</v>
      </c>
      <c r="G41" s="12">
        <v>26.4</v>
      </c>
      <c r="H41" s="12">
        <v>85.2</v>
      </c>
      <c r="I41" s="12">
        <v>38.799999999999997</v>
      </c>
      <c r="J41" s="12">
        <v>44</v>
      </c>
      <c r="K41" s="12">
        <v>10.199999999999999</v>
      </c>
      <c r="L41" s="12">
        <v>42.4</v>
      </c>
      <c r="M41" s="12">
        <v>135.19999999999999</v>
      </c>
      <c r="N41" s="12">
        <v>21</v>
      </c>
      <c r="O41" s="12">
        <v>26</v>
      </c>
      <c r="P41" s="12">
        <v>21.2</v>
      </c>
      <c r="Q41" s="12">
        <v>11.4</v>
      </c>
      <c r="R41" s="12">
        <v>14.6</v>
      </c>
      <c r="S41" s="12">
        <v>28.6</v>
      </c>
      <c r="T41" s="12">
        <v>182.4</v>
      </c>
      <c r="U41" s="12">
        <v>58</v>
      </c>
      <c r="V41" s="12">
        <v>94.4</v>
      </c>
      <c r="W41" s="12">
        <v>22.8</v>
      </c>
      <c r="X41" s="12">
        <v>11.2</v>
      </c>
      <c r="Y41" s="12">
        <v>30</v>
      </c>
      <c r="Z41" s="12">
        <v>19.399999999999999</v>
      </c>
      <c r="AA41" s="12">
        <v>192.2</v>
      </c>
      <c r="AB41" s="12">
        <v>108.8</v>
      </c>
      <c r="AC41" s="12">
        <v>378.8</v>
      </c>
      <c r="AD41" s="12">
        <v>320.2</v>
      </c>
      <c r="AE41" s="12">
        <v>50.8</v>
      </c>
      <c r="AF41" s="12">
        <v>45</v>
      </c>
      <c r="AG41" s="12">
        <v>22</v>
      </c>
      <c r="AH41" s="12">
        <v>37.4</v>
      </c>
      <c r="AI41" s="12">
        <v>30.4</v>
      </c>
      <c r="AJ41" s="12">
        <v>14.2</v>
      </c>
      <c r="AK41" s="12">
        <v>6.4</v>
      </c>
      <c r="AL41" s="12">
        <v>8.6</v>
      </c>
      <c r="AM41" s="12">
        <v>28.8</v>
      </c>
      <c r="AN41" s="12">
        <v>18</v>
      </c>
      <c r="AO41" s="12">
        <v>18.600000000000001</v>
      </c>
      <c r="AP41" s="12">
        <v>16.2</v>
      </c>
      <c r="AQ41" s="12">
        <v>80.599999999999994</v>
      </c>
      <c r="AR41" s="12">
        <v>16.2</v>
      </c>
      <c r="AS41" s="12">
        <v>4.5999999999999996</v>
      </c>
      <c r="AT41" s="13">
        <v>2429.1999999999998</v>
      </c>
      <c r="AU41" s="14"/>
      <c r="AX41" s="15"/>
    </row>
    <row r="42" spans="1:50">
      <c r="A42" s="1" t="s">
        <v>53</v>
      </c>
      <c r="B42" s="12">
        <v>7.8</v>
      </c>
      <c r="C42" s="12">
        <v>7</v>
      </c>
      <c r="D42" s="12">
        <v>2.6</v>
      </c>
      <c r="E42" s="12">
        <v>5</v>
      </c>
      <c r="F42" s="12">
        <v>8.6</v>
      </c>
      <c r="G42" s="12">
        <v>2.6</v>
      </c>
      <c r="H42" s="12">
        <v>7.6</v>
      </c>
      <c r="I42" s="12">
        <v>7</v>
      </c>
      <c r="J42" s="12">
        <v>6.2</v>
      </c>
      <c r="K42" s="12">
        <v>4.8</v>
      </c>
      <c r="L42" s="12">
        <v>8.1999999999999993</v>
      </c>
      <c r="M42" s="12">
        <v>15.6</v>
      </c>
      <c r="N42" s="12">
        <v>5.8</v>
      </c>
      <c r="O42" s="12">
        <v>7</v>
      </c>
      <c r="P42" s="12">
        <v>2.6</v>
      </c>
      <c r="Q42" s="12">
        <v>1.8</v>
      </c>
      <c r="R42" s="12">
        <v>2.2000000000000002</v>
      </c>
      <c r="S42" s="12">
        <v>5.2</v>
      </c>
      <c r="T42" s="12">
        <v>10.6</v>
      </c>
      <c r="U42" s="12">
        <v>5.4</v>
      </c>
      <c r="V42" s="12">
        <v>7.4</v>
      </c>
      <c r="W42" s="12">
        <v>3.4</v>
      </c>
      <c r="X42" s="12">
        <v>0.8</v>
      </c>
      <c r="Y42" s="12">
        <v>3</v>
      </c>
      <c r="Z42" s="12">
        <v>6.6</v>
      </c>
      <c r="AA42" s="12">
        <v>78.8</v>
      </c>
      <c r="AB42" s="12">
        <v>57.4</v>
      </c>
      <c r="AC42" s="12">
        <v>256.2</v>
      </c>
      <c r="AD42" s="12">
        <v>207.8</v>
      </c>
      <c r="AE42" s="12">
        <v>57.4</v>
      </c>
      <c r="AF42" s="12">
        <v>41.4</v>
      </c>
      <c r="AG42" s="12">
        <v>23.4</v>
      </c>
      <c r="AH42" s="12">
        <v>33.200000000000003</v>
      </c>
      <c r="AI42" s="12">
        <v>25.8</v>
      </c>
      <c r="AJ42" s="12">
        <v>8.1999999999999993</v>
      </c>
      <c r="AK42" s="12">
        <v>1</v>
      </c>
      <c r="AL42" s="12">
        <v>4</v>
      </c>
      <c r="AM42" s="12">
        <v>3.2</v>
      </c>
      <c r="AN42" s="12">
        <v>15.4</v>
      </c>
      <c r="AO42" s="12">
        <v>6</v>
      </c>
      <c r="AP42" s="12">
        <v>28.6</v>
      </c>
      <c r="AQ42" s="12">
        <v>46.2</v>
      </c>
      <c r="AR42" s="12">
        <v>12.6</v>
      </c>
      <c r="AS42" s="12">
        <v>1.6</v>
      </c>
      <c r="AT42" s="13">
        <v>1052.9999999999998</v>
      </c>
      <c r="AU42" s="14"/>
      <c r="AX42" s="15"/>
    </row>
    <row r="43" spans="1:50">
      <c r="A43" s="1" t="s">
        <v>54</v>
      </c>
      <c r="B43" s="12">
        <v>9.8000000000000007</v>
      </c>
      <c r="C43" s="12">
        <v>11.6</v>
      </c>
      <c r="D43" s="12">
        <v>2.8</v>
      </c>
      <c r="E43" s="12">
        <v>3</v>
      </c>
      <c r="F43" s="12">
        <v>9.6</v>
      </c>
      <c r="G43" s="12">
        <v>6.2</v>
      </c>
      <c r="H43" s="12">
        <v>8.8000000000000007</v>
      </c>
      <c r="I43" s="12">
        <v>11</v>
      </c>
      <c r="J43" s="12">
        <v>15.2</v>
      </c>
      <c r="K43" s="12">
        <v>4.4000000000000004</v>
      </c>
      <c r="L43" s="12">
        <v>9.8000000000000007</v>
      </c>
      <c r="M43" s="12">
        <v>18.8</v>
      </c>
      <c r="N43" s="12">
        <v>8.6</v>
      </c>
      <c r="O43" s="12">
        <v>6</v>
      </c>
      <c r="P43" s="12">
        <v>4.5999999999999996</v>
      </c>
      <c r="Q43" s="12">
        <v>2.6</v>
      </c>
      <c r="R43" s="12">
        <v>4.5999999999999996</v>
      </c>
      <c r="S43" s="12">
        <v>4</v>
      </c>
      <c r="T43" s="12">
        <v>13.4</v>
      </c>
      <c r="U43" s="12">
        <v>6.4</v>
      </c>
      <c r="V43" s="12">
        <v>5.6</v>
      </c>
      <c r="W43" s="12">
        <v>1</v>
      </c>
      <c r="X43" s="12">
        <v>1.4</v>
      </c>
      <c r="Y43" s="12">
        <v>5</v>
      </c>
      <c r="Z43" s="12">
        <v>8.4</v>
      </c>
      <c r="AA43" s="12">
        <v>100.2</v>
      </c>
      <c r="AB43" s="12">
        <v>75.400000000000006</v>
      </c>
      <c r="AC43" s="12">
        <v>287.39999999999998</v>
      </c>
      <c r="AD43" s="12">
        <v>263.8</v>
      </c>
      <c r="AE43" s="12">
        <v>95.8</v>
      </c>
      <c r="AF43" s="12">
        <v>102.6</v>
      </c>
      <c r="AG43" s="12">
        <v>52.2</v>
      </c>
      <c r="AH43" s="12">
        <v>100</v>
      </c>
      <c r="AI43" s="12">
        <v>88.6</v>
      </c>
      <c r="AJ43" s="12">
        <v>50</v>
      </c>
      <c r="AK43" s="12">
        <v>1.8</v>
      </c>
      <c r="AL43" s="12">
        <v>6.6</v>
      </c>
      <c r="AM43" s="12">
        <v>2</v>
      </c>
      <c r="AN43" s="12">
        <v>16.2</v>
      </c>
      <c r="AO43" s="12">
        <v>30</v>
      </c>
      <c r="AP43" s="12">
        <v>10.6</v>
      </c>
      <c r="AQ43" s="12">
        <v>59.2</v>
      </c>
      <c r="AR43" s="12">
        <v>32.799999999999997</v>
      </c>
      <c r="AS43" s="12">
        <v>2.2000000000000002</v>
      </c>
      <c r="AT43" s="13">
        <v>1559.9999999999998</v>
      </c>
      <c r="AU43" s="14"/>
      <c r="AX43" s="15"/>
    </row>
    <row r="44" spans="1:50">
      <c r="A44" s="1" t="s">
        <v>55</v>
      </c>
      <c r="B44" s="12">
        <v>22.4</v>
      </c>
      <c r="C44" s="12">
        <v>40.200000000000003</v>
      </c>
      <c r="D44" s="12">
        <v>30</v>
      </c>
      <c r="E44" s="12">
        <v>63.8</v>
      </c>
      <c r="F44" s="12">
        <v>137.19999999999999</v>
      </c>
      <c r="G44" s="12">
        <v>34.4</v>
      </c>
      <c r="H44" s="12">
        <v>62.2</v>
      </c>
      <c r="I44" s="12">
        <v>39.200000000000003</v>
      </c>
      <c r="J44" s="12">
        <v>78</v>
      </c>
      <c r="K44" s="12">
        <v>19.2</v>
      </c>
      <c r="L44" s="12">
        <v>26.2</v>
      </c>
      <c r="M44" s="12">
        <v>39.4</v>
      </c>
      <c r="N44" s="12">
        <v>18.8</v>
      </c>
      <c r="O44" s="12">
        <v>10</v>
      </c>
      <c r="P44" s="12">
        <v>6.2</v>
      </c>
      <c r="Q44" s="12">
        <v>6</v>
      </c>
      <c r="R44" s="12">
        <v>13.6</v>
      </c>
      <c r="S44" s="12">
        <v>25.2</v>
      </c>
      <c r="T44" s="12">
        <v>56</v>
      </c>
      <c r="U44" s="12">
        <v>74.8</v>
      </c>
      <c r="V44" s="12">
        <v>109.8</v>
      </c>
      <c r="W44" s="12">
        <v>70.8</v>
      </c>
      <c r="X44" s="12">
        <v>55.8</v>
      </c>
      <c r="Y44" s="12">
        <v>101.2</v>
      </c>
      <c r="Z44" s="12">
        <v>42.4</v>
      </c>
      <c r="AA44" s="12">
        <v>401</v>
      </c>
      <c r="AB44" s="12">
        <v>352.6</v>
      </c>
      <c r="AC44" s="12">
        <v>1406.6</v>
      </c>
      <c r="AD44" s="12">
        <v>436.2</v>
      </c>
      <c r="AE44" s="12">
        <v>182</v>
      </c>
      <c r="AF44" s="12">
        <v>141.80000000000001</v>
      </c>
      <c r="AG44" s="12">
        <v>63.8</v>
      </c>
      <c r="AH44" s="12">
        <v>72.400000000000006</v>
      </c>
      <c r="AI44" s="12">
        <v>98</v>
      </c>
      <c r="AJ44" s="12">
        <v>48.8</v>
      </c>
      <c r="AK44" s="12">
        <v>14</v>
      </c>
      <c r="AL44" s="12">
        <v>87.6</v>
      </c>
      <c r="AM44" s="12">
        <v>23</v>
      </c>
      <c r="AN44" s="12">
        <v>61.6</v>
      </c>
      <c r="AO44" s="12">
        <v>19</v>
      </c>
      <c r="AP44" s="12">
        <v>27.4</v>
      </c>
      <c r="AQ44" s="12">
        <v>62</v>
      </c>
      <c r="AR44" s="12">
        <v>211.6</v>
      </c>
      <c r="AS44" s="12">
        <v>25.6</v>
      </c>
      <c r="AT44" s="13">
        <v>4917.8000000000011</v>
      </c>
      <c r="AU44" s="14"/>
      <c r="AX44" s="15"/>
    </row>
    <row r="45" spans="1:50">
      <c r="A45" s="1" t="s">
        <v>56</v>
      </c>
      <c r="B45" s="12">
        <v>13.8</v>
      </c>
      <c r="C45" s="12">
        <v>16.600000000000001</v>
      </c>
      <c r="D45" s="12">
        <v>19</v>
      </c>
      <c r="E45" s="12">
        <v>19.8</v>
      </c>
      <c r="F45" s="12">
        <v>91.2</v>
      </c>
      <c r="G45" s="12">
        <v>15.8</v>
      </c>
      <c r="H45" s="12">
        <v>23.6</v>
      </c>
      <c r="I45" s="12">
        <v>25</v>
      </c>
      <c r="J45" s="12">
        <v>30.8</v>
      </c>
      <c r="K45" s="12">
        <v>12.8</v>
      </c>
      <c r="L45" s="12">
        <v>17.8</v>
      </c>
      <c r="M45" s="12">
        <v>27</v>
      </c>
      <c r="N45" s="12">
        <v>8.4</v>
      </c>
      <c r="O45" s="12">
        <v>4.8</v>
      </c>
      <c r="P45" s="12">
        <v>5.4</v>
      </c>
      <c r="Q45" s="12">
        <v>3.8</v>
      </c>
      <c r="R45" s="12">
        <v>3.4</v>
      </c>
      <c r="S45" s="12">
        <v>4.8</v>
      </c>
      <c r="T45" s="12">
        <v>15.4</v>
      </c>
      <c r="U45" s="12">
        <v>11</v>
      </c>
      <c r="V45" s="12">
        <v>18.600000000000001</v>
      </c>
      <c r="W45" s="12">
        <v>10.6</v>
      </c>
      <c r="X45" s="12">
        <v>7</v>
      </c>
      <c r="Y45" s="12">
        <v>23</v>
      </c>
      <c r="Z45" s="12">
        <v>13.2</v>
      </c>
      <c r="AA45" s="12">
        <v>281</v>
      </c>
      <c r="AB45" s="12">
        <v>157.19999999999999</v>
      </c>
      <c r="AC45" s="12">
        <v>690</v>
      </c>
      <c r="AD45" s="12">
        <v>823.6</v>
      </c>
      <c r="AE45" s="12">
        <v>223</v>
      </c>
      <c r="AF45" s="12">
        <v>143.19999999999999</v>
      </c>
      <c r="AG45" s="12">
        <v>62.4</v>
      </c>
      <c r="AH45" s="12">
        <v>85.2</v>
      </c>
      <c r="AI45" s="12">
        <v>110.8</v>
      </c>
      <c r="AJ45" s="12">
        <v>34.799999999999997</v>
      </c>
      <c r="AK45" s="12">
        <v>2.2000000000000002</v>
      </c>
      <c r="AL45" s="12">
        <v>12</v>
      </c>
      <c r="AM45" s="12">
        <v>6</v>
      </c>
      <c r="AN45" s="12">
        <v>18</v>
      </c>
      <c r="AO45" s="12">
        <v>12.8</v>
      </c>
      <c r="AP45" s="12">
        <v>37.6</v>
      </c>
      <c r="AQ45" s="12">
        <v>434.8</v>
      </c>
      <c r="AR45" s="12">
        <v>18.8</v>
      </c>
      <c r="AS45" s="12">
        <v>4</v>
      </c>
      <c r="AT45" s="13">
        <v>3600.0000000000005</v>
      </c>
      <c r="AU45" s="14"/>
      <c r="AX45" s="15"/>
    </row>
    <row r="46" spans="1:50">
      <c r="A46" s="1" t="s">
        <v>62</v>
      </c>
      <c r="B46" s="12">
        <v>2</v>
      </c>
      <c r="C46" s="12">
        <v>5.2</v>
      </c>
      <c r="D46" s="12">
        <v>6.6</v>
      </c>
      <c r="E46" s="12">
        <v>5</v>
      </c>
      <c r="F46" s="12">
        <v>14</v>
      </c>
      <c r="G46" s="12">
        <v>2.4</v>
      </c>
      <c r="H46" s="12">
        <v>8.4</v>
      </c>
      <c r="I46" s="12">
        <v>10.4</v>
      </c>
      <c r="J46" s="12">
        <v>9.4</v>
      </c>
      <c r="K46" s="12">
        <v>35</v>
      </c>
      <c r="L46" s="12">
        <v>40.4</v>
      </c>
      <c r="M46" s="12">
        <v>150.6</v>
      </c>
      <c r="N46" s="12">
        <v>24.2</v>
      </c>
      <c r="O46" s="12">
        <v>78.400000000000006</v>
      </c>
      <c r="P46" s="12">
        <v>24</v>
      </c>
      <c r="Q46" s="12">
        <v>12.2</v>
      </c>
      <c r="R46" s="12">
        <v>12.4</v>
      </c>
      <c r="S46" s="12">
        <v>17.600000000000001</v>
      </c>
      <c r="T46" s="12">
        <v>4.5999999999999996</v>
      </c>
      <c r="U46" s="12">
        <v>2</v>
      </c>
      <c r="V46" s="12">
        <v>3.4</v>
      </c>
      <c r="W46" s="12">
        <v>0.4</v>
      </c>
      <c r="X46" s="12">
        <v>0.6</v>
      </c>
      <c r="Y46" s="12">
        <v>5.6</v>
      </c>
      <c r="Z46" s="12">
        <v>4</v>
      </c>
      <c r="AA46" s="12">
        <v>179.6</v>
      </c>
      <c r="AB46" s="12">
        <v>72.599999999999994</v>
      </c>
      <c r="AC46" s="12">
        <v>194.8</v>
      </c>
      <c r="AD46" s="12">
        <v>149.6</v>
      </c>
      <c r="AE46" s="12">
        <v>26.2</v>
      </c>
      <c r="AF46" s="12">
        <v>15.6</v>
      </c>
      <c r="AG46" s="12">
        <v>9.6</v>
      </c>
      <c r="AH46" s="12">
        <v>8.4</v>
      </c>
      <c r="AI46" s="12">
        <v>12.6</v>
      </c>
      <c r="AJ46" s="12">
        <v>1.2</v>
      </c>
      <c r="AK46" s="12">
        <v>68.8</v>
      </c>
      <c r="AL46" s="12">
        <v>17.600000000000001</v>
      </c>
      <c r="AM46" s="12">
        <v>0</v>
      </c>
      <c r="AN46" s="12">
        <v>3</v>
      </c>
      <c r="AO46" s="12">
        <v>1.8</v>
      </c>
      <c r="AP46" s="12">
        <v>2.8</v>
      </c>
      <c r="AQ46" s="12">
        <v>43.8</v>
      </c>
      <c r="AR46" s="12">
        <v>3.4</v>
      </c>
      <c r="AS46" s="12">
        <v>9</v>
      </c>
      <c r="AT46" s="13">
        <v>1299.1999999999996</v>
      </c>
      <c r="AU46" s="14"/>
      <c r="AX46" s="15"/>
    </row>
    <row r="47" spans="1:50">
      <c r="A47" s="11" t="s">
        <v>49</v>
      </c>
      <c r="B47" s="14">
        <v>1819.5999999999997</v>
      </c>
      <c r="C47" s="14">
        <v>2960.599999999999</v>
      </c>
      <c r="D47" s="14">
        <v>2000.5999999999992</v>
      </c>
      <c r="E47" s="14">
        <v>2364.8000000000006</v>
      </c>
      <c r="F47" s="14">
        <v>5806.2000000000007</v>
      </c>
      <c r="G47" s="14">
        <v>2693.8</v>
      </c>
      <c r="H47" s="14">
        <v>3991.0000000000005</v>
      </c>
      <c r="I47" s="14">
        <v>3139.6</v>
      </c>
      <c r="J47" s="14">
        <v>3445.7999999999997</v>
      </c>
      <c r="K47" s="14">
        <v>2874.2</v>
      </c>
      <c r="L47" s="14">
        <v>3928.6</v>
      </c>
      <c r="M47" s="14">
        <v>6238.5999999999985</v>
      </c>
      <c r="N47" s="14">
        <v>2127.8000000000002</v>
      </c>
      <c r="O47" s="14">
        <v>2659.2000000000003</v>
      </c>
      <c r="P47" s="14">
        <v>1776.6</v>
      </c>
      <c r="Q47" s="14">
        <v>1072.5999999999999</v>
      </c>
      <c r="R47" s="14">
        <v>1477.0000000000002</v>
      </c>
      <c r="S47" s="14">
        <v>3053.5999999999995</v>
      </c>
      <c r="T47" s="14">
        <v>2092.5999999999995</v>
      </c>
      <c r="U47" s="14">
        <v>1820.6000000000004</v>
      </c>
      <c r="V47" s="14">
        <v>2552.4000000000005</v>
      </c>
      <c r="W47" s="14">
        <v>1338.0000000000002</v>
      </c>
      <c r="X47" s="14">
        <v>1074.1999999999998</v>
      </c>
      <c r="Y47" s="14">
        <v>2789</v>
      </c>
      <c r="Z47" s="14">
        <v>3513.2</v>
      </c>
      <c r="AA47" s="14">
        <v>10933.000000000002</v>
      </c>
      <c r="AB47" s="14">
        <v>6674.2000000000007</v>
      </c>
      <c r="AC47" s="14">
        <v>23113.399999999998</v>
      </c>
      <c r="AD47" s="14">
        <v>16482.8</v>
      </c>
      <c r="AE47" s="14">
        <v>7348.7999999999993</v>
      </c>
      <c r="AF47" s="14">
        <v>6743.6000000000013</v>
      </c>
      <c r="AG47" s="14">
        <v>3488.4</v>
      </c>
      <c r="AH47" s="14">
        <v>5199.3999999999996</v>
      </c>
      <c r="AI47" s="14">
        <v>3840.4</v>
      </c>
      <c r="AJ47" s="14">
        <v>1389</v>
      </c>
      <c r="AK47" s="14">
        <v>1182.6000000000001</v>
      </c>
      <c r="AL47" s="14">
        <v>3273.9999999999995</v>
      </c>
      <c r="AM47" s="14">
        <v>719.19999999999993</v>
      </c>
      <c r="AN47" s="14">
        <v>2307</v>
      </c>
      <c r="AO47" s="14">
        <v>1030.6000000000001</v>
      </c>
      <c r="AP47" s="14">
        <v>1514.7999999999997</v>
      </c>
      <c r="AQ47" s="14">
        <v>6854.0000000000009</v>
      </c>
      <c r="AR47" s="14">
        <v>3331.4000000000005</v>
      </c>
      <c r="AS47" s="14">
        <v>1213.7999999999993</v>
      </c>
      <c r="AT47" s="14">
        <v>175250.60000000003</v>
      </c>
      <c r="AU47" s="14"/>
      <c r="AX47" s="15"/>
    </row>
    <row r="48" spans="1:50">
      <c r="AT48" s="14"/>
      <c r="AX48" s="15"/>
    </row>
    <row r="49" spans="50:50">
      <c r="AX49" s="15"/>
    </row>
    <row r="50" spans="50:50">
      <c r="AX50" s="15"/>
    </row>
    <row r="51" spans="50:50">
      <c r="AX51" s="15"/>
    </row>
    <row r="52" spans="50:50">
      <c r="AX52" s="15"/>
    </row>
    <row r="53" spans="50:50">
      <c r="AX53" s="15"/>
    </row>
    <row r="54" spans="50:50">
      <c r="AX54" s="15"/>
    </row>
    <row r="55" spans="50:50">
      <c r="AX55" s="15"/>
    </row>
    <row r="56" spans="50:50">
      <c r="AX56" s="15"/>
    </row>
    <row r="57" spans="50:50">
      <c r="AX57" s="15"/>
    </row>
    <row r="58" spans="50:50">
      <c r="AX58" s="15"/>
    </row>
    <row r="59" spans="50:50">
      <c r="AX59" s="15"/>
    </row>
    <row r="60" spans="50:50">
      <c r="AX60" s="15"/>
    </row>
    <row r="61" spans="50:50">
      <c r="AX61" s="15"/>
    </row>
    <row r="62" spans="50:50">
      <c r="AX62" s="15"/>
    </row>
    <row r="63" spans="50:50">
      <c r="AX63" s="15"/>
    </row>
    <row r="64" spans="50:50">
      <c r="AX64" s="15"/>
    </row>
  </sheetData>
  <phoneticPr fontId="0" type="noConversion"/>
  <pageMargins left="0.75" right="0.75" top="1" bottom="1" header="0.5" footer="0.5"/>
  <pageSetup scale="72" fitToWidth="2" orientation="landscape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workbookViewId="0">
      <selection activeCell="B37" sqref="B37"/>
    </sheetView>
  </sheetViews>
  <sheetFormatPr baseColWidth="10" defaultColWidth="8.83203125" defaultRowHeight="12" x14ac:dyDescent="0"/>
  <cols>
    <col min="1" max="10" width="8.1640625" customWidth="1" collapsed="1"/>
  </cols>
  <sheetData>
    <row r="1" spans="1:10">
      <c r="A1" s="2" t="s">
        <v>63</v>
      </c>
      <c r="D1" s="10"/>
      <c r="G1" s="20">
        <f>'Weekday OD'!G1</f>
        <v>41426</v>
      </c>
    </row>
    <row r="3" spans="1:10">
      <c r="A3" t="s">
        <v>50</v>
      </c>
    </row>
    <row r="4" spans="1:10">
      <c r="B4" s="1" t="s">
        <v>25</v>
      </c>
      <c r="C4" s="1" t="s">
        <v>26</v>
      </c>
      <c r="D4" s="1" t="s">
        <v>27</v>
      </c>
      <c r="E4" s="1" t="s">
        <v>28</v>
      </c>
      <c r="F4" s="1">
        <v>16</v>
      </c>
      <c r="G4" s="1">
        <v>24</v>
      </c>
      <c r="H4" s="1" t="s">
        <v>29</v>
      </c>
      <c r="I4" s="1" t="s">
        <v>30</v>
      </c>
      <c r="J4" s="3" t="s">
        <v>37</v>
      </c>
    </row>
    <row r="5" spans="1:10">
      <c r="A5" s="1" t="s">
        <v>25</v>
      </c>
      <c r="B5" s="4">
        <v>54.45</v>
      </c>
      <c r="C5" s="4">
        <v>25.95</v>
      </c>
      <c r="D5" s="4">
        <v>91.35</v>
      </c>
      <c r="E5" s="4">
        <v>120.15</v>
      </c>
      <c r="F5" s="4">
        <v>413.5</v>
      </c>
      <c r="G5" s="4">
        <v>775.4</v>
      </c>
      <c r="H5" s="4">
        <v>665.85</v>
      </c>
      <c r="I5" s="4">
        <v>969.05</v>
      </c>
      <c r="J5" s="5">
        <v>3115.7</v>
      </c>
    </row>
    <row r="6" spans="1:10">
      <c r="A6" s="1" t="s">
        <v>26</v>
      </c>
      <c r="B6" s="4">
        <v>30</v>
      </c>
      <c r="C6" s="4">
        <v>39.5</v>
      </c>
      <c r="D6" s="4">
        <v>46.9</v>
      </c>
      <c r="E6" s="4">
        <v>91.85</v>
      </c>
      <c r="F6" s="4">
        <v>500</v>
      </c>
      <c r="G6" s="4">
        <v>953.45</v>
      </c>
      <c r="H6" s="4">
        <v>864.2</v>
      </c>
      <c r="I6" s="4">
        <v>1595.8</v>
      </c>
      <c r="J6" s="5">
        <v>4121.7</v>
      </c>
    </row>
    <row r="7" spans="1:10">
      <c r="A7" s="1" t="s">
        <v>27</v>
      </c>
      <c r="B7" s="4">
        <v>135.5</v>
      </c>
      <c r="C7" s="4">
        <v>75.3</v>
      </c>
      <c r="D7" s="4">
        <v>48.45</v>
      </c>
      <c r="E7" s="4">
        <v>67.3</v>
      </c>
      <c r="F7" s="4">
        <v>405.6</v>
      </c>
      <c r="G7" s="4">
        <v>654.35</v>
      </c>
      <c r="H7" s="4">
        <v>492.15</v>
      </c>
      <c r="I7" s="4">
        <v>1211.55</v>
      </c>
      <c r="J7" s="5">
        <v>3090.2</v>
      </c>
    </row>
    <row r="8" spans="1:10">
      <c r="A8" s="1" t="s">
        <v>28</v>
      </c>
      <c r="B8" s="4">
        <v>95.15</v>
      </c>
      <c r="C8" s="4">
        <v>83.05</v>
      </c>
      <c r="D8" s="4">
        <v>68.05</v>
      </c>
      <c r="E8" s="4">
        <v>28</v>
      </c>
      <c r="F8" s="4">
        <v>207.15</v>
      </c>
      <c r="G8" s="4">
        <v>387</v>
      </c>
      <c r="H8" s="4">
        <v>342.05</v>
      </c>
      <c r="I8" s="4">
        <v>728.2</v>
      </c>
      <c r="J8" s="5">
        <v>1938.65</v>
      </c>
    </row>
    <row r="9" spans="1:10">
      <c r="A9" s="1">
        <v>16</v>
      </c>
      <c r="B9" s="4">
        <v>377.35</v>
      </c>
      <c r="C9" s="4">
        <v>391.7</v>
      </c>
      <c r="D9" s="4">
        <v>497.75</v>
      </c>
      <c r="E9" s="4">
        <v>230</v>
      </c>
      <c r="F9" s="4">
        <v>16.7</v>
      </c>
      <c r="G9" s="4">
        <v>106.2</v>
      </c>
      <c r="H9" s="4">
        <v>141.85</v>
      </c>
      <c r="I9" s="4">
        <v>329.7</v>
      </c>
      <c r="J9" s="5">
        <v>2091.25</v>
      </c>
    </row>
    <row r="10" spans="1:10">
      <c r="A10" s="1">
        <v>24</v>
      </c>
      <c r="B10" s="4">
        <v>595.20000000000005</v>
      </c>
      <c r="C10" s="4">
        <v>689.15</v>
      </c>
      <c r="D10" s="4">
        <v>769.05</v>
      </c>
      <c r="E10" s="4">
        <v>396.3</v>
      </c>
      <c r="F10" s="4">
        <v>114.7</v>
      </c>
      <c r="G10" s="4">
        <v>21.7</v>
      </c>
      <c r="H10" s="4">
        <v>104</v>
      </c>
      <c r="I10" s="4">
        <v>298.8</v>
      </c>
      <c r="J10" s="5">
        <v>2988.8999999999996</v>
      </c>
    </row>
    <row r="11" spans="1:10">
      <c r="A11" s="1" t="s">
        <v>29</v>
      </c>
      <c r="B11" s="4">
        <v>569.95000000000005</v>
      </c>
      <c r="C11" s="4">
        <v>626.15</v>
      </c>
      <c r="D11" s="4">
        <v>613.6</v>
      </c>
      <c r="E11" s="4">
        <v>315.60000000000002</v>
      </c>
      <c r="F11" s="4">
        <v>145.94999999999999</v>
      </c>
      <c r="G11" s="4">
        <v>112.25</v>
      </c>
      <c r="H11" s="4">
        <v>16.55</v>
      </c>
      <c r="I11" s="4">
        <v>62.25</v>
      </c>
      <c r="J11" s="5">
        <v>2462.2999999999997</v>
      </c>
    </row>
    <row r="12" spans="1:10">
      <c r="A12" s="1" t="s">
        <v>30</v>
      </c>
      <c r="B12" s="4">
        <v>830.4</v>
      </c>
      <c r="C12" s="4">
        <v>961.1</v>
      </c>
      <c r="D12" s="4">
        <v>1635</v>
      </c>
      <c r="E12" s="4">
        <v>652.85</v>
      </c>
      <c r="F12" s="4">
        <v>309.89999999999998</v>
      </c>
      <c r="G12" s="4">
        <v>293</v>
      </c>
      <c r="H12" s="4">
        <v>61.2</v>
      </c>
      <c r="I12" s="4">
        <v>40.299999999999997</v>
      </c>
      <c r="J12" s="5">
        <v>4783.75</v>
      </c>
    </row>
    <row r="13" spans="1:10" s="3" customFormat="1">
      <c r="A13" s="3" t="s">
        <v>49</v>
      </c>
      <c r="B13" s="5">
        <v>2688</v>
      </c>
      <c r="C13" s="5">
        <v>2891.9</v>
      </c>
      <c r="D13" s="5">
        <v>3770.15</v>
      </c>
      <c r="E13" s="5">
        <v>1902.0499999999997</v>
      </c>
      <c r="F13" s="5">
        <v>2113.5</v>
      </c>
      <c r="G13" s="5">
        <v>3303.3499999999995</v>
      </c>
      <c r="H13" s="5">
        <v>2687.8500000000004</v>
      </c>
      <c r="I13" s="5">
        <v>5235.6499999999996</v>
      </c>
      <c r="J13" s="5">
        <v>24593</v>
      </c>
    </row>
    <row r="14" spans="1:10">
      <c r="B14" s="4"/>
      <c r="C14" s="4"/>
      <c r="D14" s="4"/>
      <c r="E14" s="4"/>
      <c r="F14" s="4"/>
      <c r="G14" s="4"/>
      <c r="H14" s="4"/>
      <c r="I14" s="4"/>
      <c r="J14" s="4"/>
    </row>
    <row r="15" spans="1:10">
      <c r="A15" t="s">
        <v>51</v>
      </c>
      <c r="B15" s="4"/>
      <c r="C15" s="4"/>
      <c r="D15" s="4"/>
      <c r="E15" s="4"/>
      <c r="F15" s="4"/>
      <c r="G15" s="4"/>
      <c r="H15" s="4"/>
      <c r="I15" s="4"/>
      <c r="J15" s="4"/>
    </row>
    <row r="16" spans="1:10">
      <c r="B16" s="6" t="s">
        <v>25</v>
      </c>
      <c r="C16" s="6" t="s">
        <v>26</v>
      </c>
      <c r="D16" s="6" t="s">
        <v>27</v>
      </c>
      <c r="E16" s="6" t="s">
        <v>28</v>
      </c>
      <c r="F16" s="6">
        <v>16</v>
      </c>
      <c r="G16" s="6">
        <v>24</v>
      </c>
      <c r="H16" s="6" t="s">
        <v>29</v>
      </c>
      <c r="I16" s="6" t="s">
        <v>30</v>
      </c>
      <c r="J16" s="3" t="s">
        <v>37</v>
      </c>
    </row>
    <row r="17" spans="1:10">
      <c r="A17" s="1" t="s">
        <v>25</v>
      </c>
      <c r="B17" s="4">
        <v>15.4</v>
      </c>
      <c r="C17" s="4">
        <v>8</v>
      </c>
      <c r="D17" s="4">
        <v>31.6</v>
      </c>
      <c r="E17" s="4">
        <v>29.4</v>
      </c>
      <c r="F17" s="4">
        <v>138</v>
      </c>
      <c r="G17" s="4">
        <v>196.8</v>
      </c>
      <c r="H17" s="4">
        <v>119.6</v>
      </c>
      <c r="I17" s="4">
        <v>268</v>
      </c>
      <c r="J17" s="5">
        <v>806.80000000000007</v>
      </c>
    </row>
    <row r="18" spans="1:10">
      <c r="A18" s="1" t="s">
        <v>26</v>
      </c>
      <c r="B18" s="4">
        <v>6.8</v>
      </c>
      <c r="C18" s="4">
        <v>16.2</v>
      </c>
      <c r="D18" s="4">
        <v>13</v>
      </c>
      <c r="E18" s="4">
        <v>15.4</v>
      </c>
      <c r="F18" s="4">
        <v>156.6</v>
      </c>
      <c r="G18" s="4">
        <v>201.6</v>
      </c>
      <c r="H18" s="4">
        <v>187.8</v>
      </c>
      <c r="I18" s="4">
        <v>658.4</v>
      </c>
      <c r="J18" s="5">
        <v>1255.8000000000002</v>
      </c>
    </row>
    <row r="19" spans="1:10">
      <c r="A19" s="1" t="s">
        <v>27</v>
      </c>
      <c r="B19" s="4">
        <v>39.200000000000003</v>
      </c>
      <c r="C19" s="4">
        <v>12.4</v>
      </c>
      <c r="D19" s="4">
        <v>39.6</v>
      </c>
      <c r="E19" s="4">
        <v>33.200000000000003</v>
      </c>
      <c r="F19" s="4">
        <v>329.4</v>
      </c>
      <c r="G19" s="4">
        <v>477.8</v>
      </c>
      <c r="H19" s="4">
        <v>371.4</v>
      </c>
      <c r="I19" s="4">
        <v>974.6</v>
      </c>
      <c r="J19" s="5">
        <v>2277.6</v>
      </c>
    </row>
    <row r="20" spans="1:10">
      <c r="A20" s="1" t="s">
        <v>28</v>
      </c>
      <c r="B20" s="4">
        <v>23</v>
      </c>
      <c r="C20" s="4">
        <v>12.2</v>
      </c>
      <c r="D20" s="4">
        <v>28.8</v>
      </c>
      <c r="E20" s="4">
        <v>24</v>
      </c>
      <c r="F20" s="4">
        <v>138.4</v>
      </c>
      <c r="G20" s="4">
        <v>194.8</v>
      </c>
      <c r="H20" s="4">
        <v>102.6</v>
      </c>
      <c r="I20" s="4">
        <v>261.39999999999998</v>
      </c>
      <c r="J20" s="5">
        <v>785.2</v>
      </c>
    </row>
    <row r="21" spans="1:10">
      <c r="A21" s="1">
        <v>16</v>
      </c>
      <c r="B21" s="4">
        <v>117</v>
      </c>
      <c r="C21" s="4">
        <v>83.6</v>
      </c>
      <c r="D21" s="4">
        <v>369.4</v>
      </c>
      <c r="E21" s="4">
        <v>144.80000000000001</v>
      </c>
      <c r="F21" s="4">
        <v>18.8</v>
      </c>
      <c r="G21" s="4">
        <v>95.6</v>
      </c>
      <c r="H21" s="4">
        <v>104.8</v>
      </c>
      <c r="I21" s="4">
        <v>221.8</v>
      </c>
      <c r="J21" s="5">
        <v>1155.8</v>
      </c>
    </row>
    <row r="22" spans="1:10">
      <c r="A22" s="1">
        <v>24</v>
      </c>
      <c r="B22" s="4">
        <v>150.4</v>
      </c>
      <c r="C22" s="4">
        <v>125.8</v>
      </c>
      <c r="D22" s="4">
        <v>540</v>
      </c>
      <c r="E22" s="4">
        <v>198.8</v>
      </c>
      <c r="F22" s="4">
        <v>84</v>
      </c>
      <c r="G22" s="4">
        <v>23.6</v>
      </c>
      <c r="H22" s="4">
        <v>71.2</v>
      </c>
      <c r="I22" s="4">
        <v>188.6</v>
      </c>
      <c r="J22" s="5">
        <v>1382.3999999999999</v>
      </c>
    </row>
    <row r="23" spans="1:10">
      <c r="A23" s="1" t="s">
        <v>29</v>
      </c>
      <c r="B23" s="4">
        <v>103.4</v>
      </c>
      <c r="C23" s="4">
        <v>99.4</v>
      </c>
      <c r="D23" s="4">
        <v>430.2</v>
      </c>
      <c r="E23" s="4">
        <v>107.4</v>
      </c>
      <c r="F23" s="4">
        <v>95.2</v>
      </c>
      <c r="G23" s="4">
        <v>76.8</v>
      </c>
      <c r="H23" s="4">
        <v>11.2</v>
      </c>
      <c r="I23" s="4">
        <v>31</v>
      </c>
      <c r="J23" s="5">
        <v>954.6</v>
      </c>
    </row>
    <row r="24" spans="1:10">
      <c r="A24" s="1" t="s">
        <v>30</v>
      </c>
      <c r="B24" s="4">
        <v>233.2</v>
      </c>
      <c r="C24" s="4">
        <v>242</v>
      </c>
      <c r="D24" s="4">
        <v>1280.4000000000001</v>
      </c>
      <c r="E24" s="4">
        <v>209</v>
      </c>
      <c r="F24" s="4">
        <v>193</v>
      </c>
      <c r="G24" s="4">
        <v>177.2</v>
      </c>
      <c r="H24" s="4">
        <v>27.4</v>
      </c>
      <c r="I24" s="4">
        <v>28</v>
      </c>
      <c r="J24" s="5">
        <v>2390.2000000000003</v>
      </c>
    </row>
    <row r="25" spans="1:10" s="3" customFormat="1">
      <c r="A25" s="3" t="s">
        <v>49</v>
      </c>
      <c r="B25" s="5">
        <v>688.40000000000009</v>
      </c>
      <c r="C25" s="5">
        <v>599.6</v>
      </c>
      <c r="D25" s="5">
        <v>2733</v>
      </c>
      <c r="E25" s="5">
        <v>762</v>
      </c>
      <c r="F25" s="5">
        <v>1153.4000000000001</v>
      </c>
      <c r="G25" s="5">
        <v>1444.1999999999998</v>
      </c>
      <c r="H25" s="5">
        <v>996</v>
      </c>
      <c r="I25" s="5">
        <v>2631.8</v>
      </c>
      <c r="J25" s="5">
        <v>11009</v>
      </c>
    </row>
    <row r="26" spans="1:10">
      <c r="B26" s="4"/>
      <c r="C26" s="4"/>
      <c r="D26" s="4"/>
      <c r="E26" s="4"/>
      <c r="F26" s="4"/>
      <c r="G26" s="4"/>
      <c r="H26" s="4"/>
      <c r="I26" s="4"/>
      <c r="J26" s="4"/>
    </row>
    <row r="27" spans="1:10">
      <c r="A27" t="s">
        <v>52</v>
      </c>
      <c r="B27" s="4"/>
      <c r="C27" s="4"/>
      <c r="D27" s="4"/>
      <c r="E27" s="4"/>
      <c r="F27" s="4"/>
      <c r="G27" s="4"/>
      <c r="H27" s="4"/>
      <c r="I27" s="4"/>
      <c r="J27" s="4"/>
    </row>
    <row r="28" spans="1:10">
      <c r="B28" s="6" t="s">
        <v>25</v>
      </c>
      <c r="C28" s="6" t="s">
        <v>26</v>
      </c>
      <c r="D28" s="6" t="s">
        <v>27</v>
      </c>
      <c r="E28" s="6" t="s">
        <v>28</v>
      </c>
      <c r="F28" s="6">
        <v>16</v>
      </c>
      <c r="G28" s="6">
        <v>24</v>
      </c>
      <c r="H28" s="6" t="s">
        <v>29</v>
      </c>
      <c r="I28" s="6" t="s">
        <v>30</v>
      </c>
      <c r="J28" s="3" t="s">
        <v>37</v>
      </c>
    </row>
    <row r="29" spans="1:10">
      <c r="A29" s="1" t="s">
        <v>25</v>
      </c>
      <c r="B29" s="4">
        <v>28.8</v>
      </c>
      <c r="C29" s="4">
        <v>4.8</v>
      </c>
      <c r="D29" s="4">
        <v>22.6</v>
      </c>
      <c r="E29" s="4">
        <v>21.6</v>
      </c>
      <c r="F29" s="4">
        <v>86.6</v>
      </c>
      <c r="G29" s="4">
        <v>135</v>
      </c>
      <c r="H29" s="4">
        <v>96</v>
      </c>
      <c r="I29" s="4">
        <v>207.4</v>
      </c>
      <c r="J29" s="5">
        <v>602.79999999999995</v>
      </c>
    </row>
    <row r="30" spans="1:10">
      <c r="A30" s="1" t="s">
        <v>26</v>
      </c>
      <c r="B30" s="4">
        <v>4.4000000000000004</v>
      </c>
      <c r="C30" s="4">
        <v>13.4</v>
      </c>
      <c r="D30" s="4">
        <v>10.8</v>
      </c>
      <c r="E30" s="4">
        <v>12</v>
      </c>
      <c r="F30" s="4">
        <v>88.6</v>
      </c>
      <c r="G30" s="4">
        <v>133.6</v>
      </c>
      <c r="H30" s="4">
        <v>126</v>
      </c>
      <c r="I30" s="4">
        <v>419.6</v>
      </c>
      <c r="J30" s="5">
        <v>808.4</v>
      </c>
    </row>
    <row r="31" spans="1:10">
      <c r="A31" s="1" t="s">
        <v>27</v>
      </c>
      <c r="B31" s="4">
        <v>26.2</v>
      </c>
      <c r="C31" s="4">
        <v>7.2</v>
      </c>
      <c r="D31" s="4">
        <v>49.6</v>
      </c>
      <c r="E31" s="4">
        <v>26.2</v>
      </c>
      <c r="F31" s="4">
        <v>248.8</v>
      </c>
      <c r="G31" s="4">
        <v>367.8</v>
      </c>
      <c r="H31" s="4">
        <v>237.6</v>
      </c>
      <c r="I31" s="4">
        <v>681.4</v>
      </c>
      <c r="J31" s="5">
        <v>1644.8</v>
      </c>
    </row>
    <row r="32" spans="1:10">
      <c r="A32" s="1" t="s">
        <v>28</v>
      </c>
      <c r="B32" s="4">
        <v>17</v>
      </c>
      <c r="C32" s="4">
        <v>8.8000000000000007</v>
      </c>
      <c r="D32" s="4">
        <v>29.6</v>
      </c>
      <c r="E32" s="4">
        <v>31.8</v>
      </c>
      <c r="F32" s="4">
        <v>123.4</v>
      </c>
      <c r="G32" s="4">
        <v>180.4</v>
      </c>
      <c r="H32" s="4">
        <v>111.6</v>
      </c>
      <c r="I32" s="4">
        <v>225</v>
      </c>
      <c r="J32" s="5">
        <v>727.6</v>
      </c>
    </row>
    <row r="33" spans="1:10">
      <c r="A33" s="1">
        <v>16</v>
      </c>
      <c r="B33" s="4">
        <v>88.2</v>
      </c>
      <c r="C33" s="4">
        <v>59</v>
      </c>
      <c r="D33" s="4">
        <v>294.2</v>
      </c>
      <c r="E33" s="4">
        <v>134.6</v>
      </c>
      <c r="F33" s="4">
        <v>18</v>
      </c>
      <c r="G33" s="4">
        <v>70</v>
      </c>
      <c r="H33" s="4">
        <v>65.8</v>
      </c>
      <c r="I33" s="4">
        <v>143</v>
      </c>
      <c r="J33" s="5">
        <v>872.8</v>
      </c>
    </row>
    <row r="34" spans="1:10">
      <c r="A34" s="1">
        <v>24</v>
      </c>
      <c r="B34" s="4">
        <v>123.2</v>
      </c>
      <c r="C34" s="4">
        <v>94.6</v>
      </c>
      <c r="D34" s="4">
        <v>431.4</v>
      </c>
      <c r="E34" s="4">
        <v>181</v>
      </c>
      <c r="F34" s="4">
        <v>65.2</v>
      </c>
      <c r="G34" s="4">
        <v>27</v>
      </c>
      <c r="H34" s="4">
        <v>52.8</v>
      </c>
      <c r="I34" s="4">
        <v>141</v>
      </c>
      <c r="J34" s="5">
        <v>1116.2</v>
      </c>
    </row>
    <row r="35" spans="1:10">
      <c r="A35" s="1" t="s">
        <v>29</v>
      </c>
      <c r="B35" s="4">
        <v>86.4</v>
      </c>
      <c r="C35" s="4">
        <v>73.400000000000006</v>
      </c>
      <c r="D35" s="4">
        <v>347</v>
      </c>
      <c r="E35" s="4">
        <v>109.4</v>
      </c>
      <c r="F35" s="4">
        <v>69.599999999999994</v>
      </c>
      <c r="G35" s="4">
        <v>63.4</v>
      </c>
      <c r="H35" s="4">
        <v>16.2</v>
      </c>
      <c r="I35" s="4">
        <v>24.6</v>
      </c>
      <c r="J35" s="5">
        <v>790.00000000000011</v>
      </c>
    </row>
    <row r="36" spans="1:10">
      <c r="A36" s="1" t="s">
        <v>30</v>
      </c>
      <c r="B36" s="4">
        <v>190</v>
      </c>
      <c r="C36" s="4">
        <v>186.8</v>
      </c>
      <c r="D36" s="4">
        <v>1007.4</v>
      </c>
      <c r="E36" s="4">
        <v>202</v>
      </c>
      <c r="F36" s="4">
        <v>140.80000000000001</v>
      </c>
      <c r="G36" s="4">
        <v>136.6</v>
      </c>
      <c r="H36" s="4">
        <v>24.8</v>
      </c>
      <c r="I36" s="4">
        <v>21</v>
      </c>
      <c r="J36" s="5">
        <v>1909.3999999999999</v>
      </c>
    </row>
    <row r="37" spans="1:10" s="3" customFormat="1">
      <c r="A37" s="3" t="s">
        <v>49</v>
      </c>
      <c r="B37" s="5">
        <v>564.20000000000005</v>
      </c>
      <c r="C37" s="5">
        <v>448.00000000000006</v>
      </c>
      <c r="D37" s="5">
        <v>2192.6</v>
      </c>
      <c r="E37" s="5">
        <v>718.6</v>
      </c>
      <c r="F37" s="5">
        <v>841</v>
      </c>
      <c r="G37" s="5">
        <v>1113.8</v>
      </c>
      <c r="H37" s="5">
        <v>730.8</v>
      </c>
      <c r="I37" s="5">
        <v>1863</v>
      </c>
      <c r="J37" s="5">
        <v>8472</v>
      </c>
    </row>
  </sheetData>
  <phoneticPr fontId="0" type="noConversion"/>
  <pageMargins left="0.75" right="0.75" top="1" bottom="1" header="0.5" footer="0.5"/>
  <pageSetup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Weekday OD</vt:lpstr>
      <vt:lpstr>Saturday OD</vt:lpstr>
      <vt:lpstr>Sunday OD</vt:lpstr>
      <vt:lpstr>FP Adult_Clipper OD</vt:lpstr>
    </vt:vector>
  </TitlesOfParts>
  <Company>Bay Area Rapid Transit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Pamela Herhold</dc:creator>
  <cp:lastModifiedBy>Shubham Goel</cp:lastModifiedBy>
  <dcterms:created xsi:type="dcterms:W3CDTF">2000-11-03T22:31:11Z</dcterms:created>
  <dcterms:modified xsi:type="dcterms:W3CDTF">2014-05-06T23:55:14Z</dcterms:modified>
</cp:coreProperties>
</file>