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4526"/>
  <workbookPr autoCompressPictures="0"/>
  <bookViews>
    <workbookView xWindow="0" yWindow="0" windowWidth="51200" windowHeight="28280"/>
  </bookViews>
  <sheets>
    <sheet name="Weekday OD" sheetId="1" r:id="rId1"/>
    <sheet name="Saturday OD" sheetId="2" r:id="rId2"/>
    <sheet name="Sunday OD" sheetId="3" r:id="rId3"/>
    <sheet name="FP Adult_Clipper OD" sheetId="4" r:id="rId4"/>
  </sheets>
  <definedNames>
    <definedName name="_xlnm.Print_Area" localSheetId="1">'Saturday OD'!$A$1:$AT$47</definedName>
    <definedName name="_xlnm.Print_Area" localSheetId="2">'Sunday OD'!$A$1:$AT$47</definedName>
    <definedName name="_xlnm.Print_Titles" localSheetId="1">'Saturday OD'!$A:$A</definedName>
    <definedName name="_xlnm.Print_Titles" localSheetId="2">'Sunday OD'!$A:$A</definedName>
    <definedName name="_xlnm.Print_Titles" localSheetId="0">'Weekday OD'!$A:$A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X5" i="2" l="1"/>
  <c r="AX4" i="2"/>
  <c r="AX3" i="2"/>
  <c r="AX5" i="3"/>
  <c r="AX4" i="3"/>
  <c r="AX3" i="3"/>
  <c r="AW5" i="1"/>
  <c r="AW4" i="1"/>
  <c r="AW3" i="1"/>
  <c r="G1" i="4"/>
  <c r="AX12" i="2"/>
  <c r="AX22" i="2"/>
  <c r="AX13" i="2"/>
  <c r="AY12" i="2"/>
  <c r="AX23" i="2"/>
  <c r="AY13" i="2"/>
  <c r="AY23" i="2"/>
  <c r="AX14" i="2"/>
  <c r="AX15" i="2"/>
  <c r="AX16" i="2"/>
  <c r="AX17" i="2"/>
  <c r="AX18" i="2"/>
  <c r="AX19" i="2"/>
  <c r="AZ12" i="2"/>
  <c r="AX24" i="2"/>
  <c r="AY14" i="2"/>
  <c r="AZ13" i="2"/>
  <c r="AY24" i="2"/>
  <c r="AZ14" i="2"/>
  <c r="AZ24" i="2"/>
  <c r="BA12" i="2"/>
  <c r="AX25" i="2"/>
  <c r="AY15" i="2"/>
  <c r="BA13" i="2"/>
  <c r="AY25" i="2"/>
  <c r="AZ15" i="2"/>
  <c r="BA15" i="2"/>
  <c r="BB15" i="2"/>
  <c r="BC15" i="2"/>
  <c r="BD15" i="2"/>
  <c r="BE15" i="2"/>
  <c r="BA14" i="2"/>
  <c r="AZ25" i="2"/>
  <c r="BA25" i="2"/>
  <c r="BB12" i="2"/>
  <c r="AX26" i="2"/>
  <c r="AY16" i="2"/>
  <c r="AY17" i="2"/>
  <c r="AY18" i="2"/>
  <c r="AY19" i="2"/>
  <c r="BB13" i="2"/>
  <c r="AY26" i="2"/>
  <c r="AZ16" i="2"/>
  <c r="BB14" i="2"/>
  <c r="AZ26" i="2"/>
  <c r="BA16" i="2"/>
  <c r="BA26" i="2"/>
  <c r="BB16" i="2"/>
  <c r="BB26" i="2"/>
  <c r="BC12" i="2"/>
  <c r="AX27" i="2"/>
  <c r="BC13" i="2"/>
  <c r="AY27" i="2"/>
  <c r="AZ17" i="2"/>
  <c r="BC14" i="2"/>
  <c r="AZ27" i="2"/>
  <c r="BA17" i="2"/>
  <c r="BA27" i="2"/>
  <c r="BB17" i="2"/>
  <c r="BC16" i="2"/>
  <c r="BB27" i="2"/>
  <c r="BC17" i="2"/>
  <c r="BC27" i="2"/>
  <c r="BD12" i="2"/>
  <c r="AX28" i="2"/>
  <c r="BD13" i="2"/>
  <c r="AY28" i="2"/>
  <c r="AZ18" i="2"/>
  <c r="AZ19" i="2"/>
  <c r="BD14" i="2"/>
  <c r="AZ28" i="2"/>
  <c r="BA18" i="2"/>
  <c r="BA28" i="2"/>
  <c r="BB18" i="2"/>
  <c r="BD16" i="2"/>
  <c r="BB28" i="2"/>
  <c r="BC18" i="2"/>
  <c r="BD17" i="2"/>
  <c r="BC28" i="2"/>
  <c r="BD18" i="2"/>
  <c r="BD28" i="2"/>
  <c r="BA19" i="2"/>
  <c r="BE17" i="2"/>
  <c r="BE14" i="2"/>
  <c r="BE13" i="2"/>
  <c r="BE12" i="2"/>
  <c r="G1" i="2"/>
  <c r="AX12" i="3"/>
  <c r="AX22" i="3"/>
  <c r="AX13" i="3"/>
  <c r="AY12" i="3"/>
  <c r="AX23" i="3"/>
  <c r="AY13" i="3"/>
  <c r="AY23" i="3"/>
  <c r="AX14" i="3"/>
  <c r="AZ12" i="3"/>
  <c r="AX24" i="3"/>
  <c r="AY14" i="3"/>
  <c r="AY15" i="3"/>
  <c r="AY16" i="3"/>
  <c r="AY17" i="3"/>
  <c r="AY18" i="3"/>
  <c r="AY19" i="3"/>
  <c r="AZ13" i="3"/>
  <c r="AY24" i="3"/>
  <c r="AZ14" i="3"/>
  <c r="AZ24" i="3"/>
  <c r="AX15" i="3"/>
  <c r="BA12" i="3"/>
  <c r="AX25" i="3"/>
  <c r="BA13" i="3"/>
  <c r="AY25" i="3"/>
  <c r="AZ15" i="3"/>
  <c r="BA14" i="3"/>
  <c r="AZ25" i="3"/>
  <c r="BA15" i="3"/>
  <c r="BA25" i="3"/>
  <c r="AX16" i="3"/>
  <c r="BB12" i="3"/>
  <c r="AX26" i="3"/>
  <c r="BB13" i="3"/>
  <c r="AY26" i="3"/>
  <c r="AZ16" i="3"/>
  <c r="BB14" i="3"/>
  <c r="AZ26" i="3"/>
  <c r="BA16" i="3"/>
  <c r="BB15" i="3"/>
  <c r="BA26" i="3"/>
  <c r="BB16" i="3"/>
  <c r="BB26" i="3"/>
  <c r="AX17" i="3"/>
  <c r="BC12" i="3"/>
  <c r="AX27" i="3"/>
  <c r="BC13" i="3"/>
  <c r="AY27" i="3"/>
  <c r="AZ17" i="3"/>
  <c r="BA17" i="3"/>
  <c r="BB17" i="3"/>
  <c r="BC17" i="3"/>
  <c r="BD17" i="3"/>
  <c r="BE17" i="3"/>
  <c r="BC14" i="3"/>
  <c r="AZ27" i="3"/>
  <c r="BC15" i="3"/>
  <c r="BA27" i="3"/>
  <c r="BB18" i="3"/>
  <c r="BB19" i="3"/>
  <c r="BC16" i="3"/>
  <c r="BB27" i="3"/>
  <c r="BC27" i="3"/>
  <c r="AX18" i="3"/>
  <c r="BD12" i="3"/>
  <c r="AX28" i="3"/>
  <c r="AZ18" i="3"/>
  <c r="BA18" i="3"/>
  <c r="BC18" i="3"/>
  <c r="BD18" i="3"/>
  <c r="BE18" i="3"/>
  <c r="BD13" i="3"/>
  <c r="AY28" i="3"/>
  <c r="BD14" i="3"/>
  <c r="AZ28" i="3"/>
  <c r="BD15" i="3"/>
  <c r="BA28" i="3"/>
  <c r="BD16" i="3"/>
  <c r="BB28" i="3"/>
  <c r="BC28" i="3"/>
  <c r="BD28" i="3"/>
  <c r="AX19" i="3"/>
  <c r="AZ19" i="3"/>
  <c r="BD19" i="3"/>
  <c r="BE16" i="3"/>
  <c r="BE12" i="3"/>
  <c r="BA4" i="3"/>
  <c r="G1" i="3"/>
  <c r="AW12" i="1"/>
  <c r="AW22" i="1"/>
  <c r="AW13" i="1"/>
  <c r="AX12" i="1"/>
  <c r="AW23" i="1"/>
  <c r="AX13" i="1"/>
  <c r="AX23" i="1"/>
  <c r="AW14" i="1"/>
  <c r="AY12" i="1"/>
  <c r="AW24" i="1"/>
  <c r="AX14" i="1"/>
  <c r="AY13" i="1"/>
  <c r="AX24" i="1"/>
  <c r="AY14" i="1"/>
  <c r="AY24" i="1"/>
  <c r="AW15" i="1"/>
  <c r="AZ12" i="1"/>
  <c r="AW25" i="1"/>
  <c r="AX15" i="1"/>
  <c r="AZ13" i="1"/>
  <c r="AX25" i="1"/>
  <c r="AY15" i="1"/>
  <c r="AZ14" i="1"/>
  <c r="AY25" i="1"/>
  <c r="AZ15" i="1"/>
  <c r="AZ25" i="1"/>
  <c r="AW16" i="1"/>
  <c r="BA12" i="1"/>
  <c r="AW26" i="1"/>
  <c r="AX16" i="1"/>
  <c r="BA13" i="1"/>
  <c r="AX26" i="1"/>
  <c r="AY16" i="1"/>
  <c r="BA14" i="1"/>
  <c r="AY26" i="1"/>
  <c r="AZ16" i="1"/>
  <c r="BA16" i="1"/>
  <c r="BB16" i="1"/>
  <c r="BC16" i="1"/>
  <c r="BD16" i="1"/>
  <c r="BA15" i="1"/>
  <c r="AZ26" i="1"/>
  <c r="BA26" i="1"/>
  <c r="AW17" i="1"/>
  <c r="BB12" i="1"/>
  <c r="AW27" i="1"/>
  <c r="AX17" i="1"/>
  <c r="BB13" i="1"/>
  <c r="AX27" i="1"/>
  <c r="AY17" i="1"/>
  <c r="BB14" i="1"/>
  <c r="AY27" i="1"/>
  <c r="AZ17" i="1"/>
  <c r="BB15" i="1"/>
  <c r="AZ27" i="1"/>
  <c r="BA17" i="1"/>
  <c r="BA27" i="1"/>
  <c r="BB17" i="1"/>
  <c r="BB27" i="1"/>
  <c r="AW18" i="1"/>
  <c r="AW19" i="1"/>
  <c r="AX18" i="1"/>
  <c r="AX19" i="1"/>
  <c r="AY18" i="1"/>
  <c r="AY19" i="1"/>
  <c r="AZ18" i="1"/>
  <c r="AZ19" i="1"/>
  <c r="BA18" i="1"/>
  <c r="BA19" i="1"/>
  <c r="BB18" i="1"/>
  <c r="BB19" i="1"/>
  <c r="BC12" i="1"/>
  <c r="BC13" i="1"/>
  <c r="BC14" i="1"/>
  <c r="BC15" i="1"/>
  <c r="BC17" i="1"/>
  <c r="BC18" i="1"/>
  <c r="BC19" i="1"/>
  <c r="BD19" i="1"/>
  <c r="AX28" i="1"/>
  <c r="AY28" i="1"/>
  <c r="AZ28" i="1"/>
  <c r="BA28" i="1"/>
  <c r="BB28" i="1"/>
  <c r="BC28" i="1"/>
  <c r="BD15" i="1"/>
  <c r="BD13" i="1"/>
  <c r="AZ3" i="1"/>
  <c r="AZ4" i="1"/>
  <c r="BD12" i="1"/>
  <c r="BD14" i="1"/>
  <c r="BD18" i="1"/>
  <c r="BA3" i="3"/>
  <c r="BE13" i="3"/>
  <c r="BE15" i="3"/>
  <c r="BC19" i="3"/>
  <c r="BA19" i="3"/>
  <c r="BA4" i="2"/>
  <c r="BE16" i="2"/>
  <c r="BE18" i="2"/>
  <c r="BD19" i="2"/>
  <c r="BA4" i="1"/>
  <c r="BA3" i="1"/>
  <c r="BE19" i="3"/>
  <c r="BE28" i="3"/>
  <c r="BE28" i="2"/>
  <c r="BD17" i="1"/>
  <c r="AW28" i="1"/>
  <c r="BD28" i="1"/>
  <c r="BE14" i="3"/>
  <c r="BA3" i="2"/>
  <c r="BC19" i="2"/>
  <c r="BB19" i="2"/>
  <c r="BE19" i="2"/>
  <c r="BB4" i="2"/>
  <c r="BB3" i="2"/>
  <c r="BB4" i="3"/>
  <c r="BB3" i="3"/>
</calcChain>
</file>

<file path=xl/sharedStrings.xml><?xml version="1.0" encoding="utf-8"?>
<sst xmlns="http://schemas.openxmlformats.org/spreadsheetml/2006/main" count="404" uniqueCount="64">
  <si>
    <t>Exit stations</t>
  </si>
  <si>
    <t>Entry stations-&gt;</t>
  </si>
  <si>
    <t>RM</t>
  </si>
  <si>
    <t>EN</t>
  </si>
  <si>
    <t>EP</t>
  </si>
  <si>
    <t>NB</t>
  </si>
  <si>
    <t>BK</t>
  </si>
  <si>
    <t>AS</t>
  </si>
  <si>
    <t>MA</t>
  </si>
  <si>
    <t>LM</t>
  </si>
  <si>
    <t>FV</t>
  </si>
  <si>
    <t>CL</t>
  </si>
  <si>
    <t>SL</t>
  </si>
  <si>
    <t>BF</t>
  </si>
  <si>
    <t>HY</t>
  </si>
  <si>
    <t>SH</t>
  </si>
  <si>
    <t>UC</t>
  </si>
  <si>
    <t>FM</t>
  </si>
  <si>
    <t>CN</t>
  </si>
  <si>
    <t>PH</t>
  </si>
  <si>
    <t>WC</t>
  </si>
  <si>
    <t>LF</t>
  </si>
  <si>
    <t>OR</t>
  </si>
  <si>
    <t>RR</t>
  </si>
  <si>
    <t>OW</t>
  </si>
  <si>
    <t>EM</t>
  </si>
  <si>
    <t>MT</t>
  </si>
  <si>
    <t>PL</t>
  </si>
  <si>
    <t>CC</t>
  </si>
  <si>
    <t>GP</t>
  </si>
  <si>
    <t>BP</t>
  </si>
  <si>
    <t>DC</t>
  </si>
  <si>
    <t>CM</t>
  </si>
  <si>
    <t>CV</t>
  </si>
  <si>
    <t>ED</t>
  </si>
  <si>
    <t>NC</t>
  </si>
  <si>
    <t>WP</t>
  </si>
  <si>
    <t>Exits</t>
  </si>
  <si>
    <t>Eastbay</t>
  </si>
  <si>
    <t>SF CBD</t>
  </si>
  <si>
    <t>Westbay</t>
  </si>
  <si>
    <t>non-CBD</t>
  </si>
  <si>
    <t>Transbay</t>
  </si>
  <si>
    <t>Dtwn SF</t>
  </si>
  <si>
    <t>OAK</t>
  </si>
  <si>
    <t>CM line</t>
  </si>
  <si>
    <t>RM line</t>
  </si>
  <si>
    <t>WP line</t>
  </si>
  <si>
    <t>FT/ED line</t>
  </si>
  <si>
    <t>Entries</t>
  </si>
  <si>
    <t>Weekday</t>
  </si>
  <si>
    <t>Saturday</t>
  </si>
  <si>
    <t>Sunday</t>
  </si>
  <si>
    <t>SS</t>
  </si>
  <si>
    <t>SB</t>
  </si>
  <si>
    <t>SO</t>
  </si>
  <si>
    <t>MB</t>
  </si>
  <si>
    <t>SFO Ext.</t>
  </si>
  <si>
    <t>SFIA</t>
  </si>
  <si>
    <t>WEEKDAY</t>
  </si>
  <si>
    <t>SATURDAY</t>
  </si>
  <si>
    <t>SUNDAY</t>
  </si>
  <si>
    <t>WD</t>
  </si>
  <si>
    <t>Muni Fast Pass Adult/Clipper 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</si>
</sst>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.00_-;\-* #,##0.00_-;_-* &quot;-&quot;??_-;_-@_-"/>
    <numFmt numFmtId="165" formatCode="_-* #,##0_-;\-* #,##0_-;_-* &quot;-&quot;??_-;_-@_-"/>
    <numFmt numFmtId="166" formatCode="0.0%"/>
    <numFmt numFmtId="167" formatCode="mmm\ yy"/>
  </numFmts>
  <fonts count="6" x14ac:knownFonts="1">
    <font>
      <sz val="10"/>
      <name val="Arial"/>
    </font>
    <font>
      <sz val="10"/>
      <name val="Arial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3" fillId="0" borderId="0" xfId="0" applyFont="1" applyFill="1" applyAlignment="1">
      <alignment horizontal="left"/>
    </xf>
    <xf numFmtId="0" fontId="2" fillId="0" borderId="0" xfId="0" applyFont="1"/>
    <xf numFmtId="0" fontId="3" fillId="0" borderId="0" xfId="0" applyFont="1"/>
    <xf numFmtId="3" fontId="0" fillId="0" borderId="0" xfId="0" applyNumberFormat="1"/>
    <xf numFmtId="3" fontId="3" fillId="0" borderId="0" xfId="0" applyNumberFormat="1" applyFont="1"/>
    <xf numFmtId="3" fontId="3" fillId="0" borderId="0" xfId="0" applyNumberFormat="1" applyFont="1" applyFill="1" applyAlignment="1">
      <alignment horizontal="left"/>
    </xf>
    <xf numFmtId="0" fontId="2" fillId="0" borderId="0" xfId="0" applyFont="1" applyFill="1" applyAlignment="1">
      <alignment wrapText="1"/>
    </xf>
    <xf numFmtId="0" fontId="4" fillId="0" borderId="0" xfId="0" applyFont="1" applyFill="1"/>
    <xf numFmtId="0" fontId="0" fillId="0" borderId="0" xfId="0" applyFill="1"/>
    <xf numFmtId="17" fontId="0" fillId="0" borderId="0" xfId="0" applyNumberFormat="1" applyFill="1"/>
    <xf numFmtId="0" fontId="3" fillId="0" borderId="0" xfId="0" applyFont="1" applyFill="1"/>
    <xf numFmtId="165" fontId="1" fillId="0" borderId="0" xfId="1" applyNumberFormat="1" applyFill="1"/>
    <xf numFmtId="165" fontId="3" fillId="0" borderId="0" xfId="1" applyNumberFormat="1" applyFont="1" applyFill="1"/>
    <xf numFmtId="165" fontId="3" fillId="0" borderId="0" xfId="0" applyNumberFormat="1" applyFont="1" applyFill="1"/>
    <xf numFmtId="165" fontId="0" fillId="0" borderId="0" xfId="0" applyNumberFormat="1" applyFill="1"/>
    <xf numFmtId="166" fontId="0" fillId="0" borderId="0" xfId="2" applyNumberFormat="1" applyFont="1" applyFill="1"/>
    <xf numFmtId="0" fontId="0" fillId="0" borderId="0" xfId="0" applyFill="1" applyAlignment="1">
      <alignment horizontal="left"/>
    </xf>
    <xf numFmtId="165" fontId="0" fillId="0" borderId="0" xfId="0" applyNumberFormat="1" applyFill="1" applyAlignment="1">
      <alignment horizontal="left"/>
    </xf>
    <xf numFmtId="167" fontId="0" fillId="0" borderId="0" xfId="0" applyNumberFormat="1" applyFill="1"/>
    <xf numFmtId="167" fontId="0" fillId="0" borderId="0" xfId="0" applyNumberFormat="1"/>
    <xf numFmtId="167" fontId="2" fillId="0" borderId="0" xfId="0" applyNumberFormat="1" applyFont="1" applyFill="1"/>
    <xf numFmtId="3" fontId="0" fillId="0" borderId="0" xfId="0" applyNumberFormat="1" applyFill="1"/>
    <xf numFmtId="3" fontId="3" fillId="0" borderId="0" xfId="0" applyNumberFormat="1" applyFont="1" applyFill="1"/>
    <xf numFmtId="165" fontId="5" fillId="0" borderId="0" xfId="1" applyNumberFormat="1" applyFon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BE63"/>
  <sheetViews>
    <sheetView tabSelected="1" workbookViewId="0">
      <pane xSplit="1" ySplit="2" topLeftCell="B3" activePane="bottomRight" state="frozen"/>
      <selection activeCell="AX3" sqref="AX3"/>
      <selection pane="topRight" activeCell="AX3" sqref="AX3"/>
      <selection pane="bottomLeft" activeCell="AX3" sqref="AX3"/>
      <selection pane="bottomRight" activeCell="AS1" sqref="AS1:AS1048576"/>
    </sheetView>
  </sheetViews>
  <sheetFormatPr baseColWidth="10" defaultColWidth="8.83203125" defaultRowHeight="12" x14ac:dyDescent="0"/>
  <cols>
    <col min="1" max="44" width="7.6640625" style="9" customWidth="1" collapsed="1"/>
    <col min="45" max="45" width="8.6640625" style="11" customWidth="1" collapsed="1"/>
    <col min="46" max="46" width="8.83203125" style="11" collapsed="1"/>
    <col min="47" max="48" width="8.83203125" style="9" collapsed="1"/>
    <col min="49" max="49" width="8.6640625" style="9" customWidth="1" collapsed="1"/>
    <col min="50" max="56" width="8.83203125" style="9" collapsed="1"/>
    <col min="57" max="57" width="8.83203125" style="9"/>
    <col min="58" max="16384" width="8.83203125" style="9" collapsed="1"/>
  </cols>
  <sheetData>
    <row r="1" spans="1:56" ht="26.25" customHeight="1">
      <c r="A1" s="7" t="s">
        <v>0</v>
      </c>
      <c r="B1" s="8" t="s">
        <v>1</v>
      </c>
      <c r="D1" s="9" t="s">
        <v>59</v>
      </c>
      <c r="G1" s="21">
        <v>41214</v>
      </c>
    </row>
    <row r="2" spans="1:56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53</v>
      </c>
      <c r="AP2" s="1" t="s">
        <v>54</v>
      </c>
      <c r="AQ2" s="1" t="s">
        <v>55</v>
      </c>
      <c r="AR2" s="1" t="s">
        <v>56</v>
      </c>
      <c r="AS2" s="11" t="s">
        <v>37</v>
      </c>
    </row>
    <row r="3" spans="1:56">
      <c r="A3" s="1" t="s">
        <v>2</v>
      </c>
      <c r="B3" s="12">
        <v>11.684210526315789</v>
      </c>
      <c r="C3" s="12">
        <v>128.05263157894737</v>
      </c>
      <c r="D3" s="12">
        <v>110.78947368421052</v>
      </c>
      <c r="E3" s="12">
        <v>106.68421052631579</v>
      </c>
      <c r="F3" s="12">
        <v>451.36842105263156</v>
      </c>
      <c r="G3" s="12">
        <v>104.73684210526316</v>
      </c>
      <c r="H3" s="12">
        <v>168.10526315789474</v>
      </c>
      <c r="I3" s="12">
        <v>166.05263157894737</v>
      </c>
      <c r="J3" s="12">
        <v>191.26315789473685</v>
      </c>
      <c r="K3" s="12">
        <v>56</v>
      </c>
      <c r="L3" s="12">
        <v>109.89473684210526</v>
      </c>
      <c r="M3" s="12">
        <v>86.736842105263165</v>
      </c>
      <c r="N3" s="12">
        <v>40.10526315789474</v>
      </c>
      <c r="O3" s="12">
        <v>31.842105263157894</v>
      </c>
      <c r="P3" s="12">
        <v>54.05263157894737</v>
      </c>
      <c r="Q3" s="12">
        <v>21.315789473684209</v>
      </c>
      <c r="R3" s="12">
        <v>22.526315789473685</v>
      </c>
      <c r="S3" s="12">
        <v>43.842105263157897</v>
      </c>
      <c r="T3" s="12">
        <v>31.315789473684209</v>
      </c>
      <c r="U3" s="12">
        <v>20.473684210526315</v>
      </c>
      <c r="V3" s="12">
        <v>25.421052631578949</v>
      </c>
      <c r="W3" s="12">
        <v>19</v>
      </c>
      <c r="X3" s="12">
        <v>12.894736842105264</v>
      </c>
      <c r="Y3" s="12">
        <v>26.578947368421051</v>
      </c>
      <c r="Z3" s="12">
        <v>30.263157894736842</v>
      </c>
      <c r="AA3" s="12">
        <v>238.42105263157896</v>
      </c>
      <c r="AB3" s="12">
        <v>296.63157894736844</v>
      </c>
      <c r="AC3" s="12">
        <v>422.4736842105263</v>
      </c>
      <c r="AD3" s="12">
        <v>294.4736842105263</v>
      </c>
      <c r="AE3" s="12">
        <v>143.26315789473685</v>
      </c>
      <c r="AF3" s="12">
        <v>143.36842105263159</v>
      </c>
      <c r="AG3" s="12">
        <v>35</v>
      </c>
      <c r="AH3" s="12">
        <v>67.315789473684205</v>
      </c>
      <c r="AI3" s="12">
        <v>78.578947368421055</v>
      </c>
      <c r="AJ3" s="12">
        <v>18.368421052631579</v>
      </c>
      <c r="AK3" s="12">
        <v>8.526315789473685</v>
      </c>
      <c r="AL3" s="12">
        <v>18.842105263157894</v>
      </c>
      <c r="AM3" s="12">
        <v>8.6842105263157894</v>
      </c>
      <c r="AN3" s="12">
        <v>45.368421052631582</v>
      </c>
      <c r="AO3" s="12">
        <v>15.684210526315789</v>
      </c>
      <c r="AP3" s="12">
        <v>23.894736842105264</v>
      </c>
      <c r="AQ3" s="12">
        <v>35.526315789473685</v>
      </c>
      <c r="AR3" s="12">
        <v>32.526315789473685</v>
      </c>
      <c r="AS3" s="13">
        <v>4003.7368421052629</v>
      </c>
      <c r="AT3" s="14"/>
      <c r="AV3" s="9" t="s">
        <v>38</v>
      </c>
      <c r="AW3" s="24" t="e">
        <f>SUM(B3:Z27,AK3:AN27,B38:Z41,AK38:AN41,#REF!,#REF!,#REF!,#REF!,#REF!)</f>
        <v>#REF!</v>
      </c>
      <c r="AY3" s="9" t="s">
        <v>39</v>
      </c>
      <c r="AZ3" s="15">
        <f>SUM(AW12:AW18,AX12:BC12)</f>
        <v>245799.05263157896</v>
      </c>
      <c r="BA3" s="16">
        <f>AZ3/BD$19</f>
        <v>0.63429876997012524</v>
      </c>
    </row>
    <row r="4" spans="1:56">
      <c r="A4" s="1" t="s">
        <v>3</v>
      </c>
      <c r="B4" s="12">
        <v>138.57894736842104</v>
      </c>
      <c r="C4" s="12">
        <v>16.631578947368421</v>
      </c>
      <c r="D4" s="12">
        <v>115.89473684210526</v>
      </c>
      <c r="E4" s="12">
        <v>112.47368421052632</v>
      </c>
      <c r="F4" s="12">
        <v>1046.2105263157894</v>
      </c>
      <c r="G4" s="12">
        <v>155.31578947368422</v>
      </c>
      <c r="H4" s="12">
        <v>314.10526315789474</v>
      </c>
      <c r="I4" s="12">
        <v>508.31578947368422</v>
      </c>
      <c r="J4" s="12">
        <v>616.47368421052636</v>
      </c>
      <c r="K4" s="12">
        <v>148.78947368421052</v>
      </c>
      <c r="L4" s="12">
        <v>160.15789473684211</v>
      </c>
      <c r="M4" s="12">
        <v>158.68421052631578</v>
      </c>
      <c r="N4" s="12">
        <v>77.473684210526315</v>
      </c>
      <c r="O4" s="12">
        <v>63.210526315789473</v>
      </c>
      <c r="P4" s="12">
        <v>106.42105263157895</v>
      </c>
      <c r="Q4" s="12">
        <v>32.578947368421055</v>
      </c>
      <c r="R4" s="12">
        <v>41.315789473684212</v>
      </c>
      <c r="S4" s="12">
        <v>95.315789473684205</v>
      </c>
      <c r="T4" s="12">
        <v>46.10526315789474</v>
      </c>
      <c r="U4" s="12">
        <v>26.842105263157894</v>
      </c>
      <c r="V4" s="12">
        <v>45.05263157894737</v>
      </c>
      <c r="W4" s="12">
        <v>14.526315789473685</v>
      </c>
      <c r="X4" s="12">
        <v>14.684210526315789</v>
      </c>
      <c r="Y4" s="12">
        <v>44.631578947368418</v>
      </c>
      <c r="Z4" s="12">
        <v>51.421052631578945</v>
      </c>
      <c r="AA4" s="12">
        <v>841.31578947368416</v>
      </c>
      <c r="AB4" s="12">
        <v>960.10526315789468</v>
      </c>
      <c r="AC4" s="12">
        <v>923.26315789473688</v>
      </c>
      <c r="AD4" s="12">
        <v>680.47368421052636</v>
      </c>
      <c r="AE4" s="12">
        <v>186.36842105263159</v>
      </c>
      <c r="AF4" s="12">
        <v>177.63157894736841</v>
      </c>
      <c r="AG4" s="12">
        <v>64.368421052631575</v>
      </c>
      <c r="AH4" s="12">
        <v>119.94736842105263</v>
      </c>
      <c r="AI4" s="12">
        <v>187.42105263157896</v>
      </c>
      <c r="AJ4" s="12">
        <v>27.526315789473685</v>
      </c>
      <c r="AK4" s="12">
        <v>10.736842105263158</v>
      </c>
      <c r="AL4" s="12">
        <v>38.736842105263158</v>
      </c>
      <c r="AM4" s="12">
        <v>10.368421052631579</v>
      </c>
      <c r="AN4" s="12">
        <v>41.421052631578945</v>
      </c>
      <c r="AO4" s="12">
        <v>28.05263157894737</v>
      </c>
      <c r="AP4" s="12">
        <v>41.473684210526315</v>
      </c>
      <c r="AQ4" s="12">
        <v>77.89473684210526</v>
      </c>
      <c r="AR4" s="12">
        <v>54.526315789473685</v>
      </c>
      <c r="AS4" s="13">
        <v>8637.9999999999982</v>
      </c>
      <c r="AT4" s="14"/>
      <c r="AV4" s="9" t="s">
        <v>40</v>
      </c>
      <c r="AW4" s="24">
        <f>SUM(AA28:AJ37, AA42:AJ45, AO28:AR37, AO42:AR45)</f>
        <v>109787.9473684211</v>
      </c>
      <c r="AY4" s="9" t="s">
        <v>41</v>
      </c>
      <c r="AZ4" s="15">
        <f>SUM(AX13:BB18)</f>
        <v>132704.47368421053</v>
      </c>
      <c r="BA4" s="16">
        <f>AZ4/BD$19</f>
        <v>0.34245162268218332</v>
      </c>
    </row>
    <row r="5" spans="1:56">
      <c r="A5" s="1" t="s">
        <v>4</v>
      </c>
      <c r="B5" s="12">
        <v>115.84210526315789</v>
      </c>
      <c r="C5" s="12">
        <v>103.15789473684211</v>
      </c>
      <c r="D5" s="12">
        <v>9.6842105263157894</v>
      </c>
      <c r="E5" s="12">
        <v>70.736842105263165</v>
      </c>
      <c r="F5" s="12">
        <v>754.89473684210532</v>
      </c>
      <c r="G5" s="12">
        <v>87.368421052631575</v>
      </c>
      <c r="H5" s="12">
        <v>154.68421052631578</v>
      </c>
      <c r="I5" s="12">
        <v>271.31578947368422</v>
      </c>
      <c r="J5" s="12">
        <v>287.94736842105266</v>
      </c>
      <c r="K5" s="12">
        <v>87.05263157894737</v>
      </c>
      <c r="L5" s="12">
        <v>60.315789473684212</v>
      </c>
      <c r="M5" s="12">
        <v>72.578947368421055</v>
      </c>
      <c r="N5" s="12">
        <v>30</v>
      </c>
      <c r="O5" s="12">
        <v>20.473684210526315</v>
      </c>
      <c r="P5" s="12">
        <v>35.315789473684212</v>
      </c>
      <c r="Q5" s="12">
        <v>12.368421052631579</v>
      </c>
      <c r="R5" s="12">
        <v>17.105263157894736</v>
      </c>
      <c r="S5" s="12">
        <v>46.526315789473685</v>
      </c>
      <c r="T5" s="12">
        <v>24.526315789473685</v>
      </c>
      <c r="U5" s="12">
        <v>18.210526315789473</v>
      </c>
      <c r="V5" s="12">
        <v>31</v>
      </c>
      <c r="W5" s="12">
        <v>12.947368421052632</v>
      </c>
      <c r="X5" s="12">
        <v>12.947368421052632</v>
      </c>
      <c r="Y5" s="12">
        <v>39.631578947368418</v>
      </c>
      <c r="Z5" s="12">
        <v>16.05263157894737</v>
      </c>
      <c r="AA5" s="12">
        <v>511.5263157894737</v>
      </c>
      <c r="AB5" s="12">
        <v>622.47368421052636</v>
      </c>
      <c r="AC5" s="12">
        <v>427.36842105263156</v>
      </c>
      <c r="AD5" s="12">
        <v>378.63157894736844</v>
      </c>
      <c r="AE5" s="12">
        <v>103.26315789473684</v>
      </c>
      <c r="AF5" s="12">
        <v>58.736842105263158</v>
      </c>
      <c r="AG5" s="12">
        <v>27.94736842105263</v>
      </c>
      <c r="AH5" s="12">
        <v>47.10526315789474</v>
      </c>
      <c r="AI5" s="12">
        <v>66.684210526315795</v>
      </c>
      <c r="AJ5" s="12">
        <v>6.9473684210526319</v>
      </c>
      <c r="AK5" s="12">
        <v>6.9473684210526319</v>
      </c>
      <c r="AL5" s="12">
        <v>21.157894736842106</v>
      </c>
      <c r="AM5" s="12">
        <v>3.1578947368421053</v>
      </c>
      <c r="AN5" s="12">
        <v>15.526315789473685</v>
      </c>
      <c r="AO5" s="12">
        <v>7.6842105263157894</v>
      </c>
      <c r="AP5" s="12">
        <v>8.6315789473684212</v>
      </c>
      <c r="AQ5" s="12">
        <v>59.473684210526315</v>
      </c>
      <c r="AR5" s="12">
        <v>28.526315789473685</v>
      </c>
      <c r="AS5" s="13">
        <v>4802.2631578947376</v>
      </c>
      <c r="AT5" s="14"/>
      <c r="AV5" s="9" t="s">
        <v>42</v>
      </c>
      <c r="AW5" s="24" t="e">
        <f>SUM(AA3:AJ27,B28:Z37,AA38:AJ41,AK28:AN37, B42:Z45, AK42:AN45, AO3:AR27, AO38:AR41,#REF!,#REF!,#REF!,#REF!)</f>
        <v>#REF!</v>
      </c>
    </row>
    <row r="6" spans="1:56">
      <c r="A6" s="1" t="s">
        <v>5</v>
      </c>
      <c r="B6" s="12">
        <v>108.21052631578948</v>
      </c>
      <c r="C6" s="12">
        <v>95.526315789473685</v>
      </c>
      <c r="D6" s="12">
        <v>66.315789473684205</v>
      </c>
      <c r="E6" s="12">
        <v>11.210526315789474</v>
      </c>
      <c r="F6" s="12">
        <v>224.84210526315789</v>
      </c>
      <c r="G6" s="12">
        <v>69.421052631578945</v>
      </c>
      <c r="H6" s="12">
        <v>99.421052631578945</v>
      </c>
      <c r="I6" s="12">
        <v>224.26315789473685</v>
      </c>
      <c r="J6" s="12">
        <v>263.15789473684208</v>
      </c>
      <c r="K6" s="12">
        <v>79.21052631578948</v>
      </c>
      <c r="L6" s="12">
        <v>67.78947368421052</v>
      </c>
      <c r="M6" s="12">
        <v>78.263157894736835</v>
      </c>
      <c r="N6" s="12">
        <v>30.473684210526315</v>
      </c>
      <c r="O6" s="12">
        <v>20.105263157894736</v>
      </c>
      <c r="P6" s="12">
        <v>29.842105263157894</v>
      </c>
      <c r="Q6" s="12">
        <v>10</v>
      </c>
      <c r="R6" s="12">
        <v>17.368421052631579</v>
      </c>
      <c r="S6" s="12">
        <v>33.789473684210527</v>
      </c>
      <c r="T6" s="12">
        <v>20.631578947368421</v>
      </c>
      <c r="U6" s="12">
        <v>22.94736842105263</v>
      </c>
      <c r="V6" s="12">
        <v>25.789473684210527</v>
      </c>
      <c r="W6" s="12">
        <v>10.631578947368421</v>
      </c>
      <c r="X6" s="12">
        <v>11.526315789473685</v>
      </c>
      <c r="Y6" s="12">
        <v>27</v>
      </c>
      <c r="Z6" s="12">
        <v>20.263157894736842</v>
      </c>
      <c r="AA6" s="12">
        <v>645.42105263157896</v>
      </c>
      <c r="AB6" s="12">
        <v>724.84210526315792</v>
      </c>
      <c r="AC6" s="12">
        <v>478.36842105263156</v>
      </c>
      <c r="AD6" s="12">
        <v>446.26315789473682</v>
      </c>
      <c r="AE6" s="12">
        <v>141.89473684210526</v>
      </c>
      <c r="AF6" s="12">
        <v>96.578947368421055</v>
      </c>
      <c r="AG6" s="12">
        <v>33.263157894736842</v>
      </c>
      <c r="AH6" s="12">
        <v>48</v>
      </c>
      <c r="AI6" s="12">
        <v>53.473684210526315</v>
      </c>
      <c r="AJ6" s="12">
        <v>6.5263157894736841</v>
      </c>
      <c r="AK6" s="12">
        <v>6.3157894736842106</v>
      </c>
      <c r="AL6" s="12">
        <v>17.578947368421051</v>
      </c>
      <c r="AM6" s="12">
        <v>4.1052631578947372</v>
      </c>
      <c r="AN6" s="12">
        <v>15.473684210526315</v>
      </c>
      <c r="AO6" s="12">
        <v>4.6315789473684212</v>
      </c>
      <c r="AP6" s="12">
        <v>13.631578947368421</v>
      </c>
      <c r="AQ6" s="12">
        <v>83.421052631578945</v>
      </c>
      <c r="AR6" s="12">
        <v>31.263157894736842</v>
      </c>
      <c r="AS6" s="13">
        <v>4523.3157894736842</v>
      </c>
      <c r="AT6" s="14"/>
      <c r="AW6" s="12"/>
    </row>
    <row r="7" spans="1:56">
      <c r="A7" s="1" t="s">
        <v>6</v>
      </c>
      <c r="B7" s="12">
        <v>477.15789473684208</v>
      </c>
      <c r="C7" s="12">
        <v>1066.2105263157894</v>
      </c>
      <c r="D7" s="12">
        <v>761.89473684210532</v>
      </c>
      <c r="E7" s="12">
        <v>246.84210526315789</v>
      </c>
      <c r="F7" s="12">
        <v>30.210526315789473</v>
      </c>
      <c r="G7" s="12">
        <v>417.31578947368422</v>
      </c>
      <c r="H7" s="12">
        <v>518.21052631578948</v>
      </c>
      <c r="I7" s="12">
        <v>586.36842105263156</v>
      </c>
      <c r="J7" s="12">
        <v>600.47368421052636</v>
      </c>
      <c r="K7" s="12">
        <v>303.68421052631578</v>
      </c>
      <c r="L7" s="12">
        <v>337.21052631578948</v>
      </c>
      <c r="M7" s="12">
        <v>310.63157894736844</v>
      </c>
      <c r="N7" s="12">
        <v>203</v>
      </c>
      <c r="O7" s="12">
        <v>167.47368421052633</v>
      </c>
      <c r="P7" s="12">
        <v>181.73684210526315</v>
      </c>
      <c r="Q7" s="12">
        <v>116.15789473684211</v>
      </c>
      <c r="R7" s="12">
        <v>151.26315789473685</v>
      </c>
      <c r="S7" s="12">
        <v>355.57894736842104</v>
      </c>
      <c r="T7" s="12">
        <v>168.10526315789474</v>
      </c>
      <c r="U7" s="12">
        <v>168.89473684210526</v>
      </c>
      <c r="V7" s="12">
        <v>157.47368421052633</v>
      </c>
      <c r="W7" s="12">
        <v>114.36842105263158</v>
      </c>
      <c r="X7" s="12">
        <v>73.78947368421052</v>
      </c>
      <c r="Y7" s="12">
        <v>71.736842105263165</v>
      </c>
      <c r="Z7" s="12">
        <v>94.473684210526315</v>
      </c>
      <c r="AA7" s="12">
        <v>951.78947368421052</v>
      </c>
      <c r="AB7" s="12">
        <v>961.31578947368416</v>
      </c>
      <c r="AC7" s="12">
        <v>1011.7368421052631</v>
      </c>
      <c r="AD7" s="12">
        <v>787.31578947368416</v>
      </c>
      <c r="AE7" s="12">
        <v>389</v>
      </c>
      <c r="AF7" s="12">
        <v>364.78947368421052</v>
      </c>
      <c r="AG7" s="12">
        <v>153.94736842105263</v>
      </c>
      <c r="AH7" s="12">
        <v>138.26315789473685</v>
      </c>
      <c r="AI7" s="12">
        <v>177.63157894736841</v>
      </c>
      <c r="AJ7" s="12">
        <v>41.631578947368418</v>
      </c>
      <c r="AK7" s="12">
        <v>70.84210526315789</v>
      </c>
      <c r="AL7" s="12">
        <v>153.26315789473685</v>
      </c>
      <c r="AM7" s="12">
        <v>62.10526315789474</v>
      </c>
      <c r="AN7" s="12">
        <v>116</v>
      </c>
      <c r="AO7" s="12">
        <v>38.05263157894737</v>
      </c>
      <c r="AP7" s="12">
        <v>47.315789473684212</v>
      </c>
      <c r="AQ7" s="12">
        <v>203.73684210526315</v>
      </c>
      <c r="AR7" s="12">
        <v>175.89473684210526</v>
      </c>
      <c r="AS7" s="13">
        <v>13585.684210526317</v>
      </c>
      <c r="AT7" s="14"/>
      <c r="AW7" s="12"/>
    </row>
    <row r="8" spans="1:56">
      <c r="A8" s="1" t="s">
        <v>7</v>
      </c>
      <c r="B8" s="12">
        <v>108.84210526315789</v>
      </c>
      <c r="C8" s="12">
        <v>134.57894736842104</v>
      </c>
      <c r="D8" s="12">
        <v>77.84210526315789</v>
      </c>
      <c r="E8" s="12">
        <v>69.473684210526315</v>
      </c>
      <c r="F8" s="12">
        <v>367.84210526315792</v>
      </c>
      <c r="G8" s="12">
        <v>12.894736842105264</v>
      </c>
      <c r="H8" s="12">
        <v>105.89473684210526</v>
      </c>
      <c r="I8" s="12">
        <v>253.26315789473685</v>
      </c>
      <c r="J8" s="12">
        <v>261</v>
      </c>
      <c r="K8" s="12">
        <v>87.368421052631575</v>
      </c>
      <c r="L8" s="12">
        <v>114.36842105263158</v>
      </c>
      <c r="M8" s="12">
        <v>106.15789473684211</v>
      </c>
      <c r="N8" s="12">
        <v>50.94736842105263</v>
      </c>
      <c r="O8" s="12">
        <v>43.10526315789474</v>
      </c>
      <c r="P8" s="12">
        <v>49.368421052631582</v>
      </c>
      <c r="Q8" s="12">
        <v>22.736842105263158</v>
      </c>
      <c r="R8" s="12">
        <v>29.578947368421051</v>
      </c>
      <c r="S8" s="12">
        <v>67.368421052631575</v>
      </c>
      <c r="T8" s="12">
        <v>28.315789473684209</v>
      </c>
      <c r="U8" s="12">
        <v>20.368421052631579</v>
      </c>
      <c r="V8" s="12">
        <v>37.157894736842103</v>
      </c>
      <c r="W8" s="12">
        <v>11.947368421052632</v>
      </c>
      <c r="X8" s="12">
        <v>9.2105263157894743</v>
      </c>
      <c r="Y8" s="12">
        <v>16.684210526315791</v>
      </c>
      <c r="Z8" s="12">
        <v>41.842105263157897</v>
      </c>
      <c r="AA8" s="12">
        <v>566.36842105263156</v>
      </c>
      <c r="AB8" s="12">
        <v>666.84210526315792</v>
      </c>
      <c r="AC8" s="12">
        <v>486.78947368421052</v>
      </c>
      <c r="AD8" s="12">
        <v>466.94736842105266</v>
      </c>
      <c r="AE8" s="12">
        <v>198.15789473684211</v>
      </c>
      <c r="AF8" s="12">
        <v>144.63157894736841</v>
      </c>
      <c r="AG8" s="12">
        <v>39.526315789473685</v>
      </c>
      <c r="AH8" s="12">
        <v>48.578947368421055</v>
      </c>
      <c r="AI8" s="12">
        <v>60.789473684210527</v>
      </c>
      <c r="AJ8" s="12">
        <v>9.2631578947368425</v>
      </c>
      <c r="AK8" s="12">
        <v>10.631578947368421</v>
      </c>
      <c r="AL8" s="12">
        <v>27.684210526315791</v>
      </c>
      <c r="AM8" s="12">
        <v>7</v>
      </c>
      <c r="AN8" s="12">
        <v>37.05263157894737</v>
      </c>
      <c r="AO8" s="12">
        <v>7.1052631578947372</v>
      </c>
      <c r="AP8" s="12">
        <v>15.157894736842104</v>
      </c>
      <c r="AQ8" s="12">
        <v>55.10526315789474</v>
      </c>
      <c r="AR8" s="12">
        <v>33.315789473684212</v>
      </c>
      <c r="AS8" s="13">
        <v>5019.4736842105285</v>
      </c>
      <c r="AT8" s="14"/>
      <c r="AW8" s="15"/>
    </row>
    <row r="9" spans="1:56">
      <c r="A9" s="1" t="s">
        <v>8</v>
      </c>
      <c r="B9" s="12">
        <v>187.36842105263159</v>
      </c>
      <c r="C9" s="12">
        <v>306.31578947368422</v>
      </c>
      <c r="D9" s="12">
        <v>143.94736842105263</v>
      </c>
      <c r="E9" s="12">
        <v>95.263157894736835</v>
      </c>
      <c r="F9" s="12">
        <v>484.73684210526318</v>
      </c>
      <c r="G9" s="12">
        <v>105</v>
      </c>
      <c r="H9" s="12">
        <v>18.263157894736842</v>
      </c>
      <c r="I9" s="12">
        <v>201.31578947368422</v>
      </c>
      <c r="J9" s="12">
        <v>258.15789473684208</v>
      </c>
      <c r="K9" s="12">
        <v>101.47368421052632</v>
      </c>
      <c r="L9" s="12">
        <v>189</v>
      </c>
      <c r="M9" s="12">
        <v>222.05263157894737</v>
      </c>
      <c r="N9" s="12">
        <v>129.31578947368422</v>
      </c>
      <c r="O9" s="12">
        <v>135.05263157894737</v>
      </c>
      <c r="P9" s="12">
        <v>151.36842105263159</v>
      </c>
      <c r="Q9" s="12">
        <v>82.263157894736835</v>
      </c>
      <c r="R9" s="12">
        <v>93.84210526315789</v>
      </c>
      <c r="S9" s="12">
        <v>152.57894736842104</v>
      </c>
      <c r="T9" s="12">
        <v>162.36842105263159</v>
      </c>
      <c r="U9" s="12">
        <v>141.36842105263159</v>
      </c>
      <c r="V9" s="12">
        <v>152.84210526315789</v>
      </c>
      <c r="W9" s="12">
        <v>57.157894736842103</v>
      </c>
      <c r="X9" s="12">
        <v>49.631578947368418</v>
      </c>
      <c r="Y9" s="12">
        <v>73.89473684210526</v>
      </c>
      <c r="Z9" s="12">
        <v>82.78947368421052</v>
      </c>
      <c r="AA9" s="12">
        <v>962.9473684210526</v>
      </c>
      <c r="AB9" s="12">
        <v>1122.6315789473683</v>
      </c>
      <c r="AC9" s="12">
        <v>934.26315789473688</v>
      </c>
      <c r="AD9" s="12">
        <v>843.15789473684208</v>
      </c>
      <c r="AE9" s="12">
        <v>357.89473684210526</v>
      </c>
      <c r="AF9" s="12">
        <v>241.73684210526315</v>
      </c>
      <c r="AG9" s="12">
        <v>86.94736842105263</v>
      </c>
      <c r="AH9" s="12">
        <v>102.57894736842105</v>
      </c>
      <c r="AI9" s="12">
        <v>123.68421052631579</v>
      </c>
      <c r="AJ9" s="12">
        <v>30.894736842105264</v>
      </c>
      <c r="AK9" s="12">
        <v>34.94736842105263</v>
      </c>
      <c r="AL9" s="12">
        <v>71.421052631578945</v>
      </c>
      <c r="AM9" s="12">
        <v>50.89473684210526</v>
      </c>
      <c r="AN9" s="12">
        <v>247.57894736842104</v>
      </c>
      <c r="AO9" s="12">
        <v>24.368421052631579</v>
      </c>
      <c r="AP9" s="12">
        <v>36.684210526315788</v>
      </c>
      <c r="AQ9" s="12">
        <v>106.47368421052632</v>
      </c>
      <c r="AR9" s="12">
        <v>62.10526315789474</v>
      </c>
      <c r="AS9" s="13">
        <v>9249.4736842105267</v>
      </c>
      <c r="AT9" s="14"/>
      <c r="AW9" s="15"/>
    </row>
    <row r="10" spans="1:56">
      <c r="A10" s="1">
        <v>19</v>
      </c>
      <c r="B10" s="12">
        <v>170.15789473684211</v>
      </c>
      <c r="C10" s="12">
        <v>522.57894736842104</v>
      </c>
      <c r="D10" s="12">
        <v>269.89473684210526</v>
      </c>
      <c r="E10" s="12">
        <v>239.21052631578948</v>
      </c>
      <c r="F10" s="12">
        <v>540.84210526315792</v>
      </c>
      <c r="G10" s="12">
        <v>255.26315789473685</v>
      </c>
      <c r="H10" s="12">
        <v>197.89473684210526</v>
      </c>
      <c r="I10" s="12">
        <v>18.157894736842106</v>
      </c>
      <c r="J10" s="12">
        <v>62.05263157894737</v>
      </c>
      <c r="K10" s="12">
        <v>47.578947368421055</v>
      </c>
      <c r="L10" s="12">
        <v>172.78947368421052</v>
      </c>
      <c r="M10" s="12">
        <v>219.10526315789474</v>
      </c>
      <c r="N10" s="12">
        <v>239.57894736842104</v>
      </c>
      <c r="O10" s="12">
        <v>221.26315789473685</v>
      </c>
      <c r="P10" s="12">
        <v>240.31578947368422</v>
      </c>
      <c r="Q10" s="12">
        <v>168.47368421052633</v>
      </c>
      <c r="R10" s="12">
        <v>195.36842105263159</v>
      </c>
      <c r="S10" s="12">
        <v>398</v>
      </c>
      <c r="T10" s="12">
        <v>305.05263157894734</v>
      </c>
      <c r="U10" s="12">
        <v>347.94736842105266</v>
      </c>
      <c r="V10" s="12">
        <v>274.36842105263156</v>
      </c>
      <c r="W10" s="12">
        <v>167.84210526315789</v>
      </c>
      <c r="X10" s="12">
        <v>109.26315789473684</v>
      </c>
      <c r="Y10" s="12">
        <v>183.10526315789474</v>
      </c>
      <c r="Z10" s="12">
        <v>78.526315789473685</v>
      </c>
      <c r="AA10" s="12">
        <v>919.89473684210532</v>
      </c>
      <c r="AB10" s="12">
        <v>1034.2105263157894</v>
      </c>
      <c r="AC10" s="12">
        <v>856.36842105263156</v>
      </c>
      <c r="AD10" s="12">
        <v>811.42105263157896</v>
      </c>
      <c r="AE10" s="12">
        <v>340.10526315789474</v>
      </c>
      <c r="AF10" s="12">
        <v>284.10526315789474</v>
      </c>
      <c r="AG10" s="12">
        <v>145.78947368421052</v>
      </c>
      <c r="AH10" s="12">
        <v>138.42105263157896</v>
      </c>
      <c r="AI10" s="12">
        <v>158.05263157894737</v>
      </c>
      <c r="AJ10" s="12">
        <v>68.263157894736835</v>
      </c>
      <c r="AK10" s="12">
        <v>82.89473684210526</v>
      </c>
      <c r="AL10" s="12">
        <v>207.52631578947367</v>
      </c>
      <c r="AM10" s="12">
        <v>165.78947368421052</v>
      </c>
      <c r="AN10" s="12">
        <v>274.10526315789474</v>
      </c>
      <c r="AO10" s="12">
        <v>67</v>
      </c>
      <c r="AP10" s="12">
        <v>58.210526315789473</v>
      </c>
      <c r="AQ10" s="12">
        <v>65.473684210526315</v>
      </c>
      <c r="AR10" s="12">
        <v>107.52631578947368</v>
      </c>
      <c r="AS10" s="13">
        <v>11517.052631578943</v>
      </c>
      <c r="AT10" s="14"/>
      <c r="AV10" s="17"/>
      <c r="AW10" s="15"/>
      <c r="BC10" s="11"/>
    </row>
    <row r="11" spans="1:56">
      <c r="A11" s="1">
        <v>12</v>
      </c>
      <c r="B11" s="12">
        <v>204.89473684210526</v>
      </c>
      <c r="C11" s="12">
        <v>606.47368421052636</v>
      </c>
      <c r="D11" s="12">
        <v>278.94736842105266</v>
      </c>
      <c r="E11" s="12">
        <v>279.21052631578948</v>
      </c>
      <c r="F11" s="12">
        <v>525.89473684210532</v>
      </c>
      <c r="G11" s="12">
        <v>255.84210526315789</v>
      </c>
      <c r="H11" s="12">
        <v>245.05263157894737</v>
      </c>
      <c r="I11" s="12">
        <v>52.473684210526315</v>
      </c>
      <c r="J11" s="12">
        <v>25.526315789473685</v>
      </c>
      <c r="K11" s="12">
        <v>57.157894736842103</v>
      </c>
      <c r="L11" s="12">
        <v>242.10526315789474</v>
      </c>
      <c r="M11" s="12">
        <v>374.05263157894734</v>
      </c>
      <c r="N11" s="12">
        <v>337</v>
      </c>
      <c r="O11" s="12">
        <v>352.63157894736844</v>
      </c>
      <c r="P11" s="12">
        <v>330.42105263157896</v>
      </c>
      <c r="Q11" s="12">
        <v>189</v>
      </c>
      <c r="R11" s="12">
        <v>246.78947368421052</v>
      </c>
      <c r="S11" s="12">
        <v>389.94736842105266</v>
      </c>
      <c r="T11" s="12">
        <v>311.78947368421052</v>
      </c>
      <c r="U11" s="12">
        <v>341.68421052631578</v>
      </c>
      <c r="V11" s="12">
        <v>293</v>
      </c>
      <c r="W11" s="12">
        <v>177.21052631578948</v>
      </c>
      <c r="X11" s="12">
        <v>115.10526315789474</v>
      </c>
      <c r="Y11" s="12">
        <v>187.57894736842104</v>
      </c>
      <c r="Z11" s="12">
        <v>96.736842105263165</v>
      </c>
      <c r="AA11" s="12">
        <v>1007.6315789473684</v>
      </c>
      <c r="AB11" s="12">
        <v>1037.578947368421</v>
      </c>
      <c r="AC11" s="12">
        <v>954.42105263157896</v>
      </c>
      <c r="AD11" s="12">
        <v>829</v>
      </c>
      <c r="AE11" s="12">
        <v>286.94736842105266</v>
      </c>
      <c r="AF11" s="12">
        <v>297.31578947368422</v>
      </c>
      <c r="AG11" s="12">
        <v>165.52631578947367</v>
      </c>
      <c r="AH11" s="12">
        <v>176.78947368421052</v>
      </c>
      <c r="AI11" s="12">
        <v>199.26315789473685</v>
      </c>
      <c r="AJ11" s="12">
        <v>120.73684210526316</v>
      </c>
      <c r="AK11" s="12">
        <v>102.57894736842105</v>
      </c>
      <c r="AL11" s="12">
        <v>241.05263157894737</v>
      </c>
      <c r="AM11" s="12">
        <v>158.10526315789474</v>
      </c>
      <c r="AN11" s="12">
        <v>297.4736842105263</v>
      </c>
      <c r="AO11" s="12">
        <v>74</v>
      </c>
      <c r="AP11" s="12">
        <v>80.421052631578945</v>
      </c>
      <c r="AQ11" s="12">
        <v>114.63157894736842</v>
      </c>
      <c r="AR11" s="12">
        <v>143.57894736842104</v>
      </c>
      <c r="AS11" s="13">
        <v>12914.578947368422</v>
      </c>
      <c r="AT11" s="14"/>
      <c r="AV11" s="18"/>
      <c r="AW11" s="15" t="s">
        <v>43</v>
      </c>
      <c r="AX11" s="15" t="s">
        <v>44</v>
      </c>
      <c r="AY11" s="15" t="s">
        <v>45</v>
      </c>
      <c r="AZ11" s="15" t="s">
        <v>46</v>
      </c>
      <c r="BA11" s="15" t="s">
        <v>47</v>
      </c>
      <c r="BB11" s="15" t="s">
        <v>48</v>
      </c>
      <c r="BC11" s="14" t="s">
        <v>57</v>
      </c>
      <c r="BD11" s="15" t="s">
        <v>37</v>
      </c>
    </row>
    <row r="12" spans="1:56">
      <c r="A12" s="1" t="s">
        <v>9</v>
      </c>
      <c r="B12" s="12">
        <v>52.684210526315788</v>
      </c>
      <c r="C12" s="12">
        <v>139.73684210526315</v>
      </c>
      <c r="D12" s="12">
        <v>97.89473684210526</v>
      </c>
      <c r="E12" s="12">
        <v>76.526315789473685</v>
      </c>
      <c r="F12" s="12">
        <v>303.15789473684208</v>
      </c>
      <c r="G12" s="12">
        <v>87.631578947368425</v>
      </c>
      <c r="H12" s="12">
        <v>102.94736842105263</v>
      </c>
      <c r="I12" s="12">
        <v>47</v>
      </c>
      <c r="J12" s="12">
        <v>57.842105263157897</v>
      </c>
      <c r="K12" s="12">
        <v>14.315789473684211</v>
      </c>
      <c r="L12" s="12">
        <v>202.68421052631578</v>
      </c>
      <c r="M12" s="12">
        <v>262.94736842105266</v>
      </c>
      <c r="N12" s="12">
        <v>283.15789473684208</v>
      </c>
      <c r="O12" s="12">
        <v>271.4736842105263</v>
      </c>
      <c r="P12" s="12">
        <v>198.31578947368422</v>
      </c>
      <c r="Q12" s="12">
        <v>122.63157894736842</v>
      </c>
      <c r="R12" s="12">
        <v>121.15789473684211</v>
      </c>
      <c r="S12" s="12">
        <v>184.26315789473685</v>
      </c>
      <c r="T12" s="12">
        <v>43.578947368421055</v>
      </c>
      <c r="U12" s="12">
        <v>32.631578947368418</v>
      </c>
      <c r="V12" s="12">
        <v>32.736842105263158</v>
      </c>
      <c r="W12" s="12">
        <v>15.947368421052632</v>
      </c>
      <c r="X12" s="12">
        <v>12.210526315789474</v>
      </c>
      <c r="Y12" s="12">
        <v>41.473684210526315</v>
      </c>
      <c r="Z12" s="12">
        <v>46.684210526315788</v>
      </c>
      <c r="AA12" s="12">
        <v>656.78947368421052</v>
      </c>
      <c r="AB12" s="12">
        <v>723.84210526315792</v>
      </c>
      <c r="AC12" s="12">
        <v>645.89473684210532</v>
      </c>
      <c r="AD12" s="12">
        <v>501.78947368421052</v>
      </c>
      <c r="AE12" s="12">
        <v>179.05263157894737</v>
      </c>
      <c r="AF12" s="12">
        <v>135.68421052631578</v>
      </c>
      <c r="AG12" s="12">
        <v>55.94736842105263</v>
      </c>
      <c r="AH12" s="12">
        <v>90.78947368421052</v>
      </c>
      <c r="AI12" s="12">
        <v>136.68421052631578</v>
      </c>
      <c r="AJ12" s="12">
        <v>12.052631578947368</v>
      </c>
      <c r="AK12" s="12">
        <v>104.78947368421052</v>
      </c>
      <c r="AL12" s="12">
        <v>176.21052631578948</v>
      </c>
      <c r="AM12" s="12">
        <v>16.315789473684209</v>
      </c>
      <c r="AN12" s="12">
        <v>59.368421052631582</v>
      </c>
      <c r="AO12" s="12">
        <v>10.631578947368421</v>
      </c>
      <c r="AP12" s="12">
        <v>19.105263157894736</v>
      </c>
      <c r="AQ12" s="12">
        <v>27.421052631578949</v>
      </c>
      <c r="AR12" s="12">
        <v>19.157894736842106</v>
      </c>
      <c r="AS12" s="13">
        <v>6494.3684210526326</v>
      </c>
      <c r="AT12" s="14"/>
      <c r="AV12" s="17" t="s">
        <v>43</v>
      </c>
      <c r="AW12" s="22">
        <f>SUM(AA28:AD31)</f>
        <v>5600.78947368421</v>
      </c>
      <c r="AX12" s="22">
        <f>SUM(Z28:Z31,H28:K31)</f>
        <v>17880.57894736842</v>
      </c>
      <c r="AY12" s="22">
        <f>SUM(AE28:AJ31)</f>
        <v>33877.947368421053</v>
      </c>
      <c r="AZ12" s="22">
        <f>SUM(B28:G31)</f>
        <v>13854.052631578947</v>
      </c>
      <c r="BA12" s="22">
        <f>SUM(AM28:AN31,T28:Y31)</f>
        <v>20696.789473684203</v>
      </c>
      <c r="BB12" s="22">
        <f>SUM(AK28:AL31,L28:S31)</f>
        <v>23650.263157894744</v>
      </c>
      <c r="BC12" s="23">
        <f>SUM(AO28:AR31)</f>
        <v>10406.210526315792</v>
      </c>
      <c r="BD12" s="22">
        <f t="shared" ref="BD12:BD19" si="0">SUM(AW12:BC12)</f>
        <v>125966.63157894736</v>
      </c>
    </row>
    <row r="13" spans="1:56">
      <c r="A13" s="1" t="s">
        <v>10</v>
      </c>
      <c r="B13" s="12">
        <v>105.36842105263158</v>
      </c>
      <c r="C13" s="12">
        <v>151.36842105263159</v>
      </c>
      <c r="D13" s="12">
        <v>66.631578947368425</v>
      </c>
      <c r="E13" s="12">
        <v>81.263157894736835</v>
      </c>
      <c r="F13" s="12">
        <v>342.89473684210526</v>
      </c>
      <c r="G13" s="12">
        <v>126.89473684210526</v>
      </c>
      <c r="H13" s="12">
        <v>201.68421052631578</v>
      </c>
      <c r="I13" s="12">
        <v>193.47368421052633</v>
      </c>
      <c r="J13" s="12">
        <v>251.73684210526315</v>
      </c>
      <c r="K13" s="12">
        <v>203.15789473684211</v>
      </c>
      <c r="L13" s="12">
        <v>18.05263157894737</v>
      </c>
      <c r="M13" s="12">
        <v>298.05263157894734</v>
      </c>
      <c r="N13" s="12">
        <v>245.89473684210526</v>
      </c>
      <c r="O13" s="12">
        <v>293.94736842105266</v>
      </c>
      <c r="P13" s="12">
        <v>292.10526315789474</v>
      </c>
      <c r="Q13" s="12">
        <v>111.05263157894737</v>
      </c>
      <c r="R13" s="12">
        <v>88.15789473684211</v>
      </c>
      <c r="S13" s="12">
        <v>171.15789473684211</v>
      </c>
      <c r="T13" s="12">
        <v>55.94736842105263</v>
      </c>
      <c r="U13" s="12">
        <v>32.05263157894737</v>
      </c>
      <c r="V13" s="12">
        <v>57.05263157894737</v>
      </c>
      <c r="W13" s="12">
        <v>28.789473684210527</v>
      </c>
      <c r="X13" s="12">
        <v>32.157894736842103</v>
      </c>
      <c r="Y13" s="12">
        <v>57.842105263157897</v>
      </c>
      <c r="Z13" s="12">
        <v>130.94736842105263</v>
      </c>
      <c r="AA13" s="12">
        <v>796.73684210526312</v>
      </c>
      <c r="AB13" s="12">
        <v>861.78947368421052</v>
      </c>
      <c r="AC13" s="12">
        <v>902.36842105263156</v>
      </c>
      <c r="AD13" s="12">
        <v>748.68421052631584</v>
      </c>
      <c r="AE13" s="12">
        <v>254.21052631578948</v>
      </c>
      <c r="AF13" s="12">
        <v>197.15789473684211</v>
      </c>
      <c r="AG13" s="12">
        <v>63.05263157894737</v>
      </c>
      <c r="AH13" s="12">
        <v>110.68421052631579</v>
      </c>
      <c r="AI13" s="12">
        <v>147.52631578947367</v>
      </c>
      <c r="AJ13" s="12">
        <v>16.368421052631579</v>
      </c>
      <c r="AK13" s="12">
        <v>66.15789473684211</v>
      </c>
      <c r="AL13" s="12">
        <v>134.31578947368422</v>
      </c>
      <c r="AM13" s="12">
        <v>12.421052631578947</v>
      </c>
      <c r="AN13" s="12">
        <v>63.473684210526315</v>
      </c>
      <c r="AO13" s="12">
        <v>9.3684210526315788</v>
      </c>
      <c r="AP13" s="12">
        <v>28.789473684210527</v>
      </c>
      <c r="AQ13" s="12">
        <v>60.736842105263158</v>
      </c>
      <c r="AR13" s="12">
        <v>33.210526315789473</v>
      </c>
      <c r="AS13" s="13">
        <v>8206.8947368421068</v>
      </c>
      <c r="AT13" s="14"/>
      <c r="AV13" s="17" t="s">
        <v>44</v>
      </c>
      <c r="AW13" s="22">
        <f>SUM(AA27:AD27,AA9:AD12)</f>
        <v>17880.263157894737</v>
      </c>
      <c r="AX13" s="22">
        <f>SUM(Z27,Z9:Z12,H9:K12,H27:K27)</f>
        <v>2116.7368421052629</v>
      </c>
      <c r="AY13" s="22">
        <f>SUM(AE9:AJ12,AE27:AJ27)</f>
        <v>4515.894736842105</v>
      </c>
      <c r="AZ13" s="22">
        <f>SUM(B9:G12,B27:G27)</f>
        <v>6479.5263157894724</v>
      </c>
      <c r="BA13" s="22">
        <f>SUM(T9:Y12,AM9:AN12,T27:Y27,AM27:AN27)</f>
        <v>5046.105263157895</v>
      </c>
      <c r="BB13" s="22">
        <f>SUM(L9:S12,AK9:AL12,L27:S27,AK27:AL27)</f>
        <v>8628.8421052631602</v>
      </c>
      <c r="BC13" s="23">
        <f>SUM(AO9:AR12,AO27:AR27)</f>
        <v>1131.4736842105262</v>
      </c>
      <c r="BD13" s="22">
        <f t="shared" si="0"/>
        <v>45798.84210526316</v>
      </c>
    </row>
    <row r="14" spans="1:56">
      <c r="A14" s="1" t="s">
        <v>11</v>
      </c>
      <c r="B14" s="12">
        <v>90.421052631578945</v>
      </c>
      <c r="C14" s="12">
        <v>158.21052631578948</v>
      </c>
      <c r="D14" s="12">
        <v>67.94736842105263</v>
      </c>
      <c r="E14" s="12">
        <v>83.473684210526315</v>
      </c>
      <c r="F14" s="12">
        <v>384.78947368421052</v>
      </c>
      <c r="G14" s="12">
        <v>119.63157894736842</v>
      </c>
      <c r="H14" s="12">
        <v>239.89473684210526</v>
      </c>
      <c r="I14" s="12">
        <v>253.89473684210526</v>
      </c>
      <c r="J14" s="12">
        <v>397.68421052631578</v>
      </c>
      <c r="K14" s="12">
        <v>247.15789473684211</v>
      </c>
      <c r="L14" s="12">
        <v>307.57894736842104</v>
      </c>
      <c r="M14" s="12">
        <v>15.789473684210526</v>
      </c>
      <c r="N14" s="12">
        <v>151.89473684210526</v>
      </c>
      <c r="O14" s="12">
        <v>213.26315789473685</v>
      </c>
      <c r="P14" s="12">
        <v>244.42105263157896</v>
      </c>
      <c r="Q14" s="12">
        <v>115.78947368421052</v>
      </c>
      <c r="R14" s="12">
        <v>126.36842105263158</v>
      </c>
      <c r="S14" s="12">
        <v>224.47368421052633</v>
      </c>
      <c r="T14" s="12">
        <v>85.78947368421052</v>
      </c>
      <c r="U14" s="12">
        <v>67.94736842105263</v>
      </c>
      <c r="V14" s="12">
        <v>88.315789473684205</v>
      </c>
      <c r="W14" s="12">
        <v>44</v>
      </c>
      <c r="X14" s="12">
        <v>26.789473684210527</v>
      </c>
      <c r="Y14" s="12">
        <v>78.526315789473685</v>
      </c>
      <c r="Z14" s="12">
        <v>124.47368421052632</v>
      </c>
      <c r="AA14" s="12">
        <v>589.84210526315792</v>
      </c>
      <c r="AB14" s="12">
        <v>539.68421052631584</v>
      </c>
      <c r="AC14" s="12">
        <v>601.68421052631584</v>
      </c>
      <c r="AD14" s="12">
        <v>451.36842105263156</v>
      </c>
      <c r="AE14" s="12">
        <v>138.47368421052633</v>
      </c>
      <c r="AF14" s="12">
        <v>134.42105263157896</v>
      </c>
      <c r="AG14" s="12">
        <v>70.78947368421052</v>
      </c>
      <c r="AH14" s="12">
        <v>83.05263157894737</v>
      </c>
      <c r="AI14" s="12">
        <v>153.73684210526315</v>
      </c>
      <c r="AJ14" s="12">
        <v>21.05263157894737</v>
      </c>
      <c r="AK14" s="12">
        <v>66.10526315789474</v>
      </c>
      <c r="AL14" s="12">
        <v>181.47368421052633</v>
      </c>
      <c r="AM14" s="12">
        <v>25.526315789473685</v>
      </c>
      <c r="AN14" s="12">
        <v>122.10526315789474</v>
      </c>
      <c r="AO14" s="12">
        <v>31.526315789473685</v>
      </c>
      <c r="AP14" s="12">
        <v>34.10526315789474</v>
      </c>
      <c r="AQ14" s="12">
        <v>46.263157894736842</v>
      </c>
      <c r="AR14" s="12">
        <v>35.315789473684212</v>
      </c>
      <c r="AS14" s="13">
        <v>7366.5789473684226</v>
      </c>
      <c r="AT14" s="14"/>
      <c r="AV14" s="17" t="s">
        <v>45</v>
      </c>
      <c r="AW14" s="22">
        <f>SUM(AA32:AD37)</f>
        <v>32576.684210526324</v>
      </c>
      <c r="AX14" s="22">
        <f>SUM(H32:K37,Z32:Z37)</f>
        <v>4358.4736842105267</v>
      </c>
      <c r="AY14" s="22">
        <f>SUM(AE32:AJ37)</f>
        <v>9192.4210526315819</v>
      </c>
      <c r="AZ14" s="22">
        <f>SUM(B32:G37)</f>
        <v>3429.3157894736833</v>
      </c>
      <c r="BA14" s="22">
        <f>SUM(T32:Y37,AM32:AN37)</f>
        <v>2424.6315789473683</v>
      </c>
      <c r="BB14" s="22">
        <f>SUM(L32:S37,AK32:AL37)</f>
        <v>3775.2631578947376</v>
      </c>
      <c r="BC14" s="23">
        <f>SUM(AO32:AR37)</f>
        <v>3255.6315789473688</v>
      </c>
      <c r="BD14" s="22">
        <f t="shared" si="0"/>
        <v>59012.421052631595</v>
      </c>
    </row>
    <row r="15" spans="1:56">
      <c r="A15" s="1" t="s">
        <v>12</v>
      </c>
      <c r="B15" s="12">
        <v>44.263157894736842</v>
      </c>
      <c r="C15" s="12">
        <v>71.736842105263165</v>
      </c>
      <c r="D15" s="12">
        <v>30.526315789473685</v>
      </c>
      <c r="E15" s="12">
        <v>35.684210526315788</v>
      </c>
      <c r="F15" s="12">
        <v>199.68421052631578</v>
      </c>
      <c r="G15" s="12">
        <v>51.631578947368418</v>
      </c>
      <c r="H15" s="12">
        <v>143.47368421052633</v>
      </c>
      <c r="I15" s="12">
        <v>253.31578947368422</v>
      </c>
      <c r="J15" s="12">
        <v>345.84210526315792</v>
      </c>
      <c r="K15" s="12">
        <v>295.5263157894737</v>
      </c>
      <c r="L15" s="12">
        <v>258.4736842105263</v>
      </c>
      <c r="M15" s="12">
        <v>162.68421052631578</v>
      </c>
      <c r="N15" s="12">
        <v>14.210526315789474</v>
      </c>
      <c r="O15" s="12">
        <v>122.10526315789474</v>
      </c>
      <c r="P15" s="12">
        <v>174.89473684210526</v>
      </c>
      <c r="Q15" s="12">
        <v>87.21052631578948</v>
      </c>
      <c r="R15" s="12">
        <v>86.89473684210526</v>
      </c>
      <c r="S15" s="12">
        <v>144.89473684210526</v>
      </c>
      <c r="T15" s="12">
        <v>39.578947368421055</v>
      </c>
      <c r="U15" s="12">
        <v>21.684210526315791</v>
      </c>
      <c r="V15" s="12">
        <v>28.526315789473685</v>
      </c>
      <c r="W15" s="12">
        <v>11.789473684210526</v>
      </c>
      <c r="X15" s="12">
        <v>14.789473684210526</v>
      </c>
      <c r="Y15" s="12">
        <v>19</v>
      </c>
      <c r="Z15" s="12">
        <v>44.368421052631582</v>
      </c>
      <c r="AA15" s="12">
        <v>656.68421052631584</v>
      </c>
      <c r="AB15" s="12">
        <v>605.47368421052636</v>
      </c>
      <c r="AC15" s="12">
        <v>550.89473684210532</v>
      </c>
      <c r="AD15" s="12">
        <v>440.21052631578948</v>
      </c>
      <c r="AE15" s="12">
        <v>106.42105263157895</v>
      </c>
      <c r="AF15" s="12">
        <v>80.21052631578948</v>
      </c>
      <c r="AG15" s="12">
        <v>39.10526315789474</v>
      </c>
      <c r="AH15" s="12">
        <v>67</v>
      </c>
      <c r="AI15" s="12">
        <v>103.21052631578948</v>
      </c>
      <c r="AJ15" s="12">
        <v>11.789473684210526</v>
      </c>
      <c r="AK15" s="12">
        <v>51.210526315789473</v>
      </c>
      <c r="AL15" s="12">
        <v>95.736842105263165</v>
      </c>
      <c r="AM15" s="12">
        <v>11.684210526315789</v>
      </c>
      <c r="AN15" s="12">
        <v>49</v>
      </c>
      <c r="AO15" s="12">
        <v>15.105263157894736</v>
      </c>
      <c r="AP15" s="12">
        <v>17.421052631578949</v>
      </c>
      <c r="AQ15" s="12">
        <v>37.578947368421055</v>
      </c>
      <c r="AR15" s="12">
        <v>20.263157894736842</v>
      </c>
      <c r="AS15" s="13">
        <v>5706.7368421052633</v>
      </c>
      <c r="AT15" s="14"/>
      <c r="AV15" s="17" t="s">
        <v>46</v>
      </c>
      <c r="AW15" s="22">
        <f>SUM(AA3:AD8)</f>
        <v>14791.157894736843</v>
      </c>
      <c r="AX15" s="22">
        <f>SUM(H3:K8,Z3:Z8)</f>
        <v>6606.7368421052624</v>
      </c>
      <c r="AY15" s="22">
        <f>SUM(AE3:AJ8)</f>
        <v>3705.7894736842104</v>
      </c>
      <c r="AZ15" s="22">
        <f>SUM(B3:G8)</f>
        <v>7986.7368421052597</v>
      </c>
      <c r="BA15" s="22">
        <f>SUM(T3:Y8,AM3:AN8)</f>
        <v>1829.6315789473686</v>
      </c>
      <c r="BB15" s="22">
        <f>SUM(L3:S8,AK3:AL8)</f>
        <v>4425.7368421052624</v>
      </c>
      <c r="BC15" s="23">
        <f>SUM(AO3:AR8)</f>
        <v>1122.5263157894738</v>
      </c>
      <c r="BD15" s="22">
        <f t="shared" si="0"/>
        <v>40468.315789473672</v>
      </c>
    </row>
    <row r="16" spans="1:56">
      <c r="A16" s="1" t="s">
        <v>13</v>
      </c>
      <c r="B16" s="12">
        <v>31.684210526315791</v>
      </c>
      <c r="C16" s="12">
        <v>62.578947368421055</v>
      </c>
      <c r="D16" s="12">
        <v>19.421052631578949</v>
      </c>
      <c r="E16" s="12">
        <v>28.631578947368421</v>
      </c>
      <c r="F16" s="12">
        <v>167.68421052631578</v>
      </c>
      <c r="G16" s="12">
        <v>40.368421052631582</v>
      </c>
      <c r="H16" s="12">
        <v>142.05263157894737</v>
      </c>
      <c r="I16" s="12">
        <v>224.42105263157896</v>
      </c>
      <c r="J16" s="12">
        <v>345.94736842105266</v>
      </c>
      <c r="K16" s="12">
        <v>267.36842105263156</v>
      </c>
      <c r="L16" s="12">
        <v>278.42105263157896</v>
      </c>
      <c r="M16" s="12">
        <v>217.94736842105263</v>
      </c>
      <c r="N16" s="12">
        <v>131.21052631578948</v>
      </c>
      <c r="O16" s="12">
        <v>14.526315789473685</v>
      </c>
      <c r="P16" s="12">
        <v>209.63157894736841</v>
      </c>
      <c r="Q16" s="12">
        <v>124.05263157894737</v>
      </c>
      <c r="R16" s="12">
        <v>146.57894736842104</v>
      </c>
      <c r="S16" s="12">
        <v>250.31578947368422</v>
      </c>
      <c r="T16" s="12">
        <v>32.05263157894737</v>
      </c>
      <c r="U16" s="12">
        <v>14.684210526315789</v>
      </c>
      <c r="V16" s="12">
        <v>21.736842105263158</v>
      </c>
      <c r="W16" s="12">
        <v>7.4210526315789478</v>
      </c>
      <c r="X16" s="12">
        <v>6.2631578947368425</v>
      </c>
      <c r="Y16" s="12">
        <v>17.736842105263158</v>
      </c>
      <c r="Z16" s="12">
        <v>50.263157894736842</v>
      </c>
      <c r="AA16" s="12">
        <v>573.78947368421052</v>
      </c>
      <c r="AB16" s="12">
        <v>564.47368421052636</v>
      </c>
      <c r="AC16" s="12">
        <v>534.89473684210532</v>
      </c>
      <c r="AD16" s="12">
        <v>349.57894736842104</v>
      </c>
      <c r="AE16" s="12">
        <v>100.63157894736842</v>
      </c>
      <c r="AF16" s="12">
        <v>73.05263157894737</v>
      </c>
      <c r="AG16" s="12">
        <v>25.842105263157894</v>
      </c>
      <c r="AH16" s="12">
        <v>59.157894736842103</v>
      </c>
      <c r="AI16" s="12">
        <v>97</v>
      </c>
      <c r="AJ16" s="12">
        <v>11.736842105263158</v>
      </c>
      <c r="AK16" s="12">
        <v>72.10526315789474</v>
      </c>
      <c r="AL16" s="12">
        <v>210.05263157894737</v>
      </c>
      <c r="AM16" s="12">
        <v>6.8421052631578947</v>
      </c>
      <c r="AN16" s="12">
        <v>26.736842105263158</v>
      </c>
      <c r="AO16" s="12">
        <v>7.4736842105263159</v>
      </c>
      <c r="AP16" s="12">
        <v>15.105263157894736</v>
      </c>
      <c r="AQ16" s="12">
        <v>23</v>
      </c>
      <c r="AR16" s="12">
        <v>13.368421052631579</v>
      </c>
      <c r="AS16" s="13">
        <v>5719.0526315789484</v>
      </c>
      <c r="AT16" s="14"/>
      <c r="AV16" s="17" t="s">
        <v>47</v>
      </c>
      <c r="AW16" s="22">
        <f>SUM(AA21:AD26,AA40:AD41)</f>
        <v>21104.789473684206</v>
      </c>
      <c r="AX16" s="22">
        <f>SUM(H21:K26,H40:K41,Z21:Z26,Z40:Z41)</f>
        <v>5098.1578947368434</v>
      </c>
      <c r="AY16" s="22">
        <f>SUM(AE21:AJ26,AE40:AJ41)</f>
        <v>2638.5789473684204</v>
      </c>
      <c r="AZ16" s="22">
        <f>SUM(B21:G26,B40:G41)</f>
        <v>1855.2631578947369</v>
      </c>
      <c r="BA16" s="22">
        <f>SUM(T21:Y26,T40:Y41,AM21:AN26,AM40:AN41)</f>
        <v>5902.6315789473692</v>
      </c>
      <c r="BB16" s="22">
        <f>SUM(L21:S26,L40:S41,AK21:AL26,AK40:AL41)</f>
        <v>1906.7894736842111</v>
      </c>
      <c r="BC16" s="23">
        <f>SUM(AO21:AR26,AO40:AR41)</f>
        <v>1265.6315789473688</v>
      </c>
      <c r="BD16" s="22">
        <f t="shared" si="0"/>
        <v>39771.842105263153</v>
      </c>
    </row>
    <row r="17" spans="1:56">
      <c r="A17" s="1" t="s">
        <v>14</v>
      </c>
      <c r="B17" s="12">
        <v>56.210526315789473</v>
      </c>
      <c r="C17" s="12">
        <v>107.84210526315789</v>
      </c>
      <c r="D17" s="12">
        <v>36.368421052631582</v>
      </c>
      <c r="E17" s="12">
        <v>28.736842105263158</v>
      </c>
      <c r="F17" s="12">
        <v>175.52631578947367</v>
      </c>
      <c r="G17" s="12">
        <v>49.684210526315788</v>
      </c>
      <c r="H17" s="12">
        <v>145.47368421052633</v>
      </c>
      <c r="I17" s="12">
        <v>248.47368421052633</v>
      </c>
      <c r="J17" s="12">
        <v>323.89473684210526</v>
      </c>
      <c r="K17" s="12">
        <v>180.31578947368422</v>
      </c>
      <c r="L17" s="12">
        <v>296.84210526315792</v>
      </c>
      <c r="M17" s="12">
        <v>243.21052631578948</v>
      </c>
      <c r="N17" s="12">
        <v>179.52631578947367</v>
      </c>
      <c r="O17" s="12">
        <v>220.57894736842104</v>
      </c>
      <c r="P17" s="12">
        <v>12.421052631578947</v>
      </c>
      <c r="Q17" s="12">
        <v>132.73684210526315</v>
      </c>
      <c r="R17" s="12">
        <v>231.36842105263159</v>
      </c>
      <c r="S17" s="12">
        <v>400.68421052631578</v>
      </c>
      <c r="T17" s="12">
        <v>46.526315789473685</v>
      </c>
      <c r="U17" s="12">
        <v>28.210526315789473</v>
      </c>
      <c r="V17" s="12">
        <v>26.736842105263158</v>
      </c>
      <c r="W17" s="12">
        <v>11.842105263157896</v>
      </c>
      <c r="X17" s="12">
        <v>6.3157894736842106</v>
      </c>
      <c r="Y17" s="12">
        <v>26.315789473684209</v>
      </c>
      <c r="Z17" s="12">
        <v>43.368421052631582</v>
      </c>
      <c r="AA17" s="12">
        <v>424.42105263157896</v>
      </c>
      <c r="AB17" s="12">
        <v>414.10526315789474</v>
      </c>
      <c r="AC17" s="12">
        <v>353.15789473684208</v>
      </c>
      <c r="AD17" s="12">
        <v>288.21052631578948</v>
      </c>
      <c r="AE17" s="12">
        <v>86.315789473684205</v>
      </c>
      <c r="AF17" s="12">
        <v>55</v>
      </c>
      <c r="AG17" s="12">
        <v>32.578947368421055</v>
      </c>
      <c r="AH17" s="12">
        <v>53.10526315789474</v>
      </c>
      <c r="AI17" s="12">
        <v>67.526315789473685</v>
      </c>
      <c r="AJ17" s="12">
        <v>9.6842105263157894</v>
      </c>
      <c r="AK17" s="12">
        <v>36.94736842105263</v>
      </c>
      <c r="AL17" s="12">
        <v>96.315789473684205</v>
      </c>
      <c r="AM17" s="12">
        <v>15.842105263157896</v>
      </c>
      <c r="AN17" s="12">
        <v>64</v>
      </c>
      <c r="AO17" s="12">
        <v>12.684210526315789</v>
      </c>
      <c r="AP17" s="12">
        <v>16.578947368421051</v>
      </c>
      <c r="AQ17" s="12">
        <v>19.631578947368421</v>
      </c>
      <c r="AR17" s="12">
        <v>7.4210526315789478</v>
      </c>
      <c r="AS17" s="13">
        <v>5367.0526315789475</v>
      </c>
      <c r="AT17" s="14"/>
      <c r="AV17" s="1" t="s">
        <v>48</v>
      </c>
      <c r="AW17" s="23">
        <f>SUM(AA13:AD20,AA38:AD39)</f>
        <v>23478.526315789473</v>
      </c>
      <c r="AX17" s="23">
        <f>SUM(H13:K20,H38:K39,Z13:Z20,Z38:Z39)</f>
        <v>8685.9473684210552</v>
      </c>
      <c r="AY17" s="23">
        <f>SUM(AE13:AJ20,AE38:AJ39)</f>
        <v>3947.8947368421054</v>
      </c>
      <c r="AZ17" s="23">
        <f>SUM(B13:G20,B38:G39)</f>
        <v>4649.9999999999991</v>
      </c>
      <c r="BA17" s="23">
        <f>SUM(T13:Y20,T38:Y39,AM13:AN20,AM38:AN39)</f>
        <v>1962.6315789473683</v>
      </c>
      <c r="BB17" s="23">
        <f>SUM(L13:S20,L38:S39,AK13:AL20,AK38:AL39)</f>
        <v>13439.894736842105</v>
      </c>
      <c r="BC17" s="23">
        <f>SUM(AO13:AR20,AO38:AR39)</f>
        <v>883.57894736842093</v>
      </c>
      <c r="BD17" s="22">
        <f t="shared" si="0"/>
        <v>57048.473684210527</v>
      </c>
    </row>
    <row r="18" spans="1:56">
      <c r="A18" s="1" t="s">
        <v>15</v>
      </c>
      <c r="B18" s="12">
        <v>24.421052631578949</v>
      </c>
      <c r="C18" s="12">
        <v>33.94736842105263</v>
      </c>
      <c r="D18" s="12">
        <v>11.210526315789474</v>
      </c>
      <c r="E18" s="12">
        <v>12.105263157894736</v>
      </c>
      <c r="F18" s="12">
        <v>111.21052631578948</v>
      </c>
      <c r="G18" s="12">
        <v>25.210526315789473</v>
      </c>
      <c r="H18" s="12">
        <v>74.368421052631575</v>
      </c>
      <c r="I18" s="12">
        <v>170</v>
      </c>
      <c r="J18" s="12">
        <v>172.73684210526315</v>
      </c>
      <c r="K18" s="12">
        <v>106.42105263157895</v>
      </c>
      <c r="L18" s="12">
        <v>107.52631578947368</v>
      </c>
      <c r="M18" s="12">
        <v>110.84210526315789</v>
      </c>
      <c r="N18" s="12">
        <v>83</v>
      </c>
      <c r="O18" s="12">
        <v>120.78947368421052</v>
      </c>
      <c r="P18" s="12">
        <v>118.52631578947368</v>
      </c>
      <c r="Q18" s="12">
        <v>5.5789473684210522</v>
      </c>
      <c r="R18" s="12">
        <v>71</v>
      </c>
      <c r="S18" s="12">
        <v>188.21052631578948</v>
      </c>
      <c r="T18" s="12">
        <v>21.210526315789473</v>
      </c>
      <c r="U18" s="12">
        <v>13.842105263157896</v>
      </c>
      <c r="V18" s="12">
        <v>14.578947368421053</v>
      </c>
      <c r="W18" s="12">
        <v>3.7894736842105261</v>
      </c>
      <c r="X18" s="12">
        <v>3.736842105263158</v>
      </c>
      <c r="Y18" s="12">
        <v>7.5789473684210522</v>
      </c>
      <c r="Z18" s="12">
        <v>19.684210526315791</v>
      </c>
      <c r="AA18" s="12">
        <v>417.78947368421052</v>
      </c>
      <c r="AB18" s="12">
        <v>366.63157894736844</v>
      </c>
      <c r="AC18" s="12">
        <v>271</v>
      </c>
      <c r="AD18" s="12">
        <v>217.10526315789474</v>
      </c>
      <c r="AE18" s="12">
        <v>56.368421052631582</v>
      </c>
      <c r="AF18" s="12">
        <v>45.526315789473685</v>
      </c>
      <c r="AG18" s="12">
        <v>12.421052631578947</v>
      </c>
      <c r="AH18" s="12">
        <v>25.631578947368421</v>
      </c>
      <c r="AI18" s="12">
        <v>59.368421052631582</v>
      </c>
      <c r="AJ18" s="12">
        <v>8.3157894736842106</v>
      </c>
      <c r="AK18" s="12">
        <v>25.526315789473685</v>
      </c>
      <c r="AL18" s="12">
        <v>46.842105263157897</v>
      </c>
      <c r="AM18" s="12">
        <v>6.2631578947368425</v>
      </c>
      <c r="AN18" s="12">
        <v>15.789473684210526</v>
      </c>
      <c r="AO18" s="12">
        <v>8.1578947368421044</v>
      </c>
      <c r="AP18" s="12">
        <v>7.9473684210526319</v>
      </c>
      <c r="AQ18" s="12">
        <v>12.210526315789474</v>
      </c>
      <c r="AR18" s="12">
        <v>9.3684210526315788</v>
      </c>
      <c r="AS18" s="13">
        <v>3272.4210526315783</v>
      </c>
      <c r="AT18" s="14"/>
      <c r="AV18" s="9" t="s">
        <v>58</v>
      </c>
      <c r="AW18" s="22">
        <f>SUM(AA42:AD45)</f>
        <v>10001</v>
      </c>
      <c r="AX18" s="22">
        <f>SUM(Z42:Z45,H42:K45)</f>
        <v>1175.421052631579</v>
      </c>
      <c r="AY18" s="22">
        <f>SUM(AE42:AJ45)</f>
        <v>3526.5789473684213</v>
      </c>
      <c r="AZ18" s="22">
        <f>SUM(B42:G45)</f>
        <v>1258.6315789473683</v>
      </c>
      <c r="BA18" s="22">
        <f>SUM(T42:Y45, AM42:AN45)</f>
        <v>1295.2631578947371</v>
      </c>
      <c r="BB18" s="22">
        <f>SUM(AK42:AL45,L42:S45)</f>
        <v>838.94736842105272</v>
      </c>
      <c r="BC18" s="22">
        <f>SUM(AO42:AR45)</f>
        <v>1350.6842105263156</v>
      </c>
      <c r="BD18" s="22">
        <f t="shared" si="0"/>
        <v>19446.526315789477</v>
      </c>
    </row>
    <row r="19" spans="1:56">
      <c r="A19" s="1" t="s">
        <v>16</v>
      </c>
      <c r="B19" s="12">
        <v>22.210526315789473</v>
      </c>
      <c r="C19" s="12">
        <v>44.263157894736842</v>
      </c>
      <c r="D19" s="12">
        <v>19.631578947368421</v>
      </c>
      <c r="E19" s="12">
        <v>18.473684210526315</v>
      </c>
      <c r="F19" s="12">
        <v>152.89473684210526</v>
      </c>
      <c r="G19" s="12">
        <v>32.421052631578945</v>
      </c>
      <c r="H19" s="12">
        <v>91.89473684210526</v>
      </c>
      <c r="I19" s="12">
        <v>192.78947368421052</v>
      </c>
      <c r="J19" s="12">
        <v>245.47368421052633</v>
      </c>
      <c r="K19" s="12">
        <v>122.10526315789474</v>
      </c>
      <c r="L19" s="12">
        <v>89.368421052631575</v>
      </c>
      <c r="M19" s="12">
        <v>121.21052631578948</v>
      </c>
      <c r="N19" s="12">
        <v>89.10526315789474</v>
      </c>
      <c r="O19" s="12">
        <v>154.05263157894737</v>
      </c>
      <c r="P19" s="12">
        <v>233.68421052631578</v>
      </c>
      <c r="Q19" s="12">
        <v>87</v>
      </c>
      <c r="R19" s="12">
        <v>15.894736842105264</v>
      </c>
      <c r="S19" s="12">
        <v>192.21052631578948</v>
      </c>
      <c r="T19" s="12">
        <v>19.05263157894737</v>
      </c>
      <c r="U19" s="12">
        <v>18.315789473684209</v>
      </c>
      <c r="V19" s="12">
        <v>20.05263157894737</v>
      </c>
      <c r="W19" s="12">
        <v>6.5263157894736841</v>
      </c>
      <c r="X19" s="12">
        <v>4.4210526315789478</v>
      </c>
      <c r="Y19" s="12">
        <v>15.526315789473685</v>
      </c>
      <c r="Z19" s="12">
        <v>19.05263157894737</v>
      </c>
      <c r="AA19" s="12">
        <v>689.63157894736844</v>
      </c>
      <c r="AB19" s="12">
        <v>606.0526315789474</v>
      </c>
      <c r="AC19" s="12">
        <v>375.21052631578948</v>
      </c>
      <c r="AD19" s="12">
        <v>252.21052631578948</v>
      </c>
      <c r="AE19" s="12">
        <v>64.89473684210526</v>
      </c>
      <c r="AF19" s="12">
        <v>33.157894736842103</v>
      </c>
      <c r="AG19" s="12">
        <v>17.94736842105263</v>
      </c>
      <c r="AH19" s="12">
        <v>33.631578947368418</v>
      </c>
      <c r="AI19" s="12">
        <v>86.421052631578945</v>
      </c>
      <c r="AJ19" s="12">
        <v>5.5789473684210522</v>
      </c>
      <c r="AK19" s="12">
        <v>21.473684210526315</v>
      </c>
      <c r="AL19" s="12">
        <v>60.89473684210526</v>
      </c>
      <c r="AM19" s="12">
        <v>5.3684210526315788</v>
      </c>
      <c r="AN19" s="12">
        <v>20.263157894736842</v>
      </c>
      <c r="AO19" s="12">
        <v>6.1052631578947372</v>
      </c>
      <c r="AP19" s="12">
        <v>7.4736842105263159</v>
      </c>
      <c r="AQ19" s="12">
        <v>24.684210526315791</v>
      </c>
      <c r="AR19" s="12">
        <v>6.0526315789473681</v>
      </c>
      <c r="AS19" s="13">
        <v>4374.7368421052643</v>
      </c>
      <c r="AT19" s="14"/>
      <c r="AV19" s="9" t="s">
        <v>49</v>
      </c>
      <c r="AW19" s="22">
        <f>SUM(AW12:AW18)</f>
        <v>125433.21052631579</v>
      </c>
      <c r="AX19" s="22">
        <f t="shared" ref="AX19:BC19" si="1">SUM(AX12:AX18)</f>
        <v>45922.052631578954</v>
      </c>
      <c r="AY19" s="22">
        <f t="shared" si="1"/>
        <v>61405.1052631579</v>
      </c>
      <c r="AZ19" s="22">
        <f t="shared" si="1"/>
        <v>39513.526315789466</v>
      </c>
      <c r="BA19" s="22">
        <f t="shared" si="1"/>
        <v>39157.684210526313</v>
      </c>
      <c r="BB19" s="22">
        <f t="shared" si="1"/>
        <v>56665.736842105274</v>
      </c>
      <c r="BC19" s="22">
        <f t="shared" si="1"/>
        <v>19415.736842105267</v>
      </c>
      <c r="BD19" s="22">
        <f t="shared" si="0"/>
        <v>387513.05263157899</v>
      </c>
    </row>
    <row r="20" spans="1:56">
      <c r="A20" s="1" t="s">
        <v>17</v>
      </c>
      <c r="B20" s="12">
        <v>43.789473684210527</v>
      </c>
      <c r="C20" s="12">
        <v>100.31578947368421</v>
      </c>
      <c r="D20" s="12">
        <v>47.684210526315788</v>
      </c>
      <c r="E20" s="12">
        <v>36.315789473684212</v>
      </c>
      <c r="F20" s="12">
        <v>418.68421052631578</v>
      </c>
      <c r="G20" s="12">
        <v>74.631578947368425</v>
      </c>
      <c r="H20" s="12">
        <v>150.73684210526315</v>
      </c>
      <c r="I20" s="12">
        <v>402.42105263157896</v>
      </c>
      <c r="J20" s="12">
        <v>382</v>
      </c>
      <c r="K20" s="12">
        <v>185.73684210526315</v>
      </c>
      <c r="L20" s="12">
        <v>177.84210526315789</v>
      </c>
      <c r="M20" s="12">
        <v>229.31578947368422</v>
      </c>
      <c r="N20" s="12">
        <v>146.15789473684211</v>
      </c>
      <c r="O20" s="12">
        <v>255.94736842105263</v>
      </c>
      <c r="P20" s="12">
        <v>412.42105263157896</v>
      </c>
      <c r="Q20" s="12">
        <v>203.89473684210526</v>
      </c>
      <c r="R20" s="12">
        <v>187.68421052631578</v>
      </c>
      <c r="S20" s="12">
        <v>32.263157894736842</v>
      </c>
      <c r="T20" s="12">
        <v>40.473684210526315</v>
      </c>
      <c r="U20" s="12">
        <v>35.05263157894737</v>
      </c>
      <c r="V20" s="12">
        <v>32.210526315789473</v>
      </c>
      <c r="W20" s="12">
        <v>13.105263157894736</v>
      </c>
      <c r="X20" s="12">
        <v>12.526315789473685</v>
      </c>
      <c r="Y20" s="12">
        <v>34.315789473684212</v>
      </c>
      <c r="Z20" s="12">
        <v>26.157894736842106</v>
      </c>
      <c r="AA20" s="12">
        <v>1474.6315789473683</v>
      </c>
      <c r="AB20" s="12">
        <v>1241.1578947368421</v>
      </c>
      <c r="AC20" s="12">
        <v>617.84210526315792</v>
      </c>
      <c r="AD20" s="12">
        <v>425.5263157894737</v>
      </c>
      <c r="AE20" s="12">
        <v>97.78947368421052</v>
      </c>
      <c r="AF20" s="12">
        <v>50.842105263157897</v>
      </c>
      <c r="AG20" s="12">
        <v>31.631578947368421</v>
      </c>
      <c r="AH20" s="12">
        <v>47.631578947368418</v>
      </c>
      <c r="AI20" s="12">
        <v>116.94736842105263</v>
      </c>
      <c r="AJ20" s="12">
        <v>11.263157894736842</v>
      </c>
      <c r="AK20" s="12">
        <v>38.263157894736842</v>
      </c>
      <c r="AL20" s="12">
        <v>100.63157894736842</v>
      </c>
      <c r="AM20" s="12">
        <v>14.157894736842104</v>
      </c>
      <c r="AN20" s="12">
        <v>51.578947368421055</v>
      </c>
      <c r="AO20" s="12">
        <v>7.3684210526315788</v>
      </c>
      <c r="AP20" s="12">
        <v>12.263157894736842</v>
      </c>
      <c r="AQ20" s="12">
        <v>58.05263157894737</v>
      </c>
      <c r="AR20" s="12">
        <v>8.1578947368421044</v>
      </c>
      <c r="AS20" s="13">
        <v>8122.9473684210525</v>
      </c>
      <c r="AT20" s="14"/>
      <c r="AV20" s="18"/>
      <c r="AW20" s="22"/>
      <c r="AX20" s="22"/>
      <c r="AY20" s="22"/>
      <c r="AZ20" s="22"/>
      <c r="BA20" s="22"/>
      <c r="BB20" s="22"/>
      <c r="BC20" s="22"/>
      <c r="BD20" s="22"/>
    </row>
    <row r="21" spans="1:56">
      <c r="A21" s="1" t="s">
        <v>18</v>
      </c>
      <c r="B21" s="12">
        <v>34.473684210526315</v>
      </c>
      <c r="C21" s="12">
        <v>46.263157894736842</v>
      </c>
      <c r="D21" s="12">
        <v>25.684210526315791</v>
      </c>
      <c r="E21" s="12">
        <v>20.263157894736842</v>
      </c>
      <c r="F21" s="12">
        <v>165.52631578947367</v>
      </c>
      <c r="G21" s="12">
        <v>31.94736842105263</v>
      </c>
      <c r="H21" s="12">
        <v>163.73684210526315</v>
      </c>
      <c r="I21" s="12">
        <v>305.68421052631578</v>
      </c>
      <c r="J21" s="12">
        <v>316.63157894736844</v>
      </c>
      <c r="K21" s="12">
        <v>42.210526315789473</v>
      </c>
      <c r="L21" s="12">
        <v>54.05263157894737</v>
      </c>
      <c r="M21" s="12">
        <v>81.78947368421052</v>
      </c>
      <c r="N21" s="12">
        <v>38.526315789473685</v>
      </c>
      <c r="O21" s="12">
        <v>37</v>
      </c>
      <c r="P21" s="12">
        <v>48.210526315789473</v>
      </c>
      <c r="Q21" s="12">
        <v>23.421052631578949</v>
      </c>
      <c r="R21" s="12">
        <v>20.210526315789473</v>
      </c>
      <c r="S21" s="12">
        <v>40.473684210526315</v>
      </c>
      <c r="T21" s="12">
        <v>14.473684210526315</v>
      </c>
      <c r="U21" s="12">
        <v>119.31578947368421</v>
      </c>
      <c r="V21" s="12">
        <v>356.36842105263156</v>
      </c>
      <c r="W21" s="12">
        <v>116.78947368421052</v>
      </c>
      <c r="X21" s="12">
        <v>47.315789473684212</v>
      </c>
      <c r="Y21" s="12">
        <v>108.31578947368421</v>
      </c>
      <c r="Z21" s="12">
        <v>17.473684210526315</v>
      </c>
      <c r="AA21" s="12">
        <v>800.47368421052636</v>
      </c>
      <c r="AB21" s="12">
        <v>831.47368421052636</v>
      </c>
      <c r="AC21" s="12">
        <v>478.89473684210526</v>
      </c>
      <c r="AD21" s="12">
        <v>409.05263157894734</v>
      </c>
      <c r="AE21" s="12">
        <v>94.15789473684211</v>
      </c>
      <c r="AF21" s="12">
        <v>82.94736842105263</v>
      </c>
      <c r="AG21" s="12">
        <v>39.421052631578945</v>
      </c>
      <c r="AH21" s="12">
        <v>55.631578947368418</v>
      </c>
      <c r="AI21" s="12">
        <v>113.15789473684211</v>
      </c>
      <c r="AJ21" s="12">
        <v>29.789473684210527</v>
      </c>
      <c r="AK21" s="12">
        <v>6.7368421052631575</v>
      </c>
      <c r="AL21" s="12">
        <v>16.105263157894736</v>
      </c>
      <c r="AM21" s="12">
        <v>60.473684210526315</v>
      </c>
      <c r="AN21" s="12">
        <v>399.42105263157896</v>
      </c>
      <c r="AO21" s="12">
        <v>16.578947368421051</v>
      </c>
      <c r="AP21" s="12">
        <v>24.105263157894736</v>
      </c>
      <c r="AQ21" s="12">
        <v>98.89473684210526</v>
      </c>
      <c r="AR21" s="12">
        <v>29.421052631578949</v>
      </c>
      <c r="AS21" s="13">
        <v>5870.0526315789493</v>
      </c>
      <c r="AT21" s="14"/>
      <c r="AV21" s="17"/>
      <c r="AW21" s="22" t="s">
        <v>43</v>
      </c>
      <c r="AX21" s="22" t="s">
        <v>44</v>
      </c>
      <c r="AY21" s="22" t="s">
        <v>45</v>
      </c>
      <c r="AZ21" s="22" t="s">
        <v>46</v>
      </c>
      <c r="BA21" s="22" t="s">
        <v>47</v>
      </c>
      <c r="BB21" s="22" t="s">
        <v>48</v>
      </c>
      <c r="BC21" s="22" t="s">
        <v>58</v>
      </c>
      <c r="BD21" s="22"/>
    </row>
    <row r="22" spans="1:56">
      <c r="A22" s="1" t="s">
        <v>19</v>
      </c>
      <c r="B22" s="12">
        <v>21.210526315789473</v>
      </c>
      <c r="C22" s="12">
        <v>23.210526315789473</v>
      </c>
      <c r="D22" s="12">
        <v>17.789473684210527</v>
      </c>
      <c r="E22" s="12">
        <v>18.894736842105264</v>
      </c>
      <c r="F22" s="12">
        <v>166.84210526315789</v>
      </c>
      <c r="G22" s="12">
        <v>24.578947368421051</v>
      </c>
      <c r="H22" s="12">
        <v>139.73684210526315</v>
      </c>
      <c r="I22" s="12">
        <v>333.4736842105263</v>
      </c>
      <c r="J22" s="12">
        <v>326.84210526315792</v>
      </c>
      <c r="K22" s="12">
        <v>27.05263157894737</v>
      </c>
      <c r="L22" s="12">
        <v>29.842105263157894</v>
      </c>
      <c r="M22" s="12">
        <v>68.15789473684211</v>
      </c>
      <c r="N22" s="12">
        <v>21.94736842105263</v>
      </c>
      <c r="O22" s="12">
        <v>11.684210526315789</v>
      </c>
      <c r="P22" s="12">
        <v>29.157894736842106</v>
      </c>
      <c r="Q22" s="12">
        <v>15.368421052631579</v>
      </c>
      <c r="R22" s="12">
        <v>17.157894736842106</v>
      </c>
      <c r="S22" s="12">
        <v>36.315789473684212</v>
      </c>
      <c r="T22" s="12">
        <v>115.26315789473684</v>
      </c>
      <c r="U22" s="12">
        <v>18.473684210526315</v>
      </c>
      <c r="V22" s="12">
        <v>133.42105263157896</v>
      </c>
      <c r="W22" s="12">
        <v>49.421052631578945</v>
      </c>
      <c r="X22" s="12">
        <v>30.578947368421051</v>
      </c>
      <c r="Y22" s="12">
        <v>129.26315789473685</v>
      </c>
      <c r="Z22" s="12">
        <v>16.526315789473685</v>
      </c>
      <c r="AA22" s="12">
        <v>1446.5263157894738</v>
      </c>
      <c r="AB22" s="12">
        <v>1418.1052631578948</v>
      </c>
      <c r="AC22" s="12">
        <v>614.26315789473688</v>
      </c>
      <c r="AD22" s="12">
        <v>482.5263157894737</v>
      </c>
      <c r="AE22" s="12">
        <v>98.631578947368425</v>
      </c>
      <c r="AF22" s="12">
        <v>60.631578947368418</v>
      </c>
      <c r="AG22" s="12">
        <v>67.15789473684211</v>
      </c>
      <c r="AH22" s="12">
        <v>43.736842105263158</v>
      </c>
      <c r="AI22" s="12">
        <v>104.57894736842105</v>
      </c>
      <c r="AJ22" s="12">
        <v>19.473684210526315</v>
      </c>
      <c r="AK22" s="12">
        <v>5.5263157894736841</v>
      </c>
      <c r="AL22" s="12">
        <v>8.3157894736842106</v>
      </c>
      <c r="AM22" s="12">
        <v>37.421052631578945</v>
      </c>
      <c r="AN22" s="12">
        <v>149.21052631578948</v>
      </c>
      <c r="AO22" s="12">
        <v>19.210526315789473</v>
      </c>
      <c r="AP22" s="12">
        <v>31.263157894736842</v>
      </c>
      <c r="AQ22" s="12">
        <v>133.89473684210526</v>
      </c>
      <c r="AR22" s="12">
        <v>22.05263157894737</v>
      </c>
      <c r="AS22" s="13">
        <v>6589.1578947368416</v>
      </c>
      <c r="AT22" s="14"/>
      <c r="AV22" s="17" t="s">
        <v>43</v>
      </c>
      <c r="AW22" s="22">
        <f>AW12</f>
        <v>5600.78947368421</v>
      </c>
      <c r="AX22" s="22"/>
      <c r="AY22" s="22"/>
      <c r="AZ22" s="22"/>
      <c r="BA22" s="22"/>
      <c r="BB22" s="22"/>
      <c r="BC22" s="22"/>
      <c r="BD22" s="22"/>
    </row>
    <row r="23" spans="1:56">
      <c r="A23" s="1" t="s">
        <v>20</v>
      </c>
      <c r="B23" s="12">
        <v>28.578947368421051</v>
      </c>
      <c r="C23" s="12">
        <v>47.94736842105263</v>
      </c>
      <c r="D23" s="12">
        <v>29.684210526315791</v>
      </c>
      <c r="E23" s="12">
        <v>28.526315789473685</v>
      </c>
      <c r="F23" s="12">
        <v>159.57894736842104</v>
      </c>
      <c r="G23" s="12">
        <v>38.789473684210527</v>
      </c>
      <c r="H23" s="12">
        <v>152.84210526315789</v>
      </c>
      <c r="I23" s="12">
        <v>283.94736842105266</v>
      </c>
      <c r="J23" s="12">
        <v>302.89473684210526</v>
      </c>
      <c r="K23" s="12">
        <v>33.315789473684212</v>
      </c>
      <c r="L23" s="12">
        <v>54.05263157894737</v>
      </c>
      <c r="M23" s="12">
        <v>87.473684210526315</v>
      </c>
      <c r="N23" s="12">
        <v>25.894736842105264</v>
      </c>
      <c r="O23" s="12">
        <v>18.842105263157894</v>
      </c>
      <c r="P23" s="12">
        <v>28.684210526315791</v>
      </c>
      <c r="Q23" s="12">
        <v>19.368421052631579</v>
      </c>
      <c r="R23" s="12">
        <v>22.105263157894736</v>
      </c>
      <c r="S23" s="12">
        <v>31.473684210526315</v>
      </c>
      <c r="T23" s="12">
        <v>385.05263157894734</v>
      </c>
      <c r="U23" s="12">
        <v>139.21052631578948</v>
      </c>
      <c r="V23" s="12">
        <v>16.736842105263158</v>
      </c>
      <c r="W23" s="12">
        <v>67.315789473684205</v>
      </c>
      <c r="X23" s="12">
        <v>48.684210526315788</v>
      </c>
      <c r="Y23" s="12">
        <v>184.68421052631578</v>
      </c>
      <c r="Z23" s="12">
        <v>19.421052631578949</v>
      </c>
      <c r="AA23" s="12">
        <v>1195.7894736842106</v>
      </c>
      <c r="AB23" s="12">
        <v>1174.6315789473683</v>
      </c>
      <c r="AC23" s="12">
        <v>566.42105263157896</v>
      </c>
      <c r="AD23" s="12">
        <v>389.84210526315792</v>
      </c>
      <c r="AE23" s="12">
        <v>90</v>
      </c>
      <c r="AF23" s="12">
        <v>64.84210526315789</v>
      </c>
      <c r="AG23" s="12">
        <v>44.05263157894737</v>
      </c>
      <c r="AH23" s="12">
        <v>46.684210526315788</v>
      </c>
      <c r="AI23" s="12">
        <v>91.05263157894737</v>
      </c>
      <c r="AJ23" s="12">
        <v>25.157894736842106</v>
      </c>
      <c r="AK23" s="12">
        <v>8.8421052631578956</v>
      </c>
      <c r="AL23" s="12">
        <v>6.2631578947368425</v>
      </c>
      <c r="AM23" s="12">
        <v>81.84210526315789</v>
      </c>
      <c r="AN23" s="12">
        <v>272.10526315789474</v>
      </c>
      <c r="AO23" s="12">
        <v>19.94736842105263</v>
      </c>
      <c r="AP23" s="12">
        <v>24.789473684210527</v>
      </c>
      <c r="AQ23" s="12">
        <v>172.47368421052633</v>
      </c>
      <c r="AR23" s="12">
        <v>32.89473684210526</v>
      </c>
      <c r="AS23" s="13">
        <v>6566.9473684210516</v>
      </c>
      <c r="AT23" s="14"/>
      <c r="AV23" s="17" t="s">
        <v>44</v>
      </c>
      <c r="AW23" s="22">
        <f>AW13+AX12</f>
        <v>35760.84210526316</v>
      </c>
      <c r="AX23" s="22">
        <f>AX13</f>
        <v>2116.7368421052629</v>
      </c>
      <c r="AY23" s="22"/>
      <c r="AZ23" s="22"/>
      <c r="BA23" s="22"/>
      <c r="BB23" s="22"/>
      <c r="BC23" s="22"/>
      <c r="BD23" s="22"/>
    </row>
    <row r="24" spans="1:56">
      <c r="A24" s="1" t="s">
        <v>21</v>
      </c>
      <c r="B24" s="12">
        <v>19.842105263157894</v>
      </c>
      <c r="C24" s="12">
        <v>14.368421052631579</v>
      </c>
      <c r="D24" s="12">
        <v>10.263157894736842</v>
      </c>
      <c r="E24" s="12">
        <v>11.631578947368421</v>
      </c>
      <c r="F24" s="12">
        <v>109.78947368421052</v>
      </c>
      <c r="G24" s="12">
        <v>13.157894736842104</v>
      </c>
      <c r="H24" s="12">
        <v>58.842105263157897</v>
      </c>
      <c r="I24" s="12">
        <v>172.89473684210526</v>
      </c>
      <c r="J24" s="12">
        <v>178.52631578947367</v>
      </c>
      <c r="K24" s="12">
        <v>14.157894736842104</v>
      </c>
      <c r="L24" s="12">
        <v>22.894736842105264</v>
      </c>
      <c r="M24" s="12">
        <v>41.473684210526315</v>
      </c>
      <c r="N24" s="12">
        <v>11.789473684210526</v>
      </c>
      <c r="O24" s="12">
        <v>5.8947368421052628</v>
      </c>
      <c r="P24" s="12">
        <v>12.105263157894736</v>
      </c>
      <c r="Q24" s="12">
        <v>2.736842105263158</v>
      </c>
      <c r="R24" s="12">
        <v>5.5263157894736841</v>
      </c>
      <c r="S24" s="12">
        <v>10.473684210526315</v>
      </c>
      <c r="T24" s="12">
        <v>145.47368421052633</v>
      </c>
      <c r="U24" s="12">
        <v>61.05263157894737</v>
      </c>
      <c r="V24" s="12">
        <v>69.368421052631575</v>
      </c>
      <c r="W24" s="12">
        <v>10.631578947368421</v>
      </c>
      <c r="X24" s="12">
        <v>17.736842105263158</v>
      </c>
      <c r="Y24" s="12">
        <v>96.578947368421055</v>
      </c>
      <c r="Z24" s="12">
        <v>5.0526315789473681</v>
      </c>
      <c r="AA24" s="12">
        <v>885.47368421052636</v>
      </c>
      <c r="AB24" s="12">
        <v>811.42105263157896</v>
      </c>
      <c r="AC24" s="12">
        <v>319.05263157894734</v>
      </c>
      <c r="AD24" s="12">
        <v>251.21052631578948</v>
      </c>
      <c r="AE24" s="12">
        <v>44.315789473684212</v>
      </c>
      <c r="AF24" s="12">
        <v>27.473684210526315</v>
      </c>
      <c r="AG24" s="12">
        <v>19.94736842105263</v>
      </c>
      <c r="AH24" s="12">
        <v>14.684210526315789</v>
      </c>
      <c r="AI24" s="12">
        <v>31.684210526315791</v>
      </c>
      <c r="AJ24" s="12">
        <v>4.4736842105263159</v>
      </c>
      <c r="AK24" s="12">
        <v>1.631578947368421</v>
      </c>
      <c r="AL24" s="12">
        <v>2.1052631578947367</v>
      </c>
      <c r="AM24" s="12">
        <v>15.421052631578947</v>
      </c>
      <c r="AN24" s="12">
        <v>47.421052631578945</v>
      </c>
      <c r="AO24" s="12">
        <v>3</v>
      </c>
      <c r="AP24" s="12">
        <v>11.421052631578947</v>
      </c>
      <c r="AQ24" s="12">
        <v>84.631578947368425</v>
      </c>
      <c r="AR24" s="12">
        <v>11.473684210526315</v>
      </c>
      <c r="AS24" s="13">
        <v>3710.78947368421</v>
      </c>
      <c r="AT24" s="14"/>
      <c r="AV24" s="17" t="s">
        <v>45</v>
      </c>
      <c r="AW24" s="22">
        <f>AW14+AY12</f>
        <v>66454.631578947374</v>
      </c>
      <c r="AX24" s="22">
        <f>AX14+AY13</f>
        <v>8874.3684210526317</v>
      </c>
      <c r="AY24" s="22">
        <f>AY14</f>
        <v>9192.4210526315819</v>
      </c>
      <c r="AZ24" s="22"/>
      <c r="BA24" s="22"/>
      <c r="BB24" s="22"/>
      <c r="BC24" s="22"/>
      <c r="BD24" s="22"/>
    </row>
    <row r="25" spans="1:56">
      <c r="A25" s="1" t="s">
        <v>22</v>
      </c>
      <c r="B25" s="12">
        <v>13.894736842105264</v>
      </c>
      <c r="C25" s="12">
        <v>17.736842105263158</v>
      </c>
      <c r="D25" s="12">
        <v>12.052631578947368</v>
      </c>
      <c r="E25" s="12">
        <v>10.421052631578947</v>
      </c>
      <c r="F25" s="12">
        <v>71.89473684210526</v>
      </c>
      <c r="G25" s="12">
        <v>12.105263157894736</v>
      </c>
      <c r="H25" s="12">
        <v>49.315789473684212</v>
      </c>
      <c r="I25" s="12">
        <v>105.15789473684211</v>
      </c>
      <c r="J25" s="12">
        <v>119.84210526315789</v>
      </c>
      <c r="K25" s="12">
        <v>12.947368421052632</v>
      </c>
      <c r="L25" s="12">
        <v>27</v>
      </c>
      <c r="M25" s="12">
        <v>25.94736842105263</v>
      </c>
      <c r="N25" s="12">
        <v>12.473684210526315</v>
      </c>
      <c r="O25" s="12">
        <v>5.8947368421052628</v>
      </c>
      <c r="P25" s="12">
        <v>5.5263157894736841</v>
      </c>
      <c r="Q25" s="12">
        <v>3.263157894736842</v>
      </c>
      <c r="R25" s="12">
        <v>3.7894736842105261</v>
      </c>
      <c r="S25" s="12">
        <v>13.473684210526315</v>
      </c>
      <c r="T25" s="12">
        <v>52.578947368421055</v>
      </c>
      <c r="U25" s="12">
        <v>39.210526315789473</v>
      </c>
      <c r="V25" s="12">
        <v>51.368421052631582</v>
      </c>
      <c r="W25" s="12">
        <v>21</v>
      </c>
      <c r="X25" s="12">
        <v>12.157894736842104</v>
      </c>
      <c r="Y25" s="12">
        <v>83.15789473684211</v>
      </c>
      <c r="Z25" s="12">
        <v>2.7894736842105261</v>
      </c>
      <c r="AA25" s="12">
        <v>756.26315789473688</v>
      </c>
      <c r="AB25" s="12">
        <v>628.9473684210526</v>
      </c>
      <c r="AC25" s="12">
        <v>252.05263157894737</v>
      </c>
      <c r="AD25" s="12">
        <v>208.89473684210526</v>
      </c>
      <c r="AE25" s="12">
        <v>41.10526315789474</v>
      </c>
      <c r="AF25" s="12">
        <v>26.315789473684209</v>
      </c>
      <c r="AG25" s="12">
        <v>23.368421052631579</v>
      </c>
      <c r="AH25" s="12">
        <v>19.736842105263158</v>
      </c>
      <c r="AI25" s="12">
        <v>32</v>
      </c>
      <c r="AJ25" s="12">
        <v>2.2105263157894739</v>
      </c>
      <c r="AK25" s="12">
        <v>1.4736842105263157</v>
      </c>
      <c r="AL25" s="12">
        <v>2.7894736842105261</v>
      </c>
      <c r="AM25" s="12">
        <v>8.5789473684210531</v>
      </c>
      <c r="AN25" s="12">
        <v>24.368421052631579</v>
      </c>
      <c r="AO25" s="12">
        <v>7</v>
      </c>
      <c r="AP25" s="12">
        <v>6.6315789473684212</v>
      </c>
      <c r="AQ25" s="12">
        <v>67.263157894736835</v>
      </c>
      <c r="AR25" s="12">
        <v>9.473684210526315</v>
      </c>
      <c r="AS25" s="13">
        <v>2904.5263157894742</v>
      </c>
      <c r="AT25" s="14"/>
      <c r="AV25" s="17" t="s">
        <v>46</v>
      </c>
      <c r="AW25" s="22">
        <f>AW15+AZ12</f>
        <v>28645.21052631579</v>
      </c>
      <c r="AX25" s="22">
        <f>AX15+AZ13</f>
        <v>13086.263157894735</v>
      </c>
      <c r="AY25" s="22">
        <f>AY15+AZ14</f>
        <v>7135.1052631578932</v>
      </c>
      <c r="AZ25" s="22">
        <f>AZ15</f>
        <v>7986.7368421052597</v>
      </c>
      <c r="BA25" s="22"/>
      <c r="BB25" s="22"/>
      <c r="BC25" s="23"/>
      <c r="BD25" s="22"/>
    </row>
    <row r="26" spans="1:56">
      <c r="A26" s="1" t="s">
        <v>23</v>
      </c>
      <c r="B26" s="12">
        <v>23.789473684210527</v>
      </c>
      <c r="C26" s="12">
        <v>38.94736842105263</v>
      </c>
      <c r="D26" s="12">
        <v>39.263157894736842</v>
      </c>
      <c r="E26" s="12">
        <v>24.631578947368421</v>
      </c>
      <c r="F26" s="12">
        <v>85.315789473684205</v>
      </c>
      <c r="G26" s="12">
        <v>19.421052631578949</v>
      </c>
      <c r="H26" s="12">
        <v>77.473684210526315</v>
      </c>
      <c r="I26" s="12">
        <v>203.78947368421052</v>
      </c>
      <c r="J26" s="12">
        <v>216.78947368421052</v>
      </c>
      <c r="K26" s="12">
        <v>50.05263157894737</v>
      </c>
      <c r="L26" s="12">
        <v>56.631578947368418</v>
      </c>
      <c r="M26" s="12">
        <v>63</v>
      </c>
      <c r="N26" s="12">
        <v>20.789473684210527</v>
      </c>
      <c r="O26" s="12">
        <v>20.210526315789473</v>
      </c>
      <c r="P26" s="12">
        <v>23.210526315789473</v>
      </c>
      <c r="Q26" s="12">
        <v>9.1052631578947363</v>
      </c>
      <c r="R26" s="12">
        <v>14.263157894736842</v>
      </c>
      <c r="S26" s="12">
        <v>32.368421052631582</v>
      </c>
      <c r="T26" s="12">
        <v>109.84210526315789</v>
      </c>
      <c r="U26" s="12">
        <v>130.36842105263159</v>
      </c>
      <c r="V26" s="12">
        <v>182.10526315789474</v>
      </c>
      <c r="W26" s="12">
        <v>97.78947368421052</v>
      </c>
      <c r="X26" s="12">
        <v>85.631578947368425</v>
      </c>
      <c r="Y26" s="12">
        <v>16.421052631578949</v>
      </c>
      <c r="Z26" s="12">
        <v>38.578947368421055</v>
      </c>
      <c r="AA26" s="12">
        <v>1115.1578947368421</v>
      </c>
      <c r="AB26" s="12">
        <v>1232.1578947368421</v>
      </c>
      <c r="AC26" s="12">
        <v>659.78947368421052</v>
      </c>
      <c r="AD26" s="12">
        <v>571.68421052631584</v>
      </c>
      <c r="AE26" s="12">
        <v>183.36842105263159</v>
      </c>
      <c r="AF26" s="12">
        <v>120.94736842105263</v>
      </c>
      <c r="AG26" s="12">
        <v>61.631578947368418</v>
      </c>
      <c r="AH26" s="12">
        <v>51.210526315789473</v>
      </c>
      <c r="AI26" s="12">
        <v>50.315789473684212</v>
      </c>
      <c r="AJ26" s="12">
        <v>7.6315789473684212</v>
      </c>
      <c r="AK26" s="12">
        <v>6.0526315789473681</v>
      </c>
      <c r="AL26" s="12">
        <v>10.894736842105264</v>
      </c>
      <c r="AM26" s="12">
        <v>27.421052631578949</v>
      </c>
      <c r="AN26" s="12">
        <v>51.842105263157897</v>
      </c>
      <c r="AO26" s="12">
        <v>9.2105263157894743</v>
      </c>
      <c r="AP26" s="12">
        <v>9.0526315789473681</v>
      </c>
      <c r="AQ26" s="12">
        <v>132.21052631578948</v>
      </c>
      <c r="AR26" s="12">
        <v>23.789473684210527</v>
      </c>
      <c r="AS26" s="13">
        <v>6007.684210526314</v>
      </c>
      <c r="AT26" s="14"/>
      <c r="AV26" s="9" t="s">
        <v>47</v>
      </c>
      <c r="AW26" s="22">
        <f>AW16+BA12</f>
        <v>41801.578947368413</v>
      </c>
      <c r="AX26" s="22">
        <f>AX16+BA13</f>
        <v>10144.263157894738</v>
      </c>
      <c r="AY26" s="22">
        <f>AY16+BA14</f>
        <v>5063.2105263157882</v>
      </c>
      <c r="AZ26" s="22">
        <f>AZ16+BA15</f>
        <v>3684.8947368421054</v>
      </c>
      <c r="BA26" s="22">
        <f>BA16</f>
        <v>5902.6315789473692</v>
      </c>
      <c r="BB26" s="22"/>
      <c r="BC26" s="22"/>
      <c r="BD26" s="22"/>
    </row>
    <row r="27" spans="1:56">
      <c r="A27" s="1" t="s">
        <v>24</v>
      </c>
      <c r="B27" s="12">
        <v>34.368421052631582</v>
      </c>
      <c r="C27" s="12">
        <v>49.157894736842103</v>
      </c>
      <c r="D27" s="12">
        <v>16.263157894736842</v>
      </c>
      <c r="E27" s="12">
        <v>16.631578947368421</v>
      </c>
      <c r="F27" s="12">
        <v>95.10526315789474</v>
      </c>
      <c r="G27" s="12">
        <v>38.526315789473685</v>
      </c>
      <c r="H27" s="12">
        <v>73.84210526315789</v>
      </c>
      <c r="I27" s="12">
        <v>69.526315789473685</v>
      </c>
      <c r="J27" s="12">
        <v>109.21052631578948</v>
      </c>
      <c r="K27" s="12">
        <v>41.315789473684212</v>
      </c>
      <c r="L27" s="12">
        <v>129.63157894736841</v>
      </c>
      <c r="M27" s="12">
        <v>124.89473684210526</v>
      </c>
      <c r="N27" s="12">
        <v>42.578947368421055</v>
      </c>
      <c r="O27" s="12">
        <v>50.10526315789474</v>
      </c>
      <c r="P27" s="12">
        <v>46.315789473684212</v>
      </c>
      <c r="Q27" s="12">
        <v>19.94736842105263</v>
      </c>
      <c r="R27" s="12">
        <v>18.94736842105263</v>
      </c>
      <c r="S27" s="12">
        <v>23.05263157894737</v>
      </c>
      <c r="T27" s="12">
        <v>19.578947368421051</v>
      </c>
      <c r="U27" s="12">
        <v>15.789473684210526</v>
      </c>
      <c r="V27" s="12">
        <v>18.05263157894737</v>
      </c>
      <c r="W27" s="12">
        <v>5.5263157894736841</v>
      </c>
      <c r="X27" s="12">
        <v>3.3157894736842106</v>
      </c>
      <c r="Y27" s="12">
        <v>39.157894736842103</v>
      </c>
      <c r="Z27" s="12">
        <v>10.894736842105264</v>
      </c>
      <c r="AA27" s="12">
        <v>1358.3684210526317</v>
      </c>
      <c r="AB27" s="12">
        <v>1174</v>
      </c>
      <c r="AC27" s="12">
        <v>891</v>
      </c>
      <c r="AD27" s="12">
        <v>615.0526315789474</v>
      </c>
      <c r="AE27" s="12">
        <v>234.05263157894737</v>
      </c>
      <c r="AF27" s="12">
        <v>152.05263157894737</v>
      </c>
      <c r="AG27" s="12">
        <v>43.89473684210526</v>
      </c>
      <c r="AH27" s="12">
        <v>78.263157894736835</v>
      </c>
      <c r="AI27" s="12">
        <v>62.315789473684212</v>
      </c>
      <c r="AJ27" s="12">
        <v>10.052631578947368</v>
      </c>
      <c r="AK27" s="12">
        <v>7.7894736842105265</v>
      </c>
      <c r="AL27" s="12">
        <v>25.210526315789473</v>
      </c>
      <c r="AM27" s="12">
        <v>5.3157894736842106</v>
      </c>
      <c r="AN27" s="12">
        <v>39.94736842105263</v>
      </c>
      <c r="AO27" s="12">
        <v>10.526315789473685</v>
      </c>
      <c r="AP27" s="12">
        <v>20.473684210526315</v>
      </c>
      <c r="AQ27" s="12">
        <v>55.94736842105263</v>
      </c>
      <c r="AR27" s="12">
        <v>27.736842105263158</v>
      </c>
      <c r="AS27" s="13">
        <v>5929.5263157894742</v>
      </c>
      <c r="AT27" s="14"/>
      <c r="AV27" s="9" t="s">
        <v>48</v>
      </c>
      <c r="AW27" s="22">
        <f>AW17+BB12</f>
        <v>47128.789473684214</v>
      </c>
      <c r="AX27" s="22">
        <f>AX17+BB13</f>
        <v>17314.789473684214</v>
      </c>
      <c r="AY27" s="22">
        <f>AY17+BB14</f>
        <v>7723.1578947368434</v>
      </c>
      <c r="AZ27" s="22">
        <f>AZ17+BB15</f>
        <v>9075.7368421052615</v>
      </c>
      <c r="BA27" s="22">
        <f>BA17+BB16</f>
        <v>3869.4210526315792</v>
      </c>
      <c r="BB27" s="22">
        <f>BB17</f>
        <v>13439.894736842105</v>
      </c>
      <c r="BC27" s="22"/>
      <c r="BD27" s="22"/>
    </row>
    <row r="28" spans="1:56">
      <c r="A28" s="1" t="s">
        <v>25</v>
      </c>
      <c r="B28" s="12">
        <v>284.36842105263156</v>
      </c>
      <c r="C28" s="12">
        <v>870.31578947368416</v>
      </c>
      <c r="D28" s="12">
        <v>576.36842105263156</v>
      </c>
      <c r="E28" s="12">
        <v>669.78947368421052</v>
      </c>
      <c r="F28" s="12">
        <v>1097.2631578947369</v>
      </c>
      <c r="G28" s="12">
        <v>693.15789473684208</v>
      </c>
      <c r="H28" s="12">
        <v>1088.578947368421</v>
      </c>
      <c r="I28" s="12">
        <v>1177.9473684210527</v>
      </c>
      <c r="J28" s="12">
        <v>1299.578947368421</v>
      </c>
      <c r="K28" s="12">
        <v>782.63157894736844</v>
      </c>
      <c r="L28" s="12">
        <v>914.31578947368416</v>
      </c>
      <c r="M28" s="12">
        <v>628.31578947368416</v>
      </c>
      <c r="N28" s="12">
        <v>794.73684210526312</v>
      </c>
      <c r="O28" s="12">
        <v>691.0526315789474</v>
      </c>
      <c r="P28" s="12">
        <v>508.31578947368422</v>
      </c>
      <c r="Q28" s="12">
        <v>494.57894736842104</v>
      </c>
      <c r="R28" s="12">
        <v>793.42105263157896</v>
      </c>
      <c r="S28" s="12">
        <v>1642.2105263157894</v>
      </c>
      <c r="T28" s="12">
        <v>952.9473684210526</v>
      </c>
      <c r="U28" s="12">
        <v>1760.1052631578948</v>
      </c>
      <c r="V28" s="12">
        <v>1435.7894736842106</v>
      </c>
      <c r="W28" s="12">
        <v>970.36842105263156</v>
      </c>
      <c r="X28" s="12">
        <v>813.63157894736844</v>
      </c>
      <c r="Y28" s="12">
        <v>1144.3157894736842</v>
      </c>
      <c r="Z28" s="12">
        <v>1543.1052631578948</v>
      </c>
      <c r="AA28" s="12">
        <v>126.31578947368421</v>
      </c>
      <c r="AB28" s="12">
        <v>130.84210526315789</v>
      </c>
      <c r="AC28" s="12">
        <v>562.36842105263156</v>
      </c>
      <c r="AD28" s="12">
        <v>535.10526315789468</v>
      </c>
      <c r="AE28" s="12">
        <v>1054</v>
      </c>
      <c r="AF28" s="12">
        <v>1703.6842105263158</v>
      </c>
      <c r="AG28" s="12">
        <v>1228.2105263157894</v>
      </c>
      <c r="AH28" s="12">
        <v>1555.8421052631579</v>
      </c>
      <c r="AI28" s="12">
        <v>1211.4736842105262</v>
      </c>
      <c r="AJ28" s="12">
        <v>777.73684210526312</v>
      </c>
      <c r="AK28" s="12">
        <v>531.0526315789474</v>
      </c>
      <c r="AL28" s="12">
        <v>1692.1578947368421</v>
      </c>
      <c r="AM28" s="12">
        <v>538.42105263157896</v>
      </c>
      <c r="AN28" s="12">
        <v>730.84210526315792</v>
      </c>
      <c r="AO28" s="12">
        <v>571.57894736842104</v>
      </c>
      <c r="AP28" s="12">
        <v>537.84210526315792</v>
      </c>
      <c r="AQ28" s="12">
        <v>488.68421052631578</v>
      </c>
      <c r="AR28" s="12">
        <v>990.9473684210526</v>
      </c>
      <c r="AS28" s="13">
        <v>39297.368421052626</v>
      </c>
      <c r="AT28" s="14"/>
      <c r="AV28" s="9" t="s">
        <v>58</v>
      </c>
      <c r="AW28" s="22">
        <f>AW18+BC12</f>
        <v>20407.210526315794</v>
      </c>
      <c r="AX28" s="22">
        <f>AX18+BC13</f>
        <v>2306.894736842105</v>
      </c>
      <c r="AY28" s="22">
        <f>AY18+BC14</f>
        <v>6782.21052631579</v>
      </c>
      <c r="AZ28" s="22">
        <f>AZ18+BC15</f>
        <v>2381.1578947368421</v>
      </c>
      <c r="BA28" s="22">
        <f>BA18+BC16</f>
        <v>2560.8947368421059</v>
      </c>
      <c r="BB28" s="22">
        <f>SUM(BB18,BC17)</f>
        <v>1722.5263157894738</v>
      </c>
      <c r="BC28" s="22">
        <f>BC18</f>
        <v>1350.6842105263156</v>
      </c>
      <c r="BD28" s="22">
        <f>SUM(AW22:BC28)</f>
        <v>387513.05263157887</v>
      </c>
    </row>
    <row r="29" spans="1:56">
      <c r="A29" s="1" t="s">
        <v>26</v>
      </c>
      <c r="B29" s="12">
        <v>317.42105263157896</v>
      </c>
      <c r="C29" s="12">
        <v>908.15789473684208</v>
      </c>
      <c r="D29" s="12">
        <v>632.57894736842104</v>
      </c>
      <c r="E29" s="12">
        <v>651.73684210526312</v>
      </c>
      <c r="F29" s="12">
        <v>923.52631578947364</v>
      </c>
      <c r="G29" s="12">
        <v>693</v>
      </c>
      <c r="H29" s="12">
        <v>1119</v>
      </c>
      <c r="I29" s="12">
        <v>1071.8947368421052</v>
      </c>
      <c r="J29" s="12">
        <v>1037.4736842105262</v>
      </c>
      <c r="K29" s="12">
        <v>761.78947368421052</v>
      </c>
      <c r="L29" s="12">
        <v>893.9473684210526</v>
      </c>
      <c r="M29" s="12">
        <v>521.36842105263156</v>
      </c>
      <c r="N29" s="12">
        <v>656.89473684210532</v>
      </c>
      <c r="O29" s="12">
        <v>596.84210526315792</v>
      </c>
      <c r="P29" s="12">
        <v>461.05263157894734</v>
      </c>
      <c r="Q29" s="12">
        <v>400.4736842105263</v>
      </c>
      <c r="R29" s="12">
        <v>649.57894736842104</v>
      </c>
      <c r="S29" s="12">
        <v>1278.1052631578948</v>
      </c>
      <c r="T29" s="12">
        <v>845.78947368421052</v>
      </c>
      <c r="U29" s="12">
        <v>1421.1578947368421</v>
      </c>
      <c r="V29" s="12">
        <v>1101.421052631579</v>
      </c>
      <c r="W29" s="12">
        <v>742.42105263157896</v>
      </c>
      <c r="X29" s="12">
        <v>587.63157894736844</v>
      </c>
      <c r="Y29" s="12">
        <v>1050.8421052631579</v>
      </c>
      <c r="Z29" s="12">
        <v>1247.6842105263158</v>
      </c>
      <c r="AA29" s="12">
        <v>146.89473684210526</v>
      </c>
      <c r="AB29" s="12">
        <v>119.68421052631579</v>
      </c>
      <c r="AC29" s="12">
        <v>231.57894736842104</v>
      </c>
      <c r="AD29" s="12">
        <v>510.36842105263156</v>
      </c>
      <c r="AE29" s="12">
        <v>1418.2105263157894</v>
      </c>
      <c r="AF29" s="12">
        <v>2312.2105263157896</v>
      </c>
      <c r="AG29" s="12">
        <v>1776.6842105263158</v>
      </c>
      <c r="AH29" s="12">
        <v>2817.2105263157896</v>
      </c>
      <c r="AI29" s="12">
        <v>1738.2105263157894</v>
      </c>
      <c r="AJ29" s="12">
        <v>995.84210526315792</v>
      </c>
      <c r="AK29" s="12">
        <v>465.94736842105266</v>
      </c>
      <c r="AL29" s="12">
        <v>1250.578947368421</v>
      </c>
      <c r="AM29" s="12">
        <v>443.42105263157896</v>
      </c>
      <c r="AN29" s="12">
        <v>675.57894736842104</v>
      </c>
      <c r="AO29" s="12">
        <v>750.73684210526312</v>
      </c>
      <c r="AP29" s="12">
        <v>636.63157894736844</v>
      </c>
      <c r="AQ29" s="12">
        <v>519.78947368421052</v>
      </c>
      <c r="AR29" s="12">
        <v>1362.578947368421</v>
      </c>
      <c r="AS29" s="13">
        <v>39289.368421052633</v>
      </c>
      <c r="AT29" s="14"/>
      <c r="AW29" s="15"/>
    </row>
    <row r="30" spans="1:56">
      <c r="A30" s="1" t="s">
        <v>27</v>
      </c>
      <c r="B30" s="12">
        <v>346.42105263157896</v>
      </c>
      <c r="C30" s="12">
        <v>680.84210526315792</v>
      </c>
      <c r="D30" s="12">
        <v>334.78947368421052</v>
      </c>
      <c r="E30" s="12">
        <v>377.84210526315792</v>
      </c>
      <c r="F30" s="12">
        <v>915.63157894736844</v>
      </c>
      <c r="G30" s="12">
        <v>410.10526315789474</v>
      </c>
      <c r="H30" s="12">
        <v>761.36842105263156</v>
      </c>
      <c r="I30" s="12">
        <v>756.42105263157896</v>
      </c>
      <c r="J30" s="12">
        <v>849.73684210526312</v>
      </c>
      <c r="K30" s="12">
        <v>540.63157894736844</v>
      </c>
      <c r="L30" s="12">
        <v>737.47368421052636</v>
      </c>
      <c r="M30" s="12">
        <v>569.15789473684208</v>
      </c>
      <c r="N30" s="12">
        <v>417.21052631578948</v>
      </c>
      <c r="O30" s="12">
        <v>416.05263157894734</v>
      </c>
      <c r="P30" s="12">
        <v>288.78947368421052</v>
      </c>
      <c r="Q30" s="12">
        <v>229.52631578947367</v>
      </c>
      <c r="R30" s="12">
        <v>294.73684210526318</v>
      </c>
      <c r="S30" s="12">
        <v>512.63157894736844</v>
      </c>
      <c r="T30" s="12">
        <v>381.5263157894737</v>
      </c>
      <c r="U30" s="12">
        <v>482.42105263157896</v>
      </c>
      <c r="V30" s="12">
        <v>463.84210526315792</v>
      </c>
      <c r="W30" s="12">
        <v>252.84210526315789</v>
      </c>
      <c r="X30" s="12">
        <v>203.84210526315789</v>
      </c>
      <c r="Y30" s="12">
        <v>503.57894736842104</v>
      </c>
      <c r="Z30" s="12">
        <v>817.0526315789474</v>
      </c>
      <c r="AA30" s="12">
        <v>846.89473684210532</v>
      </c>
      <c r="AB30" s="12">
        <v>361.63157894736844</v>
      </c>
      <c r="AC30" s="12">
        <v>141.84210526315789</v>
      </c>
      <c r="AD30" s="12">
        <v>454.36842105263156</v>
      </c>
      <c r="AE30" s="12">
        <v>1585.4736842105262</v>
      </c>
      <c r="AF30" s="12">
        <v>2016.9473684210527</v>
      </c>
      <c r="AG30" s="12">
        <v>1290.1578947368421</v>
      </c>
      <c r="AH30" s="12">
        <v>2822.1052631578946</v>
      </c>
      <c r="AI30" s="12">
        <v>1313.2631578947369</v>
      </c>
      <c r="AJ30" s="12">
        <v>653.42105263157896</v>
      </c>
      <c r="AK30" s="12">
        <v>220.47368421052633</v>
      </c>
      <c r="AL30" s="12">
        <v>569.57894736842104</v>
      </c>
      <c r="AM30" s="12">
        <v>229.57894736842104</v>
      </c>
      <c r="AN30" s="12">
        <v>418.89473684210526</v>
      </c>
      <c r="AO30" s="12">
        <v>432.94736842105266</v>
      </c>
      <c r="AP30" s="12">
        <v>406.36842105263156</v>
      </c>
      <c r="AQ30" s="12">
        <v>1350.6842105263158</v>
      </c>
      <c r="AR30" s="12">
        <v>675.63157894736844</v>
      </c>
      <c r="AS30" s="13">
        <v>28575.26315789474</v>
      </c>
      <c r="AT30" s="14"/>
      <c r="AW30" s="15"/>
    </row>
    <row r="31" spans="1:56">
      <c r="A31" s="1" t="s">
        <v>28</v>
      </c>
      <c r="B31" s="12">
        <v>249.31578947368422</v>
      </c>
      <c r="C31" s="12">
        <v>543.89473684210532</v>
      </c>
      <c r="D31" s="12">
        <v>335.26315789473682</v>
      </c>
      <c r="E31" s="12">
        <v>345.68421052631578</v>
      </c>
      <c r="F31" s="12">
        <v>592.42105263157896</v>
      </c>
      <c r="G31" s="12">
        <v>404.15789473684208</v>
      </c>
      <c r="H31" s="12">
        <v>713.9473684210526</v>
      </c>
      <c r="I31" s="12">
        <v>653.73684210526312</v>
      </c>
      <c r="J31" s="12">
        <v>628.63157894736844</v>
      </c>
      <c r="K31" s="12">
        <v>422.78947368421052</v>
      </c>
      <c r="L31" s="12">
        <v>679</v>
      </c>
      <c r="M31" s="12">
        <v>383.94736842105266</v>
      </c>
      <c r="N31" s="12">
        <v>374.78947368421052</v>
      </c>
      <c r="O31" s="12">
        <v>324.10526315789474</v>
      </c>
      <c r="P31" s="12">
        <v>261.94736842105266</v>
      </c>
      <c r="Q31" s="12">
        <v>200.73684210526315</v>
      </c>
      <c r="R31" s="12">
        <v>235.63157894736841</v>
      </c>
      <c r="S31" s="12">
        <v>398</v>
      </c>
      <c r="T31" s="12">
        <v>346.05263157894734</v>
      </c>
      <c r="U31" s="12">
        <v>428.15789473684208</v>
      </c>
      <c r="V31" s="12">
        <v>315.5263157894737</v>
      </c>
      <c r="W31" s="12">
        <v>216.63157894736841</v>
      </c>
      <c r="X31" s="12">
        <v>177</v>
      </c>
      <c r="Y31" s="12">
        <v>440.05263157894734</v>
      </c>
      <c r="Z31" s="12">
        <v>606.57894736842104</v>
      </c>
      <c r="AA31" s="12">
        <v>497.84210526315792</v>
      </c>
      <c r="AB31" s="12">
        <v>465</v>
      </c>
      <c r="AC31" s="12">
        <v>400.21052631578948</v>
      </c>
      <c r="AD31" s="12">
        <v>69.84210526315789</v>
      </c>
      <c r="AE31" s="12">
        <v>786.73684210526312</v>
      </c>
      <c r="AF31" s="12">
        <v>1235.9473684210527</v>
      </c>
      <c r="AG31" s="12">
        <v>781.21052631578948</v>
      </c>
      <c r="AH31" s="12">
        <v>1615.578947368421</v>
      </c>
      <c r="AI31" s="12">
        <v>707.73684210526312</v>
      </c>
      <c r="AJ31" s="12">
        <v>480.05263157894734</v>
      </c>
      <c r="AK31" s="12">
        <v>202.78947368421052</v>
      </c>
      <c r="AL31" s="12">
        <v>468.73684210526318</v>
      </c>
      <c r="AM31" s="12">
        <v>199.78947368421052</v>
      </c>
      <c r="AN31" s="12">
        <v>422.36842105263156</v>
      </c>
      <c r="AO31" s="12">
        <v>343.26315789473682</v>
      </c>
      <c r="AP31" s="12">
        <v>318.21052631578948</v>
      </c>
      <c r="AQ31" s="12">
        <v>531.57894736842104</v>
      </c>
      <c r="AR31" s="12">
        <v>488.73684210526318</v>
      </c>
      <c r="AS31" s="13">
        <v>20478.052631578947</v>
      </c>
      <c r="AT31" s="14"/>
      <c r="AW31" s="15"/>
    </row>
    <row r="32" spans="1:56">
      <c r="A32" s="1">
        <v>16</v>
      </c>
      <c r="B32" s="12">
        <v>122.73684210526316</v>
      </c>
      <c r="C32" s="12">
        <v>144.57894736842104</v>
      </c>
      <c r="D32" s="12">
        <v>91.94736842105263</v>
      </c>
      <c r="E32" s="12">
        <v>133.84210526315789</v>
      </c>
      <c r="F32" s="12">
        <v>365.05263157894734</v>
      </c>
      <c r="G32" s="12">
        <v>184.94736842105263</v>
      </c>
      <c r="H32" s="12">
        <v>337.26315789473682</v>
      </c>
      <c r="I32" s="12">
        <v>333.42105263157896</v>
      </c>
      <c r="J32" s="12">
        <v>270</v>
      </c>
      <c r="K32" s="12">
        <v>167.10526315789474</v>
      </c>
      <c r="L32" s="12">
        <v>219.31578947368422</v>
      </c>
      <c r="M32" s="12">
        <v>136.47368421052633</v>
      </c>
      <c r="N32" s="12">
        <v>101.68421052631579</v>
      </c>
      <c r="O32" s="12">
        <v>93.631578947368425</v>
      </c>
      <c r="P32" s="12">
        <v>82.05263157894737</v>
      </c>
      <c r="Q32" s="12">
        <v>56.421052631578945</v>
      </c>
      <c r="R32" s="12">
        <v>62.263157894736842</v>
      </c>
      <c r="S32" s="12">
        <v>94</v>
      </c>
      <c r="T32" s="12">
        <v>85.526315789473685</v>
      </c>
      <c r="U32" s="12">
        <v>92.78947368421052</v>
      </c>
      <c r="V32" s="12">
        <v>78.578947368421055</v>
      </c>
      <c r="W32" s="12">
        <v>38.631578947368418</v>
      </c>
      <c r="X32" s="12">
        <v>36.05263157894737</v>
      </c>
      <c r="Y32" s="12">
        <v>159.57894736842104</v>
      </c>
      <c r="Z32" s="12">
        <v>223.42105263157896</v>
      </c>
      <c r="AA32" s="12">
        <v>1034.7894736842106</v>
      </c>
      <c r="AB32" s="12">
        <v>1333.2105263157894</v>
      </c>
      <c r="AC32" s="12">
        <v>1824.9473684210527</v>
      </c>
      <c r="AD32" s="12">
        <v>862.0526315789474</v>
      </c>
      <c r="AE32" s="12">
        <v>31.263157894736842</v>
      </c>
      <c r="AF32" s="12">
        <v>391.36842105263156</v>
      </c>
      <c r="AG32" s="12">
        <v>397.68421052631578</v>
      </c>
      <c r="AH32" s="12">
        <v>811.36842105263156</v>
      </c>
      <c r="AI32" s="12">
        <v>282.78947368421052</v>
      </c>
      <c r="AJ32" s="12">
        <v>163</v>
      </c>
      <c r="AK32" s="12">
        <v>43.578947368421055</v>
      </c>
      <c r="AL32" s="12">
        <v>122.84210526315789</v>
      </c>
      <c r="AM32" s="12">
        <v>49.210526315789473</v>
      </c>
      <c r="AN32" s="12">
        <v>125.36842105263158</v>
      </c>
      <c r="AO32" s="12">
        <v>105.26315789473684</v>
      </c>
      <c r="AP32" s="12">
        <v>125.84210526315789</v>
      </c>
      <c r="AQ32" s="12">
        <v>212.10526315789474</v>
      </c>
      <c r="AR32" s="12">
        <v>227.31578947368422</v>
      </c>
      <c r="AS32" s="13">
        <v>11894.263157894738</v>
      </c>
      <c r="AT32" s="14"/>
      <c r="AW32" s="15"/>
    </row>
    <row r="33" spans="1:49">
      <c r="A33" s="1">
        <v>24</v>
      </c>
      <c r="B33" s="12">
        <v>116.63157894736842</v>
      </c>
      <c r="C33" s="12">
        <v>140.42105263157896</v>
      </c>
      <c r="D33" s="12">
        <v>55.10526315789474</v>
      </c>
      <c r="E33" s="12">
        <v>88.10526315789474</v>
      </c>
      <c r="F33" s="12">
        <v>346.63157894736844</v>
      </c>
      <c r="G33" s="12">
        <v>140.31578947368422</v>
      </c>
      <c r="H33" s="12">
        <v>236.36842105263159</v>
      </c>
      <c r="I33" s="12">
        <v>269.78947368421052</v>
      </c>
      <c r="J33" s="12">
        <v>273.10526315789474</v>
      </c>
      <c r="K33" s="12">
        <v>127.73684210526316</v>
      </c>
      <c r="L33" s="12">
        <v>178.84210526315789</v>
      </c>
      <c r="M33" s="12">
        <v>130.05263157894737</v>
      </c>
      <c r="N33" s="12">
        <v>76.78947368421052</v>
      </c>
      <c r="O33" s="12">
        <v>67.578947368421055</v>
      </c>
      <c r="P33" s="12">
        <v>53.736842105263158</v>
      </c>
      <c r="Q33" s="12">
        <v>40.89473684210526</v>
      </c>
      <c r="R33" s="12">
        <v>33.473684210526315</v>
      </c>
      <c r="S33" s="12">
        <v>45.842105263157897</v>
      </c>
      <c r="T33" s="12">
        <v>70.10526315789474</v>
      </c>
      <c r="U33" s="12">
        <v>56.736842105263158</v>
      </c>
      <c r="V33" s="12">
        <v>57.89473684210526</v>
      </c>
      <c r="W33" s="12">
        <v>28.157894736842106</v>
      </c>
      <c r="X33" s="12">
        <v>23.263157894736842</v>
      </c>
      <c r="Y33" s="12">
        <v>111.47368421052632</v>
      </c>
      <c r="Z33" s="12">
        <v>164.78947368421052</v>
      </c>
      <c r="AA33" s="12">
        <v>1445.9473684210527</v>
      </c>
      <c r="AB33" s="12">
        <v>1889.578947368421</v>
      </c>
      <c r="AC33" s="12">
        <v>2353.1052631578946</v>
      </c>
      <c r="AD33" s="12">
        <v>1270.2105263157894</v>
      </c>
      <c r="AE33" s="12">
        <v>395.89473684210526</v>
      </c>
      <c r="AF33" s="12">
        <v>37.789473684210527</v>
      </c>
      <c r="AG33" s="12">
        <v>341.68421052631578</v>
      </c>
      <c r="AH33" s="12">
        <v>912.36842105263156</v>
      </c>
      <c r="AI33" s="12">
        <v>330.21052631578948</v>
      </c>
      <c r="AJ33" s="12">
        <v>161.94736842105263</v>
      </c>
      <c r="AK33" s="12">
        <v>24.578947368421051</v>
      </c>
      <c r="AL33" s="12">
        <v>64.05263157894737</v>
      </c>
      <c r="AM33" s="12">
        <v>24.578947368421051</v>
      </c>
      <c r="AN33" s="12">
        <v>91.421052631578945</v>
      </c>
      <c r="AO33" s="12">
        <v>109.68421052631579</v>
      </c>
      <c r="AP33" s="12">
        <v>147.94736842105263</v>
      </c>
      <c r="AQ33" s="12">
        <v>206.89473684210526</v>
      </c>
      <c r="AR33" s="12">
        <v>253.05263157894737</v>
      </c>
      <c r="AS33" s="13">
        <v>13027.368421052632</v>
      </c>
      <c r="AT33" s="14"/>
      <c r="AW33" s="15"/>
    </row>
    <row r="34" spans="1:49">
      <c r="A34" s="1" t="s">
        <v>29</v>
      </c>
      <c r="B34" s="12">
        <v>32.736842105263158</v>
      </c>
      <c r="C34" s="12">
        <v>50.368421052631582</v>
      </c>
      <c r="D34" s="12">
        <v>30.315789473684209</v>
      </c>
      <c r="E34" s="12">
        <v>32.842105263157897</v>
      </c>
      <c r="F34" s="12">
        <v>139.68421052631578</v>
      </c>
      <c r="G34" s="12">
        <v>40.94736842105263</v>
      </c>
      <c r="H34" s="12">
        <v>79.263157894736835</v>
      </c>
      <c r="I34" s="12">
        <v>143.10526315789474</v>
      </c>
      <c r="J34" s="12">
        <v>149.89473684210526</v>
      </c>
      <c r="K34" s="12">
        <v>51.421052631578945</v>
      </c>
      <c r="L34" s="12">
        <v>55.157894736842103</v>
      </c>
      <c r="M34" s="12">
        <v>69.473684210526315</v>
      </c>
      <c r="N34" s="12">
        <v>34.368421052631582</v>
      </c>
      <c r="O34" s="12">
        <v>25.05263157894737</v>
      </c>
      <c r="P34" s="12">
        <v>22.315789473684209</v>
      </c>
      <c r="Q34" s="12">
        <v>12.947368421052632</v>
      </c>
      <c r="R34" s="12">
        <v>14.052631578947368</v>
      </c>
      <c r="S34" s="12">
        <v>27.210526315789473</v>
      </c>
      <c r="T34" s="12">
        <v>38.263157894736842</v>
      </c>
      <c r="U34" s="12">
        <v>46.736842105263158</v>
      </c>
      <c r="V34" s="12">
        <v>42.421052631578945</v>
      </c>
      <c r="W34" s="12">
        <v>16.473684210526315</v>
      </c>
      <c r="X34" s="12">
        <v>19.473684210526315</v>
      </c>
      <c r="Y34" s="12">
        <v>44.05263157894737</v>
      </c>
      <c r="Z34" s="12">
        <v>43.684210526315788</v>
      </c>
      <c r="AA34" s="12">
        <v>1082</v>
      </c>
      <c r="AB34" s="12">
        <v>1393.8947368421052</v>
      </c>
      <c r="AC34" s="12">
        <v>1514</v>
      </c>
      <c r="AD34" s="12">
        <v>710.52631578947364</v>
      </c>
      <c r="AE34" s="12">
        <v>383.57894736842104</v>
      </c>
      <c r="AF34" s="12">
        <v>342.26315789473682</v>
      </c>
      <c r="AG34" s="12">
        <v>22.421052631578949</v>
      </c>
      <c r="AH34" s="12">
        <v>176.15789473684211</v>
      </c>
      <c r="AI34" s="12">
        <v>77.736842105263165</v>
      </c>
      <c r="AJ34" s="12">
        <v>61.157894736842103</v>
      </c>
      <c r="AK34" s="12">
        <v>10.947368421052632</v>
      </c>
      <c r="AL34" s="12">
        <v>48.157894736842103</v>
      </c>
      <c r="AM34" s="12">
        <v>9.526315789473685</v>
      </c>
      <c r="AN34" s="12">
        <v>45.842105263157897</v>
      </c>
      <c r="AO34" s="12">
        <v>31.684210526315791</v>
      </c>
      <c r="AP34" s="12">
        <v>69.578947368421055</v>
      </c>
      <c r="AQ34" s="12">
        <v>94.84210526315789</v>
      </c>
      <c r="AR34" s="12">
        <v>136.21052631578948</v>
      </c>
      <c r="AS34" s="13">
        <v>7490.0526315789457</v>
      </c>
      <c r="AT34" s="14"/>
      <c r="AW34" s="15"/>
    </row>
    <row r="35" spans="1:49">
      <c r="A35" s="1" t="s">
        <v>30</v>
      </c>
      <c r="B35" s="12">
        <v>67.368421052631575</v>
      </c>
      <c r="C35" s="12">
        <v>108.42105263157895</v>
      </c>
      <c r="D35" s="12">
        <v>46.10526315789474</v>
      </c>
      <c r="E35" s="12">
        <v>45.631578947368418</v>
      </c>
      <c r="F35" s="12">
        <v>124.68421052631579</v>
      </c>
      <c r="G35" s="12">
        <v>53.157894736842103</v>
      </c>
      <c r="H35" s="12">
        <v>92.578947368421055</v>
      </c>
      <c r="I35" s="12">
        <v>131.89473684210526</v>
      </c>
      <c r="J35" s="12">
        <v>161.94736842105263</v>
      </c>
      <c r="K35" s="12">
        <v>85.631578947368425</v>
      </c>
      <c r="L35" s="12">
        <v>104.15789473684211</v>
      </c>
      <c r="M35" s="12">
        <v>85.78947368421052</v>
      </c>
      <c r="N35" s="12">
        <v>65.473684210526315</v>
      </c>
      <c r="O35" s="12">
        <v>58.421052631578945</v>
      </c>
      <c r="P35" s="12">
        <v>46.10526315789474</v>
      </c>
      <c r="Q35" s="12">
        <v>26.315789473684209</v>
      </c>
      <c r="R35" s="12">
        <v>27.421052631578949</v>
      </c>
      <c r="S35" s="12">
        <v>48</v>
      </c>
      <c r="T35" s="12">
        <v>48.578947368421055</v>
      </c>
      <c r="U35" s="12">
        <v>40.368421052631582</v>
      </c>
      <c r="V35" s="12">
        <v>44.473684210526315</v>
      </c>
      <c r="W35" s="12">
        <v>14.947368421052632</v>
      </c>
      <c r="X35" s="12">
        <v>19.157894736842106</v>
      </c>
      <c r="Y35" s="12">
        <v>50.789473684210527</v>
      </c>
      <c r="Z35" s="12">
        <v>89.631578947368425</v>
      </c>
      <c r="AA35" s="12">
        <v>1354.2631578947369</v>
      </c>
      <c r="AB35" s="12">
        <v>1740.6842105263158</v>
      </c>
      <c r="AC35" s="12">
        <v>3356.9473684210525</v>
      </c>
      <c r="AD35" s="12">
        <v>1522.421052631579</v>
      </c>
      <c r="AE35" s="12">
        <v>761.84210526315792</v>
      </c>
      <c r="AF35" s="12">
        <v>897.26315789473688</v>
      </c>
      <c r="AG35" s="12">
        <v>182.73684210526315</v>
      </c>
      <c r="AH35" s="12">
        <v>62.10526315789474</v>
      </c>
      <c r="AI35" s="12">
        <v>171.47368421052633</v>
      </c>
      <c r="AJ35" s="12">
        <v>152.05263157894737</v>
      </c>
      <c r="AK35" s="12">
        <v>21.578947368421051</v>
      </c>
      <c r="AL35" s="12">
        <v>68.21052631578948</v>
      </c>
      <c r="AM35" s="12">
        <v>22.421052631578949</v>
      </c>
      <c r="AN35" s="12">
        <v>69.473684210526315</v>
      </c>
      <c r="AO35" s="12">
        <v>110.10526315789474</v>
      </c>
      <c r="AP35" s="12">
        <v>149.05263157894737</v>
      </c>
      <c r="AQ35" s="12">
        <v>95.15789473684211</v>
      </c>
      <c r="AR35" s="12">
        <v>179.63157894736841</v>
      </c>
      <c r="AS35" s="13">
        <v>12624.263157894737</v>
      </c>
      <c r="AT35" s="14"/>
      <c r="AW35" s="15"/>
    </row>
    <row r="36" spans="1:49">
      <c r="A36" s="1" t="s">
        <v>31</v>
      </c>
      <c r="B36" s="12">
        <v>80</v>
      </c>
      <c r="C36" s="12">
        <v>174.73684210526315</v>
      </c>
      <c r="D36" s="12">
        <v>66.78947368421052</v>
      </c>
      <c r="E36" s="12">
        <v>55.157894736842103</v>
      </c>
      <c r="F36" s="12">
        <v>171</v>
      </c>
      <c r="G36" s="12">
        <v>70.05263157894737</v>
      </c>
      <c r="H36" s="12">
        <v>123.26315789473684</v>
      </c>
      <c r="I36" s="12">
        <v>163.52631578947367</v>
      </c>
      <c r="J36" s="12">
        <v>191.63157894736841</v>
      </c>
      <c r="K36" s="12">
        <v>137.36842105263159</v>
      </c>
      <c r="L36" s="12">
        <v>157.10526315789474</v>
      </c>
      <c r="M36" s="12">
        <v>155.42105263157896</v>
      </c>
      <c r="N36" s="12">
        <v>106.68421052631579</v>
      </c>
      <c r="O36" s="12">
        <v>101.31578947368421</v>
      </c>
      <c r="P36" s="12">
        <v>67.473684210526315</v>
      </c>
      <c r="Q36" s="12">
        <v>64.84210526315789</v>
      </c>
      <c r="R36" s="12">
        <v>85.78947368421052</v>
      </c>
      <c r="S36" s="12">
        <v>115.26315789473684</v>
      </c>
      <c r="T36" s="12">
        <v>114.78947368421052</v>
      </c>
      <c r="U36" s="12">
        <v>106.31578947368421</v>
      </c>
      <c r="V36" s="12">
        <v>85.84210526315789</v>
      </c>
      <c r="W36" s="12">
        <v>31.473684210526315</v>
      </c>
      <c r="X36" s="12">
        <v>32.526315789473685</v>
      </c>
      <c r="Y36" s="12">
        <v>47.842105263157897</v>
      </c>
      <c r="Z36" s="12">
        <v>74.10526315789474</v>
      </c>
      <c r="AA36" s="12">
        <v>1174.9473684210527</v>
      </c>
      <c r="AB36" s="12">
        <v>1521.1578947368421</v>
      </c>
      <c r="AC36" s="12">
        <v>1559.1578947368421</v>
      </c>
      <c r="AD36" s="12">
        <v>733.89473684210532</v>
      </c>
      <c r="AE36" s="12">
        <v>299.10526315789474</v>
      </c>
      <c r="AF36" s="12">
        <v>356.36842105263156</v>
      </c>
      <c r="AG36" s="12">
        <v>81.315789473684205</v>
      </c>
      <c r="AH36" s="12">
        <v>197.47368421052633</v>
      </c>
      <c r="AI36" s="12">
        <v>22.684210526315791</v>
      </c>
      <c r="AJ36" s="12">
        <v>69.84210526315789</v>
      </c>
      <c r="AK36" s="12">
        <v>46.157894736842103</v>
      </c>
      <c r="AL36" s="12">
        <v>153.68421052631578</v>
      </c>
      <c r="AM36" s="12">
        <v>68.15789473684211</v>
      </c>
      <c r="AN36" s="12">
        <v>114.47368421052632</v>
      </c>
      <c r="AO36" s="12">
        <v>83.94736842105263</v>
      </c>
      <c r="AP36" s="12">
        <v>163.42105263157896</v>
      </c>
      <c r="AQ36" s="12">
        <v>175.42105263157896</v>
      </c>
      <c r="AR36" s="12">
        <v>296</v>
      </c>
      <c r="AS36" s="13">
        <v>9746.2105263157864</v>
      </c>
      <c r="AT36" s="14"/>
      <c r="AW36" s="15"/>
    </row>
    <row r="37" spans="1:49">
      <c r="A37" s="1" t="s">
        <v>32</v>
      </c>
      <c r="B37" s="12">
        <v>17.105263157894736</v>
      </c>
      <c r="C37" s="12">
        <v>28.315789473684209</v>
      </c>
      <c r="D37" s="12">
        <v>5.9473684210526319</v>
      </c>
      <c r="E37" s="12">
        <v>6.4736842105263159</v>
      </c>
      <c r="F37" s="12">
        <v>42.631578947368418</v>
      </c>
      <c r="G37" s="12">
        <v>8.526315789473685</v>
      </c>
      <c r="H37" s="12">
        <v>32.10526315789474</v>
      </c>
      <c r="I37" s="12">
        <v>71.578947368421055</v>
      </c>
      <c r="J37" s="12">
        <v>106.84210526315789</v>
      </c>
      <c r="K37" s="12">
        <v>12.368421052631579</v>
      </c>
      <c r="L37" s="12">
        <v>13.736842105263158</v>
      </c>
      <c r="M37" s="12">
        <v>22.05263157894737</v>
      </c>
      <c r="N37" s="12">
        <v>12.947368421052632</v>
      </c>
      <c r="O37" s="12">
        <v>10.631578947368421</v>
      </c>
      <c r="P37" s="12">
        <v>10.736842105263158</v>
      </c>
      <c r="Q37" s="12">
        <v>6.5263157894736841</v>
      </c>
      <c r="R37" s="12">
        <v>5.5789473684210522</v>
      </c>
      <c r="S37" s="12">
        <v>9.0526315789473681</v>
      </c>
      <c r="T37" s="12">
        <v>28.473684210526315</v>
      </c>
      <c r="U37" s="12">
        <v>18.894736842105264</v>
      </c>
      <c r="V37" s="12">
        <v>24.05263157894737</v>
      </c>
      <c r="W37" s="12">
        <v>5.9473684210526319</v>
      </c>
      <c r="X37" s="12">
        <v>3.5263157894736841</v>
      </c>
      <c r="Y37" s="12">
        <v>7.1052631578947372</v>
      </c>
      <c r="Z37" s="12">
        <v>13.631578947368421</v>
      </c>
      <c r="AA37" s="12">
        <v>764.63157894736844</v>
      </c>
      <c r="AB37" s="12">
        <v>890.57894736842104</v>
      </c>
      <c r="AC37" s="12">
        <v>762.78947368421052</v>
      </c>
      <c r="AD37" s="12">
        <v>480.94736842105266</v>
      </c>
      <c r="AE37" s="12">
        <v>160.52631578947367</v>
      </c>
      <c r="AF37" s="12">
        <v>163.36842105263159</v>
      </c>
      <c r="AG37" s="12">
        <v>62.94736842105263</v>
      </c>
      <c r="AH37" s="12">
        <v>163.10526315789474</v>
      </c>
      <c r="AI37" s="12">
        <v>57.10526315789474</v>
      </c>
      <c r="AJ37" s="12">
        <v>10.421052631578947</v>
      </c>
      <c r="AK37" s="12">
        <v>2.5789473684210527</v>
      </c>
      <c r="AL37" s="12">
        <v>28.421052631578949</v>
      </c>
      <c r="AM37" s="12">
        <v>9.1052631578947363</v>
      </c>
      <c r="AN37" s="12">
        <v>23.736842105263158</v>
      </c>
      <c r="AO37" s="12">
        <v>15.631578947368421</v>
      </c>
      <c r="AP37" s="12">
        <v>71.736842105263165</v>
      </c>
      <c r="AQ37" s="12">
        <v>82.421052631578945</v>
      </c>
      <c r="AR37" s="12">
        <v>112.68421052631579</v>
      </c>
      <c r="AS37" s="13">
        <v>4390.0526315789466</v>
      </c>
      <c r="AT37" s="14"/>
      <c r="AW37" s="15"/>
    </row>
    <row r="38" spans="1:49">
      <c r="A38" s="1" t="s">
        <v>33</v>
      </c>
      <c r="B38" s="12">
        <v>7.9473684210526319</v>
      </c>
      <c r="C38" s="12">
        <v>8.8947368421052637</v>
      </c>
      <c r="D38" s="12">
        <v>6.2631578947368425</v>
      </c>
      <c r="E38" s="12">
        <v>6.5789473684210522</v>
      </c>
      <c r="F38" s="12">
        <v>70.10526315789474</v>
      </c>
      <c r="G38" s="12">
        <v>9.8421052631578956</v>
      </c>
      <c r="H38" s="12">
        <v>35.578947368421055</v>
      </c>
      <c r="I38" s="12">
        <v>86.10526315789474</v>
      </c>
      <c r="J38" s="12">
        <v>97.368421052631575</v>
      </c>
      <c r="K38" s="12">
        <v>102.26315789473684</v>
      </c>
      <c r="L38" s="12">
        <v>73.473684210526315</v>
      </c>
      <c r="M38" s="12">
        <v>63.631578947368418</v>
      </c>
      <c r="N38" s="12">
        <v>50.05263157894737</v>
      </c>
      <c r="O38" s="12">
        <v>76.473684210526315</v>
      </c>
      <c r="P38" s="12">
        <v>35.526315789473685</v>
      </c>
      <c r="Q38" s="12">
        <v>27.105263157894736</v>
      </c>
      <c r="R38" s="12">
        <v>20.842105263157894</v>
      </c>
      <c r="S38" s="12">
        <v>39.473684210526315</v>
      </c>
      <c r="T38" s="12">
        <v>8.6315789473684212</v>
      </c>
      <c r="U38" s="12">
        <v>6.3157894736842106</v>
      </c>
      <c r="V38" s="12">
        <v>7.5263157894736841</v>
      </c>
      <c r="W38" s="12">
        <v>1.6842105263157894</v>
      </c>
      <c r="X38" s="12">
        <v>1.631578947368421</v>
      </c>
      <c r="Y38" s="12">
        <v>6.5263157894736841</v>
      </c>
      <c r="Z38" s="12">
        <v>7.3684210526315788</v>
      </c>
      <c r="AA38" s="12">
        <v>463.42105263157896</v>
      </c>
      <c r="AB38" s="12">
        <v>435.78947368421052</v>
      </c>
      <c r="AC38" s="12">
        <v>265.89473684210526</v>
      </c>
      <c r="AD38" s="12">
        <v>224.36842105263159</v>
      </c>
      <c r="AE38" s="12">
        <v>48.736842105263158</v>
      </c>
      <c r="AF38" s="12">
        <v>23.736842105263158</v>
      </c>
      <c r="AG38" s="12">
        <v>13.263157894736842</v>
      </c>
      <c r="AH38" s="12">
        <v>20.684210526315791</v>
      </c>
      <c r="AI38" s="12">
        <v>48.368421052631582</v>
      </c>
      <c r="AJ38" s="12">
        <v>2.3684210526315788</v>
      </c>
      <c r="AK38" s="12">
        <v>7.4736842105263159</v>
      </c>
      <c r="AL38" s="12">
        <v>128.05263157894737</v>
      </c>
      <c r="AM38" s="12">
        <v>0.73684210526315785</v>
      </c>
      <c r="AN38" s="12">
        <v>5.3157894736842106</v>
      </c>
      <c r="AO38" s="12">
        <v>4.5789473684210522</v>
      </c>
      <c r="AP38" s="12">
        <v>6.5263157894736841</v>
      </c>
      <c r="AQ38" s="12">
        <v>21.526315789473685</v>
      </c>
      <c r="AR38" s="12">
        <v>5.9473684210526319</v>
      </c>
      <c r="AS38" s="13">
        <v>2658.9473684210529</v>
      </c>
      <c r="AT38" s="14"/>
      <c r="AW38" s="15"/>
    </row>
    <row r="39" spans="1:49">
      <c r="A39" s="1" t="s">
        <v>34</v>
      </c>
      <c r="B39" s="12">
        <v>21.473684210526315</v>
      </c>
      <c r="C39" s="12">
        <v>44.631578947368418</v>
      </c>
      <c r="D39" s="12">
        <v>20.894736842105264</v>
      </c>
      <c r="E39" s="12">
        <v>17.473684210526315</v>
      </c>
      <c r="F39" s="12">
        <v>161.73684210526315</v>
      </c>
      <c r="G39" s="12">
        <v>27.578947368421051</v>
      </c>
      <c r="H39" s="12">
        <v>65.15789473684211</v>
      </c>
      <c r="I39" s="12">
        <v>202.57894736842104</v>
      </c>
      <c r="J39" s="12">
        <v>226.73684210526315</v>
      </c>
      <c r="K39" s="12">
        <v>178.89473684210526</v>
      </c>
      <c r="L39" s="12">
        <v>139.78947368421052</v>
      </c>
      <c r="M39" s="12">
        <v>186.21052631578948</v>
      </c>
      <c r="N39" s="12">
        <v>94.15789473684211</v>
      </c>
      <c r="O39" s="12">
        <v>211.94736842105263</v>
      </c>
      <c r="P39" s="12">
        <v>106.89473684210526</v>
      </c>
      <c r="Q39" s="12">
        <v>45.526315789473685</v>
      </c>
      <c r="R39" s="12">
        <v>59.789473684210527</v>
      </c>
      <c r="S39" s="12">
        <v>109.10526315789474</v>
      </c>
      <c r="T39" s="12">
        <v>14.473684210526315</v>
      </c>
      <c r="U39" s="12">
        <v>7.4210526315789478</v>
      </c>
      <c r="V39" s="12">
        <v>7.8421052631578947</v>
      </c>
      <c r="W39" s="12">
        <v>3.3684210526315788</v>
      </c>
      <c r="X39" s="12">
        <v>3.7894736842105261</v>
      </c>
      <c r="Y39" s="12">
        <v>11</v>
      </c>
      <c r="Z39" s="12">
        <v>24.105263157894736</v>
      </c>
      <c r="AA39" s="12">
        <v>1468.6842105263158</v>
      </c>
      <c r="AB39" s="12">
        <v>1241.578947368421</v>
      </c>
      <c r="AC39" s="12">
        <v>646.52631578947364</v>
      </c>
      <c r="AD39" s="12">
        <v>529.42105263157896</v>
      </c>
      <c r="AE39" s="12">
        <v>127.52631578947368</v>
      </c>
      <c r="AF39" s="12">
        <v>70.736842105263165</v>
      </c>
      <c r="AG39" s="12">
        <v>53.368421052631582</v>
      </c>
      <c r="AH39" s="12">
        <v>76.631578947368425</v>
      </c>
      <c r="AI39" s="12">
        <v>159.42105263157896</v>
      </c>
      <c r="AJ39" s="12">
        <v>27.789473684210527</v>
      </c>
      <c r="AK39" s="12">
        <v>144.73684210526315</v>
      </c>
      <c r="AL39" s="12">
        <v>22.631578947368421</v>
      </c>
      <c r="AM39" s="12">
        <v>2.1052631578947367</v>
      </c>
      <c r="AN39" s="12">
        <v>10.473684210526315</v>
      </c>
      <c r="AO39" s="12">
        <v>23.842105263157894</v>
      </c>
      <c r="AP39" s="12">
        <v>16.473684210526315</v>
      </c>
      <c r="AQ39" s="12">
        <v>131.68421052631578</v>
      </c>
      <c r="AR39" s="12">
        <v>20.210526315789473</v>
      </c>
      <c r="AS39" s="13">
        <v>6796.1052631578959</v>
      </c>
      <c r="AT39" s="14"/>
      <c r="AW39" s="15"/>
    </row>
    <row r="40" spans="1:49">
      <c r="A40" s="1" t="s">
        <v>35</v>
      </c>
      <c r="B40" s="12">
        <v>8.2631578947368425</v>
      </c>
      <c r="C40" s="12">
        <v>13.894736842105264</v>
      </c>
      <c r="D40" s="12">
        <v>4.3157894736842106</v>
      </c>
      <c r="E40" s="12">
        <v>3.9473684210526314</v>
      </c>
      <c r="F40" s="12">
        <v>62</v>
      </c>
      <c r="G40" s="12">
        <v>8.9473684210526319</v>
      </c>
      <c r="H40" s="12">
        <v>58.631578947368418</v>
      </c>
      <c r="I40" s="12">
        <v>159.21052631578948</v>
      </c>
      <c r="J40" s="12">
        <v>156.47368421052633</v>
      </c>
      <c r="K40" s="12">
        <v>13.210526315789474</v>
      </c>
      <c r="L40" s="12">
        <v>10.368421052631579</v>
      </c>
      <c r="M40" s="12">
        <v>24.526315789473685</v>
      </c>
      <c r="N40" s="12">
        <v>10.368421052631579</v>
      </c>
      <c r="O40" s="12">
        <v>6.8421052631578947</v>
      </c>
      <c r="P40" s="12">
        <v>13.947368421052632</v>
      </c>
      <c r="Q40" s="12">
        <v>6.2105263157894735</v>
      </c>
      <c r="R40" s="12">
        <v>5.3157894736842106</v>
      </c>
      <c r="S40" s="12">
        <v>13.473684210526315</v>
      </c>
      <c r="T40" s="12">
        <v>59.10526315789474</v>
      </c>
      <c r="U40" s="12">
        <v>39.789473684210527</v>
      </c>
      <c r="V40" s="12">
        <v>73.89473684210526</v>
      </c>
      <c r="W40" s="12">
        <v>14.947368421052632</v>
      </c>
      <c r="X40" s="12">
        <v>7.2105263157894735</v>
      </c>
      <c r="Y40" s="12">
        <v>30.263157894736842</v>
      </c>
      <c r="Z40" s="12">
        <v>6.1578947368421053</v>
      </c>
      <c r="AA40" s="12">
        <v>455.5263157894737</v>
      </c>
      <c r="AB40" s="12">
        <v>425.4736842105263</v>
      </c>
      <c r="AC40" s="12">
        <v>258.10526315789474</v>
      </c>
      <c r="AD40" s="12">
        <v>223.89473684210526</v>
      </c>
      <c r="AE40" s="12">
        <v>53.94736842105263</v>
      </c>
      <c r="AF40" s="12">
        <v>29.736842105263158</v>
      </c>
      <c r="AG40" s="12">
        <v>10.842105263157896</v>
      </c>
      <c r="AH40" s="12">
        <v>22.526315789473685</v>
      </c>
      <c r="AI40" s="12">
        <v>65.631578947368425</v>
      </c>
      <c r="AJ40" s="12">
        <v>9.473684210526315</v>
      </c>
      <c r="AK40" s="12">
        <v>0.47368421052631576</v>
      </c>
      <c r="AL40" s="12">
        <v>2.1052631578947367</v>
      </c>
      <c r="AM40" s="12">
        <v>5.7894736842105265</v>
      </c>
      <c r="AN40" s="12">
        <v>71.526315789473685</v>
      </c>
      <c r="AO40" s="12">
        <v>9.0526315789473681</v>
      </c>
      <c r="AP40" s="12">
        <v>7.8421052631578947</v>
      </c>
      <c r="AQ40" s="12">
        <v>46.526315789473685</v>
      </c>
      <c r="AR40" s="12">
        <v>11.684210526315789</v>
      </c>
      <c r="AS40" s="13">
        <v>2522.4210526315787</v>
      </c>
      <c r="AT40" s="14"/>
      <c r="AW40" s="15"/>
    </row>
    <row r="41" spans="1:49">
      <c r="A41" s="1" t="s">
        <v>36</v>
      </c>
      <c r="B41" s="12">
        <v>48.578947368421055</v>
      </c>
      <c r="C41" s="12">
        <v>46.473684210526315</v>
      </c>
      <c r="D41" s="12">
        <v>16.736842105263158</v>
      </c>
      <c r="E41" s="12">
        <v>16.368421052631579</v>
      </c>
      <c r="F41" s="12">
        <v>113.47368421052632</v>
      </c>
      <c r="G41" s="12">
        <v>33.94736842105263</v>
      </c>
      <c r="H41" s="12">
        <v>256.94736842105266</v>
      </c>
      <c r="I41" s="12">
        <v>266.84210526315792</v>
      </c>
      <c r="J41" s="12">
        <v>298.5263157894737</v>
      </c>
      <c r="K41" s="12">
        <v>53.10526315789474</v>
      </c>
      <c r="L41" s="12">
        <v>65.368421052631575</v>
      </c>
      <c r="M41" s="12">
        <v>123.15789473684211</v>
      </c>
      <c r="N41" s="12">
        <v>46.578947368421055</v>
      </c>
      <c r="O41" s="12">
        <v>28.368421052631579</v>
      </c>
      <c r="P41" s="12">
        <v>62.684210526315788</v>
      </c>
      <c r="Q41" s="12">
        <v>16.578947368421051</v>
      </c>
      <c r="R41" s="12">
        <v>19.842105263157894</v>
      </c>
      <c r="S41" s="12">
        <v>45.842105263157897</v>
      </c>
      <c r="T41" s="12">
        <v>395.68421052631578</v>
      </c>
      <c r="U41" s="12">
        <v>161.78947368421052</v>
      </c>
      <c r="V41" s="12">
        <v>280.05263157894734</v>
      </c>
      <c r="W41" s="12">
        <v>44.421052631578945</v>
      </c>
      <c r="X41" s="12">
        <v>23.157894736842106</v>
      </c>
      <c r="Y41" s="12">
        <v>57.10526315789474</v>
      </c>
      <c r="Z41" s="12">
        <v>41.05263157894737</v>
      </c>
      <c r="AA41" s="12">
        <v>606.36842105263156</v>
      </c>
      <c r="AB41" s="12">
        <v>621.10526315789468</v>
      </c>
      <c r="AC41" s="12">
        <v>505.42105263157896</v>
      </c>
      <c r="AD41" s="12">
        <v>508.78947368421052</v>
      </c>
      <c r="AE41" s="12">
        <v>131.84210526315789</v>
      </c>
      <c r="AF41" s="12">
        <v>109.52631578947368</v>
      </c>
      <c r="AG41" s="12">
        <v>51.631578947368418</v>
      </c>
      <c r="AH41" s="12">
        <v>78.15789473684211</v>
      </c>
      <c r="AI41" s="12">
        <v>116.47368421052632</v>
      </c>
      <c r="AJ41" s="12">
        <v>25.263157894736842</v>
      </c>
      <c r="AK41" s="12">
        <v>5.7894736842105265</v>
      </c>
      <c r="AL41" s="12">
        <v>11.157894736842104</v>
      </c>
      <c r="AM41" s="12">
        <v>81.578947368421055</v>
      </c>
      <c r="AN41" s="12">
        <v>17.631578947368421</v>
      </c>
      <c r="AO41" s="12">
        <v>20.789473684210527</v>
      </c>
      <c r="AP41" s="12">
        <v>39.631578947368418</v>
      </c>
      <c r="AQ41" s="12">
        <v>96.263157894736835</v>
      </c>
      <c r="AR41" s="12">
        <v>33.157894736842103</v>
      </c>
      <c r="AS41" s="13">
        <v>5629.2631578947385</v>
      </c>
      <c r="AT41" s="14"/>
      <c r="AW41" s="15"/>
    </row>
    <row r="42" spans="1:49">
      <c r="A42" s="1" t="s">
        <v>53</v>
      </c>
      <c r="B42" s="12">
        <v>14.421052631578947</v>
      </c>
      <c r="C42" s="12">
        <v>25.315789473684209</v>
      </c>
      <c r="D42" s="12">
        <v>8.473684210526315</v>
      </c>
      <c r="E42" s="12">
        <v>5.0526315789473681</v>
      </c>
      <c r="F42" s="12">
        <v>41.736842105263158</v>
      </c>
      <c r="G42" s="12">
        <v>6.4210526315789478</v>
      </c>
      <c r="H42" s="12">
        <v>26.157894736842106</v>
      </c>
      <c r="I42" s="12">
        <v>62.210526315789473</v>
      </c>
      <c r="J42" s="12">
        <v>70.526315789473685</v>
      </c>
      <c r="K42" s="12">
        <v>11.315789473684211</v>
      </c>
      <c r="L42" s="12">
        <v>9.7368421052631575</v>
      </c>
      <c r="M42" s="12">
        <v>30.473684210526315</v>
      </c>
      <c r="N42" s="12">
        <v>13.473684210526315</v>
      </c>
      <c r="O42" s="12">
        <v>8.1578947368421044</v>
      </c>
      <c r="P42" s="12">
        <v>13.736842105263158</v>
      </c>
      <c r="Q42" s="12">
        <v>8.0526315789473681</v>
      </c>
      <c r="R42" s="12">
        <v>7.2631578947368425</v>
      </c>
      <c r="S42" s="12">
        <v>7.4210526315789478</v>
      </c>
      <c r="T42" s="12">
        <v>17.368421052631579</v>
      </c>
      <c r="U42" s="12">
        <v>17.315789473684209</v>
      </c>
      <c r="V42" s="12">
        <v>20.631578947368421</v>
      </c>
      <c r="W42" s="12">
        <v>3.4736842105263159</v>
      </c>
      <c r="X42" s="12">
        <v>6</v>
      </c>
      <c r="Y42" s="12">
        <v>8.473684210526315</v>
      </c>
      <c r="Z42" s="12">
        <v>11.263157894736842</v>
      </c>
      <c r="AA42" s="12">
        <v>560.68421052631584</v>
      </c>
      <c r="AB42" s="12">
        <v>671.57894736842104</v>
      </c>
      <c r="AC42" s="12">
        <v>510.68421052631578</v>
      </c>
      <c r="AD42" s="12">
        <v>347.5263157894737</v>
      </c>
      <c r="AE42" s="12">
        <v>100.21052631578948</v>
      </c>
      <c r="AF42" s="12">
        <v>114.78947368421052</v>
      </c>
      <c r="AG42" s="12">
        <v>42.578947368421055</v>
      </c>
      <c r="AH42" s="12">
        <v>123.05263157894737</v>
      </c>
      <c r="AI42" s="12">
        <v>82.631578947368425</v>
      </c>
      <c r="AJ42" s="12">
        <v>17.894736842105264</v>
      </c>
      <c r="AK42" s="12">
        <v>4</v>
      </c>
      <c r="AL42" s="12">
        <v>24.842105263157894</v>
      </c>
      <c r="AM42" s="12">
        <v>9.1052631578947363</v>
      </c>
      <c r="AN42" s="12">
        <v>21</v>
      </c>
      <c r="AO42" s="12">
        <v>9</v>
      </c>
      <c r="AP42" s="12">
        <v>42.473684210526315</v>
      </c>
      <c r="AQ42" s="12">
        <v>40.526315789473685</v>
      </c>
      <c r="AR42" s="12">
        <v>64.421052631578945</v>
      </c>
      <c r="AS42" s="13">
        <v>3244.3157894736842</v>
      </c>
      <c r="AT42" s="14"/>
      <c r="AW42" s="15"/>
    </row>
    <row r="43" spans="1:49">
      <c r="A43" s="1" t="s">
        <v>54</v>
      </c>
      <c r="B43" s="12">
        <v>24.578947368421051</v>
      </c>
      <c r="C43" s="12">
        <v>42.315789473684212</v>
      </c>
      <c r="D43" s="12">
        <v>8.7368421052631575</v>
      </c>
      <c r="E43" s="12">
        <v>15.631578947368421</v>
      </c>
      <c r="F43" s="12">
        <v>47.526315789473685</v>
      </c>
      <c r="G43" s="12">
        <v>18.684210526315791</v>
      </c>
      <c r="H43" s="12">
        <v>41.789473684210527</v>
      </c>
      <c r="I43" s="12">
        <v>53.736842105263158</v>
      </c>
      <c r="J43" s="12">
        <v>78.578947368421055</v>
      </c>
      <c r="K43" s="12">
        <v>18.368421052631579</v>
      </c>
      <c r="L43" s="12">
        <v>31.526315789473685</v>
      </c>
      <c r="M43" s="12">
        <v>31.368421052631579</v>
      </c>
      <c r="N43" s="12">
        <v>16.789473684210527</v>
      </c>
      <c r="O43" s="12">
        <v>16.842105263157894</v>
      </c>
      <c r="P43" s="12">
        <v>15</v>
      </c>
      <c r="Q43" s="12">
        <v>6.8421052631578947</v>
      </c>
      <c r="R43" s="12">
        <v>6.6315789473684212</v>
      </c>
      <c r="S43" s="12">
        <v>13.105263157894736</v>
      </c>
      <c r="T43" s="12">
        <v>22.368421052631579</v>
      </c>
      <c r="U43" s="12">
        <v>32.10526315789474</v>
      </c>
      <c r="V43" s="12">
        <v>24.526315789473685</v>
      </c>
      <c r="W43" s="12">
        <v>13.210526315789474</v>
      </c>
      <c r="X43" s="12">
        <v>5.9473684210526319</v>
      </c>
      <c r="Y43" s="12">
        <v>10.894736842105264</v>
      </c>
      <c r="Z43" s="12">
        <v>24.368421052631579</v>
      </c>
      <c r="AA43" s="12">
        <v>529.78947368421052</v>
      </c>
      <c r="AB43" s="12">
        <v>605.47368421052636</v>
      </c>
      <c r="AC43" s="12">
        <v>464.10526315789474</v>
      </c>
      <c r="AD43" s="12">
        <v>353</v>
      </c>
      <c r="AE43" s="12">
        <v>128.89473684210526</v>
      </c>
      <c r="AF43" s="12">
        <v>156.63157894736841</v>
      </c>
      <c r="AG43" s="12">
        <v>79.315789473684205</v>
      </c>
      <c r="AH43" s="12">
        <v>168.31578947368422</v>
      </c>
      <c r="AI43" s="12">
        <v>169.36842105263159</v>
      </c>
      <c r="AJ43" s="12">
        <v>73.526315789473685</v>
      </c>
      <c r="AK43" s="12">
        <v>6.4210526315789478</v>
      </c>
      <c r="AL43" s="12">
        <v>18.05263157894737</v>
      </c>
      <c r="AM43" s="12">
        <v>7.5263157894736841</v>
      </c>
      <c r="AN43" s="12">
        <v>39.842105263157897</v>
      </c>
      <c r="AO43" s="12">
        <v>42.578947368421055</v>
      </c>
      <c r="AP43" s="12">
        <v>13.368421052631579</v>
      </c>
      <c r="AQ43" s="12">
        <v>50.263157894736842</v>
      </c>
      <c r="AR43" s="12">
        <v>76.578947368421055</v>
      </c>
      <c r="AS43" s="13">
        <v>3609.4210526315796</v>
      </c>
      <c r="AT43" s="14"/>
      <c r="AW43" s="15"/>
    </row>
    <row r="44" spans="1:49">
      <c r="A44" s="1" t="s">
        <v>55</v>
      </c>
      <c r="B44" s="12">
        <v>36.684210526315788</v>
      </c>
      <c r="C44" s="12">
        <v>76.631578947368425</v>
      </c>
      <c r="D44" s="12">
        <v>58.684210526315788</v>
      </c>
      <c r="E44" s="12">
        <v>95.736842105263165</v>
      </c>
      <c r="F44" s="12">
        <v>281.94736842105266</v>
      </c>
      <c r="G44" s="12">
        <v>67.10526315789474</v>
      </c>
      <c r="H44" s="12">
        <v>127.84210526315789</v>
      </c>
      <c r="I44" s="12">
        <v>86.368421052631575</v>
      </c>
      <c r="J44" s="12">
        <v>107.52631578947368</v>
      </c>
      <c r="K44" s="12">
        <v>35.631578947368418</v>
      </c>
      <c r="L44" s="12">
        <v>54.684210526315788</v>
      </c>
      <c r="M44" s="12">
        <v>44.94736842105263</v>
      </c>
      <c r="N44" s="12">
        <v>35.263157894736842</v>
      </c>
      <c r="O44" s="12">
        <v>22.05263157894737</v>
      </c>
      <c r="P44" s="12">
        <v>20.631578947368421</v>
      </c>
      <c r="Q44" s="12">
        <v>10.473684210526315</v>
      </c>
      <c r="R44" s="12">
        <v>21.210526315789473</v>
      </c>
      <c r="S44" s="12">
        <v>51.473684210526315</v>
      </c>
      <c r="T44" s="12">
        <v>103.89473684210526</v>
      </c>
      <c r="U44" s="12">
        <v>146.89473684210526</v>
      </c>
      <c r="V44" s="12">
        <v>165.57894736842104</v>
      </c>
      <c r="W44" s="12">
        <v>83.578947368421055</v>
      </c>
      <c r="X44" s="12">
        <v>68</v>
      </c>
      <c r="Y44" s="12">
        <v>150.52631578947367</v>
      </c>
      <c r="Z44" s="12">
        <v>74.368421052631575</v>
      </c>
      <c r="AA44" s="12">
        <v>487.94736842105266</v>
      </c>
      <c r="AB44" s="12">
        <v>531.31578947368416</v>
      </c>
      <c r="AC44" s="12">
        <v>1049.6842105263158</v>
      </c>
      <c r="AD44" s="12">
        <v>554.31578947368416</v>
      </c>
      <c r="AE44" s="12">
        <v>246.52631578947367</v>
      </c>
      <c r="AF44" s="12">
        <v>242.78947368421052</v>
      </c>
      <c r="AG44" s="12">
        <v>117</v>
      </c>
      <c r="AH44" s="12">
        <v>111.26315789473684</v>
      </c>
      <c r="AI44" s="12">
        <v>216.52631578947367</v>
      </c>
      <c r="AJ44" s="12">
        <v>98.05263157894737</v>
      </c>
      <c r="AK44" s="12">
        <v>21.105263157894736</v>
      </c>
      <c r="AL44" s="12">
        <v>116.73684210526316</v>
      </c>
      <c r="AM44" s="12">
        <v>50.842105263157897</v>
      </c>
      <c r="AN44" s="12">
        <v>99.421052631578945</v>
      </c>
      <c r="AO44" s="12">
        <v>43.526315789473685</v>
      </c>
      <c r="AP44" s="12">
        <v>50.89473684210526</v>
      </c>
      <c r="AQ44" s="12">
        <v>28.210526315789473</v>
      </c>
      <c r="AR44" s="12">
        <v>385.4736842105263</v>
      </c>
      <c r="AS44" s="13">
        <v>6514.1578947368407</v>
      </c>
      <c r="AT44" s="14"/>
      <c r="AW44" s="15"/>
    </row>
    <row r="45" spans="1:49">
      <c r="A45" s="1" t="s">
        <v>56</v>
      </c>
      <c r="B45" s="12">
        <v>39.05263157894737</v>
      </c>
      <c r="C45" s="12">
        <v>52.684210526315788</v>
      </c>
      <c r="D45" s="12">
        <v>29.368421052631579</v>
      </c>
      <c r="E45" s="12">
        <v>33.631578947368418</v>
      </c>
      <c r="F45" s="12">
        <v>194.21052631578948</v>
      </c>
      <c r="G45" s="12">
        <v>34</v>
      </c>
      <c r="H45" s="12">
        <v>60.263157894736842</v>
      </c>
      <c r="I45" s="12">
        <v>104.63157894736842</v>
      </c>
      <c r="J45" s="12">
        <v>131.42105263157896</v>
      </c>
      <c r="K45" s="12">
        <v>24</v>
      </c>
      <c r="L45" s="12">
        <v>36.473684210526315</v>
      </c>
      <c r="M45" s="12">
        <v>35.631578947368418</v>
      </c>
      <c r="N45" s="12">
        <v>18.94736842105263</v>
      </c>
      <c r="O45" s="12">
        <v>12.947368421052632</v>
      </c>
      <c r="P45" s="12">
        <v>6.6315789473684212</v>
      </c>
      <c r="Q45" s="12">
        <v>6.7368421052631575</v>
      </c>
      <c r="R45" s="12">
        <v>5.1578947368421053</v>
      </c>
      <c r="S45" s="12">
        <v>6.3684210526315788</v>
      </c>
      <c r="T45" s="12">
        <v>27.842105263157894</v>
      </c>
      <c r="U45" s="12">
        <v>21.473684210526315</v>
      </c>
      <c r="V45" s="12">
        <v>30.421052631578949</v>
      </c>
      <c r="W45" s="12">
        <v>10.526315789473685</v>
      </c>
      <c r="X45" s="12">
        <v>10.105263157894736</v>
      </c>
      <c r="Y45" s="12">
        <v>23.421052631578949</v>
      </c>
      <c r="Z45" s="12">
        <v>25.05263157894737</v>
      </c>
      <c r="AA45" s="12">
        <v>940.31578947368416</v>
      </c>
      <c r="AB45" s="12">
        <v>1207.2105263157894</v>
      </c>
      <c r="AC45" s="12">
        <v>713.89473684210532</v>
      </c>
      <c r="AD45" s="12">
        <v>473.4736842105263</v>
      </c>
      <c r="AE45" s="12">
        <v>218.73684210526315</v>
      </c>
      <c r="AF45" s="12">
        <v>254.47368421052633</v>
      </c>
      <c r="AG45" s="12">
        <v>138.15789473684211</v>
      </c>
      <c r="AH45" s="12">
        <v>201.68421052631578</v>
      </c>
      <c r="AI45" s="12">
        <v>306.26315789473682</v>
      </c>
      <c r="AJ45" s="12">
        <v>117.89473684210526</v>
      </c>
      <c r="AK45" s="12">
        <v>5.6315789473684212</v>
      </c>
      <c r="AL45" s="12">
        <v>16.105263157894736</v>
      </c>
      <c r="AM45" s="12">
        <v>10.368421052631579</v>
      </c>
      <c r="AN45" s="12">
        <v>32.578947368421055</v>
      </c>
      <c r="AO45" s="12">
        <v>60.210526315789473</v>
      </c>
      <c r="AP45" s="12">
        <v>74.736842105263165</v>
      </c>
      <c r="AQ45" s="12">
        <v>338.68421052631578</v>
      </c>
      <c r="AR45" s="12">
        <v>29.736842105263158</v>
      </c>
      <c r="AS45" s="13">
        <v>6127.9473684210534</v>
      </c>
      <c r="AT45" s="14"/>
      <c r="AW45" s="15"/>
    </row>
    <row r="46" spans="1:49">
      <c r="A46" s="11" t="s">
        <v>49</v>
      </c>
      <c r="B46" s="14">
        <v>4011.9473684210534</v>
      </c>
      <c r="C46" s="14">
        <v>8062</v>
      </c>
      <c r="D46" s="14">
        <v>4720.2631578947376</v>
      </c>
      <c r="E46" s="14">
        <v>4370.0526315789475</v>
      </c>
      <c r="F46" s="14">
        <v>13290.210526315786</v>
      </c>
      <c r="G46" s="14">
        <v>5166.0526315789457</v>
      </c>
      <c r="H46" s="14">
        <v>9120.6842105263167</v>
      </c>
      <c r="I46" s="14">
        <v>11627.684210526317</v>
      </c>
      <c r="J46" s="14">
        <v>12904.368421052632</v>
      </c>
      <c r="K46" s="14">
        <v>6410.0526315789475</v>
      </c>
      <c r="L46" s="14">
        <v>8002.3684210526344</v>
      </c>
      <c r="M46" s="14">
        <v>7115.9473684210525</v>
      </c>
      <c r="N46" s="14">
        <v>5610.3684210526335</v>
      </c>
      <c r="O46" s="14">
        <v>5746.0526315789475</v>
      </c>
      <c r="P46" s="14">
        <v>5401.0526315789475</v>
      </c>
      <c r="Q46" s="14">
        <v>3430.0526315789484</v>
      </c>
      <c r="R46" s="14">
        <v>4373.5789473684199</v>
      </c>
      <c r="S46" s="14">
        <v>8052.4736842105267</v>
      </c>
      <c r="T46" s="14">
        <v>5892.8421052631584</v>
      </c>
      <c r="U46" s="14">
        <v>6787.8421052631593</v>
      </c>
      <c r="V46" s="14">
        <v>6454.7894736842081</v>
      </c>
      <c r="W46" s="14">
        <v>3592.5789473684208</v>
      </c>
      <c r="X46" s="14">
        <v>2817.2631578947362</v>
      </c>
      <c r="Y46" s="14">
        <v>5487.6315789473692</v>
      </c>
      <c r="Z46" s="14">
        <v>6171.315789473686</v>
      </c>
      <c r="AA46" s="14">
        <v>35113.526315789481</v>
      </c>
      <c r="AB46" s="14">
        <v>36756.631578947374</v>
      </c>
      <c r="AC46" s="14">
        <v>32534.63157894737</v>
      </c>
      <c r="AD46" s="14">
        <v>22709.736842105263</v>
      </c>
      <c r="AE46" s="14">
        <v>11990.368421052633</v>
      </c>
      <c r="AF46" s="14">
        <v>13642.736842105265</v>
      </c>
      <c r="AG46" s="14">
        <v>8095.1578947368407</v>
      </c>
      <c r="AH46" s="14">
        <v>13723.57894736842</v>
      </c>
      <c r="AI46" s="14">
        <v>9684.78947368421</v>
      </c>
      <c r="AJ46" s="14">
        <v>4438.5789473684208</v>
      </c>
      <c r="AK46" s="14">
        <v>2717.8421052631579</v>
      </c>
      <c r="AL46" s="14">
        <v>6803.7368421052633</v>
      </c>
      <c r="AM46" s="14">
        <v>2584.5789473684213</v>
      </c>
      <c r="AN46" s="14">
        <v>5569.7894736842109</v>
      </c>
      <c r="AO46" s="14">
        <v>3231.8421052631575</v>
      </c>
      <c r="AP46" s="14">
        <v>3495.4210526315801</v>
      </c>
      <c r="AQ46" s="14">
        <v>6404.1052631578923</v>
      </c>
      <c r="AR46" s="14">
        <v>6335.1578947368425</v>
      </c>
      <c r="AS46" s="14">
        <v>393328.42105263157</v>
      </c>
      <c r="AT46" s="14"/>
      <c r="AW46" s="15"/>
    </row>
    <row r="47" spans="1:49">
      <c r="AS47" s="14"/>
      <c r="AW47" s="15"/>
    </row>
    <row r="48" spans="1:49">
      <c r="AW48" s="15"/>
    </row>
    <row r="49" spans="49:49">
      <c r="AW49" s="15"/>
    </row>
    <row r="50" spans="49:49">
      <c r="AW50" s="15"/>
    </row>
    <row r="51" spans="49:49">
      <c r="AW51" s="15"/>
    </row>
    <row r="52" spans="49:49">
      <c r="AW52" s="15"/>
    </row>
    <row r="53" spans="49:49">
      <c r="AW53" s="15"/>
    </row>
    <row r="54" spans="49:49">
      <c r="AW54" s="15"/>
    </row>
    <row r="55" spans="49:49">
      <c r="AW55" s="15"/>
    </row>
    <row r="56" spans="49:49">
      <c r="AW56" s="15"/>
    </row>
    <row r="57" spans="49:49">
      <c r="AW57" s="15"/>
    </row>
    <row r="58" spans="49:49">
      <c r="AW58" s="15"/>
    </row>
    <row r="59" spans="49:49">
      <c r="AW59" s="15"/>
    </row>
    <row r="60" spans="49:49">
      <c r="AW60" s="15"/>
    </row>
    <row r="61" spans="49:49">
      <c r="AW61" s="15"/>
    </row>
    <row r="62" spans="49:49">
      <c r="AW62" s="15"/>
    </row>
    <row r="63" spans="49:49">
      <c r="AW63" s="15"/>
    </row>
  </sheetData>
  <phoneticPr fontId="0" type="noConversion"/>
  <pageMargins left="0.75" right="0.75" top="1" bottom="1" header="0.5" footer="0.5"/>
  <pageSetup scale="81" fitToWidth="3" orientation="landscape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BE64"/>
  <sheetViews>
    <sheetView workbookViewId="0">
      <pane xSplit="1" ySplit="2" topLeftCell="AO3" activePane="bottomRight" state="frozen"/>
      <selection activeCell="AX3" sqref="AX3"/>
      <selection pane="topRight" activeCell="AX3" sqref="AX3"/>
      <selection pane="bottomLeft" activeCell="AX3" sqref="AX3"/>
      <selection pane="bottomRight" activeCell="AX3" sqref="AX3"/>
    </sheetView>
  </sheetViews>
  <sheetFormatPr baseColWidth="10" defaultColWidth="8.83203125" defaultRowHeight="12" x14ac:dyDescent="0"/>
  <cols>
    <col min="1" max="45" width="7.6640625" style="9" customWidth="1" collapsed="1"/>
    <col min="46" max="46" width="8.6640625" style="11" customWidth="1" collapsed="1"/>
    <col min="47" max="47" width="8.83203125" style="11" collapsed="1"/>
    <col min="48" max="49" width="8.83203125" style="9" collapsed="1"/>
    <col min="50" max="50" width="8.6640625" style="9" customWidth="1" collapsed="1"/>
    <col min="51" max="16384" width="8.83203125" style="9" collapsed="1"/>
  </cols>
  <sheetData>
    <row r="1" spans="1:57" ht="27" customHeight="1">
      <c r="A1" s="7" t="s">
        <v>0</v>
      </c>
      <c r="B1" s="8" t="s">
        <v>1</v>
      </c>
      <c r="D1" s="9" t="s">
        <v>60</v>
      </c>
      <c r="G1" s="19">
        <f>'Weekday OD'!G1</f>
        <v>41214</v>
      </c>
    </row>
    <row r="2" spans="1:57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53</v>
      </c>
      <c r="AP2" s="1" t="s">
        <v>54</v>
      </c>
      <c r="AQ2" s="1" t="s">
        <v>55</v>
      </c>
      <c r="AR2" s="1" t="s">
        <v>56</v>
      </c>
      <c r="AS2" s="1" t="s">
        <v>62</v>
      </c>
      <c r="AT2" s="11" t="s">
        <v>37</v>
      </c>
    </row>
    <row r="3" spans="1:57">
      <c r="A3" s="1" t="s">
        <v>2</v>
      </c>
      <c r="B3" s="12">
        <v>8</v>
      </c>
      <c r="C3" s="12">
        <v>71.25</v>
      </c>
      <c r="D3" s="12">
        <v>67</v>
      </c>
      <c r="E3" s="12">
        <v>45.75</v>
      </c>
      <c r="F3" s="12">
        <v>253</v>
      </c>
      <c r="G3" s="12">
        <v>86.5</v>
      </c>
      <c r="H3" s="12">
        <v>80.75</v>
      </c>
      <c r="I3" s="12">
        <v>48.25</v>
      </c>
      <c r="J3" s="12">
        <v>61.5</v>
      </c>
      <c r="K3" s="12">
        <v>16.5</v>
      </c>
      <c r="L3" s="12">
        <v>71.75</v>
      </c>
      <c r="M3" s="12">
        <v>51</v>
      </c>
      <c r="N3" s="12">
        <v>17.75</v>
      </c>
      <c r="O3" s="12">
        <v>26.25</v>
      </c>
      <c r="P3" s="12">
        <v>23</v>
      </c>
      <c r="Q3" s="12">
        <v>12.75</v>
      </c>
      <c r="R3" s="12">
        <v>15.25</v>
      </c>
      <c r="S3" s="12">
        <v>22.5</v>
      </c>
      <c r="T3" s="12">
        <v>21.25</v>
      </c>
      <c r="U3" s="12">
        <v>8.75</v>
      </c>
      <c r="V3" s="12">
        <v>13.75</v>
      </c>
      <c r="W3" s="12">
        <v>9.25</v>
      </c>
      <c r="X3" s="12">
        <v>4.25</v>
      </c>
      <c r="Y3" s="12">
        <v>20</v>
      </c>
      <c r="Z3" s="12">
        <v>21.25</v>
      </c>
      <c r="AA3" s="12">
        <v>115.25</v>
      </c>
      <c r="AB3" s="12">
        <v>95.5</v>
      </c>
      <c r="AC3" s="12">
        <v>311.75</v>
      </c>
      <c r="AD3" s="12">
        <v>112.75</v>
      </c>
      <c r="AE3" s="12">
        <v>83.75</v>
      </c>
      <c r="AF3" s="12">
        <v>97.75</v>
      </c>
      <c r="AG3" s="12">
        <v>21</v>
      </c>
      <c r="AH3" s="12">
        <v>37.75</v>
      </c>
      <c r="AI3" s="12">
        <v>30.75</v>
      </c>
      <c r="AJ3" s="12">
        <v>6.75</v>
      </c>
      <c r="AK3" s="12">
        <v>2.5</v>
      </c>
      <c r="AL3" s="12">
        <v>11</v>
      </c>
      <c r="AM3" s="12">
        <v>2</v>
      </c>
      <c r="AN3" s="12">
        <v>26.75</v>
      </c>
      <c r="AO3" s="12">
        <v>5.25</v>
      </c>
      <c r="AP3" s="12">
        <v>10.75</v>
      </c>
      <c r="AQ3" s="12">
        <v>23.75</v>
      </c>
      <c r="AR3" s="12">
        <v>16.5</v>
      </c>
      <c r="AS3" s="12">
        <v>3</v>
      </c>
      <c r="AT3" s="13">
        <v>2091.75</v>
      </c>
      <c r="AU3" s="14"/>
      <c r="AW3" s="9" t="s">
        <v>38</v>
      </c>
      <c r="AX3" s="24">
        <f>SUM(B3:Z27,AK3:AN27,B38:Z41,AK38:AN41,B46:Z46,AS3:AS27,AS38:AS41,AK46:AN46,AS46)</f>
        <v>43556.5</v>
      </c>
      <c r="AZ3" s="9" t="s">
        <v>39</v>
      </c>
      <c r="BA3" s="15">
        <f>SUM(AX12:AX18,AY12:BD12)</f>
        <v>120266</v>
      </c>
      <c r="BB3" s="16">
        <f>BA3/BE$19</f>
        <v>0.61469814797304378</v>
      </c>
    </row>
    <row r="4" spans="1:57">
      <c r="A4" s="1" t="s">
        <v>3</v>
      </c>
      <c r="B4" s="12">
        <v>72</v>
      </c>
      <c r="C4" s="12">
        <v>8.5</v>
      </c>
      <c r="D4" s="12">
        <v>77.25</v>
      </c>
      <c r="E4" s="12">
        <v>54.75</v>
      </c>
      <c r="F4" s="12">
        <v>552.25</v>
      </c>
      <c r="G4" s="12">
        <v>115</v>
      </c>
      <c r="H4" s="12">
        <v>138.75</v>
      </c>
      <c r="I4" s="12">
        <v>91.25</v>
      </c>
      <c r="J4" s="12">
        <v>149.75</v>
      </c>
      <c r="K4" s="12">
        <v>35.25</v>
      </c>
      <c r="L4" s="12">
        <v>103</v>
      </c>
      <c r="M4" s="12">
        <v>112.5</v>
      </c>
      <c r="N4" s="12">
        <v>36.5</v>
      </c>
      <c r="O4" s="12">
        <v>48.25</v>
      </c>
      <c r="P4" s="12">
        <v>32.5</v>
      </c>
      <c r="Q4" s="12">
        <v>16.75</v>
      </c>
      <c r="R4" s="12">
        <v>19.75</v>
      </c>
      <c r="S4" s="12">
        <v>38</v>
      </c>
      <c r="T4" s="12">
        <v>26</v>
      </c>
      <c r="U4" s="12">
        <v>13</v>
      </c>
      <c r="V4" s="12">
        <v>27.25</v>
      </c>
      <c r="W4" s="12">
        <v>12</v>
      </c>
      <c r="X4" s="12">
        <v>10.5</v>
      </c>
      <c r="Y4" s="12">
        <v>24</v>
      </c>
      <c r="Z4" s="12">
        <v>27.5</v>
      </c>
      <c r="AA4" s="12">
        <v>282.75</v>
      </c>
      <c r="AB4" s="12">
        <v>224.25</v>
      </c>
      <c r="AC4" s="12">
        <v>788.75</v>
      </c>
      <c r="AD4" s="12">
        <v>226</v>
      </c>
      <c r="AE4" s="12">
        <v>85</v>
      </c>
      <c r="AF4" s="12">
        <v>99.25</v>
      </c>
      <c r="AG4" s="12">
        <v>31</v>
      </c>
      <c r="AH4" s="12">
        <v>56.25</v>
      </c>
      <c r="AI4" s="12">
        <v>57</v>
      </c>
      <c r="AJ4" s="12">
        <v>20.5</v>
      </c>
      <c r="AK4" s="12">
        <v>8.5</v>
      </c>
      <c r="AL4" s="12">
        <v>12.5</v>
      </c>
      <c r="AM4" s="12">
        <v>3.5</v>
      </c>
      <c r="AN4" s="12">
        <v>40</v>
      </c>
      <c r="AO4" s="12">
        <v>15</v>
      </c>
      <c r="AP4" s="12">
        <v>17.75</v>
      </c>
      <c r="AQ4" s="12">
        <v>64</v>
      </c>
      <c r="AR4" s="12">
        <v>17.5</v>
      </c>
      <c r="AS4" s="12">
        <v>6.5</v>
      </c>
      <c r="AT4" s="13">
        <v>3898.25</v>
      </c>
      <c r="AU4" s="14"/>
      <c r="AW4" s="9" t="s">
        <v>40</v>
      </c>
      <c r="AX4" s="24">
        <f>SUM(AA28:AJ37, AA42:AJ45, AO28:AR37, AO42:AR45)</f>
        <v>61164.5</v>
      </c>
      <c r="AZ4" s="9" t="s">
        <v>41</v>
      </c>
      <c r="BA4" s="15">
        <f>SUM(AY13:BC18)</f>
        <v>69017.5</v>
      </c>
      <c r="BB4" s="16">
        <f>BA4/BE$19</f>
        <v>0.35275912916143837</v>
      </c>
    </row>
    <row r="5" spans="1:57">
      <c r="A5" s="1" t="s">
        <v>4</v>
      </c>
      <c r="B5" s="12">
        <v>69</v>
      </c>
      <c r="C5" s="12">
        <v>85</v>
      </c>
      <c r="D5" s="12">
        <v>9.75</v>
      </c>
      <c r="E5" s="12">
        <v>46.5</v>
      </c>
      <c r="F5" s="12">
        <v>511.75</v>
      </c>
      <c r="G5" s="12">
        <v>71.5</v>
      </c>
      <c r="H5" s="12">
        <v>67</v>
      </c>
      <c r="I5" s="12">
        <v>73.5</v>
      </c>
      <c r="J5" s="12">
        <v>104</v>
      </c>
      <c r="K5" s="12">
        <v>29</v>
      </c>
      <c r="L5" s="12">
        <v>46</v>
      </c>
      <c r="M5" s="12">
        <v>57</v>
      </c>
      <c r="N5" s="12">
        <v>13.5</v>
      </c>
      <c r="O5" s="12">
        <v>19.25</v>
      </c>
      <c r="P5" s="12">
        <v>13.75</v>
      </c>
      <c r="Q5" s="12">
        <v>8</v>
      </c>
      <c r="R5" s="12">
        <v>7.5</v>
      </c>
      <c r="S5" s="12">
        <v>24</v>
      </c>
      <c r="T5" s="12">
        <v>12</v>
      </c>
      <c r="U5" s="12">
        <v>8.25</v>
      </c>
      <c r="V5" s="12">
        <v>18.5</v>
      </c>
      <c r="W5" s="12">
        <v>10.25</v>
      </c>
      <c r="X5" s="12">
        <v>3.25</v>
      </c>
      <c r="Y5" s="12">
        <v>30</v>
      </c>
      <c r="Z5" s="12">
        <v>9.5</v>
      </c>
      <c r="AA5" s="12">
        <v>181.75</v>
      </c>
      <c r="AB5" s="12">
        <v>155.5</v>
      </c>
      <c r="AC5" s="12">
        <v>432</v>
      </c>
      <c r="AD5" s="12">
        <v>145.5</v>
      </c>
      <c r="AE5" s="12">
        <v>61.25</v>
      </c>
      <c r="AF5" s="12">
        <v>49.5</v>
      </c>
      <c r="AG5" s="12">
        <v>19</v>
      </c>
      <c r="AH5" s="12">
        <v>16</v>
      </c>
      <c r="AI5" s="12">
        <v>15</v>
      </c>
      <c r="AJ5" s="12">
        <v>3.5</v>
      </c>
      <c r="AK5" s="12">
        <v>7.25</v>
      </c>
      <c r="AL5" s="12">
        <v>5.75</v>
      </c>
      <c r="AM5" s="12">
        <v>0.5</v>
      </c>
      <c r="AN5" s="12">
        <v>8.75</v>
      </c>
      <c r="AO5" s="12">
        <v>4.25</v>
      </c>
      <c r="AP5" s="12">
        <v>5</v>
      </c>
      <c r="AQ5" s="12">
        <v>50.75</v>
      </c>
      <c r="AR5" s="12">
        <v>14.75</v>
      </c>
      <c r="AS5" s="12">
        <v>5.5</v>
      </c>
      <c r="AT5" s="13">
        <v>2529.25</v>
      </c>
      <c r="AU5" s="14"/>
      <c r="AW5" s="9" t="s">
        <v>42</v>
      </c>
      <c r="AX5" s="24">
        <f>SUM(AA3:AJ27,B28:Z37,AA38:AJ41,AK28:AN37, B42:Z45, AK42:AN45, AO3:AR27, AO38:AR41,AS28:AS37,AS42:AS45,AA46:AJ46,AO46:AR46)</f>
        <v>93731.5</v>
      </c>
    </row>
    <row r="6" spans="1:57">
      <c r="A6" s="1" t="s">
        <v>5</v>
      </c>
      <c r="B6" s="12">
        <v>63.5</v>
      </c>
      <c r="C6" s="12">
        <v>59</v>
      </c>
      <c r="D6" s="12">
        <v>44.25</v>
      </c>
      <c r="E6" s="12">
        <v>11.75</v>
      </c>
      <c r="F6" s="12">
        <v>181.25</v>
      </c>
      <c r="G6" s="12">
        <v>48.75</v>
      </c>
      <c r="H6" s="12">
        <v>63.5</v>
      </c>
      <c r="I6" s="12">
        <v>74</v>
      </c>
      <c r="J6" s="12">
        <v>82</v>
      </c>
      <c r="K6" s="12">
        <v>31.75</v>
      </c>
      <c r="L6" s="12">
        <v>48.75</v>
      </c>
      <c r="M6" s="12">
        <v>45.75</v>
      </c>
      <c r="N6" s="12">
        <v>18.5</v>
      </c>
      <c r="O6" s="12">
        <v>18.75</v>
      </c>
      <c r="P6" s="12">
        <v>16.5</v>
      </c>
      <c r="Q6" s="12">
        <v>10.25</v>
      </c>
      <c r="R6" s="12">
        <v>11</v>
      </c>
      <c r="S6" s="12">
        <v>28.75</v>
      </c>
      <c r="T6" s="12">
        <v>17.5</v>
      </c>
      <c r="U6" s="12">
        <v>13.25</v>
      </c>
      <c r="V6" s="12">
        <v>20.75</v>
      </c>
      <c r="W6" s="12">
        <v>9</v>
      </c>
      <c r="X6" s="12">
        <v>5.25</v>
      </c>
      <c r="Y6" s="12">
        <v>21</v>
      </c>
      <c r="Z6" s="12">
        <v>14.25</v>
      </c>
      <c r="AA6" s="12">
        <v>218.5</v>
      </c>
      <c r="AB6" s="12">
        <v>202.25</v>
      </c>
      <c r="AC6" s="12">
        <v>492.25</v>
      </c>
      <c r="AD6" s="12">
        <v>221.75</v>
      </c>
      <c r="AE6" s="12">
        <v>138</v>
      </c>
      <c r="AF6" s="12">
        <v>89.75</v>
      </c>
      <c r="AG6" s="12">
        <v>24.25</v>
      </c>
      <c r="AH6" s="12">
        <v>25.75</v>
      </c>
      <c r="AI6" s="12">
        <v>18</v>
      </c>
      <c r="AJ6" s="12">
        <v>5.25</v>
      </c>
      <c r="AK6" s="12">
        <v>7.25</v>
      </c>
      <c r="AL6" s="12">
        <v>9</v>
      </c>
      <c r="AM6" s="12">
        <v>1.75</v>
      </c>
      <c r="AN6" s="12">
        <v>12</v>
      </c>
      <c r="AO6" s="12">
        <v>5.25</v>
      </c>
      <c r="AP6" s="12">
        <v>5.25</v>
      </c>
      <c r="AQ6" s="12">
        <v>76</v>
      </c>
      <c r="AR6" s="12">
        <v>19.25</v>
      </c>
      <c r="AS6" s="12">
        <v>5.75</v>
      </c>
      <c r="AT6" s="13">
        <v>2536.25</v>
      </c>
      <c r="AU6" s="14"/>
      <c r="AX6" s="12"/>
    </row>
    <row r="7" spans="1:57">
      <c r="A7" s="1" t="s">
        <v>6</v>
      </c>
      <c r="B7" s="12">
        <v>270.75</v>
      </c>
      <c r="C7" s="12">
        <v>556</v>
      </c>
      <c r="D7" s="12">
        <v>528.25</v>
      </c>
      <c r="E7" s="12">
        <v>202.75</v>
      </c>
      <c r="F7" s="12">
        <v>32.75</v>
      </c>
      <c r="G7" s="12">
        <v>344.5</v>
      </c>
      <c r="H7" s="12">
        <v>354</v>
      </c>
      <c r="I7" s="12">
        <v>282.5</v>
      </c>
      <c r="J7" s="12">
        <v>322.75</v>
      </c>
      <c r="K7" s="12">
        <v>125.75</v>
      </c>
      <c r="L7" s="12">
        <v>218.5</v>
      </c>
      <c r="M7" s="12">
        <v>270.25</v>
      </c>
      <c r="N7" s="12">
        <v>111.25</v>
      </c>
      <c r="O7" s="12">
        <v>113.75</v>
      </c>
      <c r="P7" s="12">
        <v>86.75</v>
      </c>
      <c r="Q7" s="12">
        <v>49.5</v>
      </c>
      <c r="R7" s="12">
        <v>82.75</v>
      </c>
      <c r="S7" s="12">
        <v>288.75</v>
      </c>
      <c r="T7" s="12">
        <v>102.5</v>
      </c>
      <c r="U7" s="12">
        <v>128.75</v>
      </c>
      <c r="V7" s="12">
        <v>177.5</v>
      </c>
      <c r="W7" s="12">
        <v>125.75</v>
      </c>
      <c r="X7" s="12">
        <v>91</v>
      </c>
      <c r="Y7" s="12">
        <v>65</v>
      </c>
      <c r="Z7" s="12">
        <v>71.5</v>
      </c>
      <c r="AA7" s="12">
        <v>773.25</v>
      </c>
      <c r="AB7" s="12">
        <v>612.25</v>
      </c>
      <c r="AC7" s="12">
        <v>1545.25</v>
      </c>
      <c r="AD7" s="12">
        <v>634</v>
      </c>
      <c r="AE7" s="12">
        <v>305.5</v>
      </c>
      <c r="AF7" s="12">
        <v>257.5</v>
      </c>
      <c r="AG7" s="12">
        <v>117.5</v>
      </c>
      <c r="AH7" s="12">
        <v>83.75</v>
      </c>
      <c r="AI7" s="12">
        <v>134.25</v>
      </c>
      <c r="AJ7" s="12">
        <v>17.5</v>
      </c>
      <c r="AK7" s="12">
        <v>42.25</v>
      </c>
      <c r="AL7" s="12">
        <v>167.75</v>
      </c>
      <c r="AM7" s="12">
        <v>26.5</v>
      </c>
      <c r="AN7" s="12">
        <v>73.25</v>
      </c>
      <c r="AO7" s="12">
        <v>20</v>
      </c>
      <c r="AP7" s="12">
        <v>29.5</v>
      </c>
      <c r="AQ7" s="12">
        <v>182</v>
      </c>
      <c r="AR7" s="12">
        <v>154</v>
      </c>
      <c r="AS7" s="12">
        <v>48.75</v>
      </c>
      <c r="AT7" s="13">
        <v>10228.25</v>
      </c>
      <c r="AU7" s="14"/>
      <c r="AX7" s="12"/>
    </row>
    <row r="8" spans="1:57">
      <c r="A8" s="1" t="s">
        <v>7</v>
      </c>
      <c r="B8" s="12">
        <v>91.5</v>
      </c>
      <c r="C8" s="12">
        <v>105.75</v>
      </c>
      <c r="D8" s="12">
        <v>69.25</v>
      </c>
      <c r="E8" s="12">
        <v>46</v>
      </c>
      <c r="F8" s="12">
        <v>277.25</v>
      </c>
      <c r="G8" s="12">
        <v>14.25</v>
      </c>
      <c r="H8" s="12">
        <v>89</v>
      </c>
      <c r="I8" s="12">
        <v>124.25</v>
      </c>
      <c r="J8" s="12">
        <v>123</v>
      </c>
      <c r="K8" s="12">
        <v>35.25</v>
      </c>
      <c r="L8" s="12">
        <v>82.5</v>
      </c>
      <c r="M8" s="12">
        <v>86.75</v>
      </c>
      <c r="N8" s="12">
        <v>22.75</v>
      </c>
      <c r="O8" s="12">
        <v>39</v>
      </c>
      <c r="P8" s="12">
        <v>28</v>
      </c>
      <c r="Q8" s="12">
        <v>14.75</v>
      </c>
      <c r="R8" s="12">
        <v>13.25</v>
      </c>
      <c r="S8" s="12">
        <v>30.25</v>
      </c>
      <c r="T8" s="12">
        <v>17.75</v>
      </c>
      <c r="U8" s="12">
        <v>13.25</v>
      </c>
      <c r="V8" s="12">
        <v>20.5</v>
      </c>
      <c r="W8" s="12">
        <v>9</v>
      </c>
      <c r="X8" s="12">
        <v>4</v>
      </c>
      <c r="Y8" s="12">
        <v>13.25</v>
      </c>
      <c r="Z8" s="12">
        <v>42.75</v>
      </c>
      <c r="AA8" s="12">
        <v>202</v>
      </c>
      <c r="AB8" s="12">
        <v>153.75</v>
      </c>
      <c r="AC8" s="12">
        <v>424.75</v>
      </c>
      <c r="AD8" s="12">
        <v>249.75</v>
      </c>
      <c r="AE8" s="12">
        <v>168.75</v>
      </c>
      <c r="AF8" s="12">
        <v>122</v>
      </c>
      <c r="AG8" s="12">
        <v>25.5</v>
      </c>
      <c r="AH8" s="12">
        <v>27</v>
      </c>
      <c r="AI8" s="12">
        <v>15.25</v>
      </c>
      <c r="AJ8" s="12">
        <v>4</v>
      </c>
      <c r="AK8" s="12">
        <v>4.5</v>
      </c>
      <c r="AL8" s="12">
        <v>10.75</v>
      </c>
      <c r="AM8" s="12">
        <v>3.5</v>
      </c>
      <c r="AN8" s="12">
        <v>26.5</v>
      </c>
      <c r="AO8" s="12">
        <v>3.5</v>
      </c>
      <c r="AP8" s="12">
        <v>6</v>
      </c>
      <c r="AQ8" s="12">
        <v>58.75</v>
      </c>
      <c r="AR8" s="12">
        <v>13.5</v>
      </c>
      <c r="AS8" s="12">
        <v>8.5</v>
      </c>
      <c r="AT8" s="13">
        <v>2941.5</v>
      </c>
      <c r="AU8" s="14"/>
      <c r="AX8" s="15"/>
    </row>
    <row r="9" spans="1:57">
      <c r="A9" s="1" t="s">
        <v>8</v>
      </c>
      <c r="B9" s="12">
        <v>99.25</v>
      </c>
      <c r="C9" s="12">
        <v>145.25</v>
      </c>
      <c r="D9" s="12">
        <v>68.5</v>
      </c>
      <c r="E9" s="12">
        <v>55</v>
      </c>
      <c r="F9" s="12">
        <v>322</v>
      </c>
      <c r="G9" s="12">
        <v>101.25</v>
      </c>
      <c r="H9" s="12">
        <v>15.75</v>
      </c>
      <c r="I9" s="12">
        <v>96.5</v>
      </c>
      <c r="J9" s="12">
        <v>132.25</v>
      </c>
      <c r="K9" s="12">
        <v>32.75</v>
      </c>
      <c r="L9" s="12">
        <v>116.75</v>
      </c>
      <c r="M9" s="12">
        <v>147</v>
      </c>
      <c r="N9" s="12">
        <v>53.25</v>
      </c>
      <c r="O9" s="12">
        <v>73.25</v>
      </c>
      <c r="P9" s="12">
        <v>51.5</v>
      </c>
      <c r="Q9" s="12">
        <v>20.5</v>
      </c>
      <c r="R9" s="12">
        <v>19.5</v>
      </c>
      <c r="S9" s="12">
        <v>47</v>
      </c>
      <c r="T9" s="12">
        <v>46.75</v>
      </c>
      <c r="U9" s="12">
        <v>33.5</v>
      </c>
      <c r="V9" s="12">
        <v>48.25</v>
      </c>
      <c r="W9" s="12">
        <v>24.25</v>
      </c>
      <c r="X9" s="12">
        <v>16.75</v>
      </c>
      <c r="Y9" s="12">
        <v>56.75</v>
      </c>
      <c r="Z9" s="12">
        <v>58.25</v>
      </c>
      <c r="AA9" s="12">
        <v>354.25</v>
      </c>
      <c r="AB9" s="12">
        <v>320.25</v>
      </c>
      <c r="AC9" s="12">
        <v>792</v>
      </c>
      <c r="AD9" s="12">
        <v>421.75</v>
      </c>
      <c r="AE9" s="12">
        <v>252.5</v>
      </c>
      <c r="AF9" s="12">
        <v>177.75</v>
      </c>
      <c r="AG9" s="12">
        <v>37</v>
      </c>
      <c r="AH9" s="12">
        <v>54</v>
      </c>
      <c r="AI9" s="12">
        <v>40.5</v>
      </c>
      <c r="AJ9" s="12">
        <v>13.75</v>
      </c>
      <c r="AK9" s="12">
        <v>11.25</v>
      </c>
      <c r="AL9" s="12">
        <v>14.75</v>
      </c>
      <c r="AM9" s="12">
        <v>12</v>
      </c>
      <c r="AN9" s="12">
        <v>85.25</v>
      </c>
      <c r="AO9" s="12">
        <v>7.5</v>
      </c>
      <c r="AP9" s="12">
        <v>12</v>
      </c>
      <c r="AQ9" s="12">
        <v>91.75</v>
      </c>
      <c r="AR9" s="12">
        <v>28.25</v>
      </c>
      <c r="AS9" s="12">
        <v>10</v>
      </c>
      <c r="AT9" s="13">
        <v>4618.25</v>
      </c>
      <c r="AU9" s="14"/>
      <c r="AX9" s="15"/>
    </row>
    <row r="10" spans="1:57">
      <c r="A10" s="1">
        <v>19</v>
      </c>
      <c r="B10" s="12">
        <v>58.5</v>
      </c>
      <c r="C10" s="12">
        <v>85</v>
      </c>
      <c r="D10" s="12">
        <v>68.75</v>
      </c>
      <c r="E10" s="12">
        <v>72.5</v>
      </c>
      <c r="F10" s="12">
        <v>260.5</v>
      </c>
      <c r="G10" s="12">
        <v>138.25</v>
      </c>
      <c r="H10" s="12">
        <v>100.75</v>
      </c>
      <c r="I10" s="12">
        <v>12.5</v>
      </c>
      <c r="J10" s="12">
        <v>24.75</v>
      </c>
      <c r="K10" s="12">
        <v>12</v>
      </c>
      <c r="L10" s="12">
        <v>76</v>
      </c>
      <c r="M10" s="12">
        <v>110</v>
      </c>
      <c r="N10" s="12">
        <v>48.5</v>
      </c>
      <c r="O10" s="12">
        <v>60</v>
      </c>
      <c r="P10" s="12">
        <v>53</v>
      </c>
      <c r="Q10" s="12">
        <v>26.5</v>
      </c>
      <c r="R10" s="12">
        <v>20</v>
      </c>
      <c r="S10" s="12">
        <v>47.25</v>
      </c>
      <c r="T10" s="12">
        <v>28.25</v>
      </c>
      <c r="U10" s="12">
        <v>41.75</v>
      </c>
      <c r="V10" s="12">
        <v>50.5</v>
      </c>
      <c r="W10" s="12">
        <v>19.5</v>
      </c>
      <c r="X10" s="12">
        <v>20</v>
      </c>
      <c r="Y10" s="12">
        <v>84.5</v>
      </c>
      <c r="Z10" s="12">
        <v>47.5</v>
      </c>
      <c r="AA10" s="12">
        <v>255</v>
      </c>
      <c r="AB10" s="12">
        <v>243.25</v>
      </c>
      <c r="AC10" s="12">
        <v>583.5</v>
      </c>
      <c r="AD10" s="12">
        <v>327.75</v>
      </c>
      <c r="AE10" s="12">
        <v>217.5</v>
      </c>
      <c r="AF10" s="12">
        <v>159.5</v>
      </c>
      <c r="AG10" s="12">
        <v>42.5</v>
      </c>
      <c r="AH10" s="12">
        <v>37.75</v>
      </c>
      <c r="AI10" s="12">
        <v>32.75</v>
      </c>
      <c r="AJ10" s="12">
        <v>8.5</v>
      </c>
      <c r="AK10" s="12">
        <v>13.5</v>
      </c>
      <c r="AL10" s="12">
        <v>24.25</v>
      </c>
      <c r="AM10" s="12">
        <v>13.75</v>
      </c>
      <c r="AN10" s="12">
        <v>48.25</v>
      </c>
      <c r="AO10" s="12">
        <v>5.75</v>
      </c>
      <c r="AP10" s="12">
        <v>8.75</v>
      </c>
      <c r="AQ10" s="12">
        <v>49.75</v>
      </c>
      <c r="AR10" s="12">
        <v>28.5</v>
      </c>
      <c r="AS10" s="12">
        <v>8.75</v>
      </c>
      <c r="AT10" s="13">
        <v>3676</v>
      </c>
      <c r="AU10" s="14"/>
      <c r="AW10" s="17"/>
      <c r="AX10" s="15"/>
      <c r="BD10" s="11"/>
    </row>
    <row r="11" spans="1:57">
      <c r="A11" s="1">
        <v>12</v>
      </c>
      <c r="B11" s="12">
        <v>69.5</v>
      </c>
      <c r="C11" s="12">
        <v>131.25</v>
      </c>
      <c r="D11" s="12">
        <v>100.75</v>
      </c>
      <c r="E11" s="12">
        <v>84.5</v>
      </c>
      <c r="F11" s="12">
        <v>275.5</v>
      </c>
      <c r="G11" s="12">
        <v>119.75</v>
      </c>
      <c r="H11" s="12">
        <v>116</v>
      </c>
      <c r="I11" s="12">
        <v>27.5</v>
      </c>
      <c r="J11" s="12">
        <v>16.25</v>
      </c>
      <c r="K11" s="12">
        <v>15.5</v>
      </c>
      <c r="L11" s="12">
        <v>98.75</v>
      </c>
      <c r="M11" s="12">
        <v>157.5</v>
      </c>
      <c r="N11" s="12">
        <v>78.75</v>
      </c>
      <c r="O11" s="12">
        <v>114.75</v>
      </c>
      <c r="P11" s="12">
        <v>77.25</v>
      </c>
      <c r="Q11" s="12">
        <v>39.25</v>
      </c>
      <c r="R11" s="12">
        <v>41</v>
      </c>
      <c r="S11" s="12">
        <v>81</v>
      </c>
      <c r="T11" s="12">
        <v>71</v>
      </c>
      <c r="U11" s="12">
        <v>46.75</v>
      </c>
      <c r="V11" s="12">
        <v>69.75</v>
      </c>
      <c r="W11" s="12">
        <v>33.5</v>
      </c>
      <c r="X11" s="12">
        <v>22.25</v>
      </c>
      <c r="Y11" s="12">
        <v>75.25</v>
      </c>
      <c r="Z11" s="12">
        <v>72.5</v>
      </c>
      <c r="AA11" s="12">
        <v>278.25</v>
      </c>
      <c r="AB11" s="12">
        <v>269</v>
      </c>
      <c r="AC11" s="12">
        <v>720</v>
      </c>
      <c r="AD11" s="12">
        <v>296.25</v>
      </c>
      <c r="AE11" s="12">
        <v>158</v>
      </c>
      <c r="AF11" s="12">
        <v>115.5</v>
      </c>
      <c r="AG11" s="12">
        <v>44.75</v>
      </c>
      <c r="AH11" s="12">
        <v>61.75</v>
      </c>
      <c r="AI11" s="12">
        <v>51.5</v>
      </c>
      <c r="AJ11" s="12">
        <v>20.25</v>
      </c>
      <c r="AK11" s="12">
        <v>9.5</v>
      </c>
      <c r="AL11" s="12">
        <v>27.75</v>
      </c>
      <c r="AM11" s="12">
        <v>17.25</v>
      </c>
      <c r="AN11" s="12">
        <v>62.25</v>
      </c>
      <c r="AO11" s="12">
        <v>9.5</v>
      </c>
      <c r="AP11" s="12">
        <v>17.75</v>
      </c>
      <c r="AQ11" s="12">
        <v>67</v>
      </c>
      <c r="AR11" s="12">
        <v>40</v>
      </c>
      <c r="AS11" s="12">
        <v>10.5</v>
      </c>
      <c r="AT11" s="13">
        <v>4312.5</v>
      </c>
      <c r="AU11" s="14"/>
      <c r="AW11" s="18"/>
      <c r="AX11" s="15" t="s">
        <v>43</v>
      </c>
      <c r="AY11" s="15" t="s">
        <v>44</v>
      </c>
      <c r="AZ11" s="15" t="s">
        <v>45</v>
      </c>
      <c r="BA11" s="15" t="s">
        <v>46</v>
      </c>
      <c r="BB11" s="15" t="s">
        <v>47</v>
      </c>
      <c r="BC11" s="15" t="s">
        <v>48</v>
      </c>
      <c r="BD11" s="14" t="s">
        <v>57</v>
      </c>
      <c r="BE11" s="9" t="s">
        <v>37</v>
      </c>
    </row>
    <row r="12" spans="1:57">
      <c r="A12" s="1" t="s">
        <v>9</v>
      </c>
      <c r="B12" s="12">
        <v>19.75</v>
      </c>
      <c r="C12" s="12">
        <v>37.5</v>
      </c>
      <c r="D12" s="12">
        <v>25.75</v>
      </c>
      <c r="E12" s="12">
        <v>31.25</v>
      </c>
      <c r="F12" s="12">
        <v>113</v>
      </c>
      <c r="G12" s="12">
        <v>40.25</v>
      </c>
      <c r="H12" s="12">
        <v>35.5</v>
      </c>
      <c r="I12" s="12">
        <v>18.25</v>
      </c>
      <c r="J12" s="12">
        <v>19.75</v>
      </c>
      <c r="K12" s="12">
        <v>6</v>
      </c>
      <c r="L12" s="12">
        <v>90.25</v>
      </c>
      <c r="M12" s="12">
        <v>165</v>
      </c>
      <c r="N12" s="12">
        <v>129.25</v>
      </c>
      <c r="O12" s="12">
        <v>148.75</v>
      </c>
      <c r="P12" s="12">
        <v>54.25</v>
      </c>
      <c r="Q12" s="12">
        <v>33.25</v>
      </c>
      <c r="R12" s="12">
        <v>43.75</v>
      </c>
      <c r="S12" s="12">
        <v>73</v>
      </c>
      <c r="T12" s="12">
        <v>12.5</v>
      </c>
      <c r="U12" s="12">
        <v>10.25</v>
      </c>
      <c r="V12" s="12">
        <v>11.75</v>
      </c>
      <c r="W12" s="12">
        <v>7.75</v>
      </c>
      <c r="X12" s="12">
        <v>5</v>
      </c>
      <c r="Y12" s="12">
        <v>11.75</v>
      </c>
      <c r="Z12" s="12">
        <v>28.75</v>
      </c>
      <c r="AA12" s="12">
        <v>231.5</v>
      </c>
      <c r="AB12" s="12">
        <v>224.5</v>
      </c>
      <c r="AC12" s="12">
        <v>581</v>
      </c>
      <c r="AD12" s="12">
        <v>229.25</v>
      </c>
      <c r="AE12" s="12">
        <v>127.5</v>
      </c>
      <c r="AF12" s="12">
        <v>89.5</v>
      </c>
      <c r="AG12" s="12">
        <v>24.75</v>
      </c>
      <c r="AH12" s="12">
        <v>44.75</v>
      </c>
      <c r="AI12" s="12">
        <v>34.75</v>
      </c>
      <c r="AJ12" s="12">
        <v>1.75</v>
      </c>
      <c r="AK12" s="12">
        <v>56.5</v>
      </c>
      <c r="AL12" s="12">
        <v>68.5</v>
      </c>
      <c r="AM12" s="12">
        <v>2.25</v>
      </c>
      <c r="AN12" s="12">
        <v>12</v>
      </c>
      <c r="AO12" s="12">
        <v>3.25</v>
      </c>
      <c r="AP12" s="12">
        <v>6.5</v>
      </c>
      <c r="AQ12" s="12">
        <v>26.25</v>
      </c>
      <c r="AR12" s="12">
        <v>7.25</v>
      </c>
      <c r="AS12" s="12">
        <v>34.75</v>
      </c>
      <c r="AT12" s="13">
        <v>2978.75</v>
      </c>
      <c r="AU12" s="14"/>
      <c r="AW12" s="17" t="s">
        <v>43</v>
      </c>
      <c r="AX12" s="15">
        <f>SUM(AA28:AD31)</f>
        <v>2631.75</v>
      </c>
      <c r="AY12" s="15">
        <f>SUM(Z28:Z31,H28:K31)</f>
        <v>8760.5</v>
      </c>
      <c r="AZ12" s="15">
        <f>SUM(AE28:AJ31)</f>
        <v>18415.25</v>
      </c>
      <c r="BA12" s="15">
        <f>SUM(B28:G31)</f>
        <v>8973.75</v>
      </c>
      <c r="BB12" s="15">
        <f>SUM(AM28:AN31,T28:Y31)</f>
        <v>8112.25</v>
      </c>
      <c r="BC12" s="15">
        <f>SUM(AK28:AL31,L28:S31)</f>
        <v>10259</v>
      </c>
      <c r="BD12" s="14">
        <f>SUM(AO28:AR31)</f>
        <v>5471.25</v>
      </c>
      <c r="BE12" s="9">
        <f t="shared" ref="BE12:BE19" si="0">SUM(AX12:BD12)</f>
        <v>62623.75</v>
      </c>
    </row>
    <row r="13" spans="1:57">
      <c r="A13" s="1" t="s">
        <v>10</v>
      </c>
      <c r="B13" s="12">
        <v>73.5</v>
      </c>
      <c r="C13" s="12">
        <v>95.75</v>
      </c>
      <c r="D13" s="12">
        <v>46.5</v>
      </c>
      <c r="E13" s="12">
        <v>44.75</v>
      </c>
      <c r="F13" s="12">
        <v>234.75</v>
      </c>
      <c r="G13" s="12">
        <v>87.5</v>
      </c>
      <c r="H13" s="12">
        <v>108.25</v>
      </c>
      <c r="I13" s="12">
        <v>76.5</v>
      </c>
      <c r="J13" s="12">
        <v>102.25</v>
      </c>
      <c r="K13" s="12">
        <v>72.5</v>
      </c>
      <c r="L13" s="12">
        <v>24.5</v>
      </c>
      <c r="M13" s="12">
        <v>187</v>
      </c>
      <c r="N13" s="12">
        <v>133</v>
      </c>
      <c r="O13" s="12">
        <v>244.25</v>
      </c>
      <c r="P13" s="12">
        <v>150</v>
      </c>
      <c r="Q13" s="12">
        <v>71</v>
      </c>
      <c r="R13" s="12">
        <v>47.25</v>
      </c>
      <c r="S13" s="12">
        <v>81</v>
      </c>
      <c r="T13" s="12">
        <v>30.75</v>
      </c>
      <c r="U13" s="12">
        <v>19.5</v>
      </c>
      <c r="V13" s="12">
        <v>38.5</v>
      </c>
      <c r="W13" s="12">
        <v>17</v>
      </c>
      <c r="X13" s="12">
        <v>12.5</v>
      </c>
      <c r="Y13" s="12">
        <v>37</v>
      </c>
      <c r="Z13" s="12">
        <v>89.25</v>
      </c>
      <c r="AA13" s="12">
        <v>292.75</v>
      </c>
      <c r="AB13" s="12">
        <v>265.25</v>
      </c>
      <c r="AC13" s="12">
        <v>788</v>
      </c>
      <c r="AD13" s="12">
        <v>327.25</v>
      </c>
      <c r="AE13" s="12">
        <v>153.75</v>
      </c>
      <c r="AF13" s="12">
        <v>142.25</v>
      </c>
      <c r="AG13" s="12">
        <v>38.75</v>
      </c>
      <c r="AH13" s="12">
        <v>69.25</v>
      </c>
      <c r="AI13" s="12">
        <v>46</v>
      </c>
      <c r="AJ13" s="12">
        <v>11.5</v>
      </c>
      <c r="AK13" s="12">
        <v>48</v>
      </c>
      <c r="AL13" s="12">
        <v>84</v>
      </c>
      <c r="AM13" s="12">
        <v>5.25</v>
      </c>
      <c r="AN13" s="12">
        <v>51.75</v>
      </c>
      <c r="AO13" s="12">
        <v>9</v>
      </c>
      <c r="AP13" s="12">
        <v>14.5</v>
      </c>
      <c r="AQ13" s="12">
        <v>45.25</v>
      </c>
      <c r="AR13" s="12">
        <v>19.5</v>
      </c>
      <c r="AS13" s="12">
        <v>48.75</v>
      </c>
      <c r="AT13" s="13">
        <v>4585.5</v>
      </c>
      <c r="AU13" s="14"/>
      <c r="AW13" s="17" t="s">
        <v>44</v>
      </c>
      <c r="AX13" s="15">
        <f>SUM(AA27:AD27,AA9:AD12)</f>
        <v>8310.75</v>
      </c>
      <c r="AY13" s="15">
        <f>SUM(Z27,Z9:Z12,H9:K12,H27:K27)</f>
        <v>1090.5</v>
      </c>
      <c r="AZ13" s="15">
        <f>SUM(AE9:AJ12,AE27:AJ27)</f>
        <v>2241.5</v>
      </c>
      <c r="BA13" s="15">
        <f>SUM(B9:G12,B27:G27)</f>
        <v>2711</v>
      </c>
      <c r="BB13" s="15">
        <f>SUM(T9:Y12,AM9:AN12,T27:Y27,AM27:AN27)</f>
        <v>1171.5</v>
      </c>
      <c r="BC13" s="15">
        <f>SUM(L9:S12,AK9:AL12,L27:S27,AK27:AL27)</f>
        <v>2927.25</v>
      </c>
      <c r="BD13" s="14">
        <f>SUM(AO9:AR12,AO27:AR27)</f>
        <v>487.75</v>
      </c>
      <c r="BE13" s="9">
        <f t="shared" si="0"/>
        <v>18940.25</v>
      </c>
    </row>
    <row r="14" spans="1:57">
      <c r="A14" s="1" t="s">
        <v>11</v>
      </c>
      <c r="B14" s="12">
        <v>54.5</v>
      </c>
      <c r="C14" s="12">
        <v>112</v>
      </c>
      <c r="D14" s="12">
        <v>57.5</v>
      </c>
      <c r="E14" s="12">
        <v>47.75</v>
      </c>
      <c r="F14" s="12">
        <v>236</v>
      </c>
      <c r="G14" s="12">
        <v>73</v>
      </c>
      <c r="H14" s="12">
        <v>131</v>
      </c>
      <c r="I14" s="12">
        <v>110.75</v>
      </c>
      <c r="J14" s="12">
        <v>186</v>
      </c>
      <c r="K14" s="12">
        <v>148.5</v>
      </c>
      <c r="L14" s="12">
        <v>171.5</v>
      </c>
      <c r="M14" s="12">
        <v>22.25</v>
      </c>
      <c r="N14" s="12">
        <v>140</v>
      </c>
      <c r="O14" s="12">
        <v>202.5</v>
      </c>
      <c r="P14" s="12">
        <v>151</v>
      </c>
      <c r="Q14" s="12">
        <v>86.75</v>
      </c>
      <c r="R14" s="12">
        <v>115.5</v>
      </c>
      <c r="S14" s="12">
        <v>187.5</v>
      </c>
      <c r="T14" s="12">
        <v>67</v>
      </c>
      <c r="U14" s="12">
        <v>43.5</v>
      </c>
      <c r="V14" s="12">
        <v>47.5</v>
      </c>
      <c r="W14" s="12">
        <v>28.75</v>
      </c>
      <c r="X14" s="12">
        <v>21.25</v>
      </c>
      <c r="Y14" s="12">
        <v>41</v>
      </c>
      <c r="Z14" s="12">
        <v>78.25</v>
      </c>
      <c r="AA14" s="12">
        <v>299.75</v>
      </c>
      <c r="AB14" s="12">
        <v>182.75</v>
      </c>
      <c r="AC14" s="12">
        <v>507.75</v>
      </c>
      <c r="AD14" s="12">
        <v>207.75</v>
      </c>
      <c r="AE14" s="12">
        <v>83.75</v>
      </c>
      <c r="AF14" s="12">
        <v>87</v>
      </c>
      <c r="AG14" s="12">
        <v>60.25</v>
      </c>
      <c r="AH14" s="12">
        <v>69</v>
      </c>
      <c r="AI14" s="12">
        <v>137.5</v>
      </c>
      <c r="AJ14" s="12">
        <v>17.75</v>
      </c>
      <c r="AK14" s="12">
        <v>54.75</v>
      </c>
      <c r="AL14" s="12">
        <v>151.5</v>
      </c>
      <c r="AM14" s="12">
        <v>18</v>
      </c>
      <c r="AN14" s="12">
        <v>92.25</v>
      </c>
      <c r="AO14" s="12">
        <v>13</v>
      </c>
      <c r="AP14" s="12">
        <v>17.25</v>
      </c>
      <c r="AQ14" s="12">
        <v>46.25</v>
      </c>
      <c r="AR14" s="12">
        <v>40</v>
      </c>
      <c r="AS14" s="12">
        <v>73.75</v>
      </c>
      <c r="AT14" s="13">
        <v>4721.25</v>
      </c>
      <c r="AU14" s="14"/>
      <c r="AW14" s="17" t="s">
        <v>45</v>
      </c>
      <c r="AX14" s="15">
        <f>SUM(AA32:AD37)</f>
        <v>17934.5</v>
      </c>
      <c r="AY14" s="15">
        <f>SUM(H32:K37,Z32:Z37)</f>
        <v>2236</v>
      </c>
      <c r="AZ14" s="15">
        <f>SUM(AE32:AJ37)</f>
        <v>6027.25</v>
      </c>
      <c r="BA14" s="15">
        <f>SUM(B32:G37)</f>
        <v>2340</v>
      </c>
      <c r="BB14" s="15">
        <f>SUM(T32:Y37,AM32:AN37)</f>
        <v>1302.75</v>
      </c>
      <c r="BC14" s="15">
        <f>SUM(L32:S37,AK32:AL37)</f>
        <v>2011.75</v>
      </c>
      <c r="BD14" s="14">
        <f>SUM(AO32:AR37)</f>
        <v>2476.5</v>
      </c>
      <c r="BE14" s="9">
        <f t="shared" si="0"/>
        <v>34328.75</v>
      </c>
    </row>
    <row r="15" spans="1:57">
      <c r="A15" s="1" t="s">
        <v>12</v>
      </c>
      <c r="B15" s="12">
        <v>23</v>
      </c>
      <c r="C15" s="12">
        <v>33.75</v>
      </c>
      <c r="D15" s="12">
        <v>15.75</v>
      </c>
      <c r="E15" s="12">
        <v>23</v>
      </c>
      <c r="F15" s="12">
        <v>107</v>
      </c>
      <c r="G15" s="12">
        <v>29.5</v>
      </c>
      <c r="H15" s="12">
        <v>49.5</v>
      </c>
      <c r="I15" s="12">
        <v>62.25</v>
      </c>
      <c r="J15" s="12">
        <v>90.75</v>
      </c>
      <c r="K15" s="12">
        <v>130.25</v>
      </c>
      <c r="L15" s="12">
        <v>141.25</v>
      </c>
      <c r="M15" s="12">
        <v>141</v>
      </c>
      <c r="N15" s="12">
        <v>10</v>
      </c>
      <c r="O15" s="12">
        <v>107</v>
      </c>
      <c r="P15" s="12">
        <v>89</v>
      </c>
      <c r="Q15" s="12">
        <v>43.75</v>
      </c>
      <c r="R15" s="12">
        <v>36.75</v>
      </c>
      <c r="S15" s="12">
        <v>47.25</v>
      </c>
      <c r="T15" s="12">
        <v>17</v>
      </c>
      <c r="U15" s="12">
        <v>7.25</v>
      </c>
      <c r="V15" s="12">
        <v>14</v>
      </c>
      <c r="W15" s="12">
        <v>3</v>
      </c>
      <c r="X15" s="12">
        <v>5.25</v>
      </c>
      <c r="Y15" s="12">
        <v>14</v>
      </c>
      <c r="Z15" s="12">
        <v>27.5</v>
      </c>
      <c r="AA15" s="12">
        <v>168.25</v>
      </c>
      <c r="AB15" s="12">
        <v>136.75</v>
      </c>
      <c r="AC15" s="12">
        <v>464.25</v>
      </c>
      <c r="AD15" s="12">
        <v>137.75</v>
      </c>
      <c r="AE15" s="12">
        <v>57.25</v>
      </c>
      <c r="AF15" s="12">
        <v>52.5</v>
      </c>
      <c r="AG15" s="12">
        <v>20</v>
      </c>
      <c r="AH15" s="12">
        <v>27.25</v>
      </c>
      <c r="AI15" s="12">
        <v>28</v>
      </c>
      <c r="AJ15" s="12">
        <v>4.5</v>
      </c>
      <c r="AK15" s="12">
        <v>29.75</v>
      </c>
      <c r="AL15" s="12">
        <v>41.25</v>
      </c>
      <c r="AM15" s="12">
        <v>3.75</v>
      </c>
      <c r="AN15" s="12">
        <v>29.25</v>
      </c>
      <c r="AO15" s="12">
        <v>6.5</v>
      </c>
      <c r="AP15" s="12">
        <v>7.5</v>
      </c>
      <c r="AQ15" s="12">
        <v>34.25</v>
      </c>
      <c r="AR15" s="12">
        <v>10.25</v>
      </c>
      <c r="AS15" s="12">
        <v>35.75</v>
      </c>
      <c r="AT15" s="13">
        <v>2563.5</v>
      </c>
      <c r="AU15" s="14"/>
      <c r="AW15" s="17" t="s">
        <v>46</v>
      </c>
      <c r="AX15" s="15">
        <f>SUM(AA3:AD8)</f>
        <v>8801.5</v>
      </c>
      <c r="AY15" s="15">
        <f>SUM(H3:K8,Z3:Z8)</f>
        <v>2790</v>
      </c>
      <c r="AZ15" s="15">
        <f>SUM(AE3:AJ8)</f>
        <v>2370.5</v>
      </c>
      <c r="BA15" s="15">
        <f>SUM(B3:G8)</f>
        <v>5152.25</v>
      </c>
      <c r="BB15" s="15">
        <f>SUM(T3:Y8,AM3:AN8)</f>
        <v>1352.25</v>
      </c>
      <c r="BC15" s="15">
        <f>SUM(L3:S8,AK3:AL8)</f>
        <v>2862.5</v>
      </c>
      <c r="BD15" s="14">
        <f>SUM(AO3:AR8)</f>
        <v>818.25</v>
      </c>
      <c r="BE15" s="9">
        <f t="shared" si="0"/>
        <v>24147.25</v>
      </c>
    </row>
    <row r="16" spans="1:57">
      <c r="A16" s="1" t="s">
        <v>13</v>
      </c>
      <c r="B16" s="12">
        <v>25</v>
      </c>
      <c r="C16" s="12">
        <v>39.5</v>
      </c>
      <c r="D16" s="12">
        <v>21.75</v>
      </c>
      <c r="E16" s="12">
        <v>17.75</v>
      </c>
      <c r="F16" s="12">
        <v>123</v>
      </c>
      <c r="G16" s="12">
        <v>38.25</v>
      </c>
      <c r="H16" s="12">
        <v>76.75</v>
      </c>
      <c r="I16" s="12">
        <v>83.25</v>
      </c>
      <c r="J16" s="12">
        <v>128</v>
      </c>
      <c r="K16" s="12">
        <v>132</v>
      </c>
      <c r="L16" s="12">
        <v>250.5</v>
      </c>
      <c r="M16" s="12">
        <v>213.25</v>
      </c>
      <c r="N16" s="12">
        <v>107.25</v>
      </c>
      <c r="O16" s="12">
        <v>8.75</v>
      </c>
      <c r="P16" s="12">
        <v>147.25</v>
      </c>
      <c r="Q16" s="12">
        <v>86.25</v>
      </c>
      <c r="R16" s="12">
        <v>105</v>
      </c>
      <c r="S16" s="12">
        <v>114.5</v>
      </c>
      <c r="T16" s="12">
        <v>16.25</v>
      </c>
      <c r="U16" s="12">
        <v>7.25</v>
      </c>
      <c r="V16" s="12">
        <v>6.25</v>
      </c>
      <c r="W16" s="12">
        <v>5.75</v>
      </c>
      <c r="X16" s="12">
        <v>3.25</v>
      </c>
      <c r="Y16" s="12">
        <v>11</v>
      </c>
      <c r="Z16" s="12">
        <v>37.25</v>
      </c>
      <c r="AA16" s="12">
        <v>171.25</v>
      </c>
      <c r="AB16" s="12">
        <v>157</v>
      </c>
      <c r="AC16" s="12">
        <v>488.75</v>
      </c>
      <c r="AD16" s="12">
        <v>115.75</v>
      </c>
      <c r="AE16" s="12">
        <v>49.5</v>
      </c>
      <c r="AF16" s="12">
        <v>45</v>
      </c>
      <c r="AG16" s="12">
        <v>16</v>
      </c>
      <c r="AH16" s="12">
        <v>39</v>
      </c>
      <c r="AI16" s="12">
        <v>31.25</v>
      </c>
      <c r="AJ16" s="12">
        <v>11</v>
      </c>
      <c r="AK16" s="12">
        <v>55.75</v>
      </c>
      <c r="AL16" s="12">
        <v>98.25</v>
      </c>
      <c r="AM16" s="12">
        <v>2.75</v>
      </c>
      <c r="AN16" s="12">
        <v>21.25</v>
      </c>
      <c r="AO16" s="12">
        <v>7</v>
      </c>
      <c r="AP16" s="12">
        <v>6.25</v>
      </c>
      <c r="AQ16" s="12">
        <v>13.75</v>
      </c>
      <c r="AR16" s="12">
        <v>8.75</v>
      </c>
      <c r="AS16" s="12">
        <v>95</v>
      </c>
      <c r="AT16" s="13">
        <v>3238.25</v>
      </c>
      <c r="AU16" s="14"/>
      <c r="AW16" s="17" t="s">
        <v>47</v>
      </c>
      <c r="AX16" s="15">
        <f>SUM(AA21:AD26,AA40:AD41)</f>
        <v>7804.25</v>
      </c>
      <c r="AY16" s="15">
        <f>SUM(H21:K26,H40:K41,Z21:Z26,Z40:Z41)</f>
        <v>1249.25</v>
      </c>
      <c r="AZ16" s="15">
        <f>SUM(AE21:AJ26,AE40:AJ41)</f>
        <v>1366</v>
      </c>
      <c r="BA16" s="15">
        <f>SUM(B21:G26,B40:G41)</f>
        <v>1366.25</v>
      </c>
      <c r="BB16" s="15">
        <f>SUM(T21:Y26,T40:Y41,AM21:AN26,AM40:AN41)</f>
        <v>3373</v>
      </c>
      <c r="BC16" s="15">
        <f>SUM(L21:S26,L40:S41,AK21:AL26,AK40:AL41)</f>
        <v>1150.25</v>
      </c>
      <c r="BD16" s="14">
        <f>SUM(AO21:AR26,AO40:AR41)</f>
        <v>908</v>
      </c>
      <c r="BE16" s="9">
        <f t="shared" si="0"/>
        <v>17217</v>
      </c>
    </row>
    <row r="17" spans="1:57">
      <c r="A17" s="1" t="s">
        <v>14</v>
      </c>
      <c r="B17" s="12">
        <v>30.5</v>
      </c>
      <c r="C17" s="12">
        <v>35</v>
      </c>
      <c r="D17" s="12">
        <v>12.5</v>
      </c>
      <c r="E17" s="12">
        <v>15</v>
      </c>
      <c r="F17" s="12">
        <v>82</v>
      </c>
      <c r="G17" s="12">
        <v>27.75</v>
      </c>
      <c r="H17" s="12">
        <v>49.75</v>
      </c>
      <c r="I17" s="12">
        <v>52.75</v>
      </c>
      <c r="J17" s="12">
        <v>77.5</v>
      </c>
      <c r="K17" s="12">
        <v>56.5</v>
      </c>
      <c r="L17" s="12">
        <v>147.5</v>
      </c>
      <c r="M17" s="12">
        <v>149.75</v>
      </c>
      <c r="N17" s="12">
        <v>88</v>
      </c>
      <c r="O17" s="12">
        <v>154.75</v>
      </c>
      <c r="P17" s="12">
        <v>12</v>
      </c>
      <c r="Q17" s="12">
        <v>80.75</v>
      </c>
      <c r="R17" s="12">
        <v>93</v>
      </c>
      <c r="S17" s="12">
        <v>130.75</v>
      </c>
      <c r="T17" s="12">
        <v>15.25</v>
      </c>
      <c r="U17" s="12">
        <v>8</v>
      </c>
      <c r="V17" s="12">
        <v>12.75</v>
      </c>
      <c r="W17" s="12">
        <v>6</v>
      </c>
      <c r="X17" s="12">
        <v>2.75</v>
      </c>
      <c r="Y17" s="12">
        <v>12</v>
      </c>
      <c r="Z17" s="12">
        <v>23.25</v>
      </c>
      <c r="AA17" s="12">
        <v>131.25</v>
      </c>
      <c r="AB17" s="12">
        <v>84.75</v>
      </c>
      <c r="AC17" s="12">
        <v>296</v>
      </c>
      <c r="AD17" s="12">
        <v>84.5</v>
      </c>
      <c r="AE17" s="12">
        <v>35.75</v>
      </c>
      <c r="AF17" s="12">
        <v>35.75</v>
      </c>
      <c r="AG17" s="12">
        <v>11.75</v>
      </c>
      <c r="AH17" s="12">
        <v>19</v>
      </c>
      <c r="AI17" s="12">
        <v>20</v>
      </c>
      <c r="AJ17" s="12">
        <v>4</v>
      </c>
      <c r="AK17" s="12">
        <v>19.75</v>
      </c>
      <c r="AL17" s="12">
        <v>29.75</v>
      </c>
      <c r="AM17" s="12">
        <v>4.75</v>
      </c>
      <c r="AN17" s="12">
        <v>24.25</v>
      </c>
      <c r="AO17" s="12">
        <v>3.75</v>
      </c>
      <c r="AP17" s="12">
        <v>6.75</v>
      </c>
      <c r="AQ17" s="12">
        <v>16.25</v>
      </c>
      <c r="AR17" s="12">
        <v>6.5</v>
      </c>
      <c r="AS17" s="12">
        <v>36.75</v>
      </c>
      <c r="AT17" s="13">
        <v>2247</v>
      </c>
      <c r="AU17" s="14"/>
      <c r="AW17" s="1" t="s">
        <v>48</v>
      </c>
      <c r="AX17" s="14">
        <f>SUM(AA13:AD20,AA38:AD39)</f>
        <v>9930.75</v>
      </c>
      <c r="AY17" s="14">
        <f>SUM(H13:K20,H38:K39,Z13:Z20,Z38:Z39)</f>
        <v>2947</v>
      </c>
      <c r="AZ17" s="14">
        <f>SUM(AE13:AJ20,AE38:AJ39)</f>
        <v>2118</v>
      </c>
      <c r="BA17" s="14">
        <f>SUM(B13:G20,B38:G39)</f>
        <v>2920.75</v>
      </c>
      <c r="BB17" s="14">
        <f>SUM(T13:Y20,T38:Y39,AM13:AN20,AM38:AN39)</f>
        <v>1120.25</v>
      </c>
      <c r="BC17" s="14">
        <f>SUM(L13:S20,L38:S39,AK13:AL20,AK38:AL39)</f>
        <v>8074.75</v>
      </c>
      <c r="BD17" s="14">
        <f>SUM(AO13:AR20,AO38:AR39)</f>
        <v>608.5</v>
      </c>
      <c r="BE17" s="9">
        <f t="shared" si="0"/>
        <v>27720</v>
      </c>
    </row>
    <row r="18" spans="1:57">
      <c r="A18" s="1" t="s">
        <v>15</v>
      </c>
      <c r="B18" s="12">
        <v>13.75</v>
      </c>
      <c r="C18" s="12">
        <v>17.75</v>
      </c>
      <c r="D18" s="12">
        <v>5.25</v>
      </c>
      <c r="E18" s="12">
        <v>9.5</v>
      </c>
      <c r="F18" s="12">
        <v>44.75</v>
      </c>
      <c r="G18" s="12">
        <v>12</v>
      </c>
      <c r="H18" s="12">
        <v>19</v>
      </c>
      <c r="I18" s="12">
        <v>22</v>
      </c>
      <c r="J18" s="12">
        <v>39.5</v>
      </c>
      <c r="K18" s="12">
        <v>24.75</v>
      </c>
      <c r="L18" s="12">
        <v>48.75</v>
      </c>
      <c r="M18" s="12">
        <v>70.5</v>
      </c>
      <c r="N18" s="12">
        <v>39.75</v>
      </c>
      <c r="O18" s="12">
        <v>95</v>
      </c>
      <c r="P18" s="12">
        <v>67.5</v>
      </c>
      <c r="Q18" s="12">
        <v>7</v>
      </c>
      <c r="R18" s="12">
        <v>39.25</v>
      </c>
      <c r="S18" s="12">
        <v>77.5</v>
      </c>
      <c r="T18" s="12">
        <v>8</v>
      </c>
      <c r="U18" s="12">
        <v>4</v>
      </c>
      <c r="V18" s="12">
        <v>5</v>
      </c>
      <c r="W18" s="12">
        <v>1.25</v>
      </c>
      <c r="X18" s="12">
        <v>3.25</v>
      </c>
      <c r="Y18" s="12">
        <v>5</v>
      </c>
      <c r="Z18" s="12">
        <v>7.75</v>
      </c>
      <c r="AA18" s="12">
        <v>69</v>
      </c>
      <c r="AB18" s="12">
        <v>47.5</v>
      </c>
      <c r="AC18" s="12">
        <v>176.25</v>
      </c>
      <c r="AD18" s="12">
        <v>60.25</v>
      </c>
      <c r="AE18" s="12">
        <v>25.25</v>
      </c>
      <c r="AF18" s="12">
        <v>26.75</v>
      </c>
      <c r="AG18" s="12">
        <v>6.25</v>
      </c>
      <c r="AH18" s="12">
        <v>14</v>
      </c>
      <c r="AI18" s="12">
        <v>13.5</v>
      </c>
      <c r="AJ18" s="12">
        <v>4</v>
      </c>
      <c r="AK18" s="12">
        <v>18</v>
      </c>
      <c r="AL18" s="12">
        <v>20</v>
      </c>
      <c r="AM18" s="12">
        <v>1.25</v>
      </c>
      <c r="AN18" s="12">
        <v>14.5</v>
      </c>
      <c r="AO18" s="12">
        <v>4.75</v>
      </c>
      <c r="AP18" s="12">
        <v>2.75</v>
      </c>
      <c r="AQ18" s="12">
        <v>9.25</v>
      </c>
      <c r="AR18" s="12">
        <v>5.5</v>
      </c>
      <c r="AS18" s="12">
        <v>17</v>
      </c>
      <c r="AT18" s="13">
        <v>1223.5</v>
      </c>
      <c r="AU18" s="14"/>
      <c r="AW18" s="9" t="s">
        <v>58</v>
      </c>
      <c r="AX18" s="15">
        <f>SUM(AA42:AD45)</f>
        <v>4860.5</v>
      </c>
      <c r="AY18" s="9">
        <f>SUM(Z42:Z45,H42:K45)</f>
        <v>465.5</v>
      </c>
      <c r="AZ18" s="9">
        <f>SUM(AE42:AJ45)</f>
        <v>2279.5</v>
      </c>
      <c r="BA18" s="9">
        <f>SUM(B42:G45)</f>
        <v>729</v>
      </c>
      <c r="BB18" s="9">
        <f>SUM(T42:Y45, AM42:AN45)</f>
        <v>740.25</v>
      </c>
      <c r="BC18" s="9">
        <f>SUM(AK42:AL45,L42:S45)</f>
        <v>530.75</v>
      </c>
      <c r="BD18" s="9">
        <f>SUM(AO42:AR45)</f>
        <v>1068</v>
      </c>
      <c r="BE18" s="9">
        <f t="shared" si="0"/>
        <v>10673.5</v>
      </c>
    </row>
    <row r="19" spans="1:57">
      <c r="A19" s="1" t="s">
        <v>16</v>
      </c>
      <c r="B19" s="12">
        <v>13.25</v>
      </c>
      <c r="C19" s="12">
        <v>21.5</v>
      </c>
      <c r="D19" s="12">
        <v>9.75</v>
      </c>
      <c r="E19" s="12">
        <v>9.25</v>
      </c>
      <c r="F19" s="12">
        <v>87.75</v>
      </c>
      <c r="G19" s="12">
        <v>17.5</v>
      </c>
      <c r="H19" s="12">
        <v>21.5</v>
      </c>
      <c r="I19" s="12">
        <v>27.75</v>
      </c>
      <c r="J19" s="12">
        <v>43</v>
      </c>
      <c r="K19" s="12">
        <v>42.5</v>
      </c>
      <c r="L19" s="12">
        <v>53</v>
      </c>
      <c r="M19" s="12">
        <v>113</v>
      </c>
      <c r="N19" s="12">
        <v>37.25</v>
      </c>
      <c r="O19" s="12">
        <v>99.25</v>
      </c>
      <c r="P19" s="12">
        <v>95.5</v>
      </c>
      <c r="Q19" s="12">
        <v>39.25</v>
      </c>
      <c r="R19" s="12">
        <v>11.25</v>
      </c>
      <c r="S19" s="12">
        <v>91</v>
      </c>
      <c r="T19" s="12">
        <v>7.75</v>
      </c>
      <c r="U19" s="12">
        <v>6.5</v>
      </c>
      <c r="V19" s="12">
        <v>7.25</v>
      </c>
      <c r="W19" s="12">
        <v>5</v>
      </c>
      <c r="X19" s="12">
        <v>1.5</v>
      </c>
      <c r="Y19" s="12">
        <v>8.25</v>
      </c>
      <c r="Z19" s="12">
        <v>7.5</v>
      </c>
      <c r="AA19" s="12">
        <v>120.75</v>
      </c>
      <c r="AB19" s="12">
        <v>98.5</v>
      </c>
      <c r="AC19" s="12">
        <v>303</v>
      </c>
      <c r="AD19" s="12">
        <v>82</v>
      </c>
      <c r="AE19" s="12">
        <v>27.25</v>
      </c>
      <c r="AF19" s="12">
        <v>16</v>
      </c>
      <c r="AG19" s="12">
        <v>9.25</v>
      </c>
      <c r="AH19" s="12">
        <v>19.75</v>
      </c>
      <c r="AI19" s="12">
        <v>24</v>
      </c>
      <c r="AJ19" s="12">
        <v>6.25</v>
      </c>
      <c r="AK19" s="12">
        <v>13.25</v>
      </c>
      <c r="AL19" s="12">
        <v>25.25</v>
      </c>
      <c r="AM19" s="12">
        <v>2.75</v>
      </c>
      <c r="AN19" s="12">
        <v>12</v>
      </c>
      <c r="AO19" s="12">
        <v>5.25</v>
      </c>
      <c r="AP19" s="12">
        <v>2.75</v>
      </c>
      <c r="AQ19" s="12">
        <v>15.5</v>
      </c>
      <c r="AR19" s="12">
        <v>7</v>
      </c>
      <c r="AS19" s="12">
        <v>18.25</v>
      </c>
      <c r="AT19" s="13">
        <v>1685.75</v>
      </c>
      <c r="AU19" s="14"/>
      <c r="AW19" s="9" t="s">
        <v>49</v>
      </c>
      <c r="AX19" s="15">
        <f>SUM(AX12:AX18)</f>
        <v>60274</v>
      </c>
      <c r="AY19" s="9">
        <f t="shared" ref="AY19:BD19" si="1">SUM(AY12:AY18)</f>
        <v>19538.75</v>
      </c>
      <c r="AZ19" s="9">
        <f t="shared" si="1"/>
        <v>34818</v>
      </c>
      <c r="BA19" s="9">
        <f t="shared" si="1"/>
        <v>24193</v>
      </c>
      <c r="BB19" s="9">
        <f t="shared" si="1"/>
        <v>17172.25</v>
      </c>
      <c r="BC19" s="9">
        <f t="shared" si="1"/>
        <v>27816.25</v>
      </c>
      <c r="BD19" s="9">
        <f t="shared" si="1"/>
        <v>11838.25</v>
      </c>
      <c r="BE19" s="9">
        <f t="shared" si="0"/>
        <v>195650.5</v>
      </c>
    </row>
    <row r="20" spans="1:57">
      <c r="A20" s="1" t="s">
        <v>17</v>
      </c>
      <c r="B20" s="12">
        <v>26.5</v>
      </c>
      <c r="C20" s="12">
        <v>44.75</v>
      </c>
      <c r="D20" s="12">
        <v>25.25</v>
      </c>
      <c r="E20" s="12">
        <v>33.25</v>
      </c>
      <c r="F20" s="12">
        <v>344.5</v>
      </c>
      <c r="G20" s="12">
        <v>32</v>
      </c>
      <c r="H20" s="12">
        <v>44.5</v>
      </c>
      <c r="I20" s="12">
        <v>49.25</v>
      </c>
      <c r="J20" s="12">
        <v>86.75</v>
      </c>
      <c r="K20" s="12">
        <v>63</v>
      </c>
      <c r="L20" s="12">
        <v>93.5</v>
      </c>
      <c r="M20" s="12">
        <v>196.75</v>
      </c>
      <c r="N20" s="12">
        <v>49.75</v>
      </c>
      <c r="O20" s="12">
        <v>133.75</v>
      </c>
      <c r="P20" s="12">
        <v>138.5</v>
      </c>
      <c r="Q20" s="12">
        <v>90</v>
      </c>
      <c r="R20" s="12">
        <v>96</v>
      </c>
      <c r="S20" s="12">
        <v>28.25</v>
      </c>
      <c r="T20" s="12">
        <v>27.75</v>
      </c>
      <c r="U20" s="12">
        <v>14.5</v>
      </c>
      <c r="V20" s="12">
        <v>17</v>
      </c>
      <c r="W20" s="12">
        <v>7.25</v>
      </c>
      <c r="X20" s="12">
        <v>4</v>
      </c>
      <c r="Y20" s="12">
        <v>25.5</v>
      </c>
      <c r="Z20" s="12">
        <v>11.75</v>
      </c>
      <c r="AA20" s="12">
        <v>289.75</v>
      </c>
      <c r="AB20" s="12">
        <v>216.5</v>
      </c>
      <c r="AC20" s="12">
        <v>668.25</v>
      </c>
      <c r="AD20" s="12">
        <v>179</v>
      </c>
      <c r="AE20" s="12">
        <v>58.5</v>
      </c>
      <c r="AF20" s="12">
        <v>38</v>
      </c>
      <c r="AG20" s="12">
        <v>18.5</v>
      </c>
      <c r="AH20" s="12">
        <v>30.25</v>
      </c>
      <c r="AI20" s="12">
        <v>42.5</v>
      </c>
      <c r="AJ20" s="12">
        <v>8.5</v>
      </c>
      <c r="AK20" s="12">
        <v>19.25</v>
      </c>
      <c r="AL20" s="12">
        <v>70</v>
      </c>
      <c r="AM20" s="12">
        <v>4.5</v>
      </c>
      <c r="AN20" s="12">
        <v>33.25</v>
      </c>
      <c r="AO20" s="12">
        <v>3</v>
      </c>
      <c r="AP20" s="12">
        <v>7.25</v>
      </c>
      <c r="AQ20" s="12">
        <v>50.25</v>
      </c>
      <c r="AR20" s="12">
        <v>7.25</v>
      </c>
      <c r="AS20" s="12">
        <v>27.75</v>
      </c>
      <c r="AT20" s="13">
        <v>3456.25</v>
      </c>
      <c r="AU20" s="14"/>
      <c r="AW20" s="18"/>
      <c r="AX20" s="15"/>
    </row>
    <row r="21" spans="1:57">
      <c r="A21" s="1" t="s">
        <v>18</v>
      </c>
      <c r="B21" s="12">
        <v>23.75</v>
      </c>
      <c r="C21" s="12">
        <v>23.75</v>
      </c>
      <c r="D21" s="12">
        <v>13.5</v>
      </c>
      <c r="E21" s="12">
        <v>14.5</v>
      </c>
      <c r="F21" s="12">
        <v>103.25</v>
      </c>
      <c r="G21" s="12">
        <v>19.75</v>
      </c>
      <c r="H21" s="12">
        <v>45.5</v>
      </c>
      <c r="I21" s="12">
        <v>33.75</v>
      </c>
      <c r="J21" s="12">
        <v>71</v>
      </c>
      <c r="K21" s="12">
        <v>10.25</v>
      </c>
      <c r="L21" s="12">
        <v>28.25</v>
      </c>
      <c r="M21" s="12">
        <v>71.25</v>
      </c>
      <c r="N21" s="12">
        <v>16</v>
      </c>
      <c r="O21" s="12">
        <v>18.5</v>
      </c>
      <c r="P21" s="12">
        <v>15.75</v>
      </c>
      <c r="Q21" s="12">
        <v>7</v>
      </c>
      <c r="R21" s="12">
        <v>9.25</v>
      </c>
      <c r="S21" s="12">
        <v>27.75</v>
      </c>
      <c r="T21" s="12">
        <v>12.25</v>
      </c>
      <c r="U21" s="12">
        <v>64.75</v>
      </c>
      <c r="V21" s="12">
        <v>185.75</v>
      </c>
      <c r="W21" s="12">
        <v>68.25</v>
      </c>
      <c r="X21" s="12">
        <v>23.25</v>
      </c>
      <c r="Y21" s="12">
        <v>54.25</v>
      </c>
      <c r="Z21" s="12">
        <v>8</v>
      </c>
      <c r="AA21" s="12">
        <v>182.25</v>
      </c>
      <c r="AB21" s="12">
        <v>142</v>
      </c>
      <c r="AC21" s="12">
        <v>345.5</v>
      </c>
      <c r="AD21" s="12">
        <v>127.75</v>
      </c>
      <c r="AE21" s="12">
        <v>37.25</v>
      </c>
      <c r="AF21" s="12">
        <v>48.5</v>
      </c>
      <c r="AG21" s="12">
        <v>20.25</v>
      </c>
      <c r="AH21" s="12">
        <v>28.5</v>
      </c>
      <c r="AI21" s="12">
        <v>29.75</v>
      </c>
      <c r="AJ21" s="12">
        <v>10.5</v>
      </c>
      <c r="AK21" s="12">
        <v>3.75</v>
      </c>
      <c r="AL21" s="12">
        <v>11.5</v>
      </c>
      <c r="AM21" s="12">
        <v>17.75</v>
      </c>
      <c r="AN21" s="12">
        <v>245.25</v>
      </c>
      <c r="AO21" s="12">
        <v>6</v>
      </c>
      <c r="AP21" s="12">
        <v>11.5</v>
      </c>
      <c r="AQ21" s="12">
        <v>67.5</v>
      </c>
      <c r="AR21" s="12">
        <v>22</v>
      </c>
      <c r="AS21" s="12">
        <v>4</v>
      </c>
      <c r="AT21" s="13">
        <v>2330.75</v>
      </c>
      <c r="AU21" s="14"/>
      <c r="AW21" s="17"/>
      <c r="AX21" s="15" t="s">
        <v>43</v>
      </c>
      <c r="AY21" s="15" t="s">
        <v>44</v>
      </c>
      <c r="AZ21" s="9" t="s">
        <v>45</v>
      </c>
      <c r="BA21" s="9" t="s">
        <v>46</v>
      </c>
      <c r="BB21" s="9" t="s">
        <v>47</v>
      </c>
      <c r="BC21" s="9" t="s">
        <v>48</v>
      </c>
      <c r="BD21" s="9" t="s">
        <v>58</v>
      </c>
    </row>
    <row r="22" spans="1:57">
      <c r="A22" s="1" t="s">
        <v>19</v>
      </c>
      <c r="B22" s="12">
        <v>8.25</v>
      </c>
      <c r="C22" s="12">
        <v>10.5</v>
      </c>
      <c r="D22" s="12">
        <v>9.5</v>
      </c>
      <c r="E22" s="12">
        <v>10.5</v>
      </c>
      <c r="F22" s="12">
        <v>120</v>
      </c>
      <c r="G22" s="12">
        <v>10</v>
      </c>
      <c r="H22" s="12">
        <v>41.25</v>
      </c>
      <c r="I22" s="12">
        <v>41.75</v>
      </c>
      <c r="J22" s="12">
        <v>41.25</v>
      </c>
      <c r="K22" s="12">
        <v>10.75</v>
      </c>
      <c r="L22" s="12">
        <v>19.75</v>
      </c>
      <c r="M22" s="12">
        <v>48.25</v>
      </c>
      <c r="N22" s="12">
        <v>7.75</v>
      </c>
      <c r="O22" s="12">
        <v>7.75</v>
      </c>
      <c r="P22" s="12">
        <v>7.25</v>
      </c>
      <c r="Q22" s="12">
        <v>3.75</v>
      </c>
      <c r="R22" s="12">
        <v>6</v>
      </c>
      <c r="S22" s="12">
        <v>7.5</v>
      </c>
      <c r="T22" s="12">
        <v>52.75</v>
      </c>
      <c r="U22" s="12">
        <v>12</v>
      </c>
      <c r="V22" s="12">
        <v>100.75</v>
      </c>
      <c r="W22" s="12">
        <v>27.5</v>
      </c>
      <c r="X22" s="12">
        <v>17</v>
      </c>
      <c r="Y22" s="12">
        <v>70</v>
      </c>
      <c r="Z22" s="12">
        <v>4.5</v>
      </c>
      <c r="AA22" s="12">
        <v>264</v>
      </c>
      <c r="AB22" s="12">
        <v>195.5</v>
      </c>
      <c r="AC22" s="12">
        <v>444.75</v>
      </c>
      <c r="AD22" s="12">
        <v>152.5</v>
      </c>
      <c r="AE22" s="12">
        <v>39.5</v>
      </c>
      <c r="AF22" s="12">
        <v>37</v>
      </c>
      <c r="AG22" s="12">
        <v>20.25</v>
      </c>
      <c r="AH22" s="12">
        <v>15.5</v>
      </c>
      <c r="AI22" s="12">
        <v>26.75</v>
      </c>
      <c r="AJ22" s="12">
        <v>4.25</v>
      </c>
      <c r="AK22" s="12">
        <v>5</v>
      </c>
      <c r="AL22" s="12">
        <v>5.75</v>
      </c>
      <c r="AM22" s="12">
        <v>10.5</v>
      </c>
      <c r="AN22" s="12">
        <v>64</v>
      </c>
      <c r="AO22" s="12">
        <v>6.5</v>
      </c>
      <c r="AP22" s="12">
        <v>9.25</v>
      </c>
      <c r="AQ22" s="12">
        <v>119.75</v>
      </c>
      <c r="AR22" s="12">
        <v>12.75</v>
      </c>
      <c r="AS22" s="12">
        <v>2</v>
      </c>
      <c r="AT22" s="13">
        <v>2131.75</v>
      </c>
      <c r="AU22" s="14"/>
      <c r="AW22" s="17" t="s">
        <v>43</v>
      </c>
      <c r="AX22" s="15">
        <f>AX12</f>
        <v>2631.75</v>
      </c>
      <c r="AY22" s="15"/>
      <c r="AZ22" s="15"/>
    </row>
    <row r="23" spans="1:57">
      <c r="A23" s="1" t="s">
        <v>20</v>
      </c>
      <c r="B23" s="12">
        <v>17.25</v>
      </c>
      <c r="C23" s="12">
        <v>26</v>
      </c>
      <c r="D23" s="12">
        <v>21</v>
      </c>
      <c r="E23" s="12">
        <v>20</v>
      </c>
      <c r="F23" s="12">
        <v>182.5</v>
      </c>
      <c r="G23" s="12">
        <v>26.75</v>
      </c>
      <c r="H23" s="12">
        <v>52.5</v>
      </c>
      <c r="I23" s="12">
        <v>56.75</v>
      </c>
      <c r="J23" s="12">
        <v>65.25</v>
      </c>
      <c r="K23" s="12">
        <v>10.25</v>
      </c>
      <c r="L23" s="12">
        <v>38.75</v>
      </c>
      <c r="M23" s="12">
        <v>58</v>
      </c>
      <c r="N23" s="12">
        <v>14</v>
      </c>
      <c r="O23" s="12">
        <v>7.5</v>
      </c>
      <c r="P23" s="12">
        <v>11.75</v>
      </c>
      <c r="Q23" s="12">
        <v>6.5</v>
      </c>
      <c r="R23" s="12">
        <v>7.5</v>
      </c>
      <c r="S23" s="12">
        <v>12.5</v>
      </c>
      <c r="T23" s="12">
        <v>230.75</v>
      </c>
      <c r="U23" s="12">
        <v>108.25</v>
      </c>
      <c r="V23" s="12">
        <v>17.25</v>
      </c>
      <c r="W23" s="12">
        <v>56.75</v>
      </c>
      <c r="X23" s="12">
        <v>35.5</v>
      </c>
      <c r="Y23" s="12">
        <v>122.75</v>
      </c>
      <c r="Z23" s="12">
        <v>9.25</v>
      </c>
      <c r="AA23" s="12">
        <v>337.75</v>
      </c>
      <c r="AB23" s="12">
        <v>271.75</v>
      </c>
      <c r="AC23" s="12">
        <v>589.25</v>
      </c>
      <c r="AD23" s="12">
        <v>242.5</v>
      </c>
      <c r="AE23" s="12">
        <v>57.5</v>
      </c>
      <c r="AF23" s="12">
        <v>50.75</v>
      </c>
      <c r="AG23" s="12">
        <v>25</v>
      </c>
      <c r="AH23" s="12">
        <v>31.25</v>
      </c>
      <c r="AI23" s="12">
        <v>26.75</v>
      </c>
      <c r="AJ23" s="12">
        <v>10.25</v>
      </c>
      <c r="AK23" s="12">
        <v>3.25</v>
      </c>
      <c r="AL23" s="12">
        <v>8</v>
      </c>
      <c r="AM23" s="12">
        <v>23.75</v>
      </c>
      <c r="AN23" s="12">
        <v>133.75</v>
      </c>
      <c r="AO23" s="12">
        <v>8.5</v>
      </c>
      <c r="AP23" s="12">
        <v>9.5</v>
      </c>
      <c r="AQ23" s="12">
        <v>125.5</v>
      </c>
      <c r="AR23" s="12">
        <v>26.75</v>
      </c>
      <c r="AS23" s="12">
        <v>3.5</v>
      </c>
      <c r="AT23" s="13">
        <v>3200.5</v>
      </c>
      <c r="AU23" s="14"/>
      <c r="AW23" s="17" t="s">
        <v>44</v>
      </c>
      <c r="AX23" s="15">
        <f>AX13+AY12</f>
        <v>17071.25</v>
      </c>
      <c r="AY23" s="15">
        <f>AY13</f>
        <v>1090.5</v>
      </c>
      <c r="AZ23" s="15"/>
      <c r="BA23" s="15"/>
    </row>
    <row r="24" spans="1:57">
      <c r="A24" s="1" t="s">
        <v>21</v>
      </c>
      <c r="B24" s="12">
        <v>8.5</v>
      </c>
      <c r="C24" s="12">
        <v>7.5</v>
      </c>
      <c r="D24" s="12">
        <v>9</v>
      </c>
      <c r="E24" s="12">
        <v>10</v>
      </c>
      <c r="F24" s="12">
        <v>119.5</v>
      </c>
      <c r="G24" s="12">
        <v>9.25</v>
      </c>
      <c r="H24" s="12">
        <v>28.5</v>
      </c>
      <c r="I24" s="12">
        <v>25</v>
      </c>
      <c r="J24" s="12">
        <v>34.75</v>
      </c>
      <c r="K24" s="12">
        <v>7.75</v>
      </c>
      <c r="L24" s="12">
        <v>16</v>
      </c>
      <c r="M24" s="12">
        <v>33</v>
      </c>
      <c r="N24" s="12">
        <v>3</v>
      </c>
      <c r="O24" s="12">
        <v>7.25</v>
      </c>
      <c r="P24" s="12">
        <v>7.75</v>
      </c>
      <c r="Q24" s="12">
        <v>1.25</v>
      </c>
      <c r="R24" s="12">
        <v>4.25</v>
      </c>
      <c r="S24" s="12">
        <v>7.5</v>
      </c>
      <c r="T24" s="12">
        <v>80.75</v>
      </c>
      <c r="U24" s="12">
        <v>29.25</v>
      </c>
      <c r="V24" s="12">
        <v>55</v>
      </c>
      <c r="W24" s="12">
        <v>7.75</v>
      </c>
      <c r="X24" s="12">
        <v>14.5</v>
      </c>
      <c r="Y24" s="12">
        <v>78.5</v>
      </c>
      <c r="Z24" s="12">
        <v>1.5</v>
      </c>
      <c r="AA24" s="12">
        <v>214</v>
      </c>
      <c r="AB24" s="12">
        <v>139</v>
      </c>
      <c r="AC24" s="12">
        <v>337.75</v>
      </c>
      <c r="AD24" s="12">
        <v>141.25</v>
      </c>
      <c r="AE24" s="12">
        <v>31.5</v>
      </c>
      <c r="AF24" s="12">
        <v>17.75</v>
      </c>
      <c r="AG24" s="12">
        <v>13</v>
      </c>
      <c r="AH24" s="12">
        <v>8</v>
      </c>
      <c r="AI24" s="12">
        <v>10.5</v>
      </c>
      <c r="AJ24" s="12">
        <v>1.25</v>
      </c>
      <c r="AK24" s="12">
        <v>1.25</v>
      </c>
      <c r="AL24" s="12">
        <v>3.25</v>
      </c>
      <c r="AM24" s="12">
        <v>6.25</v>
      </c>
      <c r="AN24" s="12">
        <v>23.5</v>
      </c>
      <c r="AO24" s="12">
        <v>1.75</v>
      </c>
      <c r="AP24" s="12">
        <v>2.5</v>
      </c>
      <c r="AQ24" s="12">
        <v>74.75</v>
      </c>
      <c r="AR24" s="12">
        <v>10.25</v>
      </c>
      <c r="AS24" s="12">
        <v>1</v>
      </c>
      <c r="AT24" s="13">
        <v>1645.5</v>
      </c>
      <c r="AU24" s="14"/>
      <c r="AW24" s="17" t="s">
        <v>45</v>
      </c>
      <c r="AX24" s="15">
        <f>AX14+AZ12</f>
        <v>36349.75</v>
      </c>
      <c r="AY24" s="15">
        <f>AY14+AZ13</f>
        <v>4477.5</v>
      </c>
      <c r="AZ24" s="15">
        <f>AZ14</f>
        <v>6027.25</v>
      </c>
      <c r="BA24" s="15"/>
      <c r="BB24" s="15"/>
    </row>
    <row r="25" spans="1:57">
      <c r="A25" s="1" t="s">
        <v>22</v>
      </c>
      <c r="B25" s="12">
        <v>4.25</v>
      </c>
      <c r="C25" s="12">
        <v>7.5</v>
      </c>
      <c r="D25" s="12">
        <v>4.75</v>
      </c>
      <c r="E25" s="12">
        <v>4.5</v>
      </c>
      <c r="F25" s="12">
        <v>95.75</v>
      </c>
      <c r="G25" s="12">
        <v>4.75</v>
      </c>
      <c r="H25" s="12">
        <v>20</v>
      </c>
      <c r="I25" s="12">
        <v>21</v>
      </c>
      <c r="J25" s="12">
        <v>18.75</v>
      </c>
      <c r="K25" s="12">
        <v>7</v>
      </c>
      <c r="L25" s="12">
        <v>12</v>
      </c>
      <c r="M25" s="12">
        <v>23</v>
      </c>
      <c r="N25" s="12">
        <v>4.25</v>
      </c>
      <c r="O25" s="12">
        <v>2</v>
      </c>
      <c r="P25" s="12">
        <v>1.5</v>
      </c>
      <c r="Q25" s="12">
        <v>2.5</v>
      </c>
      <c r="R25" s="12">
        <v>2</v>
      </c>
      <c r="S25" s="12">
        <v>4.5</v>
      </c>
      <c r="T25" s="12">
        <v>23.5</v>
      </c>
      <c r="U25" s="12">
        <v>22</v>
      </c>
      <c r="V25" s="12">
        <v>26.5</v>
      </c>
      <c r="W25" s="12">
        <v>14</v>
      </c>
      <c r="X25" s="12">
        <v>7.25</v>
      </c>
      <c r="Y25" s="12">
        <v>79.5</v>
      </c>
      <c r="Z25" s="12">
        <v>3.25</v>
      </c>
      <c r="AA25" s="12">
        <v>164.75</v>
      </c>
      <c r="AB25" s="12">
        <v>118.25</v>
      </c>
      <c r="AC25" s="12">
        <v>288</v>
      </c>
      <c r="AD25" s="12">
        <v>106.25</v>
      </c>
      <c r="AE25" s="12">
        <v>17.75</v>
      </c>
      <c r="AF25" s="12">
        <v>22.75</v>
      </c>
      <c r="AG25" s="12">
        <v>12</v>
      </c>
      <c r="AH25" s="12">
        <v>8.25</v>
      </c>
      <c r="AI25" s="12">
        <v>6.75</v>
      </c>
      <c r="AJ25" s="12">
        <v>3.5</v>
      </c>
      <c r="AK25" s="12">
        <v>1.5</v>
      </c>
      <c r="AL25" s="12">
        <v>0.75</v>
      </c>
      <c r="AM25" s="12">
        <v>2.75</v>
      </c>
      <c r="AN25" s="12">
        <v>11.75</v>
      </c>
      <c r="AO25" s="12">
        <v>1.25</v>
      </c>
      <c r="AP25" s="12">
        <v>2.5</v>
      </c>
      <c r="AQ25" s="12">
        <v>52</v>
      </c>
      <c r="AR25" s="12">
        <v>7</v>
      </c>
      <c r="AS25" s="12">
        <v>0.75</v>
      </c>
      <c r="AT25" s="13">
        <v>1244.5</v>
      </c>
      <c r="AU25" s="14"/>
      <c r="AW25" s="17" t="s">
        <v>46</v>
      </c>
      <c r="AX25" s="15">
        <f>AX15+BA12</f>
        <v>17775.25</v>
      </c>
      <c r="AY25" s="15">
        <f>AY15+BA13</f>
        <v>5501</v>
      </c>
      <c r="AZ25" s="15">
        <f>AZ15+BA14</f>
        <v>4710.5</v>
      </c>
      <c r="BA25" s="15">
        <f>BA15</f>
        <v>5152.25</v>
      </c>
      <c r="BB25" s="15"/>
      <c r="BC25" s="15"/>
      <c r="BD25" s="14"/>
    </row>
    <row r="26" spans="1:57">
      <c r="A26" s="1" t="s">
        <v>23</v>
      </c>
      <c r="B26" s="12">
        <v>20.75</v>
      </c>
      <c r="C26" s="12">
        <v>23.25</v>
      </c>
      <c r="D26" s="12">
        <v>32</v>
      </c>
      <c r="E26" s="12">
        <v>21.75</v>
      </c>
      <c r="F26" s="12">
        <v>66.25</v>
      </c>
      <c r="G26" s="12">
        <v>14.25</v>
      </c>
      <c r="H26" s="12">
        <v>56</v>
      </c>
      <c r="I26" s="12">
        <v>95.75</v>
      </c>
      <c r="J26" s="12">
        <v>86</v>
      </c>
      <c r="K26" s="12">
        <v>16.5</v>
      </c>
      <c r="L26" s="12">
        <v>38.5</v>
      </c>
      <c r="M26" s="12">
        <v>37.75</v>
      </c>
      <c r="N26" s="12">
        <v>14.25</v>
      </c>
      <c r="O26" s="12">
        <v>15.25</v>
      </c>
      <c r="P26" s="12">
        <v>11.25</v>
      </c>
      <c r="Q26" s="12">
        <v>5.5</v>
      </c>
      <c r="R26" s="12">
        <v>8.25</v>
      </c>
      <c r="S26" s="12">
        <v>21.75</v>
      </c>
      <c r="T26" s="12">
        <v>52.75</v>
      </c>
      <c r="U26" s="12">
        <v>69</v>
      </c>
      <c r="V26" s="12">
        <v>125.75</v>
      </c>
      <c r="W26" s="12">
        <v>88.5</v>
      </c>
      <c r="X26" s="12">
        <v>88.5</v>
      </c>
      <c r="Y26" s="12">
        <v>13.5</v>
      </c>
      <c r="Z26" s="12">
        <v>19.5</v>
      </c>
      <c r="AA26" s="12">
        <v>337.75</v>
      </c>
      <c r="AB26" s="12">
        <v>309.75</v>
      </c>
      <c r="AC26" s="12">
        <v>719</v>
      </c>
      <c r="AD26" s="12">
        <v>324.25</v>
      </c>
      <c r="AE26" s="12">
        <v>186.75</v>
      </c>
      <c r="AF26" s="12">
        <v>108.5</v>
      </c>
      <c r="AG26" s="12">
        <v>41</v>
      </c>
      <c r="AH26" s="12">
        <v>22.5</v>
      </c>
      <c r="AI26" s="12">
        <v>23.75</v>
      </c>
      <c r="AJ26" s="12">
        <v>5</v>
      </c>
      <c r="AK26" s="12">
        <v>6.75</v>
      </c>
      <c r="AL26" s="12">
        <v>7</v>
      </c>
      <c r="AM26" s="12">
        <v>15</v>
      </c>
      <c r="AN26" s="12">
        <v>34.25</v>
      </c>
      <c r="AO26" s="12">
        <v>4.25</v>
      </c>
      <c r="AP26" s="12">
        <v>5.25</v>
      </c>
      <c r="AQ26" s="12">
        <v>110</v>
      </c>
      <c r="AR26" s="12">
        <v>24.5</v>
      </c>
      <c r="AS26" s="12">
        <v>6.75</v>
      </c>
      <c r="AT26" s="13">
        <v>3334.5</v>
      </c>
      <c r="AU26" s="14"/>
      <c r="AW26" s="9" t="s">
        <v>47</v>
      </c>
      <c r="AX26" s="15">
        <f>AX16+BB12</f>
        <v>15916.5</v>
      </c>
      <c r="AY26" s="9">
        <f>AY16+BB13</f>
        <v>2420.75</v>
      </c>
      <c r="AZ26" s="9">
        <f>AZ16+BB14</f>
        <v>2668.75</v>
      </c>
      <c r="BA26" s="9">
        <f>BA16+BB15</f>
        <v>2718.5</v>
      </c>
      <c r="BB26" s="9">
        <f>BB16</f>
        <v>3373</v>
      </c>
    </row>
    <row r="27" spans="1:57">
      <c r="A27" s="1" t="s">
        <v>24</v>
      </c>
      <c r="B27" s="12">
        <v>21.5</v>
      </c>
      <c r="C27" s="12">
        <v>26</v>
      </c>
      <c r="D27" s="12">
        <v>12.5</v>
      </c>
      <c r="E27" s="12">
        <v>10</v>
      </c>
      <c r="F27" s="12">
        <v>77</v>
      </c>
      <c r="G27" s="12">
        <v>40.5</v>
      </c>
      <c r="H27" s="12">
        <v>49.25</v>
      </c>
      <c r="I27" s="12">
        <v>40</v>
      </c>
      <c r="J27" s="12">
        <v>80.25</v>
      </c>
      <c r="K27" s="12">
        <v>20.5</v>
      </c>
      <c r="L27" s="12">
        <v>97</v>
      </c>
      <c r="M27" s="12">
        <v>71.25</v>
      </c>
      <c r="N27" s="12">
        <v>29.5</v>
      </c>
      <c r="O27" s="12">
        <v>38</v>
      </c>
      <c r="P27" s="12">
        <v>19</v>
      </c>
      <c r="Q27" s="12">
        <v>9.75</v>
      </c>
      <c r="R27" s="12">
        <v>7</v>
      </c>
      <c r="S27" s="12">
        <v>12.5</v>
      </c>
      <c r="T27" s="12">
        <v>8.5</v>
      </c>
      <c r="U27" s="12">
        <v>3.25</v>
      </c>
      <c r="V27" s="12">
        <v>7.5</v>
      </c>
      <c r="W27" s="12">
        <v>3.5</v>
      </c>
      <c r="X27" s="12">
        <v>2.5</v>
      </c>
      <c r="Y27" s="12">
        <v>21.75</v>
      </c>
      <c r="Z27" s="12">
        <v>11.5</v>
      </c>
      <c r="AA27" s="12">
        <v>420.25</v>
      </c>
      <c r="AB27" s="12">
        <v>399.25</v>
      </c>
      <c r="AC27" s="12">
        <v>1037.75</v>
      </c>
      <c r="AD27" s="12">
        <v>326</v>
      </c>
      <c r="AE27" s="12">
        <v>177.75</v>
      </c>
      <c r="AF27" s="12">
        <v>117.75</v>
      </c>
      <c r="AG27" s="12">
        <v>29.25</v>
      </c>
      <c r="AH27" s="12">
        <v>41</v>
      </c>
      <c r="AI27" s="12">
        <v>22.25</v>
      </c>
      <c r="AJ27" s="12">
        <v>4.75</v>
      </c>
      <c r="AK27" s="12">
        <v>5.75</v>
      </c>
      <c r="AL27" s="12">
        <v>15.75</v>
      </c>
      <c r="AM27" s="12">
        <v>3</v>
      </c>
      <c r="AN27" s="12">
        <v>20.25</v>
      </c>
      <c r="AO27" s="12">
        <v>5</v>
      </c>
      <c r="AP27" s="12">
        <v>8.75</v>
      </c>
      <c r="AQ27" s="12">
        <v>51.75</v>
      </c>
      <c r="AR27" s="12">
        <v>12.5</v>
      </c>
      <c r="AS27" s="12">
        <v>7.5</v>
      </c>
      <c r="AT27" s="13">
        <v>3426.25</v>
      </c>
      <c r="AU27" s="14"/>
      <c r="AW27" s="9" t="s">
        <v>48</v>
      </c>
      <c r="AX27" s="15">
        <f>AX17+BC12</f>
        <v>20189.75</v>
      </c>
      <c r="AY27" s="9">
        <f>AY17+BC13</f>
        <v>5874.25</v>
      </c>
      <c r="AZ27" s="9">
        <f>AZ17+BC14</f>
        <v>4129.75</v>
      </c>
      <c r="BA27" s="9">
        <f>BA17+BC15</f>
        <v>5783.25</v>
      </c>
      <c r="BB27" s="9">
        <f>BB17+BC16</f>
        <v>2270.5</v>
      </c>
      <c r="BC27" s="9">
        <f>BC17</f>
        <v>8074.75</v>
      </c>
    </row>
    <row r="28" spans="1:57">
      <c r="A28" s="1" t="s">
        <v>25</v>
      </c>
      <c r="B28" s="12">
        <v>146.5</v>
      </c>
      <c r="C28" s="12">
        <v>327.25</v>
      </c>
      <c r="D28" s="12">
        <v>209.75</v>
      </c>
      <c r="E28" s="12">
        <v>311.75</v>
      </c>
      <c r="F28" s="12">
        <v>941.25</v>
      </c>
      <c r="G28" s="12">
        <v>278.75</v>
      </c>
      <c r="H28" s="12">
        <v>441.5</v>
      </c>
      <c r="I28" s="12">
        <v>385.75</v>
      </c>
      <c r="J28" s="12">
        <v>391.5</v>
      </c>
      <c r="K28" s="12">
        <v>271.25</v>
      </c>
      <c r="L28" s="12">
        <v>351.5</v>
      </c>
      <c r="M28" s="12">
        <v>327.5</v>
      </c>
      <c r="N28" s="12">
        <v>205.5</v>
      </c>
      <c r="O28" s="12">
        <v>219</v>
      </c>
      <c r="P28" s="12">
        <v>166.25</v>
      </c>
      <c r="Q28" s="12">
        <v>86.25</v>
      </c>
      <c r="R28" s="12">
        <v>150.25</v>
      </c>
      <c r="S28" s="12">
        <v>353.25</v>
      </c>
      <c r="T28" s="12">
        <v>244.25</v>
      </c>
      <c r="U28" s="12">
        <v>342.75</v>
      </c>
      <c r="V28" s="12">
        <v>444.75</v>
      </c>
      <c r="W28" s="12">
        <v>267.5</v>
      </c>
      <c r="X28" s="12">
        <v>217</v>
      </c>
      <c r="Y28" s="12">
        <v>440.5</v>
      </c>
      <c r="Z28" s="12">
        <v>546.25</v>
      </c>
      <c r="AA28" s="12">
        <v>63.25</v>
      </c>
      <c r="AB28" s="12">
        <v>45.5</v>
      </c>
      <c r="AC28" s="12">
        <v>411.25</v>
      </c>
      <c r="AD28" s="12">
        <v>196.25</v>
      </c>
      <c r="AE28" s="12">
        <v>539</v>
      </c>
      <c r="AF28" s="12">
        <v>637.75</v>
      </c>
      <c r="AG28" s="12">
        <v>366.5</v>
      </c>
      <c r="AH28" s="12">
        <v>501.75</v>
      </c>
      <c r="AI28" s="12">
        <v>344</v>
      </c>
      <c r="AJ28" s="12">
        <v>107</v>
      </c>
      <c r="AK28" s="12">
        <v>156.75</v>
      </c>
      <c r="AL28" s="12">
        <v>565.5</v>
      </c>
      <c r="AM28" s="12">
        <v>100.5</v>
      </c>
      <c r="AN28" s="12">
        <v>230.25</v>
      </c>
      <c r="AO28" s="12">
        <v>80.75</v>
      </c>
      <c r="AP28" s="12">
        <v>117.5</v>
      </c>
      <c r="AQ28" s="12">
        <v>398</v>
      </c>
      <c r="AR28" s="12">
        <v>241.75</v>
      </c>
      <c r="AS28" s="12">
        <v>189</v>
      </c>
      <c r="AT28" s="13">
        <v>13360</v>
      </c>
      <c r="AU28" s="14"/>
      <c r="AW28" s="9" t="s">
        <v>58</v>
      </c>
      <c r="AX28" s="15">
        <f>AX18+BD12</f>
        <v>10331.75</v>
      </c>
      <c r="AY28" s="9">
        <f>AY18+BD13</f>
        <v>953.25</v>
      </c>
      <c r="AZ28" s="9">
        <f>AZ18+BD14</f>
        <v>4756</v>
      </c>
      <c r="BA28" s="9">
        <f>BA18+BD15</f>
        <v>1547.25</v>
      </c>
      <c r="BB28" s="9">
        <f>BB18+BD16</f>
        <v>1648.25</v>
      </c>
      <c r="BC28" s="9">
        <f>SUM(BC18,BD17)</f>
        <v>1139.25</v>
      </c>
      <c r="BD28" s="9">
        <f>BD18</f>
        <v>1068</v>
      </c>
      <c r="BE28" s="9">
        <f>SUM(AX22:BD28)</f>
        <v>195650.5</v>
      </c>
    </row>
    <row r="29" spans="1:57">
      <c r="A29" s="1" t="s">
        <v>26</v>
      </c>
      <c r="B29" s="12">
        <v>105</v>
      </c>
      <c r="C29" s="12">
        <v>276.25</v>
      </c>
      <c r="D29" s="12">
        <v>172.5</v>
      </c>
      <c r="E29" s="12">
        <v>256.25</v>
      </c>
      <c r="F29" s="12">
        <v>633.25</v>
      </c>
      <c r="G29" s="12">
        <v>201.25</v>
      </c>
      <c r="H29" s="12">
        <v>375.5</v>
      </c>
      <c r="I29" s="12">
        <v>325.5</v>
      </c>
      <c r="J29" s="12">
        <v>326</v>
      </c>
      <c r="K29" s="12">
        <v>267.25</v>
      </c>
      <c r="L29" s="12">
        <v>307.75</v>
      </c>
      <c r="M29" s="12">
        <v>209.75</v>
      </c>
      <c r="N29" s="12">
        <v>176.25</v>
      </c>
      <c r="O29" s="12">
        <v>187</v>
      </c>
      <c r="P29" s="12">
        <v>104</v>
      </c>
      <c r="Q29" s="12">
        <v>70</v>
      </c>
      <c r="R29" s="12">
        <v>123.5</v>
      </c>
      <c r="S29" s="12">
        <v>260.75</v>
      </c>
      <c r="T29" s="12">
        <v>147.75</v>
      </c>
      <c r="U29" s="12">
        <v>236.5</v>
      </c>
      <c r="V29" s="12">
        <v>284.75</v>
      </c>
      <c r="W29" s="12">
        <v>147.5</v>
      </c>
      <c r="X29" s="12">
        <v>145</v>
      </c>
      <c r="Y29" s="12">
        <v>349.75</v>
      </c>
      <c r="Z29" s="12">
        <v>474.75</v>
      </c>
      <c r="AA29" s="12">
        <v>50.75</v>
      </c>
      <c r="AB29" s="12">
        <v>50</v>
      </c>
      <c r="AC29" s="12">
        <v>76.25</v>
      </c>
      <c r="AD29" s="12">
        <v>120.5</v>
      </c>
      <c r="AE29" s="12">
        <v>553.5</v>
      </c>
      <c r="AF29" s="12">
        <v>664.25</v>
      </c>
      <c r="AG29" s="12">
        <v>472</v>
      </c>
      <c r="AH29" s="12">
        <v>1149.5</v>
      </c>
      <c r="AI29" s="12">
        <v>460.75</v>
      </c>
      <c r="AJ29" s="12">
        <v>130.5</v>
      </c>
      <c r="AK29" s="12">
        <v>124</v>
      </c>
      <c r="AL29" s="12">
        <v>269.75</v>
      </c>
      <c r="AM29" s="12">
        <v>72.25</v>
      </c>
      <c r="AN29" s="12">
        <v>160.75</v>
      </c>
      <c r="AO29" s="12">
        <v>115.25</v>
      </c>
      <c r="AP29" s="12">
        <v>106.5</v>
      </c>
      <c r="AQ29" s="12">
        <v>349</v>
      </c>
      <c r="AR29" s="12">
        <v>217.5</v>
      </c>
      <c r="AS29" s="12">
        <v>109</v>
      </c>
      <c r="AT29" s="13">
        <v>11415.75</v>
      </c>
      <c r="AU29" s="14"/>
      <c r="AX29" s="15"/>
    </row>
    <row r="30" spans="1:57">
      <c r="A30" s="1" t="s">
        <v>27</v>
      </c>
      <c r="B30" s="12">
        <v>283</v>
      </c>
      <c r="C30" s="12">
        <v>700.25</v>
      </c>
      <c r="D30" s="12">
        <v>381</v>
      </c>
      <c r="E30" s="12">
        <v>440</v>
      </c>
      <c r="F30" s="12">
        <v>1411.75</v>
      </c>
      <c r="G30" s="12">
        <v>404.75</v>
      </c>
      <c r="H30" s="12">
        <v>735.5</v>
      </c>
      <c r="I30" s="12">
        <v>556</v>
      </c>
      <c r="J30" s="12">
        <v>655</v>
      </c>
      <c r="K30" s="12">
        <v>494</v>
      </c>
      <c r="L30" s="12">
        <v>710</v>
      </c>
      <c r="M30" s="12">
        <v>477.25</v>
      </c>
      <c r="N30" s="12">
        <v>404</v>
      </c>
      <c r="O30" s="12">
        <v>418.75</v>
      </c>
      <c r="P30" s="12">
        <v>267</v>
      </c>
      <c r="Q30" s="12">
        <v>179</v>
      </c>
      <c r="R30" s="12">
        <v>278</v>
      </c>
      <c r="S30" s="12">
        <v>572.25</v>
      </c>
      <c r="T30" s="12">
        <v>304</v>
      </c>
      <c r="U30" s="12">
        <v>401.25</v>
      </c>
      <c r="V30" s="12">
        <v>586.5</v>
      </c>
      <c r="W30" s="12">
        <v>355.25</v>
      </c>
      <c r="X30" s="12">
        <v>270.75</v>
      </c>
      <c r="Y30" s="12">
        <v>656.25</v>
      </c>
      <c r="Z30" s="12">
        <v>1011.25</v>
      </c>
      <c r="AA30" s="12">
        <v>437.75</v>
      </c>
      <c r="AB30" s="12">
        <v>90.25</v>
      </c>
      <c r="AC30" s="12">
        <v>161.25</v>
      </c>
      <c r="AD30" s="12">
        <v>313.75</v>
      </c>
      <c r="AE30" s="12">
        <v>1878</v>
      </c>
      <c r="AF30" s="12">
        <v>2196.75</v>
      </c>
      <c r="AG30" s="12">
        <v>1324.25</v>
      </c>
      <c r="AH30" s="12">
        <v>2317.5</v>
      </c>
      <c r="AI30" s="12">
        <v>1434.5</v>
      </c>
      <c r="AJ30" s="12">
        <v>434</v>
      </c>
      <c r="AK30" s="12">
        <v>261</v>
      </c>
      <c r="AL30" s="12">
        <v>813.25</v>
      </c>
      <c r="AM30" s="12">
        <v>146.5</v>
      </c>
      <c r="AN30" s="12">
        <v>394.75</v>
      </c>
      <c r="AO30" s="12">
        <v>354</v>
      </c>
      <c r="AP30" s="12">
        <v>374.25</v>
      </c>
      <c r="AQ30" s="12">
        <v>1285</v>
      </c>
      <c r="AR30" s="12">
        <v>796.5</v>
      </c>
      <c r="AS30" s="12">
        <v>276.25</v>
      </c>
      <c r="AT30" s="13">
        <v>28242.25</v>
      </c>
      <c r="AU30" s="14"/>
      <c r="AX30" s="15"/>
    </row>
    <row r="31" spans="1:57">
      <c r="A31" s="1" t="s">
        <v>28</v>
      </c>
      <c r="B31" s="12">
        <v>112</v>
      </c>
      <c r="C31" s="12">
        <v>211.75</v>
      </c>
      <c r="D31" s="12">
        <v>172.25</v>
      </c>
      <c r="E31" s="12">
        <v>238</v>
      </c>
      <c r="F31" s="12">
        <v>515</v>
      </c>
      <c r="G31" s="12">
        <v>244.25</v>
      </c>
      <c r="H31" s="12">
        <v>402.75</v>
      </c>
      <c r="I31" s="12">
        <v>313</v>
      </c>
      <c r="J31" s="12">
        <v>260.25</v>
      </c>
      <c r="K31" s="12">
        <v>193</v>
      </c>
      <c r="L31" s="12">
        <v>325</v>
      </c>
      <c r="M31" s="12">
        <v>203</v>
      </c>
      <c r="N31" s="12">
        <v>115.5</v>
      </c>
      <c r="O31" s="12">
        <v>112.75</v>
      </c>
      <c r="P31" s="12">
        <v>86.75</v>
      </c>
      <c r="Q31" s="12">
        <v>55.5</v>
      </c>
      <c r="R31" s="12">
        <v>80.25</v>
      </c>
      <c r="S31" s="12">
        <v>171.5</v>
      </c>
      <c r="T31" s="12">
        <v>121</v>
      </c>
      <c r="U31" s="12">
        <v>138.75</v>
      </c>
      <c r="V31" s="12">
        <v>210.25</v>
      </c>
      <c r="W31" s="12">
        <v>117</v>
      </c>
      <c r="X31" s="12">
        <v>91</v>
      </c>
      <c r="Y31" s="12">
        <v>292.25</v>
      </c>
      <c r="Z31" s="12">
        <v>334.5</v>
      </c>
      <c r="AA31" s="12">
        <v>152.25</v>
      </c>
      <c r="AB31" s="12">
        <v>87</v>
      </c>
      <c r="AC31" s="12">
        <v>302.5</v>
      </c>
      <c r="AD31" s="12">
        <v>73.25</v>
      </c>
      <c r="AE31" s="12">
        <v>618.5</v>
      </c>
      <c r="AF31" s="12">
        <v>771.25</v>
      </c>
      <c r="AG31" s="12">
        <v>349</v>
      </c>
      <c r="AH31" s="12">
        <v>621.25</v>
      </c>
      <c r="AI31" s="12">
        <v>377.75</v>
      </c>
      <c r="AJ31" s="12">
        <v>166</v>
      </c>
      <c r="AK31" s="12">
        <v>79.75</v>
      </c>
      <c r="AL31" s="12">
        <v>234</v>
      </c>
      <c r="AM31" s="12">
        <v>60.75</v>
      </c>
      <c r="AN31" s="12">
        <v>134.25</v>
      </c>
      <c r="AO31" s="12">
        <v>109.5</v>
      </c>
      <c r="AP31" s="12">
        <v>155.25</v>
      </c>
      <c r="AQ31" s="12">
        <v>495.5</v>
      </c>
      <c r="AR31" s="12">
        <v>275</v>
      </c>
      <c r="AS31" s="12">
        <v>78.25</v>
      </c>
      <c r="AT31" s="13">
        <v>10258.25</v>
      </c>
      <c r="AU31" s="14"/>
      <c r="AX31" s="15"/>
    </row>
    <row r="32" spans="1:57">
      <c r="A32" s="1">
        <v>16</v>
      </c>
      <c r="B32" s="12">
        <v>87.5</v>
      </c>
      <c r="C32" s="12">
        <v>87.5</v>
      </c>
      <c r="D32" s="12">
        <v>65</v>
      </c>
      <c r="E32" s="12">
        <v>130.5</v>
      </c>
      <c r="F32" s="12">
        <v>321.25</v>
      </c>
      <c r="G32" s="12">
        <v>187.5</v>
      </c>
      <c r="H32" s="12">
        <v>241.5</v>
      </c>
      <c r="I32" s="12">
        <v>217.75</v>
      </c>
      <c r="J32" s="12">
        <v>153</v>
      </c>
      <c r="K32" s="12">
        <v>115.75</v>
      </c>
      <c r="L32" s="12">
        <v>155.75</v>
      </c>
      <c r="M32" s="12">
        <v>93</v>
      </c>
      <c r="N32" s="12">
        <v>59.75</v>
      </c>
      <c r="O32" s="12">
        <v>45.75</v>
      </c>
      <c r="P32" s="12">
        <v>31.25</v>
      </c>
      <c r="Q32" s="12">
        <v>28.25</v>
      </c>
      <c r="R32" s="12">
        <v>20.25</v>
      </c>
      <c r="S32" s="12">
        <v>56</v>
      </c>
      <c r="T32" s="12">
        <v>40.5</v>
      </c>
      <c r="U32" s="12">
        <v>47.25</v>
      </c>
      <c r="V32" s="12">
        <v>58.25</v>
      </c>
      <c r="W32" s="12">
        <v>25</v>
      </c>
      <c r="X32" s="12">
        <v>24.5</v>
      </c>
      <c r="Y32" s="12">
        <v>183</v>
      </c>
      <c r="Z32" s="12">
        <v>181</v>
      </c>
      <c r="AA32" s="12">
        <v>517.25</v>
      </c>
      <c r="AB32" s="12">
        <v>464.25</v>
      </c>
      <c r="AC32" s="12">
        <v>2019</v>
      </c>
      <c r="AD32" s="12">
        <v>712.75</v>
      </c>
      <c r="AE32" s="12">
        <v>37</v>
      </c>
      <c r="AF32" s="12">
        <v>332.75</v>
      </c>
      <c r="AG32" s="12">
        <v>341</v>
      </c>
      <c r="AH32" s="12">
        <v>507</v>
      </c>
      <c r="AI32" s="12">
        <v>257.25</v>
      </c>
      <c r="AJ32" s="12">
        <v>94.5</v>
      </c>
      <c r="AK32" s="12">
        <v>20.75</v>
      </c>
      <c r="AL32" s="12">
        <v>62.75</v>
      </c>
      <c r="AM32" s="12">
        <v>15.5</v>
      </c>
      <c r="AN32" s="12">
        <v>46.25</v>
      </c>
      <c r="AO32" s="12">
        <v>61.75</v>
      </c>
      <c r="AP32" s="12">
        <v>96.5</v>
      </c>
      <c r="AQ32" s="12">
        <v>235.75</v>
      </c>
      <c r="AR32" s="12">
        <v>188.75</v>
      </c>
      <c r="AS32" s="12">
        <v>19.75</v>
      </c>
      <c r="AT32" s="13">
        <v>8687.25</v>
      </c>
      <c r="AU32" s="14"/>
      <c r="AX32" s="15"/>
    </row>
    <row r="33" spans="1:50">
      <c r="A33" s="1">
        <v>24</v>
      </c>
      <c r="B33" s="12">
        <v>85.25</v>
      </c>
      <c r="C33" s="12">
        <v>93.5</v>
      </c>
      <c r="D33" s="12">
        <v>51.5</v>
      </c>
      <c r="E33" s="12">
        <v>89.5</v>
      </c>
      <c r="F33" s="12">
        <v>239.75</v>
      </c>
      <c r="G33" s="12">
        <v>114.75</v>
      </c>
      <c r="H33" s="12">
        <v>184.75</v>
      </c>
      <c r="I33" s="12">
        <v>184.75</v>
      </c>
      <c r="J33" s="12">
        <v>108.25</v>
      </c>
      <c r="K33" s="12">
        <v>77</v>
      </c>
      <c r="L33" s="12">
        <v>134.25</v>
      </c>
      <c r="M33" s="12">
        <v>89</v>
      </c>
      <c r="N33" s="12">
        <v>41</v>
      </c>
      <c r="O33" s="12">
        <v>46.25</v>
      </c>
      <c r="P33" s="12">
        <v>33</v>
      </c>
      <c r="Q33" s="12">
        <v>29.75</v>
      </c>
      <c r="R33" s="12">
        <v>16.75</v>
      </c>
      <c r="S33" s="12">
        <v>42</v>
      </c>
      <c r="T33" s="12">
        <v>51.75</v>
      </c>
      <c r="U33" s="12">
        <v>36.25</v>
      </c>
      <c r="V33" s="12">
        <v>44.5</v>
      </c>
      <c r="W33" s="12">
        <v>19.25</v>
      </c>
      <c r="X33" s="12">
        <v>17.75</v>
      </c>
      <c r="Y33" s="12">
        <v>114.75</v>
      </c>
      <c r="Z33" s="12">
        <v>135</v>
      </c>
      <c r="AA33" s="12">
        <v>537</v>
      </c>
      <c r="AB33" s="12">
        <v>514.5</v>
      </c>
      <c r="AC33" s="12">
        <v>2388.25</v>
      </c>
      <c r="AD33" s="12">
        <v>867.75</v>
      </c>
      <c r="AE33" s="12">
        <v>279.25</v>
      </c>
      <c r="AF33" s="12">
        <v>40.25</v>
      </c>
      <c r="AG33" s="12">
        <v>254</v>
      </c>
      <c r="AH33" s="12">
        <v>493.25</v>
      </c>
      <c r="AI33" s="12">
        <v>255.5</v>
      </c>
      <c r="AJ33" s="12">
        <v>116.75</v>
      </c>
      <c r="AK33" s="12">
        <v>13.25</v>
      </c>
      <c r="AL33" s="12">
        <v>50.25</v>
      </c>
      <c r="AM33" s="12">
        <v>9.5</v>
      </c>
      <c r="AN33" s="12">
        <v>55.75</v>
      </c>
      <c r="AO33" s="12">
        <v>73</v>
      </c>
      <c r="AP33" s="12">
        <v>126.75</v>
      </c>
      <c r="AQ33" s="12">
        <v>210.75</v>
      </c>
      <c r="AR33" s="12">
        <v>152.75</v>
      </c>
      <c r="AS33" s="12">
        <v>10.75</v>
      </c>
      <c r="AT33" s="13">
        <v>8529.5</v>
      </c>
      <c r="AU33" s="14"/>
      <c r="AX33" s="15"/>
    </row>
    <row r="34" spans="1:50">
      <c r="A34" s="1" t="s">
        <v>29</v>
      </c>
      <c r="B34" s="12">
        <v>21.75</v>
      </c>
      <c r="C34" s="12">
        <v>25</v>
      </c>
      <c r="D34" s="12">
        <v>17.75</v>
      </c>
      <c r="E34" s="12">
        <v>26.5</v>
      </c>
      <c r="F34" s="12">
        <v>116.75</v>
      </c>
      <c r="G34" s="12">
        <v>24.5</v>
      </c>
      <c r="H34" s="12">
        <v>37</v>
      </c>
      <c r="I34" s="12">
        <v>44.5</v>
      </c>
      <c r="J34" s="12">
        <v>42</v>
      </c>
      <c r="K34" s="12">
        <v>19.75</v>
      </c>
      <c r="L34" s="12">
        <v>36.5</v>
      </c>
      <c r="M34" s="12">
        <v>52.5</v>
      </c>
      <c r="N34" s="12">
        <v>19</v>
      </c>
      <c r="O34" s="12">
        <v>14.25</v>
      </c>
      <c r="P34" s="12">
        <v>7.25</v>
      </c>
      <c r="Q34" s="12">
        <v>7.25</v>
      </c>
      <c r="R34" s="12">
        <v>8.25</v>
      </c>
      <c r="S34" s="12">
        <v>15.75</v>
      </c>
      <c r="T34" s="12">
        <v>20.25</v>
      </c>
      <c r="U34" s="12">
        <v>19.25</v>
      </c>
      <c r="V34" s="12">
        <v>26.5</v>
      </c>
      <c r="W34" s="12">
        <v>12.25</v>
      </c>
      <c r="X34" s="12">
        <v>13.5</v>
      </c>
      <c r="Y34" s="12">
        <v>32</v>
      </c>
      <c r="Z34" s="12">
        <v>36</v>
      </c>
      <c r="AA34" s="12">
        <v>297.25</v>
      </c>
      <c r="AB34" s="12">
        <v>285.5</v>
      </c>
      <c r="AC34" s="12">
        <v>1489.5</v>
      </c>
      <c r="AD34" s="12">
        <v>300.5</v>
      </c>
      <c r="AE34" s="12">
        <v>292.75</v>
      </c>
      <c r="AF34" s="12">
        <v>237.5</v>
      </c>
      <c r="AG34" s="12">
        <v>22.75</v>
      </c>
      <c r="AH34" s="12">
        <v>70.75</v>
      </c>
      <c r="AI34" s="12">
        <v>61</v>
      </c>
      <c r="AJ34" s="12">
        <v>45</v>
      </c>
      <c r="AK34" s="12">
        <v>8.25</v>
      </c>
      <c r="AL34" s="12">
        <v>22.25</v>
      </c>
      <c r="AM34" s="12">
        <v>7.25</v>
      </c>
      <c r="AN34" s="12">
        <v>23.75</v>
      </c>
      <c r="AO34" s="12">
        <v>23</v>
      </c>
      <c r="AP34" s="12">
        <v>71.25</v>
      </c>
      <c r="AQ34" s="12">
        <v>104.75</v>
      </c>
      <c r="AR34" s="12">
        <v>54</v>
      </c>
      <c r="AS34" s="12">
        <v>8.25</v>
      </c>
      <c r="AT34" s="13">
        <v>4121.25</v>
      </c>
      <c r="AU34" s="14"/>
      <c r="AX34" s="15"/>
    </row>
    <row r="35" spans="1:50">
      <c r="A35" s="1" t="s">
        <v>30</v>
      </c>
      <c r="B35" s="12">
        <v>35.5</v>
      </c>
      <c r="C35" s="12">
        <v>53.75</v>
      </c>
      <c r="D35" s="12">
        <v>12.25</v>
      </c>
      <c r="E35" s="12">
        <v>29</v>
      </c>
      <c r="F35" s="12">
        <v>74</v>
      </c>
      <c r="G35" s="12">
        <v>22</v>
      </c>
      <c r="H35" s="12">
        <v>46</v>
      </c>
      <c r="I35" s="12">
        <v>37</v>
      </c>
      <c r="J35" s="12">
        <v>59</v>
      </c>
      <c r="K35" s="12">
        <v>37</v>
      </c>
      <c r="L35" s="12">
        <v>53.75</v>
      </c>
      <c r="M35" s="12">
        <v>66.25</v>
      </c>
      <c r="N35" s="12">
        <v>25.75</v>
      </c>
      <c r="O35" s="12">
        <v>31.75</v>
      </c>
      <c r="P35" s="12">
        <v>18.75</v>
      </c>
      <c r="Q35" s="12">
        <v>15.25</v>
      </c>
      <c r="R35" s="12">
        <v>15.75</v>
      </c>
      <c r="S35" s="12">
        <v>25</v>
      </c>
      <c r="T35" s="12">
        <v>28.75</v>
      </c>
      <c r="U35" s="12">
        <v>14</v>
      </c>
      <c r="V35" s="12">
        <v>17.5</v>
      </c>
      <c r="W35" s="12">
        <v>7</v>
      </c>
      <c r="X35" s="12">
        <v>8</v>
      </c>
      <c r="Y35" s="12">
        <v>20</v>
      </c>
      <c r="Z35" s="12">
        <v>44</v>
      </c>
      <c r="AA35" s="12">
        <v>401.25</v>
      </c>
      <c r="AB35" s="12">
        <v>490.5</v>
      </c>
      <c r="AC35" s="12">
        <v>2659.75</v>
      </c>
      <c r="AD35" s="12">
        <v>558.5</v>
      </c>
      <c r="AE35" s="12">
        <v>429.75</v>
      </c>
      <c r="AF35" s="12">
        <v>435.5</v>
      </c>
      <c r="AG35" s="12">
        <v>75.75</v>
      </c>
      <c r="AH35" s="12">
        <v>51.25</v>
      </c>
      <c r="AI35" s="12">
        <v>90.25</v>
      </c>
      <c r="AJ35" s="12">
        <v>83.75</v>
      </c>
      <c r="AK35" s="12">
        <v>13.75</v>
      </c>
      <c r="AL35" s="12">
        <v>38.5</v>
      </c>
      <c r="AM35" s="12">
        <v>9.25</v>
      </c>
      <c r="AN35" s="12">
        <v>31.25</v>
      </c>
      <c r="AO35" s="12">
        <v>43.75</v>
      </c>
      <c r="AP35" s="12">
        <v>142.75</v>
      </c>
      <c r="AQ35" s="12">
        <v>94.75</v>
      </c>
      <c r="AR35" s="12">
        <v>93.25</v>
      </c>
      <c r="AS35" s="12">
        <v>10.5</v>
      </c>
      <c r="AT35" s="13">
        <v>6551</v>
      </c>
      <c r="AU35" s="14"/>
      <c r="AX35" s="15"/>
    </row>
    <row r="36" spans="1:50">
      <c r="A36" s="1" t="s">
        <v>31</v>
      </c>
      <c r="B36" s="12">
        <v>28.25</v>
      </c>
      <c r="C36" s="12">
        <v>47.5</v>
      </c>
      <c r="D36" s="12">
        <v>17.5</v>
      </c>
      <c r="E36" s="12">
        <v>13.75</v>
      </c>
      <c r="F36" s="12">
        <v>138.75</v>
      </c>
      <c r="G36" s="12">
        <v>22</v>
      </c>
      <c r="H36" s="12">
        <v>37.25</v>
      </c>
      <c r="I36" s="12">
        <v>32</v>
      </c>
      <c r="J36" s="12">
        <v>49.5</v>
      </c>
      <c r="K36" s="12">
        <v>38.5</v>
      </c>
      <c r="L36" s="12">
        <v>43.5</v>
      </c>
      <c r="M36" s="12">
        <v>134.75</v>
      </c>
      <c r="N36" s="12">
        <v>27.25</v>
      </c>
      <c r="O36" s="12">
        <v>36.5</v>
      </c>
      <c r="P36" s="12">
        <v>20</v>
      </c>
      <c r="Q36" s="12">
        <v>10.75</v>
      </c>
      <c r="R36" s="12">
        <v>17.75</v>
      </c>
      <c r="S36" s="12">
        <v>37</v>
      </c>
      <c r="T36" s="12">
        <v>21.75</v>
      </c>
      <c r="U36" s="12">
        <v>20.5</v>
      </c>
      <c r="V36" s="12">
        <v>24.5</v>
      </c>
      <c r="W36" s="12">
        <v>10.75</v>
      </c>
      <c r="X36" s="12">
        <v>7.5</v>
      </c>
      <c r="Y36" s="12">
        <v>24.25</v>
      </c>
      <c r="Z36" s="12">
        <v>26</v>
      </c>
      <c r="AA36" s="12">
        <v>270.75</v>
      </c>
      <c r="AB36" s="12">
        <v>347.25</v>
      </c>
      <c r="AC36" s="12">
        <v>1609.5</v>
      </c>
      <c r="AD36" s="12">
        <v>377.75</v>
      </c>
      <c r="AE36" s="12">
        <v>239.25</v>
      </c>
      <c r="AF36" s="12">
        <v>263.75</v>
      </c>
      <c r="AG36" s="12">
        <v>71.75</v>
      </c>
      <c r="AH36" s="12">
        <v>97.75</v>
      </c>
      <c r="AI36" s="12">
        <v>17.75</v>
      </c>
      <c r="AJ36" s="12">
        <v>42.75</v>
      </c>
      <c r="AK36" s="12">
        <v>17</v>
      </c>
      <c r="AL36" s="12">
        <v>39.5</v>
      </c>
      <c r="AM36" s="12">
        <v>10.5</v>
      </c>
      <c r="AN36" s="12">
        <v>35.5</v>
      </c>
      <c r="AO36" s="12">
        <v>39.75</v>
      </c>
      <c r="AP36" s="12">
        <v>132.25</v>
      </c>
      <c r="AQ36" s="12">
        <v>217.25</v>
      </c>
      <c r="AR36" s="12">
        <v>123.75</v>
      </c>
      <c r="AS36" s="12">
        <v>11.25</v>
      </c>
      <c r="AT36" s="13">
        <v>4852.75</v>
      </c>
      <c r="AU36" s="14"/>
      <c r="AX36" s="15"/>
    </row>
    <row r="37" spans="1:50">
      <c r="A37" s="1" t="s">
        <v>32</v>
      </c>
      <c r="B37" s="12">
        <v>8</v>
      </c>
      <c r="C37" s="12">
        <v>21</v>
      </c>
      <c r="D37" s="12">
        <v>3.25</v>
      </c>
      <c r="E37" s="12">
        <v>6.5</v>
      </c>
      <c r="F37" s="12">
        <v>16.25</v>
      </c>
      <c r="G37" s="12">
        <v>5</v>
      </c>
      <c r="H37" s="12">
        <v>11.75</v>
      </c>
      <c r="I37" s="12">
        <v>10</v>
      </c>
      <c r="J37" s="12">
        <v>18.75</v>
      </c>
      <c r="K37" s="12">
        <v>4.75</v>
      </c>
      <c r="L37" s="12">
        <v>9.75</v>
      </c>
      <c r="M37" s="12">
        <v>14</v>
      </c>
      <c r="N37" s="12">
        <v>4.5</v>
      </c>
      <c r="O37" s="12">
        <v>11.25</v>
      </c>
      <c r="P37" s="12">
        <v>5.25</v>
      </c>
      <c r="Q37" s="12">
        <v>3.25</v>
      </c>
      <c r="R37" s="12">
        <v>3</v>
      </c>
      <c r="S37" s="12">
        <v>5.5</v>
      </c>
      <c r="T37" s="12">
        <v>7</v>
      </c>
      <c r="U37" s="12">
        <v>8</v>
      </c>
      <c r="V37" s="12">
        <v>11.25</v>
      </c>
      <c r="W37" s="12">
        <v>2.5</v>
      </c>
      <c r="X37" s="12">
        <v>4.25</v>
      </c>
      <c r="Y37" s="12">
        <v>6.75</v>
      </c>
      <c r="Z37" s="12">
        <v>6.5</v>
      </c>
      <c r="AA37" s="12">
        <v>81.75</v>
      </c>
      <c r="AB37" s="12">
        <v>93</v>
      </c>
      <c r="AC37" s="12">
        <v>496</v>
      </c>
      <c r="AD37" s="12">
        <v>155</v>
      </c>
      <c r="AE37" s="12">
        <v>92.5</v>
      </c>
      <c r="AF37" s="12">
        <v>106.5</v>
      </c>
      <c r="AG37" s="12">
        <v>50.25</v>
      </c>
      <c r="AH37" s="12">
        <v>90.5</v>
      </c>
      <c r="AI37" s="12">
        <v>41.25</v>
      </c>
      <c r="AJ37" s="12">
        <v>8.75</v>
      </c>
      <c r="AK37" s="12">
        <v>2</v>
      </c>
      <c r="AL37" s="12">
        <v>4.5</v>
      </c>
      <c r="AM37" s="12">
        <v>4</v>
      </c>
      <c r="AN37" s="12">
        <v>23.5</v>
      </c>
      <c r="AO37" s="12">
        <v>13.75</v>
      </c>
      <c r="AP37" s="12">
        <v>62</v>
      </c>
      <c r="AQ37" s="12">
        <v>76</v>
      </c>
      <c r="AR37" s="12">
        <v>38.25</v>
      </c>
      <c r="AS37" s="12">
        <v>1.5</v>
      </c>
      <c r="AT37" s="13">
        <v>1649</v>
      </c>
      <c r="AU37" s="14"/>
      <c r="AX37" s="15"/>
    </row>
    <row r="38" spans="1:50">
      <c r="A38" s="1" t="s">
        <v>33</v>
      </c>
      <c r="B38" s="12">
        <v>5.25</v>
      </c>
      <c r="C38" s="12">
        <v>7.75</v>
      </c>
      <c r="D38" s="12">
        <v>5.75</v>
      </c>
      <c r="E38" s="12">
        <v>4.75</v>
      </c>
      <c r="F38" s="12">
        <v>46.5</v>
      </c>
      <c r="G38" s="12">
        <v>6.25</v>
      </c>
      <c r="H38" s="12">
        <v>12.75</v>
      </c>
      <c r="I38" s="12">
        <v>15</v>
      </c>
      <c r="J38" s="12">
        <v>17.5</v>
      </c>
      <c r="K38" s="12">
        <v>51.75</v>
      </c>
      <c r="L38" s="12">
        <v>51.75</v>
      </c>
      <c r="M38" s="12">
        <v>62.25</v>
      </c>
      <c r="N38" s="12">
        <v>29</v>
      </c>
      <c r="O38" s="12">
        <v>65.5</v>
      </c>
      <c r="P38" s="12">
        <v>20</v>
      </c>
      <c r="Q38" s="12">
        <v>19.75</v>
      </c>
      <c r="R38" s="12">
        <v>13.5</v>
      </c>
      <c r="S38" s="12">
        <v>18.5</v>
      </c>
      <c r="T38" s="12">
        <v>3.5</v>
      </c>
      <c r="U38" s="12">
        <v>3.5</v>
      </c>
      <c r="V38" s="12">
        <v>4.75</v>
      </c>
      <c r="W38" s="12">
        <v>2.5</v>
      </c>
      <c r="X38" s="12">
        <v>1.75</v>
      </c>
      <c r="Y38" s="12">
        <v>4.75</v>
      </c>
      <c r="Z38" s="12">
        <v>5.5</v>
      </c>
      <c r="AA38" s="12">
        <v>126.75</v>
      </c>
      <c r="AB38" s="12">
        <v>98</v>
      </c>
      <c r="AC38" s="12">
        <v>269.25</v>
      </c>
      <c r="AD38" s="12">
        <v>82.5</v>
      </c>
      <c r="AE38" s="12">
        <v>25</v>
      </c>
      <c r="AF38" s="12">
        <v>19.5</v>
      </c>
      <c r="AG38" s="12">
        <v>8.5</v>
      </c>
      <c r="AH38" s="12">
        <v>15.5</v>
      </c>
      <c r="AI38" s="12">
        <v>18.75</v>
      </c>
      <c r="AJ38" s="12">
        <v>2.75</v>
      </c>
      <c r="AK38" s="12">
        <v>5.5</v>
      </c>
      <c r="AL38" s="12">
        <v>64</v>
      </c>
      <c r="AM38" s="12">
        <v>0.75</v>
      </c>
      <c r="AN38" s="12">
        <v>5.75</v>
      </c>
      <c r="AO38" s="12">
        <v>1</v>
      </c>
      <c r="AP38" s="12">
        <v>3.25</v>
      </c>
      <c r="AQ38" s="12">
        <v>19.5</v>
      </c>
      <c r="AR38" s="12">
        <v>5.5</v>
      </c>
      <c r="AS38" s="12">
        <v>75.25</v>
      </c>
      <c r="AT38" s="13">
        <v>1326.75</v>
      </c>
      <c r="AU38" s="14"/>
      <c r="AX38" s="15"/>
    </row>
    <row r="39" spans="1:50">
      <c r="A39" s="1" t="s">
        <v>34</v>
      </c>
      <c r="B39" s="12">
        <v>8.25</v>
      </c>
      <c r="C39" s="12">
        <v>12.75</v>
      </c>
      <c r="D39" s="12">
        <v>11.25</v>
      </c>
      <c r="E39" s="12">
        <v>7.25</v>
      </c>
      <c r="F39" s="12">
        <v>161.5</v>
      </c>
      <c r="G39" s="12">
        <v>11.75</v>
      </c>
      <c r="H39" s="12">
        <v>18</v>
      </c>
      <c r="I39" s="12">
        <v>26</v>
      </c>
      <c r="J39" s="12">
        <v>33.5</v>
      </c>
      <c r="K39" s="12">
        <v>63.25</v>
      </c>
      <c r="L39" s="12">
        <v>98.75</v>
      </c>
      <c r="M39" s="12">
        <v>161</v>
      </c>
      <c r="N39" s="12">
        <v>41.75</v>
      </c>
      <c r="O39" s="12">
        <v>88.25</v>
      </c>
      <c r="P39" s="12">
        <v>32.5</v>
      </c>
      <c r="Q39" s="12">
        <v>22.5</v>
      </c>
      <c r="R39" s="12">
        <v>23</v>
      </c>
      <c r="S39" s="12">
        <v>62.5</v>
      </c>
      <c r="T39" s="12">
        <v>7</v>
      </c>
      <c r="U39" s="12">
        <v>9</v>
      </c>
      <c r="V39" s="12">
        <v>6.25</v>
      </c>
      <c r="W39" s="12">
        <v>1.75</v>
      </c>
      <c r="X39" s="12">
        <v>1</v>
      </c>
      <c r="Y39" s="12">
        <v>8.75</v>
      </c>
      <c r="Z39" s="12">
        <v>12.75</v>
      </c>
      <c r="AA39" s="12">
        <v>431.25</v>
      </c>
      <c r="AB39" s="12">
        <v>235.5</v>
      </c>
      <c r="AC39" s="12">
        <v>834.25</v>
      </c>
      <c r="AD39" s="12">
        <v>235</v>
      </c>
      <c r="AE39" s="12">
        <v>64</v>
      </c>
      <c r="AF39" s="12">
        <v>43</v>
      </c>
      <c r="AG39" s="12">
        <v>18.5</v>
      </c>
      <c r="AH39" s="12">
        <v>35.75</v>
      </c>
      <c r="AI39" s="12">
        <v>49</v>
      </c>
      <c r="AJ39" s="12">
        <v>5</v>
      </c>
      <c r="AK39" s="12">
        <v>68.25</v>
      </c>
      <c r="AL39" s="12">
        <v>16.5</v>
      </c>
      <c r="AM39" s="12">
        <v>1</v>
      </c>
      <c r="AN39" s="12">
        <v>6.75</v>
      </c>
      <c r="AO39" s="12">
        <v>6.25</v>
      </c>
      <c r="AP39" s="12">
        <v>4.5</v>
      </c>
      <c r="AQ39" s="12">
        <v>104</v>
      </c>
      <c r="AR39" s="12">
        <v>11.75</v>
      </c>
      <c r="AS39" s="12">
        <v>23.5</v>
      </c>
      <c r="AT39" s="13">
        <v>3124</v>
      </c>
      <c r="AU39" s="14"/>
      <c r="AX39" s="15"/>
    </row>
    <row r="40" spans="1:50">
      <c r="A40" s="1" t="s">
        <v>35</v>
      </c>
      <c r="B40" s="12">
        <v>2.5</v>
      </c>
      <c r="C40" s="12">
        <v>5.5</v>
      </c>
      <c r="D40" s="12">
        <v>0.5</v>
      </c>
      <c r="E40" s="12">
        <v>2.5</v>
      </c>
      <c r="F40" s="12">
        <v>25.75</v>
      </c>
      <c r="G40" s="12">
        <v>3</v>
      </c>
      <c r="H40" s="12">
        <v>11.75</v>
      </c>
      <c r="I40" s="12">
        <v>13.25</v>
      </c>
      <c r="J40" s="12">
        <v>16.75</v>
      </c>
      <c r="K40" s="12">
        <v>1.5</v>
      </c>
      <c r="L40" s="12">
        <v>2.75</v>
      </c>
      <c r="M40" s="12">
        <v>18.75</v>
      </c>
      <c r="N40" s="12">
        <v>3.25</v>
      </c>
      <c r="O40" s="12">
        <v>4</v>
      </c>
      <c r="P40" s="12">
        <v>3.25</v>
      </c>
      <c r="Q40" s="12">
        <v>2.5</v>
      </c>
      <c r="R40" s="12">
        <v>2.5</v>
      </c>
      <c r="S40" s="12">
        <v>3.75</v>
      </c>
      <c r="T40" s="12">
        <v>16.5</v>
      </c>
      <c r="U40" s="12">
        <v>10.5</v>
      </c>
      <c r="V40" s="12">
        <v>24.25</v>
      </c>
      <c r="W40" s="12">
        <v>5.25</v>
      </c>
      <c r="X40" s="12">
        <v>3</v>
      </c>
      <c r="Y40" s="12">
        <v>18</v>
      </c>
      <c r="Z40" s="12">
        <v>2</v>
      </c>
      <c r="AA40" s="12">
        <v>82.5</v>
      </c>
      <c r="AB40" s="12">
        <v>60.5</v>
      </c>
      <c r="AC40" s="12">
        <v>144.75</v>
      </c>
      <c r="AD40" s="12">
        <v>63.75</v>
      </c>
      <c r="AE40" s="12">
        <v>13.75</v>
      </c>
      <c r="AF40" s="12">
        <v>9.75</v>
      </c>
      <c r="AG40" s="12">
        <v>8</v>
      </c>
      <c r="AH40" s="12">
        <v>9</v>
      </c>
      <c r="AI40" s="12">
        <v>9.75</v>
      </c>
      <c r="AJ40" s="12">
        <v>3.25</v>
      </c>
      <c r="AK40" s="12">
        <v>0.75</v>
      </c>
      <c r="AL40" s="12">
        <v>1.25</v>
      </c>
      <c r="AM40" s="12">
        <v>4.75</v>
      </c>
      <c r="AN40" s="12">
        <v>17</v>
      </c>
      <c r="AO40" s="12">
        <v>3.75</v>
      </c>
      <c r="AP40" s="12">
        <v>3.25</v>
      </c>
      <c r="AQ40" s="12">
        <v>31.5</v>
      </c>
      <c r="AR40" s="12">
        <v>4.25</v>
      </c>
      <c r="AS40" s="12">
        <v>0</v>
      </c>
      <c r="AT40" s="13">
        <v>674.75</v>
      </c>
      <c r="AU40" s="14"/>
      <c r="AX40" s="15"/>
    </row>
    <row r="41" spans="1:50">
      <c r="A41" s="1" t="s">
        <v>36</v>
      </c>
      <c r="B41" s="12">
        <v>29.75</v>
      </c>
      <c r="C41" s="12">
        <v>42.5</v>
      </c>
      <c r="D41" s="12">
        <v>9.75</v>
      </c>
      <c r="E41" s="12">
        <v>13.25</v>
      </c>
      <c r="F41" s="12">
        <v>83.5</v>
      </c>
      <c r="G41" s="12">
        <v>23.5</v>
      </c>
      <c r="H41" s="12">
        <v>105</v>
      </c>
      <c r="I41" s="12">
        <v>50</v>
      </c>
      <c r="J41" s="12">
        <v>73.25</v>
      </c>
      <c r="K41" s="12">
        <v>10.5</v>
      </c>
      <c r="L41" s="12">
        <v>55</v>
      </c>
      <c r="M41" s="12">
        <v>108.75</v>
      </c>
      <c r="N41" s="12">
        <v>23.75</v>
      </c>
      <c r="O41" s="12">
        <v>21</v>
      </c>
      <c r="P41" s="12">
        <v>25.5</v>
      </c>
      <c r="Q41" s="12">
        <v>13</v>
      </c>
      <c r="R41" s="12">
        <v>14</v>
      </c>
      <c r="S41" s="12">
        <v>32.75</v>
      </c>
      <c r="T41" s="12">
        <v>221.25</v>
      </c>
      <c r="U41" s="12">
        <v>74.75</v>
      </c>
      <c r="V41" s="12">
        <v>126</v>
      </c>
      <c r="W41" s="12">
        <v>24.5</v>
      </c>
      <c r="X41" s="12">
        <v>10.75</v>
      </c>
      <c r="Y41" s="12">
        <v>38.25</v>
      </c>
      <c r="Z41" s="12">
        <v>22</v>
      </c>
      <c r="AA41" s="12">
        <v>208.25</v>
      </c>
      <c r="AB41" s="12">
        <v>135.75</v>
      </c>
      <c r="AC41" s="12">
        <v>456.5</v>
      </c>
      <c r="AD41" s="12">
        <v>156.75</v>
      </c>
      <c r="AE41" s="12">
        <v>47</v>
      </c>
      <c r="AF41" s="12">
        <v>61.75</v>
      </c>
      <c r="AG41" s="12">
        <v>27.5</v>
      </c>
      <c r="AH41" s="12">
        <v>45.25</v>
      </c>
      <c r="AI41" s="12">
        <v>43.25</v>
      </c>
      <c r="AJ41" s="12">
        <v>27.75</v>
      </c>
      <c r="AK41" s="12">
        <v>5.75</v>
      </c>
      <c r="AL41" s="12">
        <v>7.75</v>
      </c>
      <c r="AM41" s="12">
        <v>33.75</v>
      </c>
      <c r="AN41" s="12">
        <v>19.75</v>
      </c>
      <c r="AO41" s="12">
        <v>15.5</v>
      </c>
      <c r="AP41" s="12">
        <v>15.75</v>
      </c>
      <c r="AQ41" s="12">
        <v>87.75</v>
      </c>
      <c r="AR41" s="12">
        <v>24.75</v>
      </c>
      <c r="AS41" s="12">
        <v>4</v>
      </c>
      <c r="AT41" s="13">
        <v>2676.75</v>
      </c>
      <c r="AU41" s="14"/>
      <c r="AX41" s="15"/>
    </row>
    <row r="42" spans="1:50">
      <c r="A42" s="1" t="s">
        <v>53</v>
      </c>
      <c r="B42" s="12">
        <v>5</v>
      </c>
      <c r="C42" s="12">
        <v>14</v>
      </c>
      <c r="D42" s="12">
        <v>6.5</v>
      </c>
      <c r="E42" s="12">
        <v>3</v>
      </c>
      <c r="F42" s="12">
        <v>20.25</v>
      </c>
      <c r="G42" s="12">
        <v>3.25</v>
      </c>
      <c r="H42" s="12">
        <v>8</v>
      </c>
      <c r="I42" s="12">
        <v>9</v>
      </c>
      <c r="J42" s="12">
        <v>9.25</v>
      </c>
      <c r="K42" s="12">
        <v>6.5</v>
      </c>
      <c r="L42" s="12">
        <v>9.5</v>
      </c>
      <c r="M42" s="12">
        <v>13.5</v>
      </c>
      <c r="N42" s="12">
        <v>6.25</v>
      </c>
      <c r="O42" s="12">
        <v>5.25</v>
      </c>
      <c r="P42" s="12">
        <v>4.25</v>
      </c>
      <c r="Q42" s="12">
        <v>5.75</v>
      </c>
      <c r="R42" s="12">
        <v>5.75</v>
      </c>
      <c r="S42" s="12">
        <v>3</v>
      </c>
      <c r="T42" s="12">
        <v>5.75</v>
      </c>
      <c r="U42" s="12">
        <v>5.75</v>
      </c>
      <c r="V42" s="12">
        <v>9.5</v>
      </c>
      <c r="W42" s="12">
        <v>2.25</v>
      </c>
      <c r="X42" s="12">
        <v>1.75</v>
      </c>
      <c r="Y42" s="12">
        <v>4.25</v>
      </c>
      <c r="Z42" s="12">
        <v>6</v>
      </c>
      <c r="AA42" s="12">
        <v>72</v>
      </c>
      <c r="AB42" s="12">
        <v>88.25</v>
      </c>
      <c r="AC42" s="12">
        <v>385.5</v>
      </c>
      <c r="AD42" s="12">
        <v>103</v>
      </c>
      <c r="AE42" s="12">
        <v>57.5</v>
      </c>
      <c r="AF42" s="12">
        <v>72.25</v>
      </c>
      <c r="AG42" s="12">
        <v>23.25</v>
      </c>
      <c r="AH42" s="12">
        <v>49.5</v>
      </c>
      <c r="AI42" s="12">
        <v>39.25</v>
      </c>
      <c r="AJ42" s="12">
        <v>11.5</v>
      </c>
      <c r="AK42" s="12">
        <v>2.75</v>
      </c>
      <c r="AL42" s="12">
        <v>7.25</v>
      </c>
      <c r="AM42" s="12">
        <v>4.75</v>
      </c>
      <c r="AN42" s="12">
        <v>14</v>
      </c>
      <c r="AO42" s="12">
        <v>5.5</v>
      </c>
      <c r="AP42" s="12">
        <v>40</v>
      </c>
      <c r="AQ42" s="12">
        <v>33</v>
      </c>
      <c r="AR42" s="12">
        <v>18</v>
      </c>
      <c r="AS42" s="12">
        <v>2</v>
      </c>
      <c r="AT42" s="13">
        <v>1202.5</v>
      </c>
      <c r="AU42" s="14"/>
      <c r="AX42" s="15"/>
    </row>
    <row r="43" spans="1:50">
      <c r="A43" s="1" t="s">
        <v>54</v>
      </c>
      <c r="B43" s="12">
        <v>12.5</v>
      </c>
      <c r="C43" s="12">
        <v>18.5</v>
      </c>
      <c r="D43" s="12">
        <v>2.5</v>
      </c>
      <c r="E43" s="12">
        <v>4.5</v>
      </c>
      <c r="F43" s="12">
        <v>29.5</v>
      </c>
      <c r="G43" s="12">
        <v>4.75</v>
      </c>
      <c r="H43" s="12">
        <v>13.25</v>
      </c>
      <c r="I43" s="12">
        <v>9.75</v>
      </c>
      <c r="J43" s="12">
        <v>22.5</v>
      </c>
      <c r="K43" s="12">
        <v>6.75</v>
      </c>
      <c r="L43" s="12">
        <v>16.5</v>
      </c>
      <c r="M43" s="12">
        <v>21.25</v>
      </c>
      <c r="N43" s="12">
        <v>10.25</v>
      </c>
      <c r="O43" s="12">
        <v>4.75</v>
      </c>
      <c r="P43" s="12">
        <v>7</v>
      </c>
      <c r="Q43" s="12">
        <v>5</v>
      </c>
      <c r="R43" s="12">
        <v>5.75</v>
      </c>
      <c r="S43" s="12">
        <v>6.25</v>
      </c>
      <c r="T43" s="12">
        <v>10.25</v>
      </c>
      <c r="U43" s="12">
        <v>8.5</v>
      </c>
      <c r="V43" s="12">
        <v>7.5</v>
      </c>
      <c r="W43" s="12">
        <v>3.75</v>
      </c>
      <c r="X43" s="12">
        <v>3</v>
      </c>
      <c r="Y43" s="12">
        <v>4.5</v>
      </c>
      <c r="Z43" s="12">
        <v>10.75</v>
      </c>
      <c r="AA43" s="12">
        <v>104.5</v>
      </c>
      <c r="AB43" s="12">
        <v>80.75</v>
      </c>
      <c r="AC43" s="12">
        <v>434</v>
      </c>
      <c r="AD43" s="12">
        <v>156.25</v>
      </c>
      <c r="AE43" s="12">
        <v>87.25</v>
      </c>
      <c r="AF43" s="12">
        <v>142.75</v>
      </c>
      <c r="AG43" s="12">
        <v>76.75</v>
      </c>
      <c r="AH43" s="12">
        <v>149.5</v>
      </c>
      <c r="AI43" s="12">
        <v>119</v>
      </c>
      <c r="AJ43" s="12">
        <v>69.75</v>
      </c>
      <c r="AK43" s="12">
        <v>2.25</v>
      </c>
      <c r="AL43" s="12">
        <v>4.25</v>
      </c>
      <c r="AM43" s="12">
        <v>3.75</v>
      </c>
      <c r="AN43" s="12">
        <v>14.5</v>
      </c>
      <c r="AO43" s="12">
        <v>39.75</v>
      </c>
      <c r="AP43" s="12">
        <v>10</v>
      </c>
      <c r="AQ43" s="12">
        <v>45.25</v>
      </c>
      <c r="AR43" s="12">
        <v>56.5</v>
      </c>
      <c r="AS43" s="12">
        <v>1.25</v>
      </c>
      <c r="AT43" s="13">
        <v>1847.5</v>
      </c>
      <c r="AU43" s="14"/>
      <c r="AX43" s="15"/>
    </row>
    <row r="44" spans="1:50">
      <c r="A44" s="1" t="s">
        <v>55</v>
      </c>
      <c r="B44" s="12">
        <v>21.25</v>
      </c>
      <c r="C44" s="12">
        <v>52.75</v>
      </c>
      <c r="D44" s="12">
        <v>36.75</v>
      </c>
      <c r="E44" s="12">
        <v>63.25</v>
      </c>
      <c r="F44" s="12">
        <v>136.25</v>
      </c>
      <c r="G44" s="12">
        <v>42.75</v>
      </c>
      <c r="H44" s="12">
        <v>69.5</v>
      </c>
      <c r="I44" s="12">
        <v>49.5</v>
      </c>
      <c r="J44" s="12">
        <v>63.5</v>
      </c>
      <c r="K44" s="12">
        <v>20.25</v>
      </c>
      <c r="L44" s="12">
        <v>27</v>
      </c>
      <c r="M44" s="12">
        <v>35.75</v>
      </c>
      <c r="N44" s="12">
        <v>25.5</v>
      </c>
      <c r="O44" s="12">
        <v>13.25</v>
      </c>
      <c r="P44" s="12">
        <v>11.5</v>
      </c>
      <c r="Q44" s="12">
        <v>6</v>
      </c>
      <c r="R44" s="12">
        <v>12.25</v>
      </c>
      <c r="S44" s="12">
        <v>39</v>
      </c>
      <c r="T44" s="12">
        <v>47.5</v>
      </c>
      <c r="U44" s="12">
        <v>88</v>
      </c>
      <c r="V44" s="12">
        <v>92.75</v>
      </c>
      <c r="W44" s="12">
        <v>61.75</v>
      </c>
      <c r="X44" s="12">
        <v>53.5</v>
      </c>
      <c r="Y44" s="12">
        <v>90</v>
      </c>
      <c r="Z44" s="12">
        <v>45</v>
      </c>
      <c r="AA44" s="12">
        <v>284.25</v>
      </c>
      <c r="AB44" s="12">
        <v>223.5</v>
      </c>
      <c r="AC44" s="12">
        <v>1126</v>
      </c>
      <c r="AD44" s="12">
        <v>382</v>
      </c>
      <c r="AE44" s="12">
        <v>152.75</v>
      </c>
      <c r="AF44" s="12">
        <v>144.75</v>
      </c>
      <c r="AG44" s="12">
        <v>79</v>
      </c>
      <c r="AH44" s="12">
        <v>81.25</v>
      </c>
      <c r="AI44" s="12">
        <v>203</v>
      </c>
      <c r="AJ44" s="12">
        <v>72.25</v>
      </c>
      <c r="AK44" s="12">
        <v>12.5</v>
      </c>
      <c r="AL44" s="12">
        <v>78.5</v>
      </c>
      <c r="AM44" s="12">
        <v>26</v>
      </c>
      <c r="AN44" s="12">
        <v>57.5</v>
      </c>
      <c r="AO44" s="12">
        <v>32.75</v>
      </c>
      <c r="AP44" s="12">
        <v>42</v>
      </c>
      <c r="AQ44" s="12">
        <v>22</v>
      </c>
      <c r="AR44" s="12">
        <v>283.25</v>
      </c>
      <c r="AS44" s="12">
        <v>22.5</v>
      </c>
      <c r="AT44" s="13">
        <v>4530.25</v>
      </c>
      <c r="AU44" s="14"/>
      <c r="AX44" s="15"/>
    </row>
    <row r="45" spans="1:50">
      <c r="A45" s="1" t="s">
        <v>56</v>
      </c>
      <c r="B45" s="12">
        <v>18.75</v>
      </c>
      <c r="C45" s="12">
        <v>21</v>
      </c>
      <c r="D45" s="12">
        <v>17</v>
      </c>
      <c r="E45" s="12">
        <v>19.5</v>
      </c>
      <c r="F45" s="12">
        <v>161.25</v>
      </c>
      <c r="G45" s="12">
        <v>14.25</v>
      </c>
      <c r="H45" s="12">
        <v>27.25</v>
      </c>
      <c r="I45" s="12">
        <v>29</v>
      </c>
      <c r="J45" s="12">
        <v>40</v>
      </c>
      <c r="K45" s="12">
        <v>8.25</v>
      </c>
      <c r="L45" s="12">
        <v>21.25</v>
      </c>
      <c r="M45" s="12">
        <v>38.75</v>
      </c>
      <c r="N45" s="12">
        <v>9</v>
      </c>
      <c r="O45" s="12">
        <v>8</v>
      </c>
      <c r="P45" s="12">
        <v>6.25</v>
      </c>
      <c r="Q45" s="12">
        <v>7.5</v>
      </c>
      <c r="R45" s="12">
        <v>6.25</v>
      </c>
      <c r="S45" s="12">
        <v>7.75</v>
      </c>
      <c r="T45" s="12">
        <v>21.25</v>
      </c>
      <c r="U45" s="12">
        <v>13.75</v>
      </c>
      <c r="V45" s="12">
        <v>19.25</v>
      </c>
      <c r="W45" s="12">
        <v>9.5</v>
      </c>
      <c r="X45" s="12">
        <v>8</v>
      </c>
      <c r="Y45" s="12">
        <v>24.75</v>
      </c>
      <c r="Z45" s="12">
        <v>11.5</v>
      </c>
      <c r="AA45" s="12">
        <v>176</v>
      </c>
      <c r="AB45" s="12">
        <v>195.25</v>
      </c>
      <c r="AC45" s="12">
        <v>787</v>
      </c>
      <c r="AD45" s="12">
        <v>262.25</v>
      </c>
      <c r="AE45" s="12">
        <v>154.5</v>
      </c>
      <c r="AF45" s="12">
        <v>145</v>
      </c>
      <c r="AG45" s="12">
        <v>62.75</v>
      </c>
      <c r="AH45" s="12">
        <v>108.5</v>
      </c>
      <c r="AI45" s="12">
        <v>136.25</v>
      </c>
      <c r="AJ45" s="12">
        <v>41.25</v>
      </c>
      <c r="AK45" s="12">
        <v>5.75</v>
      </c>
      <c r="AL45" s="12">
        <v>12.5</v>
      </c>
      <c r="AM45" s="12">
        <v>3.5</v>
      </c>
      <c r="AN45" s="12">
        <v>19.5</v>
      </c>
      <c r="AO45" s="12">
        <v>20</v>
      </c>
      <c r="AP45" s="12">
        <v>53.25</v>
      </c>
      <c r="AQ45" s="12">
        <v>348</v>
      </c>
      <c r="AR45" s="12">
        <v>18.75</v>
      </c>
      <c r="AS45" s="12">
        <v>3.25</v>
      </c>
      <c r="AT45" s="13">
        <v>3122.25</v>
      </c>
      <c r="AU45" s="14"/>
      <c r="AX45" s="15"/>
    </row>
    <row r="46" spans="1:50">
      <c r="A46" s="1" t="s">
        <v>62</v>
      </c>
      <c r="B46" s="12">
        <v>4.25</v>
      </c>
      <c r="C46" s="12">
        <v>6.25</v>
      </c>
      <c r="D46" s="12">
        <v>6.25</v>
      </c>
      <c r="E46" s="12">
        <v>5.75</v>
      </c>
      <c r="F46" s="12">
        <v>55.5</v>
      </c>
      <c r="G46" s="12">
        <v>8.25</v>
      </c>
      <c r="H46" s="12">
        <v>12.5</v>
      </c>
      <c r="I46" s="12">
        <v>8.75</v>
      </c>
      <c r="J46" s="12">
        <v>13.25</v>
      </c>
      <c r="K46" s="12">
        <v>36.5</v>
      </c>
      <c r="L46" s="12">
        <v>50.25</v>
      </c>
      <c r="M46" s="12">
        <v>77.25</v>
      </c>
      <c r="N46" s="12">
        <v>38.25</v>
      </c>
      <c r="O46" s="12">
        <v>110.25</v>
      </c>
      <c r="P46" s="12">
        <v>35.75</v>
      </c>
      <c r="Q46" s="12">
        <v>22</v>
      </c>
      <c r="R46" s="12">
        <v>14.25</v>
      </c>
      <c r="S46" s="12">
        <v>21</v>
      </c>
      <c r="T46" s="12">
        <v>4</v>
      </c>
      <c r="U46" s="12">
        <v>1.5</v>
      </c>
      <c r="V46" s="12">
        <v>5</v>
      </c>
      <c r="W46" s="12">
        <v>2.5</v>
      </c>
      <c r="X46" s="12">
        <v>1</v>
      </c>
      <c r="Y46" s="12">
        <v>5</v>
      </c>
      <c r="Z46" s="12">
        <v>7.5</v>
      </c>
      <c r="AA46" s="12">
        <v>155</v>
      </c>
      <c r="AB46" s="12">
        <v>102.25</v>
      </c>
      <c r="AC46" s="12">
        <v>306</v>
      </c>
      <c r="AD46" s="12">
        <v>95.25</v>
      </c>
      <c r="AE46" s="12">
        <v>20</v>
      </c>
      <c r="AF46" s="12">
        <v>13.25</v>
      </c>
      <c r="AG46" s="12">
        <v>8.75</v>
      </c>
      <c r="AH46" s="12">
        <v>9.5</v>
      </c>
      <c r="AI46" s="12">
        <v>12.5</v>
      </c>
      <c r="AJ46" s="12">
        <v>2.25</v>
      </c>
      <c r="AK46" s="12">
        <v>85.75</v>
      </c>
      <c r="AL46" s="12">
        <v>24.75</v>
      </c>
      <c r="AM46" s="12">
        <v>0.5</v>
      </c>
      <c r="AN46" s="12">
        <v>2.5</v>
      </c>
      <c r="AO46" s="12">
        <v>3.75</v>
      </c>
      <c r="AP46" s="12">
        <v>1.75</v>
      </c>
      <c r="AQ46" s="12">
        <v>25.25</v>
      </c>
      <c r="AR46" s="12">
        <v>5.25</v>
      </c>
      <c r="AS46" s="12">
        <v>8.25</v>
      </c>
      <c r="AT46" s="13">
        <v>1435.25</v>
      </c>
      <c r="AU46" s="14"/>
      <c r="AX46" s="15"/>
    </row>
    <row r="47" spans="1:50">
      <c r="A47" s="11" t="s">
        <v>49</v>
      </c>
      <c r="B47" s="14">
        <v>2206.25</v>
      </c>
      <c r="C47" s="14">
        <v>3833.75</v>
      </c>
      <c r="D47" s="14">
        <v>2555</v>
      </c>
      <c r="E47" s="14">
        <v>2607.75</v>
      </c>
      <c r="F47" s="14">
        <v>9931.25</v>
      </c>
      <c r="G47" s="14">
        <v>3145.25</v>
      </c>
      <c r="H47" s="14">
        <v>4645.75</v>
      </c>
      <c r="I47" s="14">
        <v>3963.5</v>
      </c>
      <c r="J47" s="14">
        <v>4539.75</v>
      </c>
      <c r="K47" s="14">
        <v>2816.25</v>
      </c>
      <c r="L47" s="14">
        <v>4593.5</v>
      </c>
      <c r="M47" s="14">
        <v>4843</v>
      </c>
      <c r="N47" s="14">
        <v>2489.25</v>
      </c>
      <c r="O47" s="14">
        <v>3247</v>
      </c>
      <c r="P47" s="14">
        <v>2247</v>
      </c>
      <c r="Q47" s="14">
        <v>1361.75</v>
      </c>
      <c r="R47" s="14">
        <v>1673</v>
      </c>
      <c r="S47" s="14">
        <v>3265.75</v>
      </c>
      <c r="T47" s="14">
        <v>2330.5</v>
      </c>
      <c r="U47" s="14">
        <v>2216.25</v>
      </c>
      <c r="V47" s="14">
        <v>3129.25</v>
      </c>
      <c r="W47" s="14">
        <v>1678.25</v>
      </c>
      <c r="X47" s="14">
        <v>1307.5</v>
      </c>
      <c r="Y47" s="14">
        <v>3313.25</v>
      </c>
      <c r="Z47" s="14">
        <v>3652</v>
      </c>
      <c r="AA47" s="14">
        <v>10805.75</v>
      </c>
      <c r="AB47" s="14">
        <v>8952.5</v>
      </c>
      <c r="AC47" s="14">
        <v>30482</v>
      </c>
      <c r="AD47" s="14">
        <v>10692.25</v>
      </c>
      <c r="AE47" s="14">
        <v>8218</v>
      </c>
      <c r="AF47" s="14">
        <v>8442.5</v>
      </c>
      <c r="AG47" s="14">
        <v>4369</v>
      </c>
      <c r="AH47" s="14">
        <v>7291.5</v>
      </c>
      <c r="AI47" s="14">
        <v>4889.75</v>
      </c>
      <c r="AJ47" s="14">
        <v>1673.5</v>
      </c>
      <c r="AK47" s="14">
        <v>1334.5</v>
      </c>
      <c r="AL47" s="14">
        <v>3241</v>
      </c>
      <c r="AM47" s="14">
        <v>719.75</v>
      </c>
      <c r="AN47" s="14">
        <v>2499.5</v>
      </c>
      <c r="AO47" s="14">
        <v>1207.5</v>
      </c>
      <c r="AP47" s="14">
        <v>1792.25</v>
      </c>
      <c r="AQ47" s="14">
        <v>5705</v>
      </c>
      <c r="AR47" s="14">
        <v>3169.5</v>
      </c>
      <c r="AS47" s="14">
        <v>1375</v>
      </c>
      <c r="AT47" s="14">
        <v>198452.5</v>
      </c>
      <c r="AU47" s="14"/>
      <c r="AX47" s="15"/>
    </row>
    <row r="48" spans="1:50">
      <c r="AT48" s="14"/>
      <c r="AX48" s="15"/>
    </row>
    <row r="49" spans="50:50">
      <c r="AX49" s="15"/>
    </row>
    <row r="50" spans="50:50">
      <c r="AX50" s="15"/>
    </row>
    <row r="51" spans="50:50">
      <c r="AX51" s="15"/>
    </row>
    <row r="52" spans="50:50">
      <c r="AX52" s="15"/>
    </row>
    <row r="53" spans="50:50">
      <c r="AX53" s="15"/>
    </row>
    <row r="54" spans="50:50">
      <c r="AX54" s="15"/>
    </row>
    <row r="55" spans="50:50">
      <c r="AX55" s="15"/>
    </row>
    <row r="56" spans="50:50">
      <c r="AX56" s="15"/>
    </row>
    <row r="57" spans="50:50">
      <c r="AX57" s="15"/>
    </row>
    <row r="58" spans="50:50">
      <c r="AX58" s="15"/>
    </row>
    <row r="59" spans="50:50">
      <c r="AX59" s="15"/>
    </row>
    <row r="60" spans="50:50">
      <c r="AX60" s="15"/>
    </row>
    <row r="61" spans="50:50">
      <c r="AX61" s="15"/>
    </row>
    <row r="62" spans="50:50">
      <c r="AX62" s="15"/>
    </row>
    <row r="63" spans="50:50">
      <c r="AX63" s="15"/>
    </row>
    <row r="64" spans="50:50">
      <c r="AX64" s="15"/>
    </row>
  </sheetData>
  <phoneticPr fontId="0" type="noConversion"/>
  <pageMargins left="0.75" right="0.75" top="1" bottom="1" header="0.5" footer="0.5"/>
  <pageSetup scale="72" fitToWidth="2" orientation="landscape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BE64"/>
  <sheetViews>
    <sheetView workbookViewId="0">
      <pane xSplit="1" ySplit="2" topLeftCell="AM3" activePane="bottomRight" state="frozen"/>
      <selection activeCell="AX3" sqref="AX3"/>
      <selection pane="topRight" activeCell="AX3" sqref="AX3"/>
      <selection pane="bottomLeft" activeCell="AX3" sqref="AX3"/>
      <selection pane="bottomRight" activeCell="AX3" sqref="AX3"/>
    </sheetView>
  </sheetViews>
  <sheetFormatPr baseColWidth="10" defaultColWidth="8.83203125" defaultRowHeight="12" x14ac:dyDescent="0"/>
  <cols>
    <col min="1" max="45" width="7.6640625" style="9" customWidth="1" collapsed="1"/>
    <col min="46" max="46" width="8.6640625" style="11" customWidth="1" collapsed="1"/>
    <col min="47" max="47" width="8.83203125" style="11" collapsed="1"/>
    <col min="48" max="49" width="8.83203125" style="9" collapsed="1"/>
    <col min="50" max="50" width="8.6640625" style="9" customWidth="1" collapsed="1"/>
    <col min="51" max="16384" width="8.83203125" style="9" collapsed="1"/>
  </cols>
  <sheetData>
    <row r="1" spans="1:57" ht="26.25" customHeight="1">
      <c r="A1" s="7" t="s">
        <v>0</v>
      </c>
      <c r="B1" s="8" t="s">
        <v>1</v>
      </c>
      <c r="D1" s="9" t="s">
        <v>61</v>
      </c>
      <c r="G1" s="19">
        <f>'Weekday OD'!G1</f>
        <v>41214</v>
      </c>
    </row>
    <row r="2" spans="1:57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53</v>
      </c>
      <c r="AP2" s="1" t="s">
        <v>54</v>
      </c>
      <c r="AQ2" s="1" t="s">
        <v>55</v>
      </c>
      <c r="AR2" s="1" t="s">
        <v>56</v>
      </c>
      <c r="AS2" s="1" t="s">
        <v>62</v>
      </c>
      <c r="AT2" s="11" t="s">
        <v>37</v>
      </c>
    </row>
    <row r="3" spans="1:57">
      <c r="A3" s="1" t="s">
        <v>2</v>
      </c>
      <c r="B3" s="12">
        <v>7</v>
      </c>
      <c r="C3" s="12">
        <v>42.75</v>
      </c>
      <c r="D3" s="12">
        <v>51.5</v>
      </c>
      <c r="E3" s="12">
        <v>46.75</v>
      </c>
      <c r="F3" s="12">
        <v>149.5</v>
      </c>
      <c r="G3" s="12">
        <v>55</v>
      </c>
      <c r="H3" s="12">
        <v>60</v>
      </c>
      <c r="I3" s="12">
        <v>30.25</v>
      </c>
      <c r="J3" s="12">
        <v>56</v>
      </c>
      <c r="K3" s="12">
        <v>27.25</v>
      </c>
      <c r="L3" s="12">
        <v>49.5</v>
      </c>
      <c r="M3" s="12">
        <v>125.25</v>
      </c>
      <c r="N3" s="12">
        <v>10.25</v>
      </c>
      <c r="O3" s="12">
        <v>24</v>
      </c>
      <c r="P3" s="12">
        <v>17.25</v>
      </c>
      <c r="Q3" s="12">
        <v>10.75</v>
      </c>
      <c r="R3" s="12">
        <v>8.75</v>
      </c>
      <c r="S3" s="12">
        <v>17.75</v>
      </c>
      <c r="T3" s="12">
        <v>15.75</v>
      </c>
      <c r="U3" s="12">
        <v>4.25</v>
      </c>
      <c r="V3" s="12">
        <v>12.25</v>
      </c>
      <c r="W3" s="12">
        <v>6</v>
      </c>
      <c r="X3" s="12">
        <v>4.25</v>
      </c>
      <c r="Y3" s="12">
        <v>10.75</v>
      </c>
      <c r="Z3" s="12">
        <v>18.5</v>
      </c>
      <c r="AA3" s="12">
        <v>91.25</v>
      </c>
      <c r="AB3" s="12">
        <v>55.75</v>
      </c>
      <c r="AC3" s="12">
        <v>223</v>
      </c>
      <c r="AD3" s="12">
        <v>87</v>
      </c>
      <c r="AE3" s="12">
        <v>61.5</v>
      </c>
      <c r="AF3" s="12">
        <v>59</v>
      </c>
      <c r="AG3" s="12">
        <v>16.5</v>
      </c>
      <c r="AH3" s="12">
        <v>33.5</v>
      </c>
      <c r="AI3" s="12">
        <v>17.75</v>
      </c>
      <c r="AJ3" s="12">
        <v>8.75</v>
      </c>
      <c r="AK3" s="12">
        <v>6</v>
      </c>
      <c r="AL3" s="12">
        <v>9.5</v>
      </c>
      <c r="AM3" s="12">
        <v>3</v>
      </c>
      <c r="AN3" s="12">
        <v>31</v>
      </c>
      <c r="AO3" s="12">
        <v>4.75</v>
      </c>
      <c r="AP3" s="12">
        <v>11</v>
      </c>
      <c r="AQ3" s="12">
        <v>24.75</v>
      </c>
      <c r="AR3" s="12">
        <v>12.5</v>
      </c>
      <c r="AS3" s="12">
        <v>2</v>
      </c>
      <c r="AT3" s="13">
        <v>1619.75</v>
      </c>
      <c r="AU3" s="14"/>
      <c r="AW3" s="9" t="s">
        <v>38</v>
      </c>
      <c r="AX3" s="24">
        <f>SUM(B3:Z27,AK3:AN27,B38:Z41,AK38:AN41,B46:Z46,AS3:AS27,AS38:AS41,AK46:AN46,AS46)</f>
        <v>40006.25</v>
      </c>
      <c r="AZ3" s="9" t="s">
        <v>39</v>
      </c>
      <c r="BA3" s="15">
        <f>SUM(AX12:AX18,AY12:BD12)</f>
        <v>79959.25</v>
      </c>
      <c r="BB3" s="16">
        <f>BA3/BE$19</f>
        <v>0.5492017919971427</v>
      </c>
    </row>
    <row r="4" spans="1:57">
      <c r="A4" s="1" t="s">
        <v>3</v>
      </c>
      <c r="B4" s="12">
        <v>49</v>
      </c>
      <c r="C4" s="12">
        <v>11</v>
      </c>
      <c r="D4" s="12">
        <v>57.75</v>
      </c>
      <c r="E4" s="12">
        <v>45.5</v>
      </c>
      <c r="F4" s="12">
        <v>235.5</v>
      </c>
      <c r="G4" s="12">
        <v>86.5</v>
      </c>
      <c r="H4" s="12">
        <v>91.5</v>
      </c>
      <c r="I4" s="12">
        <v>58.75</v>
      </c>
      <c r="J4" s="12">
        <v>94.25</v>
      </c>
      <c r="K4" s="12">
        <v>32.25</v>
      </c>
      <c r="L4" s="12">
        <v>72.75</v>
      </c>
      <c r="M4" s="12">
        <v>370</v>
      </c>
      <c r="N4" s="12">
        <v>21</v>
      </c>
      <c r="O4" s="12">
        <v>38.5</v>
      </c>
      <c r="P4" s="12">
        <v>24.5</v>
      </c>
      <c r="Q4" s="12">
        <v>17.25</v>
      </c>
      <c r="R4" s="12">
        <v>16.5</v>
      </c>
      <c r="S4" s="12">
        <v>35.25</v>
      </c>
      <c r="T4" s="12">
        <v>18.25</v>
      </c>
      <c r="U4" s="12">
        <v>8.75</v>
      </c>
      <c r="V4" s="12">
        <v>23</v>
      </c>
      <c r="W4" s="12">
        <v>8.5</v>
      </c>
      <c r="X4" s="12">
        <v>6.5</v>
      </c>
      <c r="Y4" s="12">
        <v>15.25</v>
      </c>
      <c r="Z4" s="12">
        <v>21</v>
      </c>
      <c r="AA4" s="12">
        <v>152.5</v>
      </c>
      <c r="AB4" s="12">
        <v>121.25</v>
      </c>
      <c r="AC4" s="12">
        <v>468.75</v>
      </c>
      <c r="AD4" s="12">
        <v>143.75</v>
      </c>
      <c r="AE4" s="12">
        <v>47.25</v>
      </c>
      <c r="AF4" s="12">
        <v>66.75</v>
      </c>
      <c r="AG4" s="12">
        <v>24</v>
      </c>
      <c r="AH4" s="12">
        <v>42.75</v>
      </c>
      <c r="AI4" s="12">
        <v>26.5</v>
      </c>
      <c r="AJ4" s="12">
        <v>14.75</v>
      </c>
      <c r="AK4" s="12">
        <v>5.5</v>
      </c>
      <c r="AL4" s="12">
        <v>12</v>
      </c>
      <c r="AM4" s="12">
        <v>3</v>
      </c>
      <c r="AN4" s="12">
        <v>29.25</v>
      </c>
      <c r="AO4" s="12">
        <v>4.5</v>
      </c>
      <c r="AP4" s="12">
        <v>12</v>
      </c>
      <c r="AQ4" s="12">
        <v>60.5</v>
      </c>
      <c r="AR4" s="12">
        <v>21</v>
      </c>
      <c r="AS4" s="12">
        <v>4</v>
      </c>
      <c r="AT4" s="13">
        <v>2719</v>
      </c>
      <c r="AU4" s="14"/>
      <c r="AW4" s="9" t="s">
        <v>40</v>
      </c>
      <c r="AX4" s="24">
        <f>SUM(AA28:AJ37, AA42:AJ45, AO28:AR37, AO42:AR45)</f>
        <v>44129.5</v>
      </c>
      <c r="AZ4" s="9" t="s">
        <v>41</v>
      </c>
      <c r="BA4" s="15">
        <f>SUM(AY13:BC18)</f>
        <v>58989.25</v>
      </c>
      <c r="BB4" s="16">
        <f>BA4/BE$19</f>
        <v>0.4051689055183415</v>
      </c>
    </row>
    <row r="5" spans="1:57">
      <c r="A5" s="1" t="s">
        <v>4</v>
      </c>
      <c r="B5" s="12">
        <v>57.5</v>
      </c>
      <c r="C5" s="12">
        <v>55.5</v>
      </c>
      <c r="D5" s="12">
        <v>7.25</v>
      </c>
      <c r="E5" s="12">
        <v>39.5</v>
      </c>
      <c r="F5" s="12">
        <v>257.5</v>
      </c>
      <c r="G5" s="12">
        <v>59.25</v>
      </c>
      <c r="H5" s="12">
        <v>57.5</v>
      </c>
      <c r="I5" s="12">
        <v>53</v>
      </c>
      <c r="J5" s="12">
        <v>66.25</v>
      </c>
      <c r="K5" s="12">
        <v>25.75</v>
      </c>
      <c r="L5" s="12">
        <v>33</v>
      </c>
      <c r="M5" s="12">
        <v>128.75</v>
      </c>
      <c r="N5" s="12">
        <v>9.75</v>
      </c>
      <c r="O5" s="12">
        <v>16.25</v>
      </c>
      <c r="P5" s="12">
        <v>11.25</v>
      </c>
      <c r="Q5" s="12">
        <v>4.75</v>
      </c>
      <c r="R5" s="12">
        <v>5.5</v>
      </c>
      <c r="S5" s="12">
        <v>17.25</v>
      </c>
      <c r="T5" s="12">
        <v>8</v>
      </c>
      <c r="U5" s="12">
        <v>6.5</v>
      </c>
      <c r="V5" s="12">
        <v>11.25</v>
      </c>
      <c r="W5" s="12">
        <v>6.75</v>
      </c>
      <c r="X5" s="12">
        <v>2</v>
      </c>
      <c r="Y5" s="12">
        <v>19</v>
      </c>
      <c r="Z5" s="12">
        <v>6.25</v>
      </c>
      <c r="AA5" s="12">
        <v>105</v>
      </c>
      <c r="AB5" s="12">
        <v>76.75</v>
      </c>
      <c r="AC5" s="12">
        <v>238.25</v>
      </c>
      <c r="AD5" s="12">
        <v>117.25</v>
      </c>
      <c r="AE5" s="12">
        <v>51.25</v>
      </c>
      <c r="AF5" s="12">
        <v>32</v>
      </c>
      <c r="AG5" s="12">
        <v>15</v>
      </c>
      <c r="AH5" s="12">
        <v>14.75</v>
      </c>
      <c r="AI5" s="12">
        <v>14</v>
      </c>
      <c r="AJ5" s="12">
        <v>4.5</v>
      </c>
      <c r="AK5" s="12">
        <v>2</v>
      </c>
      <c r="AL5" s="12">
        <v>6</v>
      </c>
      <c r="AM5" s="12">
        <v>0.5</v>
      </c>
      <c r="AN5" s="12">
        <v>8.25</v>
      </c>
      <c r="AO5" s="12">
        <v>0.5</v>
      </c>
      <c r="AP5" s="12">
        <v>4.5</v>
      </c>
      <c r="AQ5" s="12">
        <v>52.5</v>
      </c>
      <c r="AR5" s="12">
        <v>20.5</v>
      </c>
      <c r="AS5" s="12">
        <v>3.25</v>
      </c>
      <c r="AT5" s="13">
        <v>1732</v>
      </c>
      <c r="AU5" s="14"/>
      <c r="AW5" s="9" t="s">
        <v>42</v>
      </c>
      <c r="AX5" s="24">
        <f>SUM(AA3:AJ27,B28:Z37,AA38:AJ41,AK28:AN37, B42:Z45, AK42:AN45, AO3:AR27, AO38:AR41,AS28:AS37,AS42:AS45,AA46:AJ46,AO46:AR46)</f>
        <v>63690.5</v>
      </c>
    </row>
    <row r="6" spans="1:57">
      <c r="A6" s="1" t="s">
        <v>5</v>
      </c>
      <c r="B6" s="12">
        <v>62</v>
      </c>
      <c r="C6" s="12">
        <v>39</v>
      </c>
      <c r="D6" s="12">
        <v>34.25</v>
      </c>
      <c r="E6" s="12">
        <v>7.75</v>
      </c>
      <c r="F6" s="12">
        <v>73.75</v>
      </c>
      <c r="G6" s="12">
        <v>33.75</v>
      </c>
      <c r="H6" s="12">
        <v>51.75</v>
      </c>
      <c r="I6" s="12">
        <v>52.75</v>
      </c>
      <c r="J6" s="12">
        <v>65.5</v>
      </c>
      <c r="K6" s="12">
        <v>39</v>
      </c>
      <c r="L6" s="12">
        <v>32.5</v>
      </c>
      <c r="M6" s="12">
        <v>103.75</v>
      </c>
      <c r="N6" s="12">
        <v>18.5</v>
      </c>
      <c r="O6" s="12">
        <v>13.25</v>
      </c>
      <c r="P6" s="12">
        <v>10.75</v>
      </c>
      <c r="Q6" s="12">
        <v>6</v>
      </c>
      <c r="R6" s="12">
        <v>7.5</v>
      </c>
      <c r="S6" s="12">
        <v>26.25</v>
      </c>
      <c r="T6" s="12">
        <v>8.5</v>
      </c>
      <c r="U6" s="12">
        <v>14</v>
      </c>
      <c r="V6" s="12">
        <v>13.75</v>
      </c>
      <c r="W6" s="12">
        <v>9</v>
      </c>
      <c r="X6" s="12">
        <v>5.5</v>
      </c>
      <c r="Y6" s="12">
        <v>9.75</v>
      </c>
      <c r="Z6" s="12">
        <v>8.5</v>
      </c>
      <c r="AA6" s="12">
        <v>141.75</v>
      </c>
      <c r="AB6" s="12">
        <v>119</v>
      </c>
      <c r="AC6" s="12">
        <v>323</v>
      </c>
      <c r="AD6" s="12">
        <v>179</v>
      </c>
      <c r="AE6" s="12">
        <v>88.25</v>
      </c>
      <c r="AF6" s="12">
        <v>70.5</v>
      </c>
      <c r="AG6" s="12">
        <v>18.5</v>
      </c>
      <c r="AH6" s="12">
        <v>18.75</v>
      </c>
      <c r="AI6" s="12">
        <v>14</v>
      </c>
      <c r="AJ6" s="12">
        <v>5.25</v>
      </c>
      <c r="AK6" s="12">
        <v>1.25</v>
      </c>
      <c r="AL6" s="12">
        <v>9.75</v>
      </c>
      <c r="AM6" s="12">
        <v>2.75</v>
      </c>
      <c r="AN6" s="12">
        <v>8.75</v>
      </c>
      <c r="AO6" s="12">
        <v>3.5</v>
      </c>
      <c r="AP6" s="12">
        <v>5.5</v>
      </c>
      <c r="AQ6" s="12">
        <v>94.75</v>
      </c>
      <c r="AR6" s="12">
        <v>13.75</v>
      </c>
      <c r="AS6" s="12">
        <v>2.75</v>
      </c>
      <c r="AT6" s="13">
        <v>1867.75</v>
      </c>
      <c r="AU6" s="14"/>
      <c r="AX6" s="12"/>
    </row>
    <row r="7" spans="1:57">
      <c r="A7" s="1" t="s">
        <v>6</v>
      </c>
      <c r="B7" s="12">
        <v>187.25</v>
      </c>
      <c r="C7" s="12">
        <v>229</v>
      </c>
      <c r="D7" s="12">
        <v>261.75</v>
      </c>
      <c r="E7" s="12">
        <v>76</v>
      </c>
      <c r="F7" s="12">
        <v>23.25</v>
      </c>
      <c r="G7" s="12">
        <v>157.75</v>
      </c>
      <c r="H7" s="12">
        <v>173.75</v>
      </c>
      <c r="I7" s="12">
        <v>189.5</v>
      </c>
      <c r="J7" s="12">
        <v>199.75</v>
      </c>
      <c r="K7" s="12">
        <v>78.5</v>
      </c>
      <c r="L7" s="12">
        <v>132</v>
      </c>
      <c r="M7" s="12">
        <v>541</v>
      </c>
      <c r="N7" s="12">
        <v>52</v>
      </c>
      <c r="O7" s="12">
        <v>52.75</v>
      </c>
      <c r="P7" s="12">
        <v>50.5</v>
      </c>
      <c r="Q7" s="12">
        <v>27.25</v>
      </c>
      <c r="R7" s="12">
        <v>61.5</v>
      </c>
      <c r="S7" s="12">
        <v>260.25</v>
      </c>
      <c r="T7" s="12">
        <v>36.75</v>
      </c>
      <c r="U7" s="12">
        <v>31.5</v>
      </c>
      <c r="V7" s="12">
        <v>47</v>
      </c>
      <c r="W7" s="12">
        <v>32.75</v>
      </c>
      <c r="X7" s="12">
        <v>34.25</v>
      </c>
      <c r="Y7" s="12">
        <v>22.75</v>
      </c>
      <c r="Z7" s="12">
        <v>44.75</v>
      </c>
      <c r="AA7" s="12">
        <v>355</v>
      </c>
      <c r="AB7" s="12">
        <v>228.5</v>
      </c>
      <c r="AC7" s="12">
        <v>865.75</v>
      </c>
      <c r="AD7" s="12">
        <v>350.5</v>
      </c>
      <c r="AE7" s="12">
        <v>187.5</v>
      </c>
      <c r="AF7" s="12">
        <v>136</v>
      </c>
      <c r="AG7" s="12">
        <v>56</v>
      </c>
      <c r="AH7" s="12">
        <v>49</v>
      </c>
      <c r="AI7" s="12">
        <v>72.75</v>
      </c>
      <c r="AJ7" s="12">
        <v>8.25</v>
      </c>
      <c r="AK7" s="12">
        <v>13</v>
      </c>
      <c r="AL7" s="12">
        <v>60.75</v>
      </c>
      <c r="AM7" s="12">
        <v>9</v>
      </c>
      <c r="AN7" s="12">
        <v>23.75</v>
      </c>
      <c r="AO7" s="12">
        <v>5.5</v>
      </c>
      <c r="AP7" s="12">
        <v>13.75</v>
      </c>
      <c r="AQ7" s="12">
        <v>468.25</v>
      </c>
      <c r="AR7" s="12">
        <v>98</v>
      </c>
      <c r="AS7" s="12">
        <v>14.25</v>
      </c>
      <c r="AT7" s="13">
        <v>6019</v>
      </c>
      <c r="AU7" s="14"/>
      <c r="AX7" s="12"/>
    </row>
    <row r="8" spans="1:57">
      <c r="A8" s="1" t="s">
        <v>7</v>
      </c>
      <c r="B8" s="12">
        <v>71</v>
      </c>
      <c r="C8" s="12">
        <v>82</v>
      </c>
      <c r="D8" s="12">
        <v>50.75</v>
      </c>
      <c r="E8" s="12">
        <v>41.25</v>
      </c>
      <c r="F8" s="12">
        <v>127</v>
      </c>
      <c r="G8" s="12">
        <v>9.5</v>
      </c>
      <c r="H8" s="12">
        <v>77.5</v>
      </c>
      <c r="I8" s="12">
        <v>86.75</v>
      </c>
      <c r="J8" s="12">
        <v>89.5</v>
      </c>
      <c r="K8" s="12">
        <v>47.25</v>
      </c>
      <c r="L8" s="12">
        <v>65</v>
      </c>
      <c r="M8" s="12">
        <v>137.75</v>
      </c>
      <c r="N8" s="12">
        <v>26.5</v>
      </c>
      <c r="O8" s="12">
        <v>28.25</v>
      </c>
      <c r="P8" s="12">
        <v>24</v>
      </c>
      <c r="Q8" s="12">
        <v>10</v>
      </c>
      <c r="R8" s="12">
        <v>17</v>
      </c>
      <c r="S8" s="12">
        <v>36.5</v>
      </c>
      <c r="T8" s="12">
        <v>12.5</v>
      </c>
      <c r="U8" s="12">
        <v>9.25</v>
      </c>
      <c r="V8" s="12">
        <v>21</v>
      </c>
      <c r="W8" s="12">
        <v>6.25</v>
      </c>
      <c r="X8" s="12">
        <v>3.5</v>
      </c>
      <c r="Y8" s="12">
        <v>12.75</v>
      </c>
      <c r="Z8" s="12">
        <v>32</v>
      </c>
      <c r="AA8" s="12">
        <v>151</v>
      </c>
      <c r="AB8" s="12">
        <v>110.5</v>
      </c>
      <c r="AC8" s="12">
        <v>269</v>
      </c>
      <c r="AD8" s="12">
        <v>193.5</v>
      </c>
      <c r="AE8" s="12">
        <v>123</v>
      </c>
      <c r="AF8" s="12">
        <v>85</v>
      </c>
      <c r="AG8" s="12">
        <v>22.5</v>
      </c>
      <c r="AH8" s="12">
        <v>17</v>
      </c>
      <c r="AI8" s="12">
        <v>15.75</v>
      </c>
      <c r="AJ8" s="12">
        <v>3.5</v>
      </c>
      <c r="AK8" s="12">
        <v>6</v>
      </c>
      <c r="AL8" s="12">
        <v>9</v>
      </c>
      <c r="AM8" s="12">
        <v>3.75</v>
      </c>
      <c r="AN8" s="12">
        <v>13.5</v>
      </c>
      <c r="AO8" s="12">
        <v>4.5</v>
      </c>
      <c r="AP8" s="12">
        <v>2.5</v>
      </c>
      <c r="AQ8" s="12">
        <v>75.5</v>
      </c>
      <c r="AR8" s="12">
        <v>15.5</v>
      </c>
      <c r="AS8" s="12">
        <v>5.5</v>
      </c>
      <c r="AT8" s="13">
        <v>2251.25</v>
      </c>
      <c r="AU8" s="14"/>
      <c r="AX8" s="15"/>
    </row>
    <row r="9" spans="1:57">
      <c r="A9" s="1" t="s">
        <v>8</v>
      </c>
      <c r="B9" s="12">
        <v>76.25</v>
      </c>
      <c r="C9" s="12">
        <v>84</v>
      </c>
      <c r="D9" s="12">
        <v>52.25</v>
      </c>
      <c r="E9" s="12">
        <v>43</v>
      </c>
      <c r="F9" s="12">
        <v>169.75</v>
      </c>
      <c r="G9" s="12">
        <v>83</v>
      </c>
      <c r="H9" s="12">
        <v>12.75</v>
      </c>
      <c r="I9" s="12">
        <v>53.5</v>
      </c>
      <c r="J9" s="12">
        <v>87</v>
      </c>
      <c r="K9" s="12">
        <v>39.75</v>
      </c>
      <c r="L9" s="12">
        <v>83.25</v>
      </c>
      <c r="M9" s="12">
        <v>209.25</v>
      </c>
      <c r="N9" s="12">
        <v>35</v>
      </c>
      <c r="O9" s="12">
        <v>51</v>
      </c>
      <c r="P9" s="12">
        <v>33.25</v>
      </c>
      <c r="Q9" s="12">
        <v>19.25</v>
      </c>
      <c r="R9" s="12">
        <v>14.25</v>
      </c>
      <c r="S9" s="12">
        <v>33</v>
      </c>
      <c r="T9" s="12">
        <v>37.5</v>
      </c>
      <c r="U9" s="12">
        <v>18</v>
      </c>
      <c r="V9" s="12">
        <v>36.75</v>
      </c>
      <c r="W9" s="12">
        <v>23.75</v>
      </c>
      <c r="X9" s="12">
        <v>15.25</v>
      </c>
      <c r="Y9" s="12">
        <v>44</v>
      </c>
      <c r="Z9" s="12">
        <v>50</v>
      </c>
      <c r="AA9" s="12">
        <v>220</v>
      </c>
      <c r="AB9" s="12">
        <v>180</v>
      </c>
      <c r="AC9" s="12">
        <v>540.25</v>
      </c>
      <c r="AD9" s="12">
        <v>294</v>
      </c>
      <c r="AE9" s="12">
        <v>201.5</v>
      </c>
      <c r="AF9" s="12">
        <v>124.5</v>
      </c>
      <c r="AG9" s="12">
        <v>33.5</v>
      </c>
      <c r="AH9" s="12">
        <v>42.5</v>
      </c>
      <c r="AI9" s="12">
        <v>20.5</v>
      </c>
      <c r="AJ9" s="12">
        <v>9.5</v>
      </c>
      <c r="AK9" s="12">
        <v>7.5</v>
      </c>
      <c r="AL9" s="12">
        <v>14.75</v>
      </c>
      <c r="AM9" s="12">
        <v>7</v>
      </c>
      <c r="AN9" s="12">
        <v>59</v>
      </c>
      <c r="AO9" s="12">
        <v>5.25</v>
      </c>
      <c r="AP9" s="12">
        <v>10</v>
      </c>
      <c r="AQ9" s="12">
        <v>117.75</v>
      </c>
      <c r="AR9" s="12">
        <v>20.25</v>
      </c>
      <c r="AS9" s="12">
        <v>7.5</v>
      </c>
      <c r="AT9" s="13">
        <v>3320</v>
      </c>
      <c r="AU9" s="14"/>
      <c r="AX9" s="15"/>
    </row>
    <row r="10" spans="1:57">
      <c r="A10" s="1">
        <v>19</v>
      </c>
      <c r="B10" s="12">
        <v>35.75</v>
      </c>
      <c r="C10" s="12">
        <v>57.5</v>
      </c>
      <c r="D10" s="12">
        <v>45.25</v>
      </c>
      <c r="E10" s="12">
        <v>54</v>
      </c>
      <c r="F10" s="12">
        <v>166.5</v>
      </c>
      <c r="G10" s="12">
        <v>79.75</v>
      </c>
      <c r="H10" s="12">
        <v>52.5</v>
      </c>
      <c r="I10" s="12">
        <v>10.25</v>
      </c>
      <c r="J10" s="12">
        <v>14.75</v>
      </c>
      <c r="K10" s="12">
        <v>17.75</v>
      </c>
      <c r="L10" s="12">
        <v>57.5</v>
      </c>
      <c r="M10" s="12">
        <v>141</v>
      </c>
      <c r="N10" s="12">
        <v>32</v>
      </c>
      <c r="O10" s="12">
        <v>40</v>
      </c>
      <c r="P10" s="12">
        <v>34.75</v>
      </c>
      <c r="Q10" s="12">
        <v>15.5</v>
      </c>
      <c r="R10" s="12">
        <v>15.75</v>
      </c>
      <c r="S10" s="12">
        <v>38.5</v>
      </c>
      <c r="T10" s="12">
        <v>23.25</v>
      </c>
      <c r="U10" s="12">
        <v>22.75</v>
      </c>
      <c r="V10" s="12">
        <v>43.5</v>
      </c>
      <c r="W10" s="12">
        <v>28.25</v>
      </c>
      <c r="X10" s="12">
        <v>19.75</v>
      </c>
      <c r="Y10" s="12">
        <v>59</v>
      </c>
      <c r="Z10" s="12">
        <v>27.5</v>
      </c>
      <c r="AA10" s="12">
        <v>147</v>
      </c>
      <c r="AB10" s="12">
        <v>141</v>
      </c>
      <c r="AC10" s="12">
        <v>384.75</v>
      </c>
      <c r="AD10" s="12">
        <v>227.75</v>
      </c>
      <c r="AE10" s="12">
        <v>148.5</v>
      </c>
      <c r="AF10" s="12">
        <v>102</v>
      </c>
      <c r="AG10" s="12">
        <v>30.25</v>
      </c>
      <c r="AH10" s="12">
        <v>28.75</v>
      </c>
      <c r="AI10" s="12">
        <v>28.25</v>
      </c>
      <c r="AJ10" s="12">
        <v>6</v>
      </c>
      <c r="AK10" s="12">
        <v>5.75</v>
      </c>
      <c r="AL10" s="12">
        <v>17.5</v>
      </c>
      <c r="AM10" s="12">
        <v>7</v>
      </c>
      <c r="AN10" s="12">
        <v>34.75</v>
      </c>
      <c r="AO10" s="12">
        <v>3.5</v>
      </c>
      <c r="AP10" s="12">
        <v>7</v>
      </c>
      <c r="AQ10" s="12">
        <v>82.25</v>
      </c>
      <c r="AR10" s="12">
        <v>18.75</v>
      </c>
      <c r="AS10" s="12">
        <v>5.75</v>
      </c>
      <c r="AT10" s="13">
        <v>2559.5</v>
      </c>
      <c r="AU10" s="14"/>
      <c r="AW10" s="17"/>
      <c r="AX10" s="15"/>
      <c r="BD10" s="11"/>
    </row>
    <row r="11" spans="1:57">
      <c r="A11" s="1">
        <v>12</v>
      </c>
      <c r="B11" s="12">
        <v>53.25</v>
      </c>
      <c r="C11" s="12">
        <v>81</v>
      </c>
      <c r="D11" s="12">
        <v>53.25</v>
      </c>
      <c r="E11" s="12">
        <v>55.25</v>
      </c>
      <c r="F11" s="12">
        <v>162</v>
      </c>
      <c r="G11" s="12">
        <v>77.75</v>
      </c>
      <c r="H11" s="12">
        <v>62</v>
      </c>
      <c r="I11" s="12">
        <v>14</v>
      </c>
      <c r="J11" s="12">
        <v>15.75</v>
      </c>
      <c r="K11" s="12">
        <v>14.25</v>
      </c>
      <c r="L11" s="12">
        <v>70</v>
      </c>
      <c r="M11" s="12">
        <v>181.5</v>
      </c>
      <c r="N11" s="12">
        <v>51.25</v>
      </c>
      <c r="O11" s="12">
        <v>77</v>
      </c>
      <c r="P11" s="12">
        <v>56.5</v>
      </c>
      <c r="Q11" s="12">
        <v>27.25</v>
      </c>
      <c r="R11" s="12">
        <v>32.75</v>
      </c>
      <c r="S11" s="12">
        <v>52.25</v>
      </c>
      <c r="T11" s="12">
        <v>34.25</v>
      </c>
      <c r="U11" s="12">
        <v>33.5</v>
      </c>
      <c r="V11" s="12">
        <v>48.25</v>
      </c>
      <c r="W11" s="12">
        <v>22</v>
      </c>
      <c r="X11" s="12">
        <v>19</v>
      </c>
      <c r="Y11" s="12">
        <v>55.25</v>
      </c>
      <c r="Z11" s="12">
        <v>42</v>
      </c>
      <c r="AA11" s="12">
        <v>196.25</v>
      </c>
      <c r="AB11" s="12">
        <v>181.75</v>
      </c>
      <c r="AC11" s="12">
        <v>542.25</v>
      </c>
      <c r="AD11" s="12">
        <v>218.5</v>
      </c>
      <c r="AE11" s="12">
        <v>119.25</v>
      </c>
      <c r="AF11" s="12">
        <v>88.5</v>
      </c>
      <c r="AG11" s="12">
        <v>26.5</v>
      </c>
      <c r="AH11" s="12">
        <v>47</v>
      </c>
      <c r="AI11" s="12">
        <v>31.75</v>
      </c>
      <c r="AJ11" s="12">
        <v>15</v>
      </c>
      <c r="AK11" s="12">
        <v>4.75</v>
      </c>
      <c r="AL11" s="12">
        <v>17.5</v>
      </c>
      <c r="AM11" s="12">
        <v>5.75</v>
      </c>
      <c r="AN11" s="12">
        <v>45.75</v>
      </c>
      <c r="AO11" s="12">
        <v>7.5</v>
      </c>
      <c r="AP11" s="12">
        <v>13</v>
      </c>
      <c r="AQ11" s="12">
        <v>107.5</v>
      </c>
      <c r="AR11" s="12">
        <v>29.5</v>
      </c>
      <c r="AS11" s="12">
        <v>4.5</v>
      </c>
      <c r="AT11" s="13">
        <v>3093.75</v>
      </c>
      <c r="AU11" s="14"/>
      <c r="AW11" s="18"/>
      <c r="AX11" s="15" t="s">
        <v>43</v>
      </c>
      <c r="AY11" s="15" t="s">
        <v>44</v>
      </c>
      <c r="AZ11" s="15" t="s">
        <v>45</v>
      </c>
      <c r="BA11" s="15" t="s">
        <v>46</v>
      </c>
      <c r="BB11" s="15" t="s">
        <v>47</v>
      </c>
      <c r="BC11" s="15" t="s">
        <v>48</v>
      </c>
      <c r="BD11" s="14" t="s">
        <v>57</v>
      </c>
      <c r="BE11" s="9" t="s">
        <v>37</v>
      </c>
    </row>
    <row r="12" spans="1:57">
      <c r="A12" s="1" t="s">
        <v>9</v>
      </c>
      <c r="B12" s="12">
        <v>30.75</v>
      </c>
      <c r="C12" s="12">
        <v>35.75</v>
      </c>
      <c r="D12" s="12">
        <v>25.75</v>
      </c>
      <c r="E12" s="12">
        <v>32.5</v>
      </c>
      <c r="F12" s="12">
        <v>73.25</v>
      </c>
      <c r="G12" s="12">
        <v>55.25</v>
      </c>
      <c r="H12" s="12">
        <v>36.25</v>
      </c>
      <c r="I12" s="12">
        <v>18</v>
      </c>
      <c r="J12" s="12">
        <v>22.5</v>
      </c>
      <c r="K12" s="12">
        <v>10.25</v>
      </c>
      <c r="L12" s="12">
        <v>104.75</v>
      </c>
      <c r="M12" s="12">
        <v>221</v>
      </c>
      <c r="N12" s="12">
        <v>99.25</v>
      </c>
      <c r="O12" s="12">
        <v>98.5</v>
      </c>
      <c r="P12" s="12">
        <v>49.75</v>
      </c>
      <c r="Q12" s="12">
        <v>26.25</v>
      </c>
      <c r="R12" s="12">
        <v>34.75</v>
      </c>
      <c r="S12" s="12">
        <v>49.75</v>
      </c>
      <c r="T12" s="12">
        <v>12.5</v>
      </c>
      <c r="U12" s="12">
        <v>7.25</v>
      </c>
      <c r="V12" s="12">
        <v>12</v>
      </c>
      <c r="W12" s="12">
        <v>4.25</v>
      </c>
      <c r="X12" s="12">
        <v>5.25</v>
      </c>
      <c r="Y12" s="12">
        <v>15</v>
      </c>
      <c r="Z12" s="12">
        <v>32.25</v>
      </c>
      <c r="AA12" s="12">
        <v>153</v>
      </c>
      <c r="AB12" s="12">
        <v>147.25</v>
      </c>
      <c r="AC12" s="12">
        <v>455</v>
      </c>
      <c r="AD12" s="12">
        <v>198</v>
      </c>
      <c r="AE12" s="12">
        <v>118.5</v>
      </c>
      <c r="AF12" s="12">
        <v>86.5</v>
      </c>
      <c r="AG12" s="12">
        <v>30.5</v>
      </c>
      <c r="AH12" s="12">
        <v>42.5</v>
      </c>
      <c r="AI12" s="12">
        <v>30.75</v>
      </c>
      <c r="AJ12" s="12">
        <v>4.5</v>
      </c>
      <c r="AK12" s="12">
        <v>49</v>
      </c>
      <c r="AL12" s="12">
        <v>45</v>
      </c>
      <c r="AM12" s="12">
        <v>1.75</v>
      </c>
      <c r="AN12" s="12">
        <v>17.25</v>
      </c>
      <c r="AO12" s="12">
        <v>3.5</v>
      </c>
      <c r="AP12" s="12">
        <v>4.75</v>
      </c>
      <c r="AQ12" s="12">
        <v>29</v>
      </c>
      <c r="AR12" s="12">
        <v>9</v>
      </c>
      <c r="AS12" s="12">
        <v>21.25</v>
      </c>
      <c r="AT12" s="13">
        <v>2559.75</v>
      </c>
      <c r="AU12" s="14"/>
      <c r="AW12" s="17" t="s">
        <v>43</v>
      </c>
      <c r="AX12" s="15">
        <f>SUM(AA28:AD31)</f>
        <v>1625.5</v>
      </c>
      <c r="AY12" s="15">
        <f>SUM(Z28:Z31,H28:K31)</f>
        <v>5676.75</v>
      </c>
      <c r="AZ12" s="15">
        <f>SUM(AE28:AJ31)</f>
        <v>11989.25</v>
      </c>
      <c r="BA12" s="15">
        <f>SUM(B28:G31)</f>
        <v>4981</v>
      </c>
      <c r="BB12" s="15">
        <f>SUM(AM28:AN31,T28:Y31)</f>
        <v>4697.5</v>
      </c>
      <c r="BC12" s="15">
        <f>SUM(AK28:AL31,L28:S31)</f>
        <v>6994.25</v>
      </c>
      <c r="BD12" s="14">
        <f>SUM(AO28:AR31)</f>
        <v>4328.75</v>
      </c>
      <c r="BE12" s="9">
        <f t="shared" ref="BE12:BE19" si="0">SUM(AX12:BD12)</f>
        <v>40293</v>
      </c>
    </row>
    <row r="13" spans="1:57">
      <c r="A13" s="1" t="s">
        <v>10</v>
      </c>
      <c r="B13" s="12">
        <v>61.25</v>
      </c>
      <c r="C13" s="12">
        <v>69.5</v>
      </c>
      <c r="D13" s="12">
        <v>33.5</v>
      </c>
      <c r="E13" s="12">
        <v>36</v>
      </c>
      <c r="F13" s="12">
        <v>126.75</v>
      </c>
      <c r="G13" s="12">
        <v>70.75</v>
      </c>
      <c r="H13" s="12">
        <v>90</v>
      </c>
      <c r="I13" s="12">
        <v>62</v>
      </c>
      <c r="J13" s="12">
        <v>72</v>
      </c>
      <c r="K13" s="12">
        <v>98.25</v>
      </c>
      <c r="L13" s="12">
        <v>17.75</v>
      </c>
      <c r="M13" s="12">
        <v>376</v>
      </c>
      <c r="N13" s="12">
        <v>104.75</v>
      </c>
      <c r="O13" s="12">
        <v>173.5</v>
      </c>
      <c r="P13" s="12">
        <v>116</v>
      </c>
      <c r="Q13" s="12">
        <v>45</v>
      </c>
      <c r="R13" s="12">
        <v>35.5</v>
      </c>
      <c r="S13" s="12">
        <v>72.75</v>
      </c>
      <c r="T13" s="12">
        <v>27</v>
      </c>
      <c r="U13" s="12">
        <v>13.75</v>
      </c>
      <c r="V13" s="12">
        <v>29.75</v>
      </c>
      <c r="W13" s="12">
        <v>12.5</v>
      </c>
      <c r="X13" s="12">
        <v>10.25</v>
      </c>
      <c r="Y13" s="12">
        <v>26.5</v>
      </c>
      <c r="Z13" s="12">
        <v>60.75</v>
      </c>
      <c r="AA13" s="12">
        <v>209</v>
      </c>
      <c r="AB13" s="12">
        <v>142.25</v>
      </c>
      <c r="AC13" s="12">
        <v>531</v>
      </c>
      <c r="AD13" s="12">
        <v>261.75</v>
      </c>
      <c r="AE13" s="12">
        <v>130.75</v>
      </c>
      <c r="AF13" s="12">
        <v>96</v>
      </c>
      <c r="AG13" s="12">
        <v>24.5</v>
      </c>
      <c r="AH13" s="12">
        <v>56.25</v>
      </c>
      <c r="AI13" s="12">
        <v>33</v>
      </c>
      <c r="AJ13" s="12">
        <v>7</v>
      </c>
      <c r="AK13" s="12">
        <v>37.75</v>
      </c>
      <c r="AL13" s="12">
        <v>57.25</v>
      </c>
      <c r="AM13" s="12">
        <v>7</v>
      </c>
      <c r="AN13" s="12">
        <v>44.75</v>
      </c>
      <c r="AO13" s="12">
        <v>7.25</v>
      </c>
      <c r="AP13" s="12">
        <v>11.5</v>
      </c>
      <c r="AQ13" s="12">
        <v>55</v>
      </c>
      <c r="AR13" s="12">
        <v>17</v>
      </c>
      <c r="AS13" s="12">
        <v>32.25</v>
      </c>
      <c r="AT13" s="13">
        <v>3603</v>
      </c>
      <c r="AU13" s="14"/>
      <c r="AW13" s="17" t="s">
        <v>44</v>
      </c>
      <c r="AX13" s="15">
        <f>SUM(AA27:AD27,AA9:AD12)</f>
        <v>5684.75</v>
      </c>
      <c r="AY13" s="15">
        <f>SUM(Z27,Z9:Z12,H9:K12,H27:K27)</f>
        <v>798.75</v>
      </c>
      <c r="AZ13" s="15">
        <f>SUM(AE9:AJ12,AE27:AJ27)</f>
        <v>1760.75</v>
      </c>
      <c r="BA13" s="15">
        <f>SUM(B9:G12,B27:G27)</f>
        <v>1816.25</v>
      </c>
      <c r="BB13" s="15">
        <f>SUM(T9:Y12,AM9:AN12,T27:Y27,AM27:AN27)</f>
        <v>883.75</v>
      </c>
      <c r="BC13" s="15">
        <f>SUM(L9:S12,AK9:AL12,L27:S27,AK27:AL27)</f>
        <v>2510</v>
      </c>
      <c r="BD13" s="14">
        <f>SUM(AO9:AR12,AO27:AR27)</f>
        <v>539.5</v>
      </c>
      <c r="BE13" s="9">
        <f t="shared" si="0"/>
        <v>13993.75</v>
      </c>
    </row>
    <row r="14" spans="1:57">
      <c r="A14" s="1" t="s">
        <v>11</v>
      </c>
      <c r="B14" s="12">
        <v>117.5</v>
      </c>
      <c r="C14" s="12">
        <v>407</v>
      </c>
      <c r="D14" s="12">
        <v>122</v>
      </c>
      <c r="E14" s="12">
        <v>90.5</v>
      </c>
      <c r="F14" s="12">
        <v>150.5</v>
      </c>
      <c r="G14" s="12">
        <v>104.25</v>
      </c>
      <c r="H14" s="12">
        <v>192.75</v>
      </c>
      <c r="I14" s="12">
        <v>134.25</v>
      </c>
      <c r="J14" s="12">
        <v>206.5</v>
      </c>
      <c r="K14" s="12">
        <v>192.75</v>
      </c>
      <c r="L14" s="12">
        <v>361.25</v>
      </c>
      <c r="M14" s="12">
        <v>16</v>
      </c>
      <c r="N14" s="12">
        <v>506</v>
      </c>
      <c r="O14" s="12">
        <v>464.75</v>
      </c>
      <c r="P14" s="12">
        <v>270</v>
      </c>
      <c r="Q14" s="12">
        <v>163.5</v>
      </c>
      <c r="R14" s="12">
        <v>239.5</v>
      </c>
      <c r="S14" s="12">
        <v>622.5</v>
      </c>
      <c r="T14" s="12">
        <v>130.5</v>
      </c>
      <c r="U14" s="12">
        <v>139.5</v>
      </c>
      <c r="V14" s="12">
        <v>154.5</v>
      </c>
      <c r="W14" s="12">
        <v>86</v>
      </c>
      <c r="X14" s="12">
        <v>81.5</v>
      </c>
      <c r="Y14" s="12">
        <v>80.5</v>
      </c>
      <c r="Z14" s="12">
        <v>105.25</v>
      </c>
      <c r="AA14" s="12">
        <v>364.25</v>
      </c>
      <c r="AB14" s="12">
        <v>237.5</v>
      </c>
      <c r="AC14" s="12">
        <v>703.25</v>
      </c>
      <c r="AD14" s="12">
        <v>295.5</v>
      </c>
      <c r="AE14" s="12">
        <v>92.75</v>
      </c>
      <c r="AF14" s="12">
        <v>84.75</v>
      </c>
      <c r="AG14" s="12">
        <v>56.25</v>
      </c>
      <c r="AH14" s="12">
        <v>61.5</v>
      </c>
      <c r="AI14" s="12">
        <v>91.75</v>
      </c>
      <c r="AJ14" s="12">
        <v>15.5</v>
      </c>
      <c r="AK14" s="12">
        <v>214.25</v>
      </c>
      <c r="AL14" s="12">
        <v>1069.5</v>
      </c>
      <c r="AM14" s="12">
        <v>74.75</v>
      </c>
      <c r="AN14" s="12">
        <v>212.75</v>
      </c>
      <c r="AO14" s="12">
        <v>19.75</v>
      </c>
      <c r="AP14" s="12">
        <v>20.5</v>
      </c>
      <c r="AQ14" s="12">
        <v>72.25</v>
      </c>
      <c r="AR14" s="12">
        <v>50.75</v>
      </c>
      <c r="AS14" s="12">
        <v>231</v>
      </c>
      <c r="AT14" s="13">
        <v>9107.75</v>
      </c>
      <c r="AU14" s="14"/>
      <c r="AW14" s="17" t="s">
        <v>45</v>
      </c>
      <c r="AX14" s="15">
        <f>SUM(AA32:AD37)</f>
        <v>12353</v>
      </c>
      <c r="AY14" s="15">
        <f>SUM(H32:K37,Z32:Z37)</f>
        <v>1730.5</v>
      </c>
      <c r="AZ14" s="15">
        <f>SUM(AE32:AJ37)</f>
        <v>4368.75</v>
      </c>
      <c r="BA14" s="15">
        <f>SUM(B32:G37)</f>
        <v>1557.5</v>
      </c>
      <c r="BB14" s="15">
        <f>SUM(T32:Y37,AM32:AN37)</f>
        <v>1039</v>
      </c>
      <c r="BC14" s="15">
        <f>SUM(L32:S37,AK32:AL37)</f>
        <v>1629</v>
      </c>
      <c r="BD14" s="14">
        <f>SUM(AO32:AR37)</f>
        <v>2352.25</v>
      </c>
      <c r="BE14" s="9">
        <f t="shared" si="0"/>
        <v>25030</v>
      </c>
    </row>
    <row r="15" spans="1:57">
      <c r="A15" s="1" t="s">
        <v>12</v>
      </c>
      <c r="B15" s="12">
        <v>15.5</v>
      </c>
      <c r="C15" s="12">
        <v>24.25</v>
      </c>
      <c r="D15" s="12">
        <v>9.5</v>
      </c>
      <c r="E15" s="12">
        <v>15</v>
      </c>
      <c r="F15" s="12">
        <v>53.5</v>
      </c>
      <c r="G15" s="12">
        <v>21.5</v>
      </c>
      <c r="H15" s="12">
        <v>37.25</v>
      </c>
      <c r="I15" s="12">
        <v>41.25</v>
      </c>
      <c r="J15" s="12">
        <v>65.75</v>
      </c>
      <c r="K15" s="12">
        <v>104</v>
      </c>
      <c r="L15" s="12">
        <v>106.25</v>
      </c>
      <c r="M15" s="12">
        <v>491.75</v>
      </c>
      <c r="N15" s="12">
        <v>7.5</v>
      </c>
      <c r="O15" s="12">
        <v>89.5</v>
      </c>
      <c r="P15" s="12">
        <v>68.5</v>
      </c>
      <c r="Q15" s="12">
        <v>28.75</v>
      </c>
      <c r="R15" s="12">
        <v>27.75</v>
      </c>
      <c r="S15" s="12">
        <v>37.5</v>
      </c>
      <c r="T15" s="12">
        <v>8.5</v>
      </c>
      <c r="U15" s="12">
        <v>6</v>
      </c>
      <c r="V15" s="12">
        <v>11.25</v>
      </c>
      <c r="W15" s="12">
        <v>1.75</v>
      </c>
      <c r="X15" s="12">
        <v>2.5</v>
      </c>
      <c r="Y15" s="12">
        <v>8.25</v>
      </c>
      <c r="Z15" s="12">
        <v>21</v>
      </c>
      <c r="AA15" s="12">
        <v>110.5</v>
      </c>
      <c r="AB15" s="12">
        <v>84.75</v>
      </c>
      <c r="AC15" s="12">
        <v>322.5</v>
      </c>
      <c r="AD15" s="12">
        <v>116</v>
      </c>
      <c r="AE15" s="12">
        <v>32.25</v>
      </c>
      <c r="AF15" s="12">
        <v>35</v>
      </c>
      <c r="AG15" s="12">
        <v>18</v>
      </c>
      <c r="AH15" s="12">
        <v>26</v>
      </c>
      <c r="AI15" s="12">
        <v>20.75</v>
      </c>
      <c r="AJ15" s="12">
        <v>4.75</v>
      </c>
      <c r="AK15" s="12">
        <v>23.25</v>
      </c>
      <c r="AL15" s="12">
        <v>29.5</v>
      </c>
      <c r="AM15" s="12">
        <v>4</v>
      </c>
      <c r="AN15" s="12">
        <v>18</v>
      </c>
      <c r="AO15" s="12">
        <v>6.25</v>
      </c>
      <c r="AP15" s="12">
        <v>3</v>
      </c>
      <c r="AQ15" s="12">
        <v>32.25</v>
      </c>
      <c r="AR15" s="12">
        <v>9.75</v>
      </c>
      <c r="AS15" s="12">
        <v>19.5</v>
      </c>
      <c r="AT15" s="13">
        <v>2220.25</v>
      </c>
      <c r="AU15" s="14"/>
      <c r="AW15" s="17" t="s">
        <v>46</v>
      </c>
      <c r="AX15" s="15">
        <f>SUM(AA3:AD8)</f>
        <v>5167</v>
      </c>
      <c r="AY15" s="15">
        <f>SUM(H3:K8,Z3:Z8)</f>
        <v>1935.25</v>
      </c>
      <c r="AZ15" s="15">
        <f>SUM(AE3:AJ8)</f>
        <v>1542</v>
      </c>
      <c r="BA15" s="15">
        <f>SUM(B3:G8)</f>
        <v>2881.25</v>
      </c>
      <c r="BB15" s="15">
        <f>SUM(T3:Y8,AM3:AN8)</f>
        <v>654.25</v>
      </c>
      <c r="BC15" s="15">
        <f>SUM(L3:S8,AK3:AL8)</f>
        <v>2967.25</v>
      </c>
      <c r="BD15" s="14">
        <f>SUM(AO3:AR8)</f>
        <v>1030</v>
      </c>
      <c r="BE15" s="9">
        <f t="shared" si="0"/>
        <v>16177</v>
      </c>
    </row>
    <row r="16" spans="1:57">
      <c r="A16" s="1" t="s">
        <v>13</v>
      </c>
      <c r="B16" s="12">
        <v>17</v>
      </c>
      <c r="C16" s="12">
        <v>33.5</v>
      </c>
      <c r="D16" s="12">
        <v>17.75</v>
      </c>
      <c r="E16" s="12">
        <v>15.5</v>
      </c>
      <c r="F16" s="12">
        <v>48</v>
      </c>
      <c r="G16" s="12">
        <v>23.75</v>
      </c>
      <c r="H16" s="12">
        <v>55</v>
      </c>
      <c r="I16" s="12">
        <v>48.25</v>
      </c>
      <c r="J16" s="12">
        <v>77.5</v>
      </c>
      <c r="K16" s="12">
        <v>95.25</v>
      </c>
      <c r="L16" s="12">
        <v>197.5</v>
      </c>
      <c r="M16" s="12">
        <v>492.75</v>
      </c>
      <c r="N16" s="12">
        <v>83</v>
      </c>
      <c r="O16" s="12">
        <v>11.25</v>
      </c>
      <c r="P16" s="12">
        <v>106.5</v>
      </c>
      <c r="Q16" s="12">
        <v>59</v>
      </c>
      <c r="R16" s="12">
        <v>65.5</v>
      </c>
      <c r="S16" s="12">
        <v>90</v>
      </c>
      <c r="T16" s="12">
        <v>17.25</v>
      </c>
      <c r="U16" s="12">
        <v>5.5</v>
      </c>
      <c r="V16" s="12">
        <v>9.25</v>
      </c>
      <c r="W16" s="12">
        <v>8.25</v>
      </c>
      <c r="X16" s="12">
        <v>2.75</v>
      </c>
      <c r="Y16" s="12">
        <v>13</v>
      </c>
      <c r="Z16" s="12">
        <v>25.5</v>
      </c>
      <c r="AA16" s="12">
        <v>106</v>
      </c>
      <c r="AB16" s="12">
        <v>78.75</v>
      </c>
      <c r="AC16" s="12">
        <v>320.5</v>
      </c>
      <c r="AD16" s="12">
        <v>90.5</v>
      </c>
      <c r="AE16" s="12">
        <v>29</v>
      </c>
      <c r="AF16" s="12">
        <v>29</v>
      </c>
      <c r="AG16" s="12">
        <v>13.5</v>
      </c>
      <c r="AH16" s="12">
        <v>28</v>
      </c>
      <c r="AI16" s="12">
        <v>21.75</v>
      </c>
      <c r="AJ16" s="12">
        <v>10.75</v>
      </c>
      <c r="AK16" s="12">
        <v>44.25</v>
      </c>
      <c r="AL16" s="12">
        <v>73.5</v>
      </c>
      <c r="AM16" s="12">
        <v>2.5</v>
      </c>
      <c r="AN16" s="12">
        <v>24.25</v>
      </c>
      <c r="AO16" s="12">
        <v>4.75</v>
      </c>
      <c r="AP16" s="12">
        <v>7</v>
      </c>
      <c r="AQ16" s="12">
        <v>21.25</v>
      </c>
      <c r="AR16" s="12">
        <v>8.5</v>
      </c>
      <c r="AS16" s="12">
        <v>71</v>
      </c>
      <c r="AT16" s="13">
        <v>2603.25</v>
      </c>
      <c r="AU16" s="14"/>
      <c r="AW16" s="17" t="s">
        <v>47</v>
      </c>
      <c r="AX16" s="15">
        <f>SUM(AA21:AD26,AA40:AD41)</f>
        <v>4985.5</v>
      </c>
      <c r="AY16" s="15">
        <f>SUM(H21:K26,H40:K41,Z21:Z26,Z40:Z41)</f>
        <v>975</v>
      </c>
      <c r="AZ16" s="15">
        <f>SUM(AE21:AJ26,AE40:AJ41)</f>
        <v>1053</v>
      </c>
      <c r="BA16" s="15">
        <f>SUM(B21:G26,B40:G41)</f>
        <v>723.75</v>
      </c>
      <c r="BB16" s="15">
        <f>SUM(T21:Y26,T40:Y41,AM21:AN26,AM40:AN41)</f>
        <v>2442.5</v>
      </c>
      <c r="BC16" s="15">
        <f>SUM(L21:S26,L40:S41,AK21:AL26,AK40:AL41)</f>
        <v>1636.25</v>
      </c>
      <c r="BD16" s="14">
        <f>SUM(AO21:AR26,AO40:AR41)</f>
        <v>991.25</v>
      </c>
      <c r="BE16" s="9">
        <f t="shared" si="0"/>
        <v>12807.25</v>
      </c>
    </row>
    <row r="17" spans="1:57">
      <c r="A17" s="1" t="s">
        <v>14</v>
      </c>
      <c r="B17" s="12">
        <v>25.5</v>
      </c>
      <c r="C17" s="12">
        <v>24.75</v>
      </c>
      <c r="D17" s="12">
        <v>12.75</v>
      </c>
      <c r="E17" s="12">
        <v>9.25</v>
      </c>
      <c r="F17" s="12">
        <v>56.25</v>
      </c>
      <c r="G17" s="12">
        <v>19.5</v>
      </c>
      <c r="H17" s="12">
        <v>34.25</v>
      </c>
      <c r="I17" s="12">
        <v>36.75</v>
      </c>
      <c r="J17" s="12">
        <v>59.25</v>
      </c>
      <c r="K17" s="12">
        <v>51</v>
      </c>
      <c r="L17" s="12">
        <v>110.25</v>
      </c>
      <c r="M17" s="12">
        <v>278.5</v>
      </c>
      <c r="N17" s="12">
        <v>67.5</v>
      </c>
      <c r="O17" s="12">
        <v>115.75</v>
      </c>
      <c r="P17" s="12">
        <v>9.75</v>
      </c>
      <c r="Q17" s="12">
        <v>47</v>
      </c>
      <c r="R17" s="12">
        <v>74</v>
      </c>
      <c r="S17" s="12">
        <v>100.25</v>
      </c>
      <c r="T17" s="12">
        <v>12.75</v>
      </c>
      <c r="U17" s="12">
        <v>4.5</v>
      </c>
      <c r="V17" s="12">
        <v>11</v>
      </c>
      <c r="W17" s="12">
        <v>3.75</v>
      </c>
      <c r="X17" s="12">
        <v>2.25</v>
      </c>
      <c r="Y17" s="12">
        <v>9.5</v>
      </c>
      <c r="Z17" s="12">
        <v>15.25</v>
      </c>
      <c r="AA17" s="12">
        <v>83.25</v>
      </c>
      <c r="AB17" s="12">
        <v>43.25</v>
      </c>
      <c r="AC17" s="12">
        <v>169.75</v>
      </c>
      <c r="AD17" s="12">
        <v>46.75</v>
      </c>
      <c r="AE17" s="12">
        <v>24</v>
      </c>
      <c r="AF17" s="12">
        <v>13.75</v>
      </c>
      <c r="AG17" s="12">
        <v>11.25</v>
      </c>
      <c r="AH17" s="12">
        <v>18</v>
      </c>
      <c r="AI17" s="12">
        <v>15</v>
      </c>
      <c r="AJ17" s="12">
        <v>2.75</v>
      </c>
      <c r="AK17" s="12">
        <v>18.5</v>
      </c>
      <c r="AL17" s="12">
        <v>26.75</v>
      </c>
      <c r="AM17" s="12">
        <v>2</v>
      </c>
      <c r="AN17" s="12">
        <v>25.25</v>
      </c>
      <c r="AO17" s="12">
        <v>3.5</v>
      </c>
      <c r="AP17" s="12">
        <v>6.5</v>
      </c>
      <c r="AQ17" s="12">
        <v>17</v>
      </c>
      <c r="AR17" s="12">
        <v>7.5</v>
      </c>
      <c r="AS17" s="12">
        <v>35</v>
      </c>
      <c r="AT17" s="13">
        <v>1761</v>
      </c>
      <c r="AU17" s="14"/>
      <c r="AW17" s="1" t="s">
        <v>48</v>
      </c>
      <c r="AX17" s="14">
        <f>SUM(AA13:AD20,AA38:AD39)</f>
        <v>7180.75</v>
      </c>
      <c r="AY17" s="14">
        <f>SUM(H13:K20,H38:K39,Z13:Z20,Z38:Z39)</f>
        <v>2604.25</v>
      </c>
      <c r="AZ17" s="14">
        <f>SUM(AE13:AJ20,AE38:AJ39)</f>
        <v>1639.5</v>
      </c>
      <c r="BA17" s="14">
        <f>SUM(B13:G20,B38:G39)</f>
        <v>2424.25</v>
      </c>
      <c r="BB17" s="14">
        <f>SUM(T13:Y20,T38:Y39,AM13:AN20,AM38:AN39)</f>
        <v>1577</v>
      </c>
      <c r="BC17" s="14">
        <f>SUM(L13:S20,L38:S39,AK13:AL20,AK38:AL39)</f>
        <v>11861.5</v>
      </c>
      <c r="BD17" s="14">
        <f>SUM(AO13:AR20,AO38:AR39)</f>
        <v>668</v>
      </c>
      <c r="BE17" s="9">
        <f t="shared" si="0"/>
        <v>27955.25</v>
      </c>
    </row>
    <row r="18" spans="1:57">
      <c r="A18" s="1" t="s">
        <v>15</v>
      </c>
      <c r="B18" s="12">
        <v>11.75</v>
      </c>
      <c r="C18" s="12">
        <v>13.75</v>
      </c>
      <c r="D18" s="12">
        <v>4.75</v>
      </c>
      <c r="E18" s="12">
        <v>7.25</v>
      </c>
      <c r="F18" s="12">
        <v>29</v>
      </c>
      <c r="G18" s="12">
        <v>8.5</v>
      </c>
      <c r="H18" s="12">
        <v>12.25</v>
      </c>
      <c r="I18" s="12">
        <v>17</v>
      </c>
      <c r="J18" s="12">
        <v>34.5</v>
      </c>
      <c r="K18" s="12">
        <v>23</v>
      </c>
      <c r="L18" s="12">
        <v>39.75</v>
      </c>
      <c r="M18" s="12">
        <v>150.75</v>
      </c>
      <c r="N18" s="12">
        <v>35.5</v>
      </c>
      <c r="O18" s="12">
        <v>61.5</v>
      </c>
      <c r="P18" s="12">
        <v>50.75</v>
      </c>
      <c r="Q18" s="12">
        <v>8</v>
      </c>
      <c r="R18" s="12">
        <v>28.75</v>
      </c>
      <c r="S18" s="12">
        <v>60.25</v>
      </c>
      <c r="T18" s="12">
        <v>4.5</v>
      </c>
      <c r="U18" s="12">
        <v>1.75</v>
      </c>
      <c r="V18" s="12">
        <v>5.5</v>
      </c>
      <c r="W18" s="12">
        <v>2.75</v>
      </c>
      <c r="X18" s="12">
        <v>1.25</v>
      </c>
      <c r="Y18" s="12">
        <v>2.5</v>
      </c>
      <c r="Z18" s="12">
        <v>9</v>
      </c>
      <c r="AA18" s="12">
        <v>60.5</v>
      </c>
      <c r="AB18" s="12">
        <v>26.5</v>
      </c>
      <c r="AC18" s="12">
        <v>128.75</v>
      </c>
      <c r="AD18" s="12">
        <v>27.25</v>
      </c>
      <c r="AE18" s="12">
        <v>18</v>
      </c>
      <c r="AF18" s="12">
        <v>14</v>
      </c>
      <c r="AG18" s="12">
        <v>5.25</v>
      </c>
      <c r="AH18" s="12">
        <v>12.25</v>
      </c>
      <c r="AI18" s="12">
        <v>11.25</v>
      </c>
      <c r="AJ18" s="12">
        <v>3.5</v>
      </c>
      <c r="AK18" s="12">
        <v>12.75</v>
      </c>
      <c r="AL18" s="12">
        <v>11.5</v>
      </c>
      <c r="AM18" s="12">
        <v>1.25</v>
      </c>
      <c r="AN18" s="12">
        <v>10</v>
      </c>
      <c r="AO18" s="12">
        <v>5.25</v>
      </c>
      <c r="AP18" s="12">
        <v>2.25</v>
      </c>
      <c r="AQ18" s="12">
        <v>7.75</v>
      </c>
      <c r="AR18" s="12">
        <v>3.25</v>
      </c>
      <c r="AS18" s="12">
        <v>13.25</v>
      </c>
      <c r="AT18" s="13">
        <v>998.75</v>
      </c>
      <c r="AU18" s="14"/>
      <c r="AW18" s="9" t="s">
        <v>58</v>
      </c>
      <c r="AX18" s="15">
        <f>SUM(AA42:AD45)</f>
        <v>4295.25</v>
      </c>
      <c r="AY18" s="9">
        <f>SUM(Z42:Z45,H42:K45)</f>
        <v>407.5</v>
      </c>
      <c r="AZ18" s="9">
        <f>SUM(AE42:AJ45)</f>
        <v>1754.5</v>
      </c>
      <c r="BA18" s="9">
        <f>SUM(B42:G45)</f>
        <v>576.5</v>
      </c>
      <c r="BB18" s="9">
        <f>SUM(T42:Y45, AM42:AN45)</f>
        <v>732.5</v>
      </c>
      <c r="BC18" s="9">
        <f>SUM(AK42:AL45,L42:S45)</f>
        <v>507</v>
      </c>
      <c r="BD18" s="9">
        <f>SUM(AO42:AR45)</f>
        <v>1062.25</v>
      </c>
      <c r="BE18" s="9">
        <f t="shared" si="0"/>
        <v>9335.5</v>
      </c>
    </row>
    <row r="19" spans="1:57">
      <c r="A19" s="1" t="s">
        <v>16</v>
      </c>
      <c r="B19" s="12">
        <v>11.5</v>
      </c>
      <c r="C19" s="12">
        <v>19.75</v>
      </c>
      <c r="D19" s="12">
        <v>5.5</v>
      </c>
      <c r="E19" s="12">
        <v>7</v>
      </c>
      <c r="F19" s="12">
        <v>47.25</v>
      </c>
      <c r="G19" s="12">
        <v>18.25</v>
      </c>
      <c r="H19" s="12">
        <v>19.75</v>
      </c>
      <c r="I19" s="12">
        <v>16.75</v>
      </c>
      <c r="J19" s="12">
        <v>33.75</v>
      </c>
      <c r="K19" s="12">
        <v>40</v>
      </c>
      <c r="L19" s="12">
        <v>39</v>
      </c>
      <c r="M19" s="12">
        <v>229.25</v>
      </c>
      <c r="N19" s="12">
        <v>26.5</v>
      </c>
      <c r="O19" s="12">
        <v>64.75</v>
      </c>
      <c r="P19" s="12">
        <v>70.25</v>
      </c>
      <c r="Q19" s="12">
        <v>28.5</v>
      </c>
      <c r="R19" s="12">
        <v>10.75</v>
      </c>
      <c r="S19" s="12">
        <v>62.5</v>
      </c>
      <c r="T19" s="12">
        <v>7.5</v>
      </c>
      <c r="U19" s="12">
        <v>4.25</v>
      </c>
      <c r="V19" s="12">
        <v>6.75</v>
      </c>
      <c r="W19" s="12">
        <v>4</v>
      </c>
      <c r="X19" s="12">
        <v>2</v>
      </c>
      <c r="Y19" s="12">
        <v>3.75</v>
      </c>
      <c r="Z19" s="12">
        <v>5.75</v>
      </c>
      <c r="AA19" s="12">
        <v>60.75</v>
      </c>
      <c r="AB19" s="12">
        <v>46.75</v>
      </c>
      <c r="AC19" s="12">
        <v>185.25</v>
      </c>
      <c r="AD19" s="12">
        <v>61.25</v>
      </c>
      <c r="AE19" s="12">
        <v>21.25</v>
      </c>
      <c r="AF19" s="12">
        <v>12.5</v>
      </c>
      <c r="AG19" s="12">
        <v>11.75</v>
      </c>
      <c r="AH19" s="12">
        <v>19.25</v>
      </c>
      <c r="AI19" s="12">
        <v>15.75</v>
      </c>
      <c r="AJ19" s="12">
        <v>3.75</v>
      </c>
      <c r="AK19" s="12">
        <v>10.75</v>
      </c>
      <c r="AL19" s="12">
        <v>15.75</v>
      </c>
      <c r="AM19" s="12">
        <v>2</v>
      </c>
      <c r="AN19" s="12">
        <v>13.75</v>
      </c>
      <c r="AO19" s="12">
        <v>5.75</v>
      </c>
      <c r="AP19" s="12">
        <v>4.75</v>
      </c>
      <c r="AQ19" s="12">
        <v>23.75</v>
      </c>
      <c r="AR19" s="12">
        <v>4.75</v>
      </c>
      <c r="AS19" s="12">
        <v>12.25</v>
      </c>
      <c r="AT19" s="13">
        <v>1316.75</v>
      </c>
      <c r="AU19" s="14"/>
      <c r="AW19" s="9" t="s">
        <v>49</v>
      </c>
      <c r="AX19" s="15">
        <f>SUM(AX12:AX18)</f>
        <v>41291.75</v>
      </c>
      <c r="AY19" s="9">
        <f t="shared" ref="AY19:BD19" si="1">SUM(AY12:AY18)</f>
        <v>14128</v>
      </c>
      <c r="AZ19" s="9">
        <f t="shared" si="1"/>
        <v>24107.75</v>
      </c>
      <c r="BA19" s="9">
        <f t="shared" si="1"/>
        <v>14960.5</v>
      </c>
      <c r="BB19" s="9">
        <f t="shared" si="1"/>
        <v>12026.5</v>
      </c>
      <c r="BC19" s="9">
        <f t="shared" si="1"/>
        <v>28105.25</v>
      </c>
      <c r="BD19" s="9">
        <f t="shared" si="1"/>
        <v>10972</v>
      </c>
      <c r="BE19" s="9">
        <f t="shared" si="0"/>
        <v>145591.75</v>
      </c>
    </row>
    <row r="20" spans="1:57">
      <c r="A20" s="1" t="s">
        <v>17</v>
      </c>
      <c r="B20" s="12">
        <v>16.25</v>
      </c>
      <c r="C20" s="12">
        <v>35</v>
      </c>
      <c r="D20" s="12">
        <v>18.75</v>
      </c>
      <c r="E20" s="12">
        <v>24.5</v>
      </c>
      <c r="F20" s="12">
        <v>163.25</v>
      </c>
      <c r="G20" s="12">
        <v>28.5</v>
      </c>
      <c r="H20" s="12">
        <v>35.75</v>
      </c>
      <c r="I20" s="12">
        <v>44</v>
      </c>
      <c r="J20" s="12">
        <v>54.25</v>
      </c>
      <c r="K20" s="12">
        <v>61.75</v>
      </c>
      <c r="L20" s="12">
        <v>81.5</v>
      </c>
      <c r="M20" s="12">
        <v>604.25</v>
      </c>
      <c r="N20" s="12">
        <v>43</v>
      </c>
      <c r="O20" s="12">
        <v>97</v>
      </c>
      <c r="P20" s="12">
        <v>100.25</v>
      </c>
      <c r="Q20" s="12">
        <v>66.75</v>
      </c>
      <c r="R20" s="12">
        <v>68.25</v>
      </c>
      <c r="S20" s="12">
        <v>20.75</v>
      </c>
      <c r="T20" s="12">
        <v>17</v>
      </c>
      <c r="U20" s="12">
        <v>16.5</v>
      </c>
      <c r="V20" s="12">
        <v>13.25</v>
      </c>
      <c r="W20" s="12">
        <v>5.75</v>
      </c>
      <c r="X20" s="12">
        <v>4.5</v>
      </c>
      <c r="Y20" s="12">
        <v>16.5</v>
      </c>
      <c r="Z20" s="12">
        <v>11.5</v>
      </c>
      <c r="AA20" s="12">
        <v>154.75</v>
      </c>
      <c r="AB20" s="12">
        <v>120.75</v>
      </c>
      <c r="AC20" s="12">
        <v>405</v>
      </c>
      <c r="AD20" s="12">
        <v>125.5</v>
      </c>
      <c r="AE20" s="12">
        <v>30</v>
      </c>
      <c r="AF20" s="12">
        <v>25</v>
      </c>
      <c r="AG20" s="12">
        <v>14.5</v>
      </c>
      <c r="AH20" s="12">
        <v>27.5</v>
      </c>
      <c r="AI20" s="12">
        <v>27.75</v>
      </c>
      <c r="AJ20" s="12">
        <v>8.25</v>
      </c>
      <c r="AK20" s="12">
        <v>14.5</v>
      </c>
      <c r="AL20" s="12">
        <v>48.25</v>
      </c>
      <c r="AM20" s="12">
        <v>5.5</v>
      </c>
      <c r="AN20" s="12">
        <v>32.25</v>
      </c>
      <c r="AO20" s="12">
        <v>4.5</v>
      </c>
      <c r="AP20" s="12">
        <v>8.25</v>
      </c>
      <c r="AQ20" s="12">
        <v>58</v>
      </c>
      <c r="AR20" s="12">
        <v>4.75</v>
      </c>
      <c r="AS20" s="12">
        <v>19.25</v>
      </c>
      <c r="AT20" s="13">
        <v>2783</v>
      </c>
      <c r="AU20" s="14"/>
      <c r="AW20" s="18"/>
      <c r="AX20" s="15"/>
    </row>
    <row r="21" spans="1:57">
      <c r="A21" s="1" t="s">
        <v>18</v>
      </c>
      <c r="B21" s="12">
        <v>18.25</v>
      </c>
      <c r="C21" s="12">
        <v>24.25</v>
      </c>
      <c r="D21" s="12">
        <v>9.5</v>
      </c>
      <c r="E21" s="12">
        <v>7</v>
      </c>
      <c r="F21" s="12">
        <v>41.5</v>
      </c>
      <c r="G21" s="12">
        <v>12</v>
      </c>
      <c r="H21" s="12">
        <v>35.75</v>
      </c>
      <c r="I21" s="12">
        <v>20.75</v>
      </c>
      <c r="J21" s="12">
        <v>38.5</v>
      </c>
      <c r="K21" s="12">
        <v>9.5</v>
      </c>
      <c r="L21" s="12">
        <v>30.5</v>
      </c>
      <c r="M21" s="12">
        <v>132.75</v>
      </c>
      <c r="N21" s="12">
        <v>11</v>
      </c>
      <c r="O21" s="12">
        <v>16.5</v>
      </c>
      <c r="P21" s="12">
        <v>12.25</v>
      </c>
      <c r="Q21" s="12">
        <v>4.25</v>
      </c>
      <c r="R21" s="12">
        <v>6.5</v>
      </c>
      <c r="S21" s="12">
        <v>14</v>
      </c>
      <c r="T21" s="12">
        <v>7.5</v>
      </c>
      <c r="U21" s="12">
        <v>50</v>
      </c>
      <c r="V21" s="12">
        <v>151.75</v>
      </c>
      <c r="W21" s="12">
        <v>56.75</v>
      </c>
      <c r="X21" s="12">
        <v>21</v>
      </c>
      <c r="Y21" s="12">
        <v>43.25</v>
      </c>
      <c r="Z21" s="12">
        <v>7.25</v>
      </c>
      <c r="AA21" s="12">
        <v>131.25</v>
      </c>
      <c r="AB21" s="12">
        <v>74.25</v>
      </c>
      <c r="AC21" s="12">
        <v>210.75</v>
      </c>
      <c r="AD21" s="12">
        <v>97</v>
      </c>
      <c r="AE21" s="12">
        <v>31.25</v>
      </c>
      <c r="AF21" s="12">
        <v>28</v>
      </c>
      <c r="AG21" s="12">
        <v>22.25</v>
      </c>
      <c r="AH21" s="12">
        <v>29</v>
      </c>
      <c r="AI21" s="12">
        <v>24.25</v>
      </c>
      <c r="AJ21" s="12">
        <v>9.75</v>
      </c>
      <c r="AK21" s="12">
        <v>4.75</v>
      </c>
      <c r="AL21" s="12">
        <v>6.75</v>
      </c>
      <c r="AM21" s="12">
        <v>18.75</v>
      </c>
      <c r="AN21" s="12">
        <v>180.5</v>
      </c>
      <c r="AO21" s="12">
        <v>7.25</v>
      </c>
      <c r="AP21" s="12">
        <v>8.5</v>
      </c>
      <c r="AQ21" s="12">
        <v>73.5</v>
      </c>
      <c r="AR21" s="12">
        <v>20</v>
      </c>
      <c r="AS21" s="12">
        <v>3</v>
      </c>
      <c r="AT21" s="13">
        <v>1763</v>
      </c>
      <c r="AU21" s="14"/>
      <c r="AW21" s="17"/>
      <c r="AX21" s="15" t="s">
        <v>43</v>
      </c>
      <c r="AY21" s="15" t="s">
        <v>44</v>
      </c>
      <c r="AZ21" s="9" t="s">
        <v>45</v>
      </c>
      <c r="BA21" s="9" t="s">
        <v>46</v>
      </c>
      <c r="BB21" s="9" t="s">
        <v>47</v>
      </c>
      <c r="BC21" s="9" t="s">
        <v>48</v>
      </c>
      <c r="BD21" s="9" t="s">
        <v>58</v>
      </c>
    </row>
    <row r="22" spans="1:57">
      <c r="A22" s="1" t="s">
        <v>19</v>
      </c>
      <c r="B22" s="12">
        <v>5</v>
      </c>
      <c r="C22" s="12">
        <v>7.5</v>
      </c>
      <c r="D22" s="12">
        <v>5</v>
      </c>
      <c r="E22" s="12">
        <v>8</v>
      </c>
      <c r="F22" s="12">
        <v>32.5</v>
      </c>
      <c r="G22" s="12">
        <v>8</v>
      </c>
      <c r="H22" s="12">
        <v>23</v>
      </c>
      <c r="I22" s="12">
        <v>22.25</v>
      </c>
      <c r="J22" s="12">
        <v>38.75</v>
      </c>
      <c r="K22" s="12">
        <v>7.25</v>
      </c>
      <c r="L22" s="12">
        <v>12.75</v>
      </c>
      <c r="M22" s="12">
        <v>151</v>
      </c>
      <c r="N22" s="12">
        <v>6</v>
      </c>
      <c r="O22" s="12">
        <v>5.25</v>
      </c>
      <c r="P22" s="12">
        <v>4.5</v>
      </c>
      <c r="Q22" s="12">
        <v>1.75</v>
      </c>
      <c r="R22" s="12">
        <v>5</v>
      </c>
      <c r="S22" s="12">
        <v>14.25</v>
      </c>
      <c r="T22" s="12">
        <v>48</v>
      </c>
      <c r="U22" s="12">
        <v>7.25</v>
      </c>
      <c r="V22" s="12">
        <v>72.25</v>
      </c>
      <c r="W22" s="12">
        <v>22.25</v>
      </c>
      <c r="X22" s="12">
        <v>14</v>
      </c>
      <c r="Y22" s="12">
        <v>44.25</v>
      </c>
      <c r="Z22" s="12">
        <v>4.75</v>
      </c>
      <c r="AA22" s="12">
        <v>143.25</v>
      </c>
      <c r="AB22" s="12">
        <v>108.75</v>
      </c>
      <c r="AC22" s="12">
        <v>261</v>
      </c>
      <c r="AD22" s="12">
        <v>134</v>
      </c>
      <c r="AE22" s="12">
        <v>30</v>
      </c>
      <c r="AF22" s="12">
        <v>19.5</v>
      </c>
      <c r="AG22" s="12">
        <v>16.75</v>
      </c>
      <c r="AH22" s="12">
        <v>18</v>
      </c>
      <c r="AI22" s="12">
        <v>19.75</v>
      </c>
      <c r="AJ22" s="12">
        <v>7.75</v>
      </c>
      <c r="AK22" s="12">
        <v>3.5</v>
      </c>
      <c r="AL22" s="12">
        <v>3.75</v>
      </c>
      <c r="AM22" s="12">
        <v>8</v>
      </c>
      <c r="AN22" s="12">
        <v>42.5</v>
      </c>
      <c r="AO22" s="12">
        <v>5</v>
      </c>
      <c r="AP22" s="12">
        <v>9.75</v>
      </c>
      <c r="AQ22" s="12">
        <v>125</v>
      </c>
      <c r="AR22" s="12">
        <v>14.75</v>
      </c>
      <c r="AS22" s="12">
        <v>1.5</v>
      </c>
      <c r="AT22" s="13">
        <v>1543</v>
      </c>
      <c r="AU22" s="14"/>
      <c r="AW22" s="17" t="s">
        <v>43</v>
      </c>
      <c r="AX22" s="15">
        <f>AX12</f>
        <v>1625.5</v>
      </c>
      <c r="AY22" s="15"/>
      <c r="AZ22" s="15"/>
    </row>
    <row r="23" spans="1:57">
      <c r="A23" s="1" t="s">
        <v>20</v>
      </c>
      <c r="B23" s="12">
        <v>13.75</v>
      </c>
      <c r="C23" s="12">
        <v>21</v>
      </c>
      <c r="D23" s="12">
        <v>8</v>
      </c>
      <c r="E23" s="12">
        <v>17</v>
      </c>
      <c r="F23" s="12">
        <v>54</v>
      </c>
      <c r="G23" s="12">
        <v>18.75</v>
      </c>
      <c r="H23" s="12">
        <v>39</v>
      </c>
      <c r="I23" s="12">
        <v>44.25</v>
      </c>
      <c r="J23" s="12">
        <v>52.75</v>
      </c>
      <c r="K23" s="12">
        <v>13.5</v>
      </c>
      <c r="L23" s="12">
        <v>28.5</v>
      </c>
      <c r="M23" s="12">
        <v>163.5</v>
      </c>
      <c r="N23" s="12">
        <v>7.25</v>
      </c>
      <c r="O23" s="12">
        <v>9.5</v>
      </c>
      <c r="P23" s="12">
        <v>10.75</v>
      </c>
      <c r="Q23" s="12">
        <v>6.25</v>
      </c>
      <c r="R23" s="12">
        <v>5</v>
      </c>
      <c r="S23" s="12">
        <v>13.25</v>
      </c>
      <c r="T23" s="12">
        <v>163.5</v>
      </c>
      <c r="U23" s="12">
        <v>72.75</v>
      </c>
      <c r="V23" s="12">
        <v>11.25</v>
      </c>
      <c r="W23" s="12">
        <v>43.5</v>
      </c>
      <c r="X23" s="12">
        <v>25.25</v>
      </c>
      <c r="Y23" s="12">
        <v>73.75</v>
      </c>
      <c r="Z23" s="12">
        <v>6.5</v>
      </c>
      <c r="AA23" s="12">
        <v>218</v>
      </c>
      <c r="AB23" s="12">
        <v>149</v>
      </c>
      <c r="AC23" s="12">
        <v>354.75</v>
      </c>
      <c r="AD23" s="12">
        <v>190.5</v>
      </c>
      <c r="AE23" s="12">
        <v>49.25</v>
      </c>
      <c r="AF23" s="12">
        <v>36</v>
      </c>
      <c r="AG23" s="12">
        <v>16</v>
      </c>
      <c r="AH23" s="12">
        <v>32.75</v>
      </c>
      <c r="AI23" s="12">
        <v>21.5</v>
      </c>
      <c r="AJ23" s="12">
        <v>11</v>
      </c>
      <c r="AK23" s="12">
        <v>3.25</v>
      </c>
      <c r="AL23" s="12">
        <v>4.75</v>
      </c>
      <c r="AM23" s="12">
        <v>20.75</v>
      </c>
      <c r="AN23" s="12">
        <v>88.25</v>
      </c>
      <c r="AO23" s="12">
        <v>3.75</v>
      </c>
      <c r="AP23" s="12">
        <v>7.5</v>
      </c>
      <c r="AQ23" s="12">
        <v>151.5</v>
      </c>
      <c r="AR23" s="12">
        <v>16.5</v>
      </c>
      <c r="AS23" s="12">
        <v>3.75</v>
      </c>
      <c r="AT23" s="13">
        <v>2301.25</v>
      </c>
      <c r="AU23" s="14"/>
      <c r="AW23" s="17" t="s">
        <v>44</v>
      </c>
      <c r="AX23" s="15">
        <f>AX13+AY12</f>
        <v>11361.5</v>
      </c>
      <c r="AY23" s="15">
        <f>AY13</f>
        <v>798.75</v>
      </c>
      <c r="AZ23" s="15"/>
      <c r="BA23" s="15"/>
    </row>
    <row r="24" spans="1:57">
      <c r="A24" s="1" t="s">
        <v>21</v>
      </c>
      <c r="B24" s="12">
        <v>9.25</v>
      </c>
      <c r="C24" s="12">
        <v>8</v>
      </c>
      <c r="D24" s="12">
        <v>10.5</v>
      </c>
      <c r="E24" s="12">
        <v>11.25</v>
      </c>
      <c r="F24" s="12">
        <v>35.25</v>
      </c>
      <c r="G24" s="12">
        <v>8.75</v>
      </c>
      <c r="H24" s="12">
        <v>18.25</v>
      </c>
      <c r="I24" s="12">
        <v>29.5</v>
      </c>
      <c r="J24" s="12">
        <v>26.5</v>
      </c>
      <c r="K24" s="12">
        <v>5.5</v>
      </c>
      <c r="L24" s="12">
        <v>14.5</v>
      </c>
      <c r="M24" s="12">
        <v>95.25</v>
      </c>
      <c r="N24" s="12">
        <v>4.25</v>
      </c>
      <c r="O24" s="12">
        <v>8.5</v>
      </c>
      <c r="P24" s="12">
        <v>4.25</v>
      </c>
      <c r="Q24" s="12">
        <v>1.25</v>
      </c>
      <c r="R24" s="12">
        <v>6.5</v>
      </c>
      <c r="S24" s="12">
        <v>8</v>
      </c>
      <c r="T24" s="12">
        <v>60.75</v>
      </c>
      <c r="U24" s="12">
        <v>24</v>
      </c>
      <c r="V24" s="12">
        <v>43</v>
      </c>
      <c r="W24" s="12">
        <v>6.25</v>
      </c>
      <c r="X24" s="12">
        <v>16.75</v>
      </c>
      <c r="Y24" s="12">
        <v>51.5</v>
      </c>
      <c r="Z24" s="12">
        <v>2</v>
      </c>
      <c r="AA24" s="12">
        <v>120</v>
      </c>
      <c r="AB24" s="12">
        <v>91</v>
      </c>
      <c r="AC24" s="12">
        <v>226.25</v>
      </c>
      <c r="AD24" s="12">
        <v>121.5</v>
      </c>
      <c r="AE24" s="12">
        <v>24</v>
      </c>
      <c r="AF24" s="12">
        <v>14.25</v>
      </c>
      <c r="AG24" s="12">
        <v>14.75</v>
      </c>
      <c r="AH24" s="12">
        <v>8</v>
      </c>
      <c r="AI24" s="12">
        <v>8.5</v>
      </c>
      <c r="AJ24" s="12">
        <v>2.75</v>
      </c>
      <c r="AK24" s="12">
        <v>0.5</v>
      </c>
      <c r="AL24" s="12">
        <v>2.5</v>
      </c>
      <c r="AM24" s="12">
        <v>1.75</v>
      </c>
      <c r="AN24" s="12">
        <v>15.75</v>
      </c>
      <c r="AO24" s="12">
        <v>5.25</v>
      </c>
      <c r="AP24" s="12">
        <v>2</v>
      </c>
      <c r="AQ24" s="12">
        <v>85.75</v>
      </c>
      <c r="AR24" s="12">
        <v>12</v>
      </c>
      <c r="AS24" s="12">
        <v>0.5</v>
      </c>
      <c r="AT24" s="13">
        <v>1266.5</v>
      </c>
      <c r="AU24" s="14"/>
      <c r="AW24" s="17" t="s">
        <v>45</v>
      </c>
      <c r="AX24" s="15">
        <f>AX14+AZ12</f>
        <v>24342.25</v>
      </c>
      <c r="AY24" s="15">
        <f>AY14+AZ13</f>
        <v>3491.25</v>
      </c>
      <c r="AZ24" s="15">
        <f>AZ14</f>
        <v>4368.75</v>
      </c>
      <c r="BA24" s="15"/>
      <c r="BB24" s="15"/>
    </row>
    <row r="25" spans="1:57">
      <c r="A25" s="1" t="s">
        <v>22</v>
      </c>
      <c r="B25" s="12">
        <v>5</v>
      </c>
      <c r="C25" s="12">
        <v>5</v>
      </c>
      <c r="D25" s="12">
        <v>4.75</v>
      </c>
      <c r="E25" s="12">
        <v>7.25</v>
      </c>
      <c r="F25" s="12">
        <v>34.25</v>
      </c>
      <c r="G25" s="12">
        <v>5.5</v>
      </c>
      <c r="H25" s="12">
        <v>16.5</v>
      </c>
      <c r="I25" s="12">
        <v>23.5</v>
      </c>
      <c r="J25" s="12">
        <v>23.75</v>
      </c>
      <c r="K25" s="12">
        <v>3.25</v>
      </c>
      <c r="L25" s="12">
        <v>7</v>
      </c>
      <c r="M25" s="12">
        <v>84</v>
      </c>
      <c r="N25" s="12">
        <v>6.25</v>
      </c>
      <c r="O25" s="12">
        <v>2.25</v>
      </c>
      <c r="P25" s="12">
        <v>1.25</v>
      </c>
      <c r="Q25" s="12">
        <v>2</v>
      </c>
      <c r="R25" s="12">
        <v>0.75</v>
      </c>
      <c r="S25" s="12">
        <v>4</v>
      </c>
      <c r="T25" s="12">
        <v>23.25</v>
      </c>
      <c r="U25" s="12">
        <v>11.75</v>
      </c>
      <c r="V25" s="12">
        <v>25.25</v>
      </c>
      <c r="W25" s="12">
        <v>10.5</v>
      </c>
      <c r="X25" s="12">
        <v>3.75</v>
      </c>
      <c r="Y25" s="12">
        <v>39.5</v>
      </c>
      <c r="Z25" s="12">
        <v>1.5</v>
      </c>
      <c r="AA25" s="12">
        <v>100.5</v>
      </c>
      <c r="AB25" s="12">
        <v>64.5</v>
      </c>
      <c r="AC25" s="12">
        <v>176</v>
      </c>
      <c r="AD25" s="12">
        <v>86.25</v>
      </c>
      <c r="AE25" s="12">
        <v>18</v>
      </c>
      <c r="AF25" s="12">
        <v>10.5</v>
      </c>
      <c r="AG25" s="12">
        <v>10.25</v>
      </c>
      <c r="AH25" s="12">
        <v>12</v>
      </c>
      <c r="AI25" s="12">
        <v>6.5</v>
      </c>
      <c r="AJ25" s="12">
        <v>4.25</v>
      </c>
      <c r="AK25" s="12">
        <v>0.75</v>
      </c>
      <c r="AL25" s="12">
        <v>3</v>
      </c>
      <c r="AM25" s="12">
        <v>1</v>
      </c>
      <c r="AN25" s="12">
        <v>9.75</v>
      </c>
      <c r="AO25" s="12">
        <v>1.75</v>
      </c>
      <c r="AP25" s="12">
        <v>1.5</v>
      </c>
      <c r="AQ25" s="12">
        <v>65</v>
      </c>
      <c r="AR25" s="12">
        <v>5.5</v>
      </c>
      <c r="AS25" s="12">
        <v>0.25</v>
      </c>
      <c r="AT25" s="13">
        <v>929</v>
      </c>
      <c r="AU25" s="14"/>
      <c r="AW25" s="17" t="s">
        <v>46</v>
      </c>
      <c r="AX25" s="15">
        <f>AX15+BA12</f>
        <v>10148</v>
      </c>
      <c r="AY25" s="15">
        <f>AY15+BA13</f>
        <v>3751.5</v>
      </c>
      <c r="AZ25" s="15">
        <f>AZ15+BA14</f>
        <v>3099.5</v>
      </c>
      <c r="BA25" s="15">
        <f>BA15</f>
        <v>2881.25</v>
      </c>
      <c r="BB25" s="15"/>
      <c r="BC25" s="15"/>
      <c r="BD25" s="14"/>
    </row>
    <row r="26" spans="1:57">
      <c r="A26" s="1" t="s">
        <v>23</v>
      </c>
      <c r="B26" s="12">
        <v>13.5</v>
      </c>
      <c r="C26" s="12">
        <v>15</v>
      </c>
      <c r="D26" s="12">
        <v>22.5</v>
      </c>
      <c r="E26" s="12">
        <v>16</v>
      </c>
      <c r="F26" s="12">
        <v>38</v>
      </c>
      <c r="G26" s="12">
        <v>9.5</v>
      </c>
      <c r="H26" s="12">
        <v>42.25</v>
      </c>
      <c r="I26" s="12">
        <v>59.25</v>
      </c>
      <c r="J26" s="12">
        <v>75.5</v>
      </c>
      <c r="K26" s="12">
        <v>16.5</v>
      </c>
      <c r="L26" s="12">
        <v>37</v>
      </c>
      <c r="M26" s="12">
        <v>109.25</v>
      </c>
      <c r="N26" s="12">
        <v>8.75</v>
      </c>
      <c r="O26" s="12">
        <v>11</v>
      </c>
      <c r="P26" s="12">
        <v>7.75</v>
      </c>
      <c r="Q26" s="12">
        <v>1.25</v>
      </c>
      <c r="R26" s="12">
        <v>2.5</v>
      </c>
      <c r="S26" s="12">
        <v>16</v>
      </c>
      <c r="T26" s="12">
        <v>37.5</v>
      </c>
      <c r="U26" s="12">
        <v>41.5</v>
      </c>
      <c r="V26" s="12">
        <v>74.5</v>
      </c>
      <c r="W26" s="12">
        <v>50</v>
      </c>
      <c r="X26" s="12">
        <v>45</v>
      </c>
      <c r="Y26" s="12">
        <v>12.5</v>
      </c>
      <c r="Z26" s="12">
        <v>23.5</v>
      </c>
      <c r="AA26" s="12">
        <v>214.25</v>
      </c>
      <c r="AB26" s="12">
        <v>178.25</v>
      </c>
      <c r="AC26" s="12">
        <v>479.75</v>
      </c>
      <c r="AD26" s="12">
        <v>248.5</v>
      </c>
      <c r="AE26" s="12">
        <v>109</v>
      </c>
      <c r="AF26" s="12">
        <v>79.25</v>
      </c>
      <c r="AG26" s="12">
        <v>25.75</v>
      </c>
      <c r="AH26" s="12">
        <v>21.75</v>
      </c>
      <c r="AI26" s="12">
        <v>15.5</v>
      </c>
      <c r="AJ26" s="12">
        <v>6</v>
      </c>
      <c r="AK26" s="12">
        <v>2.75</v>
      </c>
      <c r="AL26" s="12">
        <v>7.75</v>
      </c>
      <c r="AM26" s="12">
        <v>10.75</v>
      </c>
      <c r="AN26" s="12">
        <v>19.5</v>
      </c>
      <c r="AO26" s="12">
        <v>4.5</v>
      </c>
      <c r="AP26" s="12">
        <v>5.25</v>
      </c>
      <c r="AQ26" s="12">
        <v>181.25</v>
      </c>
      <c r="AR26" s="12">
        <v>21.5</v>
      </c>
      <c r="AS26" s="12">
        <v>1.75</v>
      </c>
      <c r="AT26" s="13">
        <v>2419</v>
      </c>
      <c r="AU26" s="14"/>
      <c r="AW26" s="9" t="s">
        <v>47</v>
      </c>
      <c r="AX26" s="15">
        <f>AX16+BB12</f>
        <v>9683</v>
      </c>
      <c r="AY26" s="9">
        <f>AY16+BB13</f>
        <v>1858.75</v>
      </c>
      <c r="AZ26" s="9">
        <f>AZ16+BB14</f>
        <v>2092</v>
      </c>
      <c r="BA26" s="9">
        <f>BA16+BB15</f>
        <v>1378</v>
      </c>
      <c r="BB26" s="9">
        <f>BB16</f>
        <v>2442.5</v>
      </c>
    </row>
    <row r="27" spans="1:57">
      <c r="A27" s="1" t="s">
        <v>24</v>
      </c>
      <c r="B27" s="12">
        <v>19.25</v>
      </c>
      <c r="C27" s="12">
        <v>20.5</v>
      </c>
      <c r="D27" s="12">
        <v>5.75</v>
      </c>
      <c r="E27" s="12">
        <v>7.75</v>
      </c>
      <c r="F27" s="12">
        <v>48</v>
      </c>
      <c r="G27" s="12">
        <v>32.25</v>
      </c>
      <c r="H27" s="12">
        <v>47.25</v>
      </c>
      <c r="I27" s="12">
        <v>32.25</v>
      </c>
      <c r="J27" s="12">
        <v>51.5</v>
      </c>
      <c r="K27" s="12">
        <v>24.5</v>
      </c>
      <c r="L27" s="12">
        <v>57.5</v>
      </c>
      <c r="M27" s="12">
        <v>108.25</v>
      </c>
      <c r="N27" s="12">
        <v>18.25</v>
      </c>
      <c r="O27" s="12">
        <v>23.25</v>
      </c>
      <c r="P27" s="12">
        <v>14.75</v>
      </c>
      <c r="Q27" s="12">
        <v>9.5</v>
      </c>
      <c r="R27" s="12">
        <v>6.5</v>
      </c>
      <c r="S27" s="12">
        <v>9.75</v>
      </c>
      <c r="T27" s="12">
        <v>6.5</v>
      </c>
      <c r="U27" s="12">
        <v>8.25</v>
      </c>
      <c r="V27" s="12">
        <v>7</v>
      </c>
      <c r="W27" s="12">
        <v>3.25</v>
      </c>
      <c r="X27" s="12">
        <v>1.5</v>
      </c>
      <c r="Y27" s="12">
        <v>18.75</v>
      </c>
      <c r="Z27" s="12">
        <v>10.25</v>
      </c>
      <c r="AA27" s="12">
        <v>266.25</v>
      </c>
      <c r="AB27" s="12">
        <v>227.75</v>
      </c>
      <c r="AC27" s="12">
        <v>674</v>
      </c>
      <c r="AD27" s="12">
        <v>290</v>
      </c>
      <c r="AE27" s="12">
        <v>159.5</v>
      </c>
      <c r="AF27" s="12">
        <v>91.75</v>
      </c>
      <c r="AG27" s="12">
        <v>24</v>
      </c>
      <c r="AH27" s="12">
        <v>40</v>
      </c>
      <c r="AI27" s="12">
        <v>22.25</v>
      </c>
      <c r="AJ27" s="12">
        <v>6.25</v>
      </c>
      <c r="AK27" s="12">
        <v>5</v>
      </c>
      <c r="AL27" s="12">
        <v>9.75</v>
      </c>
      <c r="AM27" s="12">
        <v>2.25</v>
      </c>
      <c r="AN27" s="12">
        <v>17.75</v>
      </c>
      <c r="AO27" s="12">
        <v>5.25</v>
      </c>
      <c r="AP27" s="12">
        <v>7.5</v>
      </c>
      <c r="AQ27" s="12">
        <v>47.75</v>
      </c>
      <c r="AR27" s="12">
        <v>10.5</v>
      </c>
      <c r="AS27" s="12">
        <v>4.75</v>
      </c>
      <c r="AT27" s="13">
        <v>2504.5</v>
      </c>
      <c r="AU27" s="14"/>
      <c r="AW27" s="9" t="s">
        <v>48</v>
      </c>
      <c r="AX27" s="15">
        <f>AX17+BC12</f>
        <v>14175</v>
      </c>
      <c r="AY27" s="9">
        <f>AY17+BC13</f>
        <v>5114.25</v>
      </c>
      <c r="AZ27" s="9">
        <f>AZ17+BC14</f>
        <v>3268.5</v>
      </c>
      <c r="BA27" s="9">
        <f>BA17+BC15</f>
        <v>5391.5</v>
      </c>
      <c r="BB27" s="9">
        <f>BB17+BC16</f>
        <v>3213.25</v>
      </c>
      <c r="BC27" s="9">
        <f>BC17</f>
        <v>11861.5</v>
      </c>
    </row>
    <row r="28" spans="1:57">
      <c r="A28" s="1" t="s">
        <v>25</v>
      </c>
      <c r="B28" s="12">
        <v>106.75</v>
      </c>
      <c r="C28" s="12">
        <v>175.25</v>
      </c>
      <c r="D28" s="12">
        <v>112.25</v>
      </c>
      <c r="E28" s="12">
        <v>173.25</v>
      </c>
      <c r="F28" s="12">
        <v>412.5</v>
      </c>
      <c r="G28" s="12">
        <v>167.75</v>
      </c>
      <c r="H28" s="12">
        <v>275.25</v>
      </c>
      <c r="I28" s="12">
        <v>205.5</v>
      </c>
      <c r="J28" s="12">
        <v>230.25</v>
      </c>
      <c r="K28" s="12">
        <v>183.75</v>
      </c>
      <c r="L28" s="12">
        <v>231.5</v>
      </c>
      <c r="M28" s="12">
        <v>434</v>
      </c>
      <c r="N28" s="12">
        <v>123.75</v>
      </c>
      <c r="O28" s="12">
        <v>120.75</v>
      </c>
      <c r="P28" s="12">
        <v>82.75</v>
      </c>
      <c r="Q28" s="12">
        <v>63.75</v>
      </c>
      <c r="R28" s="12">
        <v>77</v>
      </c>
      <c r="S28" s="12">
        <v>175</v>
      </c>
      <c r="T28" s="12">
        <v>133.25</v>
      </c>
      <c r="U28" s="12">
        <v>161.25</v>
      </c>
      <c r="V28" s="12">
        <v>218.5</v>
      </c>
      <c r="W28" s="12">
        <v>131.25</v>
      </c>
      <c r="X28" s="12">
        <v>98.25</v>
      </c>
      <c r="Y28" s="12">
        <v>240.5</v>
      </c>
      <c r="Z28" s="12">
        <v>307.75</v>
      </c>
      <c r="AA28" s="12">
        <v>54.5</v>
      </c>
      <c r="AB28" s="12">
        <v>27.25</v>
      </c>
      <c r="AC28" s="12">
        <v>211.75</v>
      </c>
      <c r="AD28" s="12">
        <v>107</v>
      </c>
      <c r="AE28" s="12">
        <v>307.25</v>
      </c>
      <c r="AF28" s="12">
        <v>362.5</v>
      </c>
      <c r="AG28" s="12">
        <v>185.25</v>
      </c>
      <c r="AH28" s="12">
        <v>321.75</v>
      </c>
      <c r="AI28" s="12">
        <v>169</v>
      </c>
      <c r="AJ28" s="12">
        <v>62</v>
      </c>
      <c r="AK28" s="12">
        <v>94</v>
      </c>
      <c r="AL28" s="12">
        <v>274.5</v>
      </c>
      <c r="AM28" s="12">
        <v>43.25</v>
      </c>
      <c r="AN28" s="12">
        <v>133.25</v>
      </c>
      <c r="AO28" s="12">
        <v>53</v>
      </c>
      <c r="AP28" s="12">
        <v>69.25</v>
      </c>
      <c r="AQ28" s="12">
        <v>377.25</v>
      </c>
      <c r="AR28" s="12">
        <v>148.25</v>
      </c>
      <c r="AS28" s="12">
        <v>80.5</v>
      </c>
      <c r="AT28" s="13">
        <v>7723.25</v>
      </c>
      <c r="AU28" s="14"/>
      <c r="AW28" s="9" t="s">
        <v>58</v>
      </c>
      <c r="AX28" s="15">
        <f>AX18+BD12</f>
        <v>8624</v>
      </c>
      <c r="AY28" s="9">
        <f>AY18+BD13</f>
        <v>947</v>
      </c>
      <c r="AZ28" s="9">
        <f>AZ18+BD14</f>
        <v>4106.75</v>
      </c>
      <c r="BA28" s="9">
        <f>BA18+BD15</f>
        <v>1606.5</v>
      </c>
      <c r="BB28" s="9">
        <f>BB18+BD16</f>
        <v>1723.75</v>
      </c>
      <c r="BC28" s="9">
        <f>SUM(BC18,BD17)</f>
        <v>1175</v>
      </c>
      <c r="BD28" s="9">
        <f>BD18</f>
        <v>1062.25</v>
      </c>
      <c r="BE28" s="9">
        <f>SUM(AX22:BD28)</f>
        <v>145591.75</v>
      </c>
    </row>
    <row r="29" spans="1:57">
      <c r="A29" s="1" t="s">
        <v>26</v>
      </c>
      <c r="B29" s="12">
        <v>78.25</v>
      </c>
      <c r="C29" s="12">
        <v>125.75</v>
      </c>
      <c r="D29" s="12">
        <v>102.25</v>
      </c>
      <c r="E29" s="12">
        <v>148.75</v>
      </c>
      <c r="F29" s="12">
        <v>270</v>
      </c>
      <c r="G29" s="12">
        <v>125.25</v>
      </c>
      <c r="H29" s="12">
        <v>207.25</v>
      </c>
      <c r="I29" s="12">
        <v>166.25</v>
      </c>
      <c r="J29" s="12">
        <v>222.25</v>
      </c>
      <c r="K29" s="12">
        <v>197.5</v>
      </c>
      <c r="L29" s="12">
        <v>167.5</v>
      </c>
      <c r="M29" s="12">
        <v>277.25</v>
      </c>
      <c r="N29" s="12">
        <v>122.25</v>
      </c>
      <c r="O29" s="12">
        <v>105</v>
      </c>
      <c r="P29" s="12">
        <v>50.75</v>
      </c>
      <c r="Q29" s="12">
        <v>29.75</v>
      </c>
      <c r="R29" s="12">
        <v>65.5</v>
      </c>
      <c r="S29" s="12">
        <v>126</v>
      </c>
      <c r="T29" s="12">
        <v>84</v>
      </c>
      <c r="U29" s="12">
        <v>121.25</v>
      </c>
      <c r="V29" s="12">
        <v>147.25</v>
      </c>
      <c r="W29" s="12">
        <v>86.5</v>
      </c>
      <c r="X29" s="12">
        <v>65.75</v>
      </c>
      <c r="Y29" s="12">
        <v>178</v>
      </c>
      <c r="Z29" s="12">
        <v>276</v>
      </c>
      <c r="AA29" s="12">
        <v>24.75</v>
      </c>
      <c r="AB29" s="12">
        <v>41.5</v>
      </c>
      <c r="AC29" s="12">
        <v>50.5</v>
      </c>
      <c r="AD29" s="12">
        <v>72.25</v>
      </c>
      <c r="AE29" s="12">
        <v>300.25</v>
      </c>
      <c r="AF29" s="12">
        <v>391.5</v>
      </c>
      <c r="AG29" s="12">
        <v>286</v>
      </c>
      <c r="AH29" s="12">
        <v>716</v>
      </c>
      <c r="AI29" s="12">
        <v>216</v>
      </c>
      <c r="AJ29" s="12">
        <v>89.5</v>
      </c>
      <c r="AK29" s="12">
        <v>55.5</v>
      </c>
      <c r="AL29" s="12">
        <v>138</v>
      </c>
      <c r="AM29" s="12">
        <v>42.25</v>
      </c>
      <c r="AN29" s="12">
        <v>104.75</v>
      </c>
      <c r="AO29" s="12">
        <v>55.5</v>
      </c>
      <c r="AP29" s="12">
        <v>58</v>
      </c>
      <c r="AQ29" s="12">
        <v>371.5</v>
      </c>
      <c r="AR29" s="12">
        <v>106</v>
      </c>
      <c r="AS29" s="12">
        <v>57.75</v>
      </c>
      <c r="AT29" s="13">
        <v>6723.75</v>
      </c>
      <c r="AU29" s="14"/>
      <c r="AX29" s="15"/>
    </row>
    <row r="30" spans="1:57">
      <c r="A30" s="1" t="s">
        <v>27</v>
      </c>
      <c r="B30" s="12">
        <v>197</v>
      </c>
      <c r="C30" s="12">
        <v>390</v>
      </c>
      <c r="D30" s="12">
        <v>213.75</v>
      </c>
      <c r="E30" s="12">
        <v>256.25</v>
      </c>
      <c r="F30" s="12">
        <v>757.5</v>
      </c>
      <c r="G30" s="12">
        <v>246.5</v>
      </c>
      <c r="H30" s="12">
        <v>451</v>
      </c>
      <c r="I30" s="12">
        <v>363.25</v>
      </c>
      <c r="J30" s="12">
        <v>475.25</v>
      </c>
      <c r="K30" s="12">
        <v>385.25</v>
      </c>
      <c r="L30" s="12">
        <v>469.25</v>
      </c>
      <c r="M30" s="12">
        <v>640.25</v>
      </c>
      <c r="N30" s="12">
        <v>269</v>
      </c>
      <c r="O30" s="12">
        <v>279.75</v>
      </c>
      <c r="P30" s="12">
        <v>154.25</v>
      </c>
      <c r="Q30" s="12">
        <v>113.5</v>
      </c>
      <c r="R30" s="12">
        <v>161.5</v>
      </c>
      <c r="S30" s="12">
        <v>338</v>
      </c>
      <c r="T30" s="12">
        <v>173.75</v>
      </c>
      <c r="U30" s="12">
        <v>219.75</v>
      </c>
      <c r="V30" s="12">
        <v>312.75</v>
      </c>
      <c r="W30" s="12">
        <v>197.75</v>
      </c>
      <c r="X30" s="12">
        <v>154.25</v>
      </c>
      <c r="Y30" s="12">
        <v>392</v>
      </c>
      <c r="Z30" s="12">
        <v>653.5</v>
      </c>
      <c r="AA30" s="12">
        <v>218.75</v>
      </c>
      <c r="AB30" s="12">
        <v>44.75</v>
      </c>
      <c r="AC30" s="12">
        <v>161.25</v>
      </c>
      <c r="AD30" s="12">
        <v>196.25</v>
      </c>
      <c r="AE30" s="12">
        <v>1295.25</v>
      </c>
      <c r="AF30" s="12">
        <v>1519</v>
      </c>
      <c r="AG30" s="12">
        <v>860.25</v>
      </c>
      <c r="AH30" s="12">
        <v>1529.75</v>
      </c>
      <c r="AI30" s="12">
        <v>884.5</v>
      </c>
      <c r="AJ30" s="12">
        <v>296.5</v>
      </c>
      <c r="AK30" s="12">
        <v>151</v>
      </c>
      <c r="AL30" s="12">
        <v>430.25</v>
      </c>
      <c r="AM30" s="12">
        <v>97.25</v>
      </c>
      <c r="AN30" s="12">
        <v>254.5</v>
      </c>
      <c r="AO30" s="12">
        <v>203.25</v>
      </c>
      <c r="AP30" s="12">
        <v>231.75</v>
      </c>
      <c r="AQ30" s="12">
        <v>1153</v>
      </c>
      <c r="AR30" s="12">
        <v>454.25</v>
      </c>
      <c r="AS30" s="12">
        <v>140.5</v>
      </c>
      <c r="AT30" s="13">
        <v>18387</v>
      </c>
      <c r="AU30" s="14"/>
      <c r="AX30" s="15"/>
    </row>
    <row r="31" spans="1:57">
      <c r="A31" s="1" t="s">
        <v>28</v>
      </c>
      <c r="B31" s="12">
        <v>83.25</v>
      </c>
      <c r="C31" s="12">
        <v>127</v>
      </c>
      <c r="D31" s="12">
        <v>98.25</v>
      </c>
      <c r="E31" s="12">
        <v>153.5</v>
      </c>
      <c r="F31" s="12">
        <v>296</v>
      </c>
      <c r="G31" s="12">
        <v>164</v>
      </c>
      <c r="H31" s="12">
        <v>271.75</v>
      </c>
      <c r="I31" s="12">
        <v>201.75</v>
      </c>
      <c r="J31" s="12">
        <v>179.25</v>
      </c>
      <c r="K31" s="12">
        <v>161.75</v>
      </c>
      <c r="L31" s="12">
        <v>256.5</v>
      </c>
      <c r="M31" s="12">
        <v>242.75</v>
      </c>
      <c r="N31" s="12">
        <v>96.5</v>
      </c>
      <c r="O31" s="12">
        <v>74.75</v>
      </c>
      <c r="P31" s="12">
        <v>49</v>
      </c>
      <c r="Q31" s="12">
        <v>33</v>
      </c>
      <c r="R31" s="12">
        <v>55</v>
      </c>
      <c r="S31" s="12">
        <v>124.25</v>
      </c>
      <c r="T31" s="12">
        <v>86.75</v>
      </c>
      <c r="U31" s="12">
        <v>115.5</v>
      </c>
      <c r="V31" s="12">
        <v>174.75</v>
      </c>
      <c r="W31" s="12">
        <v>116.25</v>
      </c>
      <c r="X31" s="12">
        <v>83.75</v>
      </c>
      <c r="Y31" s="12">
        <v>196.75</v>
      </c>
      <c r="Z31" s="12">
        <v>262.25</v>
      </c>
      <c r="AA31" s="12">
        <v>93.5</v>
      </c>
      <c r="AB31" s="12">
        <v>50.75</v>
      </c>
      <c r="AC31" s="12">
        <v>195</v>
      </c>
      <c r="AD31" s="12">
        <v>75.75</v>
      </c>
      <c r="AE31" s="12">
        <v>472.25</v>
      </c>
      <c r="AF31" s="12">
        <v>579</v>
      </c>
      <c r="AG31" s="12">
        <v>246</v>
      </c>
      <c r="AH31" s="12">
        <v>516.25</v>
      </c>
      <c r="AI31" s="12">
        <v>266</v>
      </c>
      <c r="AJ31" s="12">
        <v>117.5</v>
      </c>
      <c r="AK31" s="12">
        <v>58</v>
      </c>
      <c r="AL31" s="12">
        <v>183.25</v>
      </c>
      <c r="AM31" s="12">
        <v>43.25</v>
      </c>
      <c r="AN31" s="12">
        <v>89.25</v>
      </c>
      <c r="AO31" s="12">
        <v>82.75</v>
      </c>
      <c r="AP31" s="12">
        <v>121.25</v>
      </c>
      <c r="AQ31" s="12">
        <v>638.25</v>
      </c>
      <c r="AR31" s="12">
        <v>205.5</v>
      </c>
      <c r="AS31" s="12">
        <v>59</v>
      </c>
      <c r="AT31" s="13">
        <v>7796.75</v>
      </c>
      <c r="AU31" s="14"/>
      <c r="AX31" s="15"/>
    </row>
    <row r="32" spans="1:57">
      <c r="A32" s="1">
        <v>16</v>
      </c>
      <c r="B32" s="12">
        <v>53</v>
      </c>
      <c r="C32" s="12">
        <v>56</v>
      </c>
      <c r="D32" s="12">
        <v>47.75</v>
      </c>
      <c r="E32" s="12">
        <v>90.5</v>
      </c>
      <c r="F32" s="12">
        <v>179.5</v>
      </c>
      <c r="G32" s="12">
        <v>118.5</v>
      </c>
      <c r="H32" s="12">
        <v>191.75</v>
      </c>
      <c r="I32" s="12">
        <v>155.75</v>
      </c>
      <c r="J32" s="12">
        <v>121</v>
      </c>
      <c r="K32" s="12">
        <v>97.25</v>
      </c>
      <c r="L32" s="12">
        <v>113.5</v>
      </c>
      <c r="M32" s="12">
        <v>95.25</v>
      </c>
      <c r="N32" s="12">
        <v>37.25</v>
      </c>
      <c r="O32" s="12">
        <v>31.75</v>
      </c>
      <c r="P32" s="12">
        <v>25.75</v>
      </c>
      <c r="Q32" s="12">
        <v>15</v>
      </c>
      <c r="R32" s="12">
        <v>17</v>
      </c>
      <c r="S32" s="12">
        <v>24.5</v>
      </c>
      <c r="T32" s="12">
        <v>30.5</v>
      </c>
      <c r="U32" s="12">
        <v>26.75</v>
      </c>
      <c r="V32" s="12">
        <v>49</v>
      </c>
      <c r="W32" s="12">
        <v>22</v>
      </c>
      <c r="X32" s="12">
        <v>17.25</v>
      </c>
      <c r="Y32" s="12">
        <v>104.25</v>
      </c>
      <c r="Z32" s="12">
        <v>144.75</v>
      </c>
      <c r="AA32" s="12">
        <v>305.5</v>
      </c>
      <c r="AB32" s="12">
        <v>241.5</v>
      </c>
      <c r="AC32" s="12">
        <v>1385.75</v>
      </c>
      <c r="AD32" s="12">
        <v>529</v>
      </c>
      <c r="AE32" s="12">
        <v>43.5</v>
      </c>
      <c r="AF32" s="12">
        <v>209.75</v>
      </c>
      <c r="AG32" s="12">
        <v>232.75</v>
      </c>
      <c r="AH32" s="12">
        <v>385.5</v>
      </c>
      <c r="AI32" s="12">
        <v>173.5</v>
      </c>
      <c r="AJ32" s="12">
        <v>68</v>
      </c>
      <c r="AK32" s="12">
        <v>19.75</v>
      </c>
      <c r="AL32" s="12">
        <v>49.5</v>
      </c>
      <c r="AM32" s="12">
        <v>8.25</v>
      </c>
      <c r="AN32" s="12">
        <v>31.5</v>
      </c>
      <c r="AO32" s="12">
        <v>36</v>
      </c>
      <c r="AP32" s="12">
        <v>68.25</v>
      </c>
      <c r="AQ32" s="12">
        <v>299.5</v>
      </c>
      <c r="AR32" s="12">
        <v>114.75</v>
      </c>
      <c r="AS32" s="12">
        <v>14.5</v>
      </c>
      <c r="AT32" s="13">
        <v>6082.25</v>
      </c>
      <c r="AU32" s="14"/>
      <c r="AX32" s="15"/>
    </row>
    <row r="33" spans="1:50">
      <c r="A33" s="1">
        <v>24</v>
      </c>
      <c r="B33" s="12">
        <v>66.25</v>
      </c>
      <c r="C33" s="12">
        <v>62</v>
      </c>
      <c r="D33" s="12">
        <v>34.5</v>
      </c>
      <c r="E33" s="12">
        <v>60.25</v>
      </c>
      <c r="F33" s="12">
        <v>145.75</v>
      </c>
      <c r="G33" s="12">
        <v>88.5</v>
      </c>
      <c r="H33" s="12">
        <v>138</v>
      </c>
      <c r="I33" s="12">
        <v>113.75</v>
      </c>
      <c r="J33" s="12">
        <v>78.75</v>
      </c>
      <c r="K33" s="12">
        <v>81</v>
      </c>
      <c r="L33" s="12">
        <v>97.5</v>
      </c>
      <c r="M33" s="12">
        <v>99.5</v>
      </c>
      <c r="N33" s="12">
        <v>26.5</v>
      </c>
      <c r="O33" s="12">
        <v>29</v>
      </c>
      <c r="P33" s="12">
        <v>17.5</v>
      </c>
      <c r="Q33" s="12">
        <v>17.25</v>
      </c>
      <c r="R33" s="12">
        <v>8.5</v>
      </c>
      <c r="S33" s="12">
        <v>25.25</v>
      </c>
      <c r="T33" s="12">
        <v>26.75</v>
      </c>
      <c r="U33" s="12">
        <v>22</v>
      </c>
      <c r="V33" s="12">
        <v>30</v>
      </c>
      <c r="W33" s="12">
        <v>12.5</v>
      </c>
      <c r="X33" s="12">
        <v>12</v>
      </c>
      <c r="Y33" s="12">
        <v>75.75</v>
      </c>
      <c r="Z33" s="12">
        <v>98.75</v>
      </c>
      <c r="AA33" s="12">
        <v>354.75</v>
      </c>
      <c r="AB33" s="12">
        <v>291.25</v>
      </c>
      <c r="AC33" s="12">
        <v>1678.75</v>
      </c>
      <c r="AD33" s="12">
        <v>632.5</v>
      </c>
      <c r="AE33" s="12">
        <v>195.75</v>
      </c>
      <c r="AF33" s="12">
        <v>51.25</v>
      </c>
      <c r="AG33" s="12">
        <v>183.5</v>
      </c>
      <c r="AH33" s="12">
        <v>342.25</v>
      </c>
      <c r="AI33" s="12">
        <v>175.5</v>
      </c>
      <c r="AJ33" s="12">
        <v>87</v>
      </c>
      <c r="AK33" s="12">
        <v>13.5</v>
      </c>
      <c r="AL33" s="12">
        <v>35.25</v>
      </c>
      <c r="AM33" s="12">
        <v>11</v>
      </c>
      <c r="AN33" s="12">
        <v>39</v>
      </c>
      <c r="AO33" s="12">
        <v>43.25</v>
      </c>
      <c r="AP33" s="12">
        <v>107.25</v>
      </c>
      <c r="AQ33" s="12">
        <v>292.5</v>
      </c>
      <c r="AR33" s="12">
        <v>104.75</v>
      </c>
      <c r="AS33" s="12">
        <v>13.75</v>
      </c>
      <c r="AT33" s="13">
        <v>6120.25</v>
      </c>
      <c r="AU33" s="14"/>
      <c r="AX33" s="15"/>
    </row>
    <row r="34" spans="1:50">
      <c r="A34" s="1" t="s">
        <v>29</v>
      </c>
      <c r="B34" s="12">
        <v>21.75</v>
      </c>
      <c r="C34" s="12">
        <v>25.5</v>
      </c>
      <c r="D34" s="12">
        <v>14.75</v>
      </c>
      <c r="E34" s="12">
        <v>19.5</v>
      </c>
      <c r="F34" s="12">
        <v>51.25</v>
      </c>
      <c r="G34" s="12">
        <v>24</v>
      </c>
      <c r="H34" s="12">
        <v>31</v>
      </c>
      <c r="I34" s="12">
        <v>32.25</v>
      </c>
      <c r="J34" s="12">
        <v>27.75</v>
      </c>
      <c r="K34" s="12">
        <v>24.75</v>
      </c>
      <c r="L34" s="12">
        <v>20.25</v>
      </c>
      <c r="M34" s="12">
        <v>58.5</v>
      </c>
      <c r="N34" s="12">
        <v>11</v>
      </c>
      <c r="O34" s="12">
        <v>17.5</v>
      </c>
      <c r="P34" s="12">
        <v>6.75</v>
      </c>
      <c r="Q34" s="12">
        <v>5</v>
      </c>
      <c r="R34" s="12">
        <v>7.25</v>
      </c>
      <c r="S34" s="12">
        <v>18</v>
      </c>
      <c r="T34" s="12">
        <v>25</v>
      </c>
      <c r="U34" s="12">
        <v>17</v>
      </c>
      <c r="V34" s="12">
        <v>19.75</v>
      </c>
      <c r="W34" s="12">
        <v>11.25</v>
      </c>
      <c r="X34" s="12">
        <v>11</v>
      </c>
      <c r="Y34" s="12">
        <v>24.5</v>
      </c>
      <c r="Z34" s="12">
        <v>32.25</v>
      </c>
      <c r="AA34" s="12">
        <v>202.5</v>
      </c>
      <c r="AB34" s="12">
        <v>185.5</v>
      </c>
      <c r="AC34" s="12">
        <v>1020</v>
      </c>
      <c r="AD34" s="12">
        <v>254.5</v>
      </c>
      <c r="AE34" s="12">
        <v>221.5</v>
      </c>
      <c r="AF34" s="12">
        <v>172</v>
      </c>
      <c r="AG34" s="12">
        <v>23.75</v>
      </c>
      <c r="AH34" s="12">
        <v>62.75</v>
      </c>
      <c r="AI34" s="12">
        <v>38.5</v>
      </c>
      <c r="AJ34" s="12">
        <v>29.25</v>
      </c>
      <c r="AK34" s="12">
        <v>5.5</v>
      </c>
      <c r="AL34" s="12">
        <v>21.5</v>
      </c>
      <c r="AM34" s="12">
        <v>6.75</v>
      </c>
      <c r="AN34" s="12">
        <v>19</v>
      </c>
      <c r="AO34" s="12">
        <v>23</v>
      </c>
      <c r="AP34" s="12">
        <v>48.75</v>
      </c>
      <c r="AQ34" s="12">
        <v>131.75</v>
      </c>
      <c r="AR34" s="12">
        <v>53.5</v>
      </c>
      <c r="AS34" s="12">
        <v>7.25</v>
      </c>
      <c r="AT34" s="13">
        <v>3084.75</v>
      </c>
      <c r="AU34" s="14"/>
      <c r="AX34" s="15"/>
    </row>
    <row r="35" spans="1:50">
      <c r="A35" s="1" t="s">
        <v>30</v>
      </c>
      <c r="B35" s="12">
        <v>40.25</v>
      </c>
      <c r="C35" s="12">
        <v>42.5</v>
      </c>
      <c r="D35" s="12">
        <v>15.75</v>
      </c>
      <c r="E35" s="12">
        <v>17</v>
      </c>
      <c r="F35" s="12">
        <v>53.5</v>
      </c>
      <c r="G35" s="12">
        <v>21.75</v>
      </c>
      <c r="H35" s="12">
        <v>39.75</v>
      </c>
      <c r="I35" s="12">
        <v>25.25</v>
      </c>
      <c r="J35" s="12">
        <v>38.75</v>
      </c>
      <c r="K35" s="12">
        <v>42</v>
      </c>
      <c r="L35" s="12">
        <v>51</v>
      </c>
      <c r="M35" s="12">
        <v>60.25</v>
      </c>
      <c r="N35" s="12">
        <v>18.5</v>
      </c>
      <c r="O35" s="12">
        <v>24</v>
      </c>
      <c r="P35" s="12">
        <v>14.5</v>
      </c>
      <c r="Q35" s="12">
        <v>11.75</v>
      </c>
      <c r="R35" s="12">
        <v>18.5</v>
      </c>
      <c r="S35" s="12">
        <v>25.75</v>
      </c>
      <c r="T35" s="12">
        <v>29.75</v>
      </c>
      <c r="U35" s="12">
        <v>17.25</v>
      </c>
      <c r="V35" s="12">
        <v>32.75</v>
      </c>
      <c r="W35" s="12">
        <v>9.5</v>
      </c>
      <c r="X35" s="12">
        <v>12.25</v>
      </c>
      <c r="Y35" s="12">
        <v>18.75</v>
      </c>
      <c r="Z35" s="12">
        <v>36.25</v>
      </c>
      <c r="AA35" s="12">
        <v>311.75</v>
      </c>
      <c r="AB35" s="12">
        <v>300.25</v>
      </c>
      <c r="AC35" s="12">
        <v>1995.5</v>
      </c>
      <c r="AD35" s="12">
        <v>439.75</v>
      </c>
      <c r="AE35" s="12">
        <v>331.5</v>
      </c>
      <c r="AF35" s="12">
        <v>296.5</v>
      </c>
      <c r="AG35" s="12">
        <v>64.5</v>
      </c>
      <c r="AH35" s="12">
        <v>44.5</v>
      </c>
      <c r="AI35" s="12">
        <v>65.25</v>
      </c>
      <c r="AJ35" s="12">
        <v>69.75</v>
      </c>
      <c r="AK35" s="12">
        <v>6.25</v>
      </c>
      <c r="AL35" s="12">
        <v>60.5</v>
      </c>
      <c r="AM35" s="12">
        <v>14.5</v>
      </c>
      <c r="AN35" s="12">
        <v>42</v>
      </c>
      <c r="AO35" s="12">
        <v>34.75</v>
      </c>
      <c r="AP35" s="12">
        <v>123.5</v>
      </c>
      <c r="AQ35" s="12">
        <v>120.25</v>
      </c>
      <c r="AR35" s="12">
        <v>75</v>
      </c>
      <c r="AS35" s="12">
        <v>10.5</v>
      </c>
      <c r="AT35" s="13">
        <v>5123.75</v>
      </c>
      <c r="AU35" s="14"/>
      <c r="AX35" s="15"/>
    </row>
    <row r="36" spans="1:50">
      <c r="A36" s="1" t="s">
        <v>31</v>
      </c>
      <c r="B36" s="12">
        <v>32.25</v>
      </c>
      <c r="C36" s="12">
        <v>29.5</v>
      </c>
      <c r="D36" s="12">
        <v>10</v>
      </c>
      <c r="E36" s="12">
        <v>16.5</v>
      </c>
      <c r="F36" s="12">
        <v>62.25</v>
      </c>
      <c r="G36" s="12">
        <v>12.5</v>
      </c>
      <c r="H36" s="12">
        <v>25</v>
      </c>
      <c r="I36" s="12">
        <v>28.25</v>
      </c>
      <c r="J36" s="12">
        <v>30.5</v>
      </c>
      <c r="K36" s="12">
        <v>29</v>
      </c>
      <c r="L36" s="12">
        <v>30.25</v>
      </c>
      <c r="M36" s="12">
        <v>95.25</v>
      </c>
      <c r="N36" s="12">
        <v>18.5</v>
      </c>
      <c r="O36" s="12">
        <v>24.5</v>
      </c>
      <c r="P36" s="12">
        <v>16</v>
      </c>
      <c r="Q36" s="12">
        <v>13.75</v>
      </c>
      <c r="R36" s="12">
        <v>17.75</v>
      </c>
      <c r="S36" s="12">
        <v>28.75</v>
      </c>
      <c r="T36" s="12">
        <v>26.25</v>
      </c>
      <c r="U36" s="12">
        <v>18</v>
      </c>
      <c r="V36" s="12">
        <v>24.25</v>
      </c>
      <c r="W36" s="12">
        <v>11.75</v>
      </c>
      <c r="X36" s="12">
        <v>8</v>
      </c>
      <c r="Y36" s="12">
        <v>18.5</v>
      </c>
      <c r="Z36" s="12">
        <v>22.75</v>
      </c>
      <c r="AA36" s="12">
        <v>171</v>
      </c>
      <c r="AB36" s="12">
        <v>174</v>
      </c>
      <c r="AC36" s="12">
        <v>1018.25</v>
      </c>
      <c r="AD36" s="12">
        <v>289.25</v>
      </c>
      <c r="AE36" s="12">
        <v>175.75</v>
      </c>
      <c r="AF36" s="12">
        <v>183.75</v>
      </c>
      <c r="AG36" s="12">
        <v>46</v>
      </c>
      <c r="AH36" s="12">
        <v>77.5</v>
      </c>
      <c r="AI36" s="12">
        <v>15.5</v>
      </c>
      <c r="AJ36" s="12">
        <v>29.25</v>
      </c>
      <c r="AK36" s="12">
        <v>15.75</v>
      </c>
      <c r="AL36" s="12">
        <v>50</v>
      </c>
      <c r="AM36" s="12">
        <v>7</v>
      </c>
      <c r="AN36" s="12">
        <v>37.5</v>
      </c>
      <c r="AO36" s="12">
        <v>22.5</v>
      </c>
      <c r="AP36" s="12">
        <v>117.25</v>
      </c>
      <c r="AQ36" s="12">
        <v>241</v>
      </c>
      <c r="AR36" s="12">
        <v>98.25</v>
      </c>
      <c r="AS36" s="12">
        <v>13</v>
      </c>
      <c r="AT36" s="13">
        <v>3432.5</v>
      </c>
      <c r="AU36" s="14"/>
      <c r="AX36" s="15"/>
    </row>
    <row r="37" spans="1:50">
      <c r="A37" s="1" t="s">
        <v>32</v>
      </c>
      <c r="B37" s="12">
        <v>8</v>
      </c>
      <c r="C37" s="12">
        <v>19</v>
      </c>
      <c r="D37" s="12">
        <v>3</v>
      </c>
      <c r="E37" s="12">
        <v>4.75</v>
      </c>
      <c r="F37" s="12">
        <v>7</v>
      </c>
      <c r="G37" s="12">
        <v>2.75</v>
      </c>
      <c r="H37" s="12">
        <v>8.5</v>
      </c>
      <c r="I37" s="12">
        <v>8.25</v>
      </c>
      <c r="J37" s="12">
        <v>15.75</v>
      </c>
      <c r="K37" s="12">
        <v>6.75</v>
      </c>
      <c r="L37" s="12">
        <v>7.25</v>
      </c>
      <c r="M37" s="12">
        <v>15.5</v>
      </c>
      <c r="N37" s="12">
        <v>3.25</v>
      </c>
      <c r="O37" s="12">
        <v>7.5</v>
      </c>
      <c r="P37" s="12">
        <v>3</v>
      </c>
      <c r="Q37" s="12">
        <v>5.25</v>
      </c>
      <c r="R37" s="12">
        <v>4</v>
      </c>
      <c r="S37" s="12">
        <v>5.5</v>
      </c>
      <c r="T37" s="12">
        <v>10</v>
      </c>
      <c r="U37" s="12">
        <v>8.25</v>
      </c>
      <c r="V37" s="12">
        <v>10.25</v>
      </c>
      <c r="W37" s="12">
        <v>3</v>
      </c>
      <c r="X37" s="12">
        <v>1</v>
      </c>
      <c r="Y37" s="12">
        <v>5.25</v>
      </c>
      <c r="Z37" s="12">
        <v>5</v>
      </c>
      <c r="AA37" s="12">
        <v>62</v>
      </c>
      <c r="AB37" s="12">
        <v>60</v>
      </c>
      <c r="AC37" s="12">
        <v>340.75</v>
      </c>
      <c r="AD37" s="12">
        <v>109</v>
      </c>
      <c r="AE37" s="12">
        <v>63.5</v>
      </c>
      <c r="AF37" s="12">
        <v>75</v>
      </c>
      <c r="AG37" s="12">
        <v>30.25</v>
      </c>
      <c r="AH37" s="12">
        <v>66</v>
      </c>
      <c r="AI37" s="12">
        <v>34.25</v>
      </c>
      <c r="AJ37" s="12">
        <v>4</v>
      </c>
      <c r="AK37" s="12">
        <v>0.5</v>
      </c>
      <c r="AL37" s="12">
        <v>5.5</v>
      </c>
      <c r="AM37" s="12">
        <v>3</v>
      </c>
      <c r="AN37" s="12">
        <v>17.5</v>
      </c>
      <c r="AO37" s="12">
        <v>9.25</v>
      </c>
      <c r="AP37" s="12">
        <v>59.75</v>
      </c>
      <c r="AQ37" s="12">
        <v>97.25</v>
      </c>
      <c r="AR37" s="12">
        <v>30.25</v>
      </c>
      <c r="AS37" s="12">
        <v>2</v>
      </c>
      <c r="AT37" s="13">
        <v>1247.5</v>
      </c>
      <c r="AU37" s="14"/>
      <c r="AX37" s="15"/>
    </row>
    <row r="38" spans="1:50">
      <c r="A38" s="1" t="s">
        <v>33</v>
      </c>
      <c r="B38" s="12">
        <v>5.5</v>
      </c>
      <c r="C38" s="12">
        <v>6.75</v>
      </c>
      <c r="D38" s="12">
        <v>2.5</v>
      </c>
      <c r="E38" s="12">
        <v>2.25</v>
      </c>
      <c r="F38" s="12">
        <v>13.5</v>
      </c>
      <c r="G38" s="12">
        <v>4</v>
      </c>
      <c r="H38" s="12">
        <v>11.75</v>
      </c>
      <c r="I38" s="12">
        <v>7.5</v>
      </c>
      <c r="J38" s="12">
        <v>11</v>
      </c>
      <c r="K38" s="12">
        <v>45.75</v>
      </c>
      <c r="L38" s="12">
        <v>39.5</v>
      </c>
      <c r="M38" s="12">
        <v>204.25</v>
      </c>
      <c r="N38" s="12">
        <v>26.5</v>
      </c>
      <c r="O38" s="12">
        <v>49.25</v>
      </c>
      <c r="P38" s="12">
        <v>21.75</v>
      </c>
      <c r="Q38" s="12">
        <v>10.75</v>
      </c>
      <c r="R38" s="12">
        <v>8.25</v>
      </c>
      <c r="S38" s="12">
        <v>13.25</v>
      </c>
      <c r="T38" s="12">
        <v>4.25</v>
      </c>
      <c r="U38" s="12">
        <v>1.25</v>
      </c>
      <c r="V38" s="12">
        <v>4.25</v>
      </c>
      <c r="W38" s="12">
        <v>1</v>
      </c>
      <c r="X38" s="12">
        <v>0.25</v>
      </c>
      <c r="Y38" s="12">
        <v>1.5</v>
      </c>
      <c r="Z38" s="12">
        <v>4</v>
      </c>
      <c r="AA38" s="12">
        <v>89.25</v>
      </c>
      <c r="AB38" s="12">
        <v>59</v>
      </c>
      <c r="AC38" s="12">
        <v>168</v>
      </c>
      <c r="AD38" s="12">
        <v>66.75</v>
      </c>
      <c r="AE38" s="12">
        <v>24.25</v>
      </c>
      <c r="AF38" s="12">
        <v>10.25</v>
      </c>
      <c r="AG38" s="12">
        <v>4.75</v>
      </c>
      <c r="AH38" s="12">
        <v>6.5</v>
      </c>
      <c r="AI38" s="12">
        <v>11.25</v>
      </c>
      <c r="AJ38" s="12">
        <v>2.5</v>
      </c>
      <c r="AK38" s="12">
        <v>3.75</v>
      </c>
      <c r="AL38" s="12">
        <v>50.75</v>
      </c>
      <c r="AM38" s="12">
        <v>0</v>
      </c>
      <c r="AN38" s="12">
        <v>4</v>
      </c>
      <c r="AO38" s="12">
        <v>1</v>
      </c>
      <c r="AP38" s="12">
        <v>4.25</v>
      </c>
      <c r="AQ38" s="12">
        <v>20.5</v>
      </c>
      <c r="AR38" s="12">
        <v>4.25</v>
      </c>
      <c r="AS38" s="12">
        <v>72.5</v>
      </c>
      <c r="AT38" s="13">
        <v>1104</v>
      </c>
      <c r="AU38" s="14"/>
      <c r="AX38" s="15"/>
    </row>
    <row r="39" spans="1:50">
      <c r="A39" s="1" t="s">
        <v>34</v>
      </c>
      <c r="B39" s="12">
        <v>5.75</v>
      </c>
      <c r="C39" s="12">
        <v>11.25</v>
      </c>
      <c r="D39" s="12">
        <v>5.75</v>
      </c>
      <c r="E39" s="12">
        <v>12.25</v>
      </c>
      <c r="F39" s="12">
        <v>41.75</v>
      </c>
      <c r="G39" s="12">
        <v>10.25</v>
      </c>
      <c r="H39" s="12">
        <v>13.75</v>
      </c>
      <c r="I39" s="12">
        <v>16.5</v>
      </c>
      <c r="J39" s="12">
        <v>22.5</v>
      </c>
      <c r="K39" s="12">
        <v>60.25</v>
      </c>
      <c r="L39" s="12">
        <v>57.5</v>
      </c>
      <c r="M39" s="12">
        <v>993.75</v>
      </c>
      <c r="N39" s="12">
        <v>30.25</v>
      </c>
      <c r="O39" s="12">
        <v>74.5</v>
      </c>
      <c r="P39" s="12">
        <v>26.25</v>
      </c>
      <c r="Q39" s="12">
        <v>12.5</v>
      </c>
      <c r="R39" s="12">
        <v>25.25</v>
      </c>
      <c r="S39" s="12">
        <v>36.25</v>
      </c>
      <c r="T39" s="12">
        <v>6</v>
      </c>
      <c r="U39" s="12">
        <v>5.25</v>
      </c>
      <c r="V39" s="12">
        <v>2.75</v>
      </c>
      <c r="W39" s="12">
        <v>1</v>
      </c>
      <c r="X39" s="12">
        <v>2.5</v>
      </c>
      <c r="Y39" s="12">
        <v>5.25</v>
      </c>
      <c r="Z39" s="12">
        <v>10.5</v>
      </c>
      <c r="AA39" s="12">
        <v>256.25</v>
      </c>
      <c r="AB39" s="12">
        <v>133.25</v>
      </c>
      <c r="AC39" s="12">
        <v>511.25</v>
      </c>
      <c r="AD39" s="12">
        <v>177</v>
      </c>
      <c r="AE39" s="12">
        <v>39.25</v>
      </c>
      <c r="AF39" s="12">
        <v>32</v>
      </c>
      <c r="AG39" s="12">
        <v>25.75</v>
      </c>
      <c r="AH39" s="12">
        <v>54.75</v>
      </c>
      <c r="AI39" s="12">
        <v>39</v>
      </c>
      <c r="AJ39" s="12">
        <v>4.25</v>
      </c>
      <c r="AK39" s="12">
        <v>54.25</v>
      </c>
      <c r="AL39" s="12">
        <v>15.75</v>
      </c>
      <c r="AM39" s="12">
        <v>0.75</v>
      </c>
      <c r="AN39" s="12">
        <v>6.75</v>
      </c>
      <c r="AO39" s="12">
        <v>5.25</v>
      </c>
      <c r="AP39" s="12">
        <v>6.5</v>
      </c>
      <c r="AQ39" s="12">
        <v>101</v>
      </c>
      <c r="AR39" s="12">
        <v>11</v>
      </c>
      <c r="AS39" s="12">
        <v>24.25</v>
      </c>
      <c r="AT39" s="13">
        <v>2987.75</v>
      </c>
      <c r="AU39" s="14"/>
      <c r="AX39" s="15"/>
    </row>
    <row r="40" spans="1:50">
      <c r="A40" s="1" t="s">
        <v>35</v>
      </c>
      <c r="B40" s="12">
        <v>3.25</v>
      </c>
      <c r="C40" s="12">
        <v>2.75</v>
      </c>
      <c r="D40" s="12">
        <v>1</v>
      </c>
      <c r="E40" s="12">
        <v>2</v>
      </c>
      <c r="F40" s="12">
        <v>10</v>
      </c>
      <c r="G40" s="12">
        <v>4.25</v>
      </c>
      <c r="H40" s="12">
        <v>13</v>
      </c>
      <c r="I40" s="12">
        <v>6.75</v>
      </c>
      <c r="J40" s="12">
        <v>8.75</v>
      </c>
      <c r="K40" s="12">
        <v>1.75</v>
      </c>
      <c r="L40" s="12">
        <v>3.75</v>
      </c>
      <c r="M40" s="12">
        <v>71</v>
      </c>
      <c r="N40" s="12">
        <v>1.5</v>
      </c>
      <c r="O40" s="12">
        <v>1.75</v>
      </c>
      <c r="P40" s="12">
        <v>3.5</v>
      </c>
      <c r="Q40" s="12">
        <v>1.75</v>
      </c>
      <c r="R40" s="12">
        <v>2</v>
      </c>
      <c r="S40" s="12">
        <v>3</v>
      </c>
      <c r="T40" s="12">
        <v>15.25</v>
      </c>
      <c r="U40" s="12">
        <v>7.5</v>
      </c>
      <c r="V40" s="12">
        <v>22.25</v>
      </c>
      <c r="W40" s="12">
        <v>1</v>
      </c>
      <c r="X40" s="12">
        <v>0.75</v>
      </c>
      <c r="Y40" s="12">
        <v>12.25</v>
      </c>
      <c r="Z40" s="12">
        <v>2.5</v>
      </c>
      <c r="AA40" s="12">
        <v>38.25</v>
      </c>
      <c r="AB40" s="12">
        <v>37.25</v>
      </c>
      <c r="AC40" s="12">
        <v>107.5</v>
      </c>
      <c r="AD40" s="12">
        <v>40.5</v>
      </c>
      <c r="AE40" s="12">
        <v>10</v>
      </c>
      <c r="AF40" s="12">
        <v>6.5</v>
      </c>
      <c r="AG40" s="12">
        <v>5.5</v>
      </c>
      <c r="AH40" s="12">
        <v>10.5</v>
      </c>
      <c r="AI40" s="12">
        <v>8</v>
      </c>
      <c r="AJ40" s="12">
        <v>0.5</v>
      </c>
      <c r="AK40" s="12">
        <v>0.75</v>
      </c>
      <c r="AL40" s="12">
        <v>0.75</v>
      </c>
      <c r="AM40" s="12">
        <v>3</v>
      </c>
      <c r="AN40" s="12">
        <v>19</v>
      </c>
      <c r="AO40" s="12">
        <v>2</v>
      </c>
      <c r="AP40" s="12">
        <v>2.5</v>
      </c>
      <c r="AQ40" s="12">
        <v>28</v>
      </c>
      <c r="AR40" s="12">
        <v>4</v>
      </c>
      <c r="AS40" s="12">
        <v>0.5</v>
      </c>
      <c r="AT40" s="13">
        <v>528.25</v>
      </c>
      <c r="AU40" s="14"/>
      <c r="AX40" s="15"/>
    </row>
    <row r="41" spans="1:50">
      <c r="A41" s="1" t="s">
        <v>36</v>
      </c>
      <c r="B41" s="12">
        <v>38</v>
      </c>
      <c r="C41" s="12">
        <v>31.25</v>
      </c>
      <c r="D41" s="12">
        <v>10.75</v>
      </c>
      <c r="E41" s="12">
        <v>10</v>
      </c>
      <c r="F41" s="12">
        <v>24</v>
      </c>
      <c r="G41" s="12">
        <v>16.25</v>
      </c>
      <c r="H41" s="12">
        <v>84</v>
      </c>
      <c r="I41" s="12">
        <v>42.5</v>
      </c>
      <c r="J41" s="12">
        <v>54.75</v>
      </c>
      <c r="K41" s="12">
        <v>12.75</v>
      </c>
      <c r="L41" s="12">
        <v>53</v>
      </c>
      <c r="M41" s="12">
        <v>201.5</v>
      </c>
      <c r="N41" s="12">
        <v>16.75</v>
      </c>
      <c r="O41" s="12">
        <v>24.75</v>
      </c>
      <c r="P41" s="12">
        <v>25.25</v>
      </c>
      <c r="Q41" s="12">
        <v>10.25</v>
      </c>
      <c r="R41" s="12">
        <v>11.5</v>
      </c>
      <c r="S41" s="12">
        <v>31.25</v>
      </c>
      <c r="T41" s="12">
        <v>186</v>
      </c>
      <c r="U41" s="12">
        <v>48.75</v>
      </c>
      <c r="V41" s="12">
        <v>102.25</v>
      </c>
      <c r="W41" s="12">
        <v>15.75</v>
      </c>
      <c r="X41" s="12">
        <v>10.25</v>
      </c>
      <c r="Y41" s="12">
        <v>30.5</v>
      </c>
      <c r="Z41" s="12">
        <v>17.25</v>
      </c>
      <c r="AA41" s="12">
        <v>114.25</v>
      </c>
      <c r="AB41" s="12">
        <v>79.5</v>
      </c>
      <c r="AC41" s="12">
        <v>294.75</v>
      </c>
      <c r="AD41" s="12">
        <v>94.25</v>
      </c>
      <c r="AE41" s="12">
        <v>40</v>
      </c>
      <c r="AF41" s="12">
        <v>45.5</v>
      </c>
      <c r="AG41" s="12">
        <v>22.75</v>
      </c>
      <c r="AH41" s="12">
        <v>38</v>
      </c>
      <c r="AI41" s="12">
        <v>35.25</v>
      </c>
      <c r="AJ41" s="12">
        <v>16.75</v>
      </c>
      <c r="AK41" s="12">
        <v>3</v>
      </c>
      <c r="AL41" s="12">
        <v>9.5</v>
      </c>
      <c r="AM41" s="12">
        <v>23.75</v>
      </c>
      <c r="AN41" s="12">
        <v>21.5</v>
      </c>
      <c r="AO41" s="12">
        <v>13.75</v>
      </c>
      <c r="AP41" s="12">
        <v>12.75</v>
      </c>
      <c r="AQ41" s="12">
        <v>75.5</v>
      </c>
      <c r="AR41" s="12">
        <v>18.5</v>
      </c>
      <c r="AS41" s="12">
        <v>2</v>
      </c>
      <c r="AT41" s="13">
        <v>2070.5</v>
      </c>
      <c r="AU41" s="14"/>
      <c r="AX41" s="15"/>
    </row>
    <row r="42" spans="1:50">
      <c r="A42" s="1" t="s">
        <v>53</v>
      </c>
      <c r="B42" s="12">
        <v>5.5</v>
      </c>
      <c r="C42" s="12">
        <v>8.5</v>
      </c>
      <c r="D42" s="12">
        <v>3.75</v>
      </c>
      <c r="E42" s="12">
        <v>2.75</v>
      </c>
      <c r="F42" s="12">
        <v>7.5</v>
      </c>
      <c r="G42" s="12">
        <v>4</v>
      </c>
      <c r="H42" s="12">
        <v>4.5</v>
      </c>
      <c r="I42" s="12">
        <v>5.25</v>
      </c>
      <c r="J42" s="12">
        <v>5.25</v>
      </c>
      <c r="K42" s="12">
        <v>6</v>
      </c>
      <c r="L42" s="12">
        <v>6.75</v>
      </c>
      <c r="M42" s="12">
        <v>18.25</v>
      </c>
      <c r="N42" s="12">
        <v>6.75</v>
      </c>
      <c r="O42" s="12">
        <v>3.5</v>
      </c>
      <c r="P42" s="12">
        <v>4.75</v>
      </c>
      <c r="Q42" s="12">
        <v>3.5</v>
      </c>
      <c r="R42" s="12">
        <v>3.25</v>
      </c>
      <c r="S42" s="12">
        <v>5</v>
      </c>
      <c r="T42" s="12">
        <v>6</v>
      </c>
      <c r="U42" s="12">
        <v>7</v>
      </c>
      <c r="V42" s="12">
        <v>5.75</v>
      </c>
      <c r="W42" s="12">
        <v>2.25</v>
      </c>
      <c r="X42" s="12">
        <v>3.25</v>
      </c>
      <c r="Y42" s="12">
        <v>4</v>
      </c>
      <c r="Z42" s="12">
        <v>4.5</v>
      </c>
      <c r="AA42" s="12">
        <v>47.75</v>
      </c>
      <c r="AB42" s="12">
        <v>49.25</v>
      </c>
      <c r="AC42" s="12">
        <v>246</v>
      </c>
      <c r="AD42" s="12">
        <v>82.25</v>
      </c>
      <c r="AE42" s="12">
        <v>39</v>
      </c>
      <c r="AF42" s="12">
        <v>44.5</v>
      </c>
      <c r="AG42" s="12">
        <v>29.75</v>
      </c>
      <c r="AH42" s="12">
        <v>32.25</v>
      </c>
      <c r="AI42" s="12">
        <v>28</v>
      </c>
      <c r="AJ42" s="12">
        <v>6</v>
      </c>
      <c r="AK42" s="12">
        <v>1.5</v>
      </c>
      <c r="AL42" s="12">
        <v>7.75</v>
      </c>
      <c r="AM42" s="12">
        <v>3.5</v>
      </c>
      <c r="AN42" s="12">
        <v>11.75</v>
      </c>
      <c r="AO42" s="12">
        <v>7.5</v>
      </c>
      <c r="AP42" s="12">
        <v>34</v>
      </c>
      <c r="AQ42" s="12">
        <v>44.5</v>
      </c>
      <c r="AR42" s="12">
        <v>13.5</v>
      </c>
      <c r="AS42" s="12">
        <v>0.75</v>
      </c>
      <c r="AT42" s="13">
        <v>867</v>
      </c>
      <c r="AU42" s="14"/>
      <c r="AX42" s="15"/>
    </row>
    <row r="43" spans="1:50">
      <c r="A43" s="1" t="s">
        <v>54</v>
      </c>
      <c r="B43" s="12">
        <v>11.5</v>
      </c>
      <c r="C43" s="12">
        <v>10.5</v>
      </c>
      <c r="D43" s="12">
        <v>4.25</v>
      </c>
      <c r="E43" s="12">
        <v>3.75</v>
      </c>
      <c r="F43" s="12">
        <v>10.5</v>
      </c>
      <c r="G43" s="12">
        <v>3</v>
      </c>
      <c r="H43" s="12">
        <v>12</v>
      </c>
      <c r="I43" s="12">
        <v>5.75</v>
      </c>
      <c r="J43" s="12">
        <v>15</v>
      </c>
      <c r="K43" s="12">
        <v>7.25</v>
      </c>
      <c r="L43" s="12">
        <v>13.5</v>
      </c>
      <c r="M43" s="12">
        <v>21</v>
      </c>
      <c r="N43" s="12">
        <v>4.75</v>
      </c>
      <c r="O43" s="12">
        <v>6.75</v>
      </c>
      <c r="P43" s="12">
        <v>6.75</v>
      </c>
      <c r="Q43" s="12">
        <v>1</v>
      </c>
      <c r="R43" s="12">
        <v>3.5</v>
      </c>
      <c r="S43" s="12">
        <v>8</v>
      </c>
      <c r="T43" s="12">
        <v>6.25</v>
      </c>
      <c r="U43" s="12">
        <v>11.25</v>
      </c>
      <c r="V43" s="12">
        <v>8.25</v>
      </c>
      <c r="W43" s="12">
        <v>1.25</v>
      </c>
      <c r="X43" s="12">
        <v>0.75</v>
      </c>
      <c r="Y43" s="12">
        <v>3.25</v>
      </c>
      <c r="Z43" s="12">
        <v>8</v>
      </c>
      <c r="AA43" s="12">
        <v>62.5</v>
      </c>
      <c r="AB43" s="12">
        <v>57</v>
      </c>
      <c r="AC43" s="12">
        <v>264.75</v>
      </c>
      <c r="AD43" s="12">
        <v>126.75</v>
      </c>
      <c r="AE43" s="12">
        <v>66.75</v>
      </c>
      <c r="AF43" s="12">
        <v>105.75</v>
      </c>
      <c r="AG43" s="12">
        <v>56.25</v>
      </c>
      <c r="AH43" s="12">
        <v>116.25</v>
      </c>
      <c r="AI43" s="12">
        <v>106.25</v>
      </c>
      <c r="AJ43" s="12">
        <v>55.5</v>
      </c>
      <c r="AK43" s="12">
        <v>3.25</v>
      </c>
      <c r="AL43" s="12">
        <v>7.75</v>
      </c>
      <c r="AM43" s="12">
        <v>3.5</v>
      </c>
      <c r="AN43" s="12">
        <v>15.75</v>
      </c>
      <c r="AO43" s="12">
        <v>33.5</v>
      </c>
      <c r="AP43" s="12">
        <v>4.25</v>
      </c>
      <c r="AQ43" s="12">
        <v>55</v>
      </c>
      <c r="AR43" s="12">
        <v>32.5</v>
      </c>
      <c r="AS43" s="12">
        <v>1.5</v>
      </c>
      <c r="AT43" s="13">
        <v>1362.5</v>
      </c>
      <c r="AU43" s="14"/>
      <c r="AX43" s="15"/>
    </row>
    <row r="44" spans="1:50">
      <c r="A44" s="1" t="s">
        <v>55</v>
      </c>
      <c r="B44" s="12">
        <v>21.75</v>
      </c>
      <c r="C44" s="12">
        <v>39.5</v>
      </c>
      <c r="D44" s="12">
        <v>32.75</v>
      </c>
      <c r="E44" s="12">
        <v>55.5</v>
      </c>
      <c r="F44" s="12">
        <v>156.5</v>
      </c>
      <c r="G44" s="12">
        <v>34.75</v>
      </c>
      <c r="H44" s="12">
        <v>64.25</v>
      </c>
      <c r="I44" s="12">
        <v>38.75</v>
      </c>
      <c r="J44" s="12">
        <v>86.75</v>
      </c>
      <c r="K44" s="12">
        <v>14.5</v>
      </c>
      <c r="L44" s="12">
        <v>24.75</v>
      </c>
      <c r="M44" s="12">
        <v>55.25</v>
      </c>
      <c r="N44" s="12">
        <v>17.5</v>
      </c>
      <c r="O44" s="12">
        <v>14.5</v>
      </c>
      <c r="P44" s="12">
        <v>5.75</v>
      </c>
      <c r="Q44" s="12">
        <v>5.25</v>
      </c>
      <c r="R44" s="12">
        <v>10.5</v>
      </c>
      <c r="S44" s="12">
        <v>25.75</v>
      </c>
      <c r="T44" s="12">
        <v>52</v>
      </c>
      <c r="U44" s="12">
        <v>81.75</v>
      </c>
      <c r="V44" s="12">
        <v>110</v>
      </c>
      <c r="W44" s="12">
        <v>74.25</v>
      </c>
      <c r="X44" s="12">
        <v>50.25</v>
      </c>
      <c r="Y44" s="12">
        <v>85.25</v>
      </c>
      <c r="Z44" s="12">
        <v>40.25</v>
      </c>
      <c r="AA44" s="12">
        <v>307</v>
      </c>
      <c r="AB44" s="12">
        <v>310.5</v>
      </c>
      <c r="AC44" s="12">
        <v>1349.25</v>
      </c>
      <c r="AD44" s="12">
        <v>402.25</v>
      </c>
      <c r="AE44" s="12">
        <v>160.75</v>
      </c>
      <c r="AF44" s="12">
        <v>134.75</v>
      </c>
      <c r="AG44" s="12">
        <v>55.25</v>
      </c>
      <c r="AH44" s="12">
        <v>61.75</v>
      </c>
      <c r="AI44" s="12">
        <v>107</v>
      </c>
      <c r="AJ44" s="12">
        <v>53.5</v>
      </c>
      <c r="AK44" s="12">
        <v>16</v>
      </c>
      <c r="AL44" s="12">
        <v>83.75</v>
      </c>
      <c r="AM44" s="12">
        <v>22</v>
      </c>
      <c r="AN44" s="12">
        <v>55.75</v>
      </c>
      <c r="AO44" s="12">
        <v>20.5</v>
      </c>
      <c r="AP44" s="12">
        <v>34.25</v>
      </c>
      <c r="AQ44" s="12">
        <v>28.75</v>
      </c>
      <c r="AR44" s="12">
        <v>196.25</v>
      </c>
      <c r="AS44" s="12">
        <v>25.25</v>
      </c>
      <c r="AT44" s="13">
        <v>4622.5</v>
      </c>
      <c r="AU44" s="14"/>
      <c r="AX44" s="15"/>
    </row>
    <row r="45" spans="1:50">
      <c r="A45" s="1" t="s">
        <v>56</v>
      </c>
      <c r="B45" s="12">
        <v>12.75</v>
      </c>
      <c r="C45" s="12">
        <v>20</v>
      </c>
      <c r="D45" s="12">
        <v>14.25</v>
      </c>
      <c r="E45" s="12">
        <v>17</v>
      </c>
      <c r="F45" s="12">
        <v>82.5</v>
      </c>
      <c r="G45" s="12">
        <v>13.75</v>
      </c>
      <c r="H45" s="12">
        <v>15</v>
      </c>
      <c r="I45" s="12">
        <v>18.25</v>
      </c>
      <c r="J45" s="12">
        <v>35</v>
      </c>
      <c r="K45" s="12">
        <v>9.5</v>
      </c>
      <c r="L45" s="12">
        <v>14</v>
      </c>
      <c r="M45" s="12">
        <v>41</v>
      </c>
      <c r="N45" s="12">
        <v>9.5</v>
      </c>
      <c r="O45" s="12">
        <v>7</v>
      </c>
      <c r="P45" s="12">
        <v>7.25</v>
      </c>
      <c r="Q45" s="12">
        <v>2.5</v>
      </c>
      <c r="R45" s="12">
        <v>4.5</v>
      </c>
      <c r="S45" s="12">
        <v>4.75</v>
      </c>
      <c r="T45" s="12">
        <v>14.5</v>
      </c>
      <c r="U45" s="12">
        <v>16.5</v>
      </c>
      <c r="V45" s="12">
        <v>14.5</v>
      </c>
      <c r="W45" s="12">
        <v>11</v>
      </c>
      <c r="X45" s="12">
        <v>5.5</v>
      </c>
      <c r="Y45" s="12">
        <v>18.75</v>
      </c>
      <c r="Z45" s="12">
        <v>11.75</v>
      </c>
      <c r="AA45" s="12">
        <v>134.25</v>
      </c>
      <c r="AB45" s="12">
        <v>116.25</v>
      </c>
      <c r="AC45" s="12">
        <v>524</v>
      </c>
      <c r="AD45" s="12">
        <v>215.5</v>
      </c>
      <c r="AE45" s="12">
        <v>112.25</v>
      </c>
      <c r="AF45" s="12">
        <v>104</v>
      </c>
      <c r="AG45" s="12">
        <v>49.75</v>
      </c>
      <c r="AH45" s="12">
        <v>90.5</v>
      </c>
      <c r="AI45" s="12">
        <v>106.5</v>
      </c>
      <c r="AJ45" s="12">
        <v>32.25</v>
      </c>
      <c r="AK45" s="12">
        <v>5.75</v>
      </c>
      <c r="AL45" s="12">
        <v>14.5</v>
      </c>
      <c r="AM45" s="12">
        <v>5</v>
      </c>
      <c r="AN45" s="12">
        <v>21.75</v>
      </c>
      <c r="AO45" s="12">
        <v>15.75</v>
      </c>
      <c r="AP45" s="12">
        <v>35.75</v>
      </c>
      <c r="AQ45" s="12">
        <v>487.25</v>
      </c>
      <c r="AR45" s="12">
        <v>19</v>
      </c>
      <c r="AS45" s="12">
        <v>4.25</v>
      </c>
      <c r="AT45" s="13">
        <v>2515.25</v>
      </c>
      <c r="AU45" s="14"/>
      <c r="AX45" s="15"/>
    </row>
    <row r="46" spans="1:50">
      <c r="A46" s="1" t="s">
        <v>62</v>
      </c>
      <c r="B46" s="12">
        <v>2.5</v>
      </c>
      <c r="C46" s="12">
        <v>4.75</v>
      </c>
      <c r="D46" s="12">
        <v>3.75</v>
      </c>
      <c r="E46" s="12">
        <v>3.25</v>
      </c>
      <c r="F46" s="12">
        <v>18.25</v>
      </c>
      <c r="G46" s="12">
        <v>5.25</v>
      </c>
      <c r="H46" s="12">
        <v>11.25</v>
      </c>
      <c r="I46" s="12">
        <v>4.5</v>
      </c>
      <c r="J46" s="12">
        <v>9.75</v>
      </c>
      <c r="K46" s="12">
        <v>29.25</v>
      </c>
      <c r="L46" s="12">
        <v>37</v>
      </c>
      <c r="M46" s="12">
        <v>257.5</v>
      </c>
      <c r="N46" s="12">
        <v>25.75</v>
      </c>
      <c r="O46" s="12">
        <v>85.75</v>
      </c>
      <c r="P46" s="12">
        <v>33.5</v>
      </c>
      <c r="Q46" s="12">
        <v>16.5</v>
      </c>
      <c r="R46" s="12">
        <v>14.75</v>
      </c>
      <c r="S46" s="12">
        <v>19</v>
      </c>
      <c r="T46" s="12">
        <v>3.5</v>
      </c>
      <c r="U46" s="12">
        <v>3.25</v>
      </c>
      <c r="V46" s="12">
        <v>4.25</v>
      </c>
      <c r="W46" s="12">
        <v>0.75</v>
      </c>
      <c r="X46" s="12">
        <v>0.25</v>
      </c>
      <c r="Y46" s="12">
        <v>2.5</v>
      </c>
      <c r="Z46" s="12">
        <v>3.5</v>
      </c>
      <c r="AA46" s="12">
        <v>77.75</v>
      </c>
      <c r="AB46" s="12">
        <v>52</v>
      </c>
      <c r="AC46" s="12">
        <v>185.5</v>
      </c>
      <c r="AD46" s="12">
        <v>67.25</v>
      </c>
      <c r="AE46" s="12">
        <v>17</v>
      </c>
      <c r="AF46" s="12">
        <v>8</v>
      </c>
      <c r="AG46" s="12">
        <v>5</v>
      </c>
      <c r="AH46" s="12">
        <v>11.5</v>
      </c>
      <c r="AI46" s="12">
        <v>12.75</v>
      </c>
      <c r="AJ46" s="12">
        <v>1</v>
      </c>
      <c r="AK46" s="12">
        <v>73.5</v>
      </c>
      <c r="AL46" s="12">
        <v>15.5</v>
      </c>
      <c r="AM46" s="12">
        <v>0.25</v>
      </c>
      <c r="AN46" s="12">
        <v>0.75</v>
      </c>
      <c r="AO46" s="12">
        <v>2</v>
      </c>
      <c r="AP46" s="12">
        <v>2.5</v>
      </c>
      <c r="AQ46" s="12">
        <v>41.75</v>
      </c>
      <c r="AR46" s="12">
        <v>5</v>
      </c>
      <c r="AS46" s="12">
        <v>5.75</v>
      </c>
      <c r="AT46" s="13">
        <v>1185</v>
      </c>
      <c r="AU46" s="14"/>
      <c r="AX46" s="15"/>
    </row>
    <row r="47" spans="1:50">
      <c r="A47" s="11" t="s">
        <v>49</v>
      </c>
      <c r="B47" s="14">
        <v>1783.25</v>
      </c>
      <c r="C47" s="14">
        <v>2634</v>
      </c>
      <c r="D47" s="14">
        <v>1661.25</v>
      </c>
      <c r="E47" s="14">
        <v>1769.75</v>
      </c>
      <c r="F47" s="14">
        <v>4995.75</v>
      </c>
      <c r="G47" s="14">
        <v>2154.25</v>
      </c>
      <c r="H47" s="14">
        <v>3243.25</v>
      </c>
      <c r="I47" s="14">
        <v>2644.75</v>
      </c>
      <c r="J47" s="14">
        <v>3290.25</v>
      </c>
      <c r="K47" s="14">
        <v>2474</v>
      </c>
      <c r="L47" s="14">
        <v>3535.5</v>
      </c>
      <c r="M47" s="14">
        <v>9524.5</v>
      </c>
      <c r="N47" s="14">
        <v>2156.75</v>
      </c>
      <c r="O47" s="14">
        <v>2576</v>
      </c>
      <c r="P47" s="14">
        <v>1715</v>
      </c>
      <c r="Q47" s="14">
        <v>1009</v>
      </c>
      <c r="R47" s="14">
        <v>1312.5</v>
      </c>
      <c r="S47" s="14">
        <v>2749.75</v>
      </c>
      <c r="T47" s="14">
        <v>1699</v>
      </c>
      <c r="U47" s="14">
        <v>1472.5</v>
      </c>
      <c r="V47" s="14">
        <v>2188.5</v>
      </c>
      <c r="W47" s="14">
        <v>1174.75</v>
      </c>
      <c r="X47" s="14">
        <v>886.75</v>
      </c>
      <c r="Y47" s="14">
        <v>2125</v>
      </c>
      <c r="Z47" s="14">
        <v>2534</v>
      </c>
      <c r="AA47" s="14">
        <v>6981.5</v>
      </c>
      <c r="AB47" s="14">
        <v>5346.5</v>
      </c>
      <c r="AC47" s="14">
        <v>21167</v>
      </c>
      <c r="AD47" s="14">
        <v>8179.25</v>
      </c>
      <c r="AE47" s="14">
        <v>5861.25</v>
      </c>
      <c r="AF47" s="14">
        <v>5771.5</v>
      </c>
      <c r="AG47" s="14">
        <v>2971</v>
      </c>
      <c r="AH47" s="14">
        <v>5231</v>
      </c>
      <c r="AI47" s="14">
        <v>3119.25</v>
      </c>
      <c r="AJ47" s="14">
        <v>1209</v>
      </c>
      <c r="AK47" s="14">
        <v>1078.75</v>
      </c>
      <c r="AL47" s="14">
        <v>3026.25</v>
      </c>
      <c r="AM47" s="14">
        <v>544</v>
      </c>
      <c r="AN47" s="14">
        <v>1951.5</v>
      </c>
      <c r="AO47" s="14">
        <v>797.25</v>
      </c>
      <c r="AP47" s="14">
        <v>1331.5</v>
      </c>
      <c r="AQ47" s="14">
        <v>6734.25</v>
      </c>
      <c r="AR47" s="14">
        <v>2160.25</v>
      </c>
      <c r="AS47" s="14">
        <v>1055.25</v>
      </c>
      <c r="AT47" s="14">
        <v>147826.25</v>
      </c>
      <c r="AU47" s="14"/>
      <c r="AX47" s="15"/>
    </row>
    <row r="48" spans="1:50">
      <c r="AT48" s="14"/>
      <c r="AX48" s="15"/>
    </row>
    <row r="49" spans="50:50">
      <c r="AX49" s="15"/>
    </row>
    <row r="50" spans="50:50">
      <c r="AX50" s="15"/>
    </row>
    <row r="51" spans="50:50">
      <c r="AX51" s="15"/>
    </row>
    <row r="52" spans="50:50">
      <c r="AX52" s="15"/>
    </row>
    <row r="53" spans="50:50">
      <c r="AX53" s="15"/>
    </row>
    <row r="54" spans="50:50">
      <c r="AX54" s="15"/>
    </row>
    <row r="55" spans="50:50">
      <c r="AX55" s="15"/>
    </row>
    <row r="56" spans="50:50">
      <c r="AX56" s="15"/>
    </row>
    <row r="57" spans="50:50">
      <c r="AX57" s="15"/>
    </row>
    <row r="58" spans="50:50">
      <c r="AX58" s="15"/>
    </row>
    <row r="59" spans="50:50">
      <c r="AX59" s="15"/>
    </row>
    <row r="60" spans="50:50">
      <c r="AX60" s="15"/>
    </row>
    <row r="61" spans="50:50">
      <c r="AX61" s="15"/>
    </row>
    <row r="62" spans="50:50">
      <c r="AX62" s="15"/>
    </row>
    <row r="63" spans="50:50">
      <c r="AX63" s="15"/>
    </row>
    <row r="64" spans="50:50">
      <c r="AX64" s="15"/>
    </row>
  </sheetData>
  <phoneticPr fontId="0" type="noConversion"/>
  <pageMargins left="0.75" right="0.75" top="1" bottom="1" header="0.5" footer="0.5"/>
  <pageSetup scale="72" fitToWidth="2" orientation="landscape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workbookViewId="0">
      <selection activeCell="B37" sqref="B37"/>
    </sheetView>
  </sheetViews>
  <sheetFormatPr baseColWidth="10" defaultColWidth="8.83203125" defaultRowHeight="12" x14ac:dyDescent="0"/>
  <cols>
    <col min="1" max="10" width="8.1640625" customWidth="1" collapsed="1"/>
  </cols>
  <sheetData>
    <row r="1" spans="1:10">
      <c r="A1" s="2" t="s">
        <v>63</v>
      </c>
      <c r="D1" s="10"/>
      <c r="G1" s="20">
        <f>'Weekday OD'!G1</f>
        <v>41214</v>
      </c>
    </row>
    <row r="3" spans="1:10">
      <c r="A3" t="s">
        <v>50</v>
      </c>
    </row>
    <row r="4" spans="1:10">
      <c r="B4" s="1" t="s">
        <v>25</v>
      </c>
      <c r="C4" s="1" t="s">
        <v>26</v>
      </c>
      <c r="D4" s="1" t="s">
        <v>27</v>
      </c>
      <c r="E4" s="1" t="s">
        <v>28</v>
      </c>
      <c r="F4" s="1">
        <v>16</v>
      </c>
      <c r="G4" s="1">
        <v>24</v>
      </c>
      <c r="H4" s="1" t="s">
        <v>29</v>
      </c>
      <c r="I4" s="1" t="s">
        <v>30</v>
      </c>
      <c r="J4" s="3" t="s">
        <v>37</v>
      </c>
    </row>
    <row r="5" spans="1:10">
      <c r="A5" s="1" t="s">
        <v>25</v>
      </c>
      <c r="B5" s="4">
        <v>38.421052631578945</v>
      </c>
      <c r="C5" s="4">
        <v>25.157894736842106</v>
      </c>
      <c r="D5" s="4">
        <v>99.368421052631575</v>
      </c>
      <c r="E5" s="4">
        <v>117.05263157894737</v>
      </c>
      <c r="F5" s="4">
        <v>410.26315789473682</v>
      </c>
      <c r="G5" s="4">
        <v>756.9473684210526</v>
      </c>
      <c r="H5" s="4">
        <v>669.9473684210526</v>
      </c>
      <c r="I5" s="4">
        <v>981.26315789473688</v>
      </c>
      <c r="J5" s="5">
        <v>3098.4210526315792</v>
      </c>
    </row>
    <row r="6" spans="1:10">
      <c r="A6" s="1" t="s">
        <v>26</v>
      </c>
      <c r="B6" s="4">
        <v>31.368421052631579</v>
      </c>
      <c r="C6" s="4">
        <v>37.789473684210527</v>
      </c>
      <c r="D6" s="4">
        <v>59.526315789473685</v>
      </c>
      <c r="E6" s="4">
        <v>107.63157894736842</v>
      </c>
      <c r="F6" s="4">
        <v>500.84210526315792</v>
      </c>
      <c r="G6" s="4">
        <v>961.36842105263156</v>
      </c>
      <c r="H6" s="4">
        <v>909.52631578947364</v>
      </c>
      <c r="I6" s="4">
        <v>1791.0526315789473</v>
      </c>
      <c r="J6" s="5">
        <v>4399.105263157895</v>
      </c>
    </row>
    <row r="7" spans="1:10">
      <c r="A7" s="1" t="s">
        <v>27</v>
      </c>
      <c r="B7" s="4">
        <v>160.42105263157896</v>
      </c>
      <c r="C7" s="4">
        <v>88.684210526315795</v>
      </c>
      <c r="D7" s="4">
        <v>47.05263157894737</v>
      </c>
      <c r="E7" s="4">
        <v>82.05263157894737</v>
      </c>
      <c r="F7" s="4">
        <v>443.84210526315792</v>
      </c>
      <c r="G7" s="4">
        <v>660.89473684210532</v>
      </c>
      <c r="H7" s="4">
        <v>530</v>
      </c>
      <c r="I7" s="4">
        <v>1485.3684210526317</v>
      </c>
      <c r="J7" s="5">
        <v>3498.3157894736842</v>
      </c>
    </row>
    <row r="8" spans="1:10">
      <c r="A8" s="1" t="s">
        <v>28</v>
      </c>
      <c r="B8" s="4">
        <v>85.05263157894737</v>
      </c>
      <c r="C8" s="4">
        <v>92.21052631578948</v>
      </c>
      <c r="D8" s="4">
        <v>78.21052631578948</v>
      </c>
      <c r="E8" s="4">
        <v>26.473684210526315</v>
      </c>
      <c r="F8" s="4">
        <v>233.26315789473685</v>
      </c>
      <c r="G8" s="4">
        <v>440.84210526315792</v>
      </c>
      <c r="H8" s="4">
        <v>364.21052631578948</v>
      </c>
      <c r="I8" s="4">
        <v>868</v>
      </c>
      <c r="J8" s="5">
        <v>2188.2631578947367</v>
      </c>
    </row>
    <row r="9" spans="1:10">
      <c r="A9" s="1">
        <v>16</v>
      </c>
      <c r="B9" s="4">
        <v>360.15789473684208</v>
      </c>
      <c r="C9" s="4">
        <v>390.78947368421052</v>
      </c>
      <c r="D9" s="4">
        <v>524.15789473684208</v>
      </c>
      <c r="E9" s="4">
        <v>254.52631578947367</v>
      </c>
      <c r="F9" s="4">
        <v>14.315789473684211</v>
      </c>
      <c r="G9" s="4">
        <v>139.78947368421052</v>
      </c>
      <c r="H9" s="4">
        <v>158.52631578947367</v>
      </c>
      <c r="I9" s="4">
        <v>382.57894736842104</v>
      </c>
      <c r="J9" s="5">
        <v>2224.8421052631575</v>
      </c>
    </row>
    <row r="10" spans="1:10">
      <c r="A10" s="1">
        <v>24</v>
      </c>
      <c r="B10" s="4">
        <v>580.47368421052636</v>
      </c>
      <c r="C10" s="4">
        <v>723.9473684210526</v>
      </c>
      <c r="D10" s="4">
        <v>797.15789473684208</v>
      </c>
      <c r="E10" s="4">
        <v>426.5263157894737</v>
      </c>
      <c r="F10" s="4">
        <v>148.89473684210526</v>
      </c>
      <c r="G10" s="4">
        <v>18.526315789473685</v>
      </c>
      <c r="H10" s="4">
        <v>120.42105263157895</v>
      </c>
      <c r="I10" s="4">
        <v>417.89473684210526</v>
      </c>
      <c r="J10" s="5">
        <v>3233.8421052631579</v>
      </c>
    </row>
    <row r="11" spans="1:10">
      <c r="A11" s="1" t="s">
        <v>29</v>
      </c>
      <c r="B11" s="4">
        <v>573.26315789473688</v>
      </c>
      <c r="C11" s="4">
        <v>670.68421052631584</v>
      </c>
      <c r="D11" s="4">
        <v>672.57894736842104</v>
      </c>
      <c r="E11" s="4">
        <v>331.21052631578948</v>
      </c>
      <c r="F11" s="4">
        <v>155.36842105263159</v>
      </c>
      <c r="G11" s="4">
        <v>133</v>
      </c>
      <c r="H11" s="4">
        <v>14.789473684210526</v>
      </c>
      <c r="I11" s="4">
        <v>87.94736842105263</v>
      </c>
      <c r="J11" s="5">
        <v>2638.8421052631579</v>
      </c>
    </row>
    <row r="12" spans="1:10">
      <c r="A12" s="1" t="s">
        <v>30</v>
      </c>
      <c r="B12" s="4">
        <v>835.89473684210532</v>
      </c>
      <c r="C12" s="4">
        <v>1037.5263157894738</v>
      </c>
      <c r="D12" s="4">
        <v>1961.7368421052631</v>
      </c>
      <c r="E12" s="4">
        <v>810.42105263157896</v>
      </c>
      <c r="F12" s="4">
        <v>380.84210526315792</v>
      </c>
      <c r="G12" s="4">
        <v>426.21052631578948</v>
      </c>
      <c r="H12" s="4">
        <v>90.421052631578945</v>
      </c>
      <c r="I12" s="4">
        <v>46.578947368421055</v>
      </c>
      <c r="J12" s="5">
        <v>5589.6315789473692</v>
      </c>
    </row>
    <row r="13" spans="1:10" s="3" customFormat="1">
      <c r="A13" s="3" t="s">
        <v>49</v>
      </c>
      <c r="B13" s="5">
        <v>2665.0526315789475</v>
      </c>
      <c r="C13" s="5">
        <v>3066.7894736842109</v>
      </c>
      <c r="D13" s="5">
        <v>4239.7894736842109</v>
      </c>
      <c r="E13" s="5">
        <v>2155.894736842105</v>
      </c>
      <c r="F13" s="5">
        <v>2287.6315789473683</v>
      </c>
      <c r="G13" s="5">
        <v>3537.5789473684213</v>
      </c>
      <c r="H13" s="5">
        <v>2857.8421052631575</v>
      </c>
      <c r="I13" s="5">
        <v>6060.6842105263149</v>
      </c>
      <c r="J13" s="5">
        <v>26872</v>
      </c>
    </row>
    <row r="14" spans="1:10">
      <c r="B14" s="4"/>
      <c r="C14" s="4"/>
      <c r="D14" s="4"/>
      <c r="E14" s="4"/>
      <c r="F14" s="4"/>
      <c r="G14" s="4"/>
      <c r="H14" s="4"/>
      <c r="I14" s="4"/>
      <c r="J14" s="4"/>
    </row>
    <row r="15" spans="1:10">
      <c r="A15" t="s">
        <v>51</v>
      </c>
      <c r="B15" s="4"/>
      <c r="C15" s="4"/>
      <c r="D15" s="4"/>
      <c r="E15" s="4"/>
      <c r="F15" s="4"/>
      <c r="G15" s="4"/>
      <c r="H15" s="4"/>
      <c r="I15" s="4"/>
      <c r="J15" s="4"/>
    </row>
    <row r="16" spans="1:10">
      <c r="B16" s="6" t="s">
        <v>25</v>
      </c>
      <c r="C16" s="6" t="s">
        <v>26</v>
      </c>
      <c r="D16" s="6" t="s">
        <v>27</v>
      </c>
      <c r="E16" s="6" t="s">
        <v>28</v>
      </c>
      <c r="F16" s="6">
        <v>16</v>
      </c>
      <c r="G16" s="6">
        <v>24</v>
      </c>
      <c r="H16" s="6" t="s">
        <v>29</v>
      </c>
      <c r="I16" s="6" t="s">
        <v>30</v>
      </c>
      <c r="J16" s="3" t="s">
        <v>37</v>
      </c>
    </row>
    <row r="17" spans="1:10">
      <c r="A17" s="1" t="s">
        <v>25</v>
      </c>
      <c r="B17" s="4">
        <v>15.75</v>
      </c>
      <c r="C17" s="4">
        <v>5</v>
      </c>
      <c r="D17" s="4">
        <v>30.5</v>
      </c>
      <c r="E17" s="4">
        <v>30.75</v>
      </c>
      <c r="F17" s="4">
        <v>150</v>
      </c>
      <c r="G17" s="4">
        <v>180</v>
      </c>
      <c r="H17" s="4">
        <v>125</v>
      </c>
      <c r="I17" s="4">
        <v>272.75</v>
      </c>
      <c r="J17" s="5">
        <v>809.75</v>
      </c>
    </row>
    <row r="18" spans="1:10">
      <c r="A18" s="1" t="s">
        <v>26</v>
      </c>
      <c r="B18" s="4">
        <v>7.75</v>
      </c>
      <c r="C18" s="4">
        <v>17.75</v>
      </c>
      <c r="D18" s="4">
        <v>17.25</v>
      </c>
      <c r="E18" s="4">
        <v>13.75</v>
      </c>
      <c r="F18" s="4">
        <v>157.5</v>
      </c>
      <c r="G18" s="4">
        <v>222.5</v>
      </c>
      <c r="H18" s="4">
        <v>211</v>
      </c>
      <c r="I18" s="4">
        <v>717.5</v>
      </c>
      <c r="J18" s="5">
        <v>1365</v>
      </c>
    </row>
    <row r="19" spans="1:10">
      <c r="A19" s="1" t="s">
        <v>27</v>
      </c>
      <c r="B19" s="4">
        <v>43.5</v>
      </c>
      <c r="C19" s="4">
        <v>18.25</v>
      </c>
      <c r="D19" s="4">
        <v>44.5</v>
      </c>
      <c r="E19" s="4">
        <v>33</v>
      </c>
      <c r="F19" s="4">
        <v>411.25</v>
      </c>
      <c r="G19" s="4">
        <v>603</v>
      </c>
      <c r="H19" s="4">
        <v>439.25</v>
      </c>
      <c r="I19" s="4">
        <v>1179.75</v>
      </c>
      <c r="J19" s="5">
        <v>2772.5</v>
      </c>
    </row>
    <row r="20" spans="1:10">
      <c r="A20" s="1" t="s">
        <v>28</v>
      </c>
      <c r="B20" s="4">
        <v>23</v>
      </c>
      <c r="C20" s="4">
        <v>11</v>
      </c>
      <c r="D20" s="4">
        <v>37.75</v>
      </c>
      <c r="E20" s="4">
        <v>23.5</v>
      </c>
      <c r="F20" s="4">
        <v>151</v>
      </c>
      <c r="G20" s="4">
        <v>216.5</v>
      </c>
      <c r="H20" s="4">
        <v>117.75</v>
      </c>
      <c r="I20" s="4">
        <v>285.25</v>
      </c>
      <c r="J20" s="5">
        <v>865.75</v>
      </c>
    </row>
    <row r="21" spans="1:10">
      <c r="A21" s="1">
        <v>16</v>
      </c>
      <c r="B21" s="4">
        <v>130</v>
      </c>
      <c r="C21" s="4">
        <v>93</v>
      </c>
      <c r="D21" s="4">
        <v>447</v>
      </c>
      <c r="E21" s="4">
        <v>174.25</v>
      </c>
      <c r="F21" s="4">
        <v>18.5</v>
      </c>
      <c r="G21" s="4">
        <v>114.25</v>
      </c>
      <c r="H21" s="4">
        <v>109.25</v>
      </c>
      <c r="I21" s="4">
        <v>224.75</v>
      </c>
      <c r="J21" s="5">
        <v>1311</v>
      </c>
    </row>
    <row r="22" spans="1:10">
      <c r="A22" s="1">
        <v>24</v>
      </c>
      <c r="B22" s="4">
        <v>156.75</v>
      </c>
      <c r="C22" s="4">
        <v>138.25</v>
      </c>
      <c r="D22" s="4">
        <v>641.5</v>
      </c>
      <c r="E22" s="4">
        <v>228.25</v>
      </c>
      <c r="F22" s="4">
        <v>97.25</v>
      </c>
      <c r="G22" s="4">
        <v>20.25</v>
      </c>
      <c r="H22" s="4">
        <v>88.75</v>
      </c>
      <c r="I22" s="4">
        <v>240.75</v>
      </c>
      <c r="J22" s="5">
        <v>1611.75</v>
      </c>
    </row>
    <row r="23" spans="1:10">
      <c r="A23" s="1" t="s">
        <v>29</v>
      </c>
      <c r="B23" s="4">
        <v>105.5</v>
      </c>
      <c r="C23" s="4">
        <v>108.75</v>
      </c>
      <c r="D23" s="4">
        <v>536.25</v>
      </c>
      <c r="E23" s="4">
        <v>106</v>
      </c>
      <c r="F23" s="4">
        <v>95.75</v>
      </c>
      <c r="G23" s="4">
        <v>89.5</v>
      </c>
      <c r="H23" s="4">
        <v>15.5</v>
      </c>
      <c r="I23" s="4">
        <v>36.25</v>
      </c>
      <c r="J23" s="5">
        <v>1093.5</v>
      </c>
    </row>
    <row r="24" spans="1:10">
      <c r="A24" s="1" t="s">
        <v>30</v>
      </c>
      <c r="B24" s="4">
        <v>217.25</v>
      </c>
      <c r="C24" s="4">
        <v>276.75</v>
      </c>
      <c r="D24" s="4">
        <v>1460.75</v>
      </c>
      <c r="E24" s="4">
        <v>248.75</v>
      </c>
      <c r="F24" s="4">
        <v>195.5</v>
      </c>
      <c r="G24" s="4">
        <v>212.5</v>
      </c>
      <c r="H24" s="4">
        <v>35</v>
      </c>
      <c r="I24" s="4">
        <v>37.75</v>
      </c>
      <c r="J24" s="5">
        <v>2684.25</v>
      </c>
    </row>
    <row r="25" spans="1:10" s="3" customFormat="1">
      <c r="A25" s="3" t="s">
        <v>49</v>
      </c>
      <c r="B25" s="5">
        <v>699.5</v>
      </c>
      <c r="C25" s="5">
        <v>668.75</v>
      </c>
      <c r="D25" s="5">
        <v>3215.5</v>
      </c>
      <c r="E25" s="5">
        <v>858.25</v>
      </c>
      <c r="F25" s="5">
        <v>1276.75</v>
      </c>
      <c r="G25" s="5">
        <v>1658.5</v>
      </c>
      <c r="H25" s="5">
        <v>1141.5</v>
      </c>
      <c r="I25" s="5">
        <v>2994.75</v>
      </c>
      <c r="J25" s="5">
        <v>12514</v>
      </c>
    </row>
    <row r="26" spans="1:10">
      <c r="B26" s="4"/>
      <c r="C26" s="4"/>
      <c r="D26" s="4"/>
      <c r="E26" s="4"/>
      <c r="F26" s="4"/>
      <c r="G26" s="4"/>
      <c r="H26" s="4"/>
      <c r="I26" s="4"/>
      <c r="J26" s="4"/>
    </row>
    <row r="27" spans="1:10">
      <c r="A27" t="s">
        <v>52</v>
      </c>
      <c r="B27" s="4"/>
      <c r="C27" s="4"/>
      <c r="D27" s="4"/>
      <c r="E27" s="4"/>
      <c r="F27" s="4"/>
      <c r="G27" s="4"/>
      <c r="H27" s="4"/>
      <c r="I27" s="4"/>
      <c r="J27" s="4"/>
    </row>
    <row r="28" spans="1:10">
      <c r="B28" s="6" t="s">
        <v>25</v>
      </c>
      <c r="C28" s="6" t="s">
        <v>26</v>
      </c>
      <c r="D28" s="6" t="s">
        <v>27</v>
      </c>
      <c r="E28" s="6" t="s">
        <v>28</v>
      </c>
      <c r="F28" s="6">
        <v>16</v>
      </c>
      <c r="G28" s="6">
        <v>24</v>
      </c>
      <c r="H28" s="6" t="s">
        <v>29</v>
      </c>
      <c r="I28" s="6" t="s">
        <v>30</v>
      </c>
      <c r="J28" s="3" t="s">
        <v>37</v>
      </c>
    </row>
    <row r="29" spans="1:10">
      <c r="A29" s="1" t="s">
        <v>25</v>
      </c>
      <c r="B29" s="4">
        <v>16</v>
      </c>
      <c r="C29" s="4">
        <v>3.75</v>
      </c>
      <c r="D29" s="4">
        <v>22</v>
      </c>
      <c r="E29" s="4">
        <v>19.25</v>
      </c>
      <c r="F29" s="4">
        <v>77.5</v>
      </c>
      <c r="G29" s="4">
        <v>109</v>
      </c>
      <c r="H29" s="4">
        <v>67.75</v>
      </c>
      <c r="I29" s="4">
        <v>167</v>
      </c>
      <c r="J29" s="5">
        <v>482.25</v>
      </c>
    </row>
    <row r="30" spans="1:10">
      <c r="A30" s="1" t="s">
        <v>26</v>
      </c>
      <c r="B30" s="4">
        <v>3.25</v>
      </c>
      <c r="C30" s="4">
        <v>15</v>
      </c>
      <c r="D30" s="4">
        <v>12.25</v>
      </c>
      <c r="E30" s="4">
        <v>16.5</v>
      </c>
      <c r="F30" s="4">
        <v>88.75</v>
      </c>
      <c r="G30" s="4">
        <v>149.25</v>
      </c>
      <c r="H30" s="4">
        <v>142.5</v>
      </c>
      <c r="I30" s="4">
        <v>466</v>
      </c>
      <c r="J30" s="5">
        <v>893.5</v>
      </c>
    </row>
    <row r="31" spans="1:10">
      <c r="A31" s="1" t="s">
        <v>27</v>
      </c>
      <c r="B31" s="4">
        <v>24</v>
      </c>
      <c r="C31" s="4">
        <v>6.5</v>
      </c>
      <c r="D31" s="4">
        <v>54.25</v>
      </c>
      <c r="E31" s="4">
        <v>29.75</v>
      </c>
      <c r="F31" s="4">
        <v>296</v>
      </c>
      <c r="G31" s="4">
        <v>441.25</v>
      </c>
      <c r="H31" s="4">
        <v>299.75</v>
      </c>
      <c r="I31" s="4">
        <v>778.75</v>
      </c>
      <c r="J31" s="5">
        <v>1930.25</v>
      </c>
    </row>
    <row r="32" spans="1:10">
      <c r="A32" s="1" t="s">
        <v>28</v>
      </c>
      <c r="B32" s="4">
        <v>12.5</v>
      </c>
      <c r="C32" s="4">
        <v>7.5</v>
      </c>
      <c r="D32" s="4">
        <v>27.5</v>
      </c>
      <c r="E32" s="4">
        <v>24.5</v>
      </c>
      <c r="F32" s="4">
        <v>123.75</v>
      </c>
      <c r="G32" s="4">
        <v>172.5</v>
      </c>
      <c r="H32" s="4">
        <v>96</v>
      </c>
      <c r="I32" s="4">
        <v>252</v>
      </c>
      <c r="J32" s="5">
        <v>716.25</v>
      </c>
    </row>
    <row r="33" spans="1:10">
      <c r="A33" s="1">
        <v>16</v>
      </c>
      <c r="B33" s="4">
        <v>86</v>
      </c>
      <c r="C33" s="4">
        <v>47</v>
      </c>
      <c r="D33" s="4">
        <v>337.75</v>
      </c>
      <c r="E33" s="4">
        <v>136</v>
      </c>
      <c r="F33" s="4">
        <v>25</v>
      </c>
      <c r="G33" s="4">
        <v>72</v>
      </c>
      <c r="H33" s="4">
        <v>79</v>
      </c>
      <c r="I33" s="4">
        <v>183.25</v>
      </c>
      <c r="J33" s="5">
        <v>966</v>
      </c>
    </row>
    <row r="34" spans="1:10">
      <c r="A34" s="1">
        <v>24</v>
      </c>
      <c r="B34" s="4">
        <v>115.5</v>
      </c>
      <c r="C34" s="4">
        <v>96.25</v>
      </c>
      <c r="D34" s="4">
        <v>500</v>
      </c>
      <c r="E34" s="4">
        <v>182</v>
      </c>
      <c r="F34" s="4">
        <v>69.25</v>
      </c>
      <c r="G34" s="4">
        <v>23.75</v>
      </c>
      <c r="H34" s="4">
        <v>74</v>
      </c>
      <c r="I34" s="4">
        <v>166.75</v>
      </c>
      <c r="J34" s="5">
        <v>1227.5</v>
      </c>
    </row>
    <row r="35" spans="1:10">
      <c r="A35" s="1" t="s">
        <v>29</v>
      </c>
      <c r="B35" s="4">
        <v>80.75</v>
      </c>
      <c r="C35" s="4">
        <v>76.75</v>
      </c>
      <c r="D35" s="4">
        <v>401.25</v>
      </c>
      <c r="E35" s="4">
        <v>98.75</v>
      </c>
      <c r="F35" s="4">
        <v>79</v>
      </c>
      <c r="G35" s="4">
        <v>69.25</v>
      </c>
      <c r="H35" s="4">
        <v>14.25</v>
      </c>
      <c r="I35" s="4">
        <v>31.25</v>
      </c>
      <c r="J35" s="5">
        <v>851.25</v>
      </c>
    </row>
    <row r="36" spans="1:10">
      <c r="A36" s="1" t="s">
        <v>30</v>
      </c>
      <c r="B36" s="4">
        <v>168.5</v>
      </c>
      <c r="C36" s="4">
        <v>180.25</v>
      </c>
      <c r="D36" s="4">
        <v>1134.75</v>
      </c>
      <c r="E36" s="4">
        <v>207</v>
      </c>
      <c r="F36" s="4">
        <v>166.5</v>
      </c>
      <c r="G36" s="4">
        <v>150.5</v>
      </c>
      <c r="H36" s="4">
        <v>23.75</v>
      </c>
      <c r="I36" s="4">
        <v>32.5</v>
      </c>
      <c r="J36" s="5">
        <v>2063.75</v>
      </c>
    </row>
    <row r="37" spans="1:10" s="3" customFormat="1">
      <c r="A37" s="3" t="s">
        <v>49</v>
      </c>
      <c r="B37" s="5">
        <v>506.5</v>
      </c>
      <c r="C37" s="5">
        <v>433</v>
      </c>
      <c r="D37" s="5">
        <v>2489.75</v>
      </c>
      <c r="E37" s="5">
        <v>713.75</v>
      </c>
      <c r="F37" s="5">
        <v>925.75</v>
      </c>
      <c r="G37" s="5">
        <v>1187.5</v>
      </c>
      <c r="H37" s="5">
        <v>797</v>
      </c>
      <c r="I37" s="5">
        <v>2077.5</v>
      </c>
      <c r="J37" s="5">
        <v>9131</v>
      </c>
    </row>
  </sheetData>
  <phoneticPr fontId="0" type="noConversion"/>
  <pageMargins left="0.75" right="0.75" top="1" bottom="1" header="0.5" footer="0.5"/>
  <pageSetup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Weekday OD</vt:lpstr>
      <vt:lpstr>Saturday OD</vt:lpstr>
      <vt:lpstr>Sunday OD</vt:lpstr>
      <vt:lpstr>FP Adult_Clipper OD</vt:lpstr>
    </vt:vector>
  </TitlesOfParts>
  <Company>Bay Area Rapid Transit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Pamela Herhold</dc:creator>
  <cp:lastModifiedBy>Shubham Goel</cp:lastModifiedBy>
  <dcterms:created xsi:type="dcterms:W3CDTF">2000-11-03T22:31:11Z</dcterms:created>
  <dcterms:modified xsi:type="dcterms:W3CDTF">2014-05-07T05:02:41Z</dcterms:modified>
</cp:coreProperties>
</file>