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526"/>
  <workbookPr autoCompressPictures="0"/>
  <bookViews>
    <workbookView xWindow="600" yWindow="480" windowWidth="15480" windowHeight="9720"/>
  </bookViews>
  <sheets>
    <sheet name="Weekday OD" sheetId="1" r:id="rId1"/>
    <sheet name="Saturday OD" sheetId="2" r:id="rId2"/>
    <sheet name="Sunday OD" sheetId="3" r:id="rId3"/>
    <sheet name="FP Adult_Clipper OD" sheetId="4" r:id="rId4"/>
  </sheets>
  <definedNames>
    <definedName name="_xlnm.Print_Area" localSheetId="1">'Saturday OD'!$A$1:$AT$47</definedName>
    <definedName name="_xlnm.Print_Area" localSheetId="2">'Sunday OD'!$A$1:$AT$47</definedName>
    <definedName name="_xlnm.Print_Titles" localSheetId="1">'Saturday OD'!$A:$A</definedName>
    <definedName name="_xlnm.Print_Titles" localSheetId="2">'Sunday OD'!$A:$A</definedName>
    <definedName name="_xlnm.Print_Titles" localSheetId="0">'Weekday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X5" i="2" l="1"/>
  <c r="AX4" i="2"/>
  <c r="AX3" i="2"/>
  <c r="AX5" i="3"/>
  <c r="AX4" i="3"/>
  <c r="AX3" i="3"/>
  <c r="AW5" i="1"/>
  <c r="AW4" i="1"/>
  <c r="AW3" i="1"/>
  <c r="G1" i="4"/>
  <c r="AX12" i="2"/>
  <c r="AX22" i="2"/>
  <c r="AX13" i="2"/>
  <c r="AY12" i="2"/>
  <c r="AX23" i="2"/>
  <c r="AY13" i="2"/>
  <c r="AY23" i="2"/>
  <c r="AX14" i="2"/>
  <c r="AX15" i="2"/>
  <c r="AX16" i="2"/>
  <c r="AX17" i="2"/>
  <c r="AX18" i="2"/>
  <c r="AX19" i="2"/>
  <c r="AZ12" i="2"/>
  <c r="AX24" i="2"/>
  <c r="AY14" i="2"/>
  <c r="AZ13" i="2"/>
  <c r="AY24" i="2"/>
  <c r="AZ14" i="2"/>
  <c r="AZ24" i="2"/>
  <c r="BA12" i="2"/>
  <c r="AX25" i="2"/>
  <c r="AY15" i="2"/>
  <c r="BA13" i="2"/>
  <c r="AY25" i="2"/>
  <c r="AZ15" i="2"/>
  <c r="BA15" i="2"/>
  <c r="BB15" i="2"/>
  <c r="BC15" i="2"/>
  <c r="BD15" i="2"/>
  <c r="BE15" i="2"/>
  <c r="BA14" i="2"/>
  <c r="AZ25" i="2"/>
  <c r="BA25" i="2"/>
  <c r="BB12" i="2"/>
  <c r="AX26" i="2"/>
  <c r="AY16" i="2"/>
  <c r="AY17" i="2"/>
  <c r="AY18" i="2"/>
  <c r="AY19" i="2"/>
  <c r="BB13" i="2"/>
  <c r="AY26" i="2"/>
  <c r="AZ16" i="2"/>
  <c r="BB14" i="2"/>
  <c r="AZ26" i="2"/>
  <c r="BA16" i="2"/>
  <c r="BA26" i="2"/>
  <c r="BB16" i="2"/>
  <c r="BB26" i="2"/>
  <c r="BC12" i="2"/>
  <c r="AX27" i="2"/>
  <c r="BC13" i="2"/>
  <c r="AY27" i="2"/>
  <c r="AZ17" i="2"/>
  <c r="BC14" i="2"/>
  <c r="AZ27" i="2"/>
  <c r="BA17" i="2"/>
  <c r="BA27" i="2"/>
  <c r="BB17" i="2"/>
  <c r="BC16" i="2"/>
  <c r="BB27" i="2"/>
  <c r="BC17" i="2"/>
  <c r="BC27" i="2"/>
  <c r="BD12" i="2"/>
  <c r="AX28" i="2"/>
  <c r="BD13" i="2"/>
  <c r="AY28" i="2"/>
  <c r="AZ18" i="2"/>
  <c r="AZ19" i="2"/>
  <c r="BD14" i="2"/>
  <c r="AZ28" i="2"/>
  <c r="BA18" i="2"/>
  <c r="BA28" i="2"/>
  <c r="BB18" i="2"/>
  <c r="BD16" i="2"/>
  <c r="BB28" i="2"/>
  <c r="BC18" i="2"/>
  <c r="BD17" i="2"/>
  <c r="BC28" i="2"/>
  <c r="BD18" i="2"/>
  <c r="BD28" i="2"/>
  <c r="BA19" i="2"/>
  <c r="BE17" i="2"/>
  <c r="BE14" i="2"/>
  <c r="BE13" i="2"/>
  <c r="BE12" i="2"/>
  <c r="G1" i="2"/>
  <c r="AX12" i="3"/>
  <c r="AX22" i="3"/>
  <c r="AX13" i="3"/>
  <c r="AY12" i="3"/>
  <c r="AX23" i="3"/>
  <c r="AY13" i="3"/>
  <c r="AY23" i="3"/>
  <c r="AX14" i="3"/>
  <c r="AZ12" i="3"/>
  <c r="AX24" i="3"/>
  <c r="AY14" i="3"/>
  <c r="AY15" i="3"/>
  <c r="AY16" i="3"/>
  <c r="AY17" i="3"/>
  <c r="AY18" i="3"/>
  <c r="AY19" i="3"/>
  <c r="AZ13" i="3"/>
  <c r="AY24" i="3"/>
  <c r="AZ14" i="3"/>
  <c r="AZ24" i="3"/>
  <c r="AX15" i="3"/>
  <c r="BA12" i="3"/>
  <c r="AX25" i="3"/>
  <c r="BA13" i="3"/>
  <c r="AY25" i="3"/>
  <c r="AZ15" i="3"/>
  <c r="BA14" i="3"/>
  <c r="AZ25" i="3"/>
  <c r="BA15" i="3"/>
  <c r="BA25" i="3"/>
  <c r="AX16" i="3"/>
  <c r="BB12" i="3"/>
  <c r="AX26" i="3"/>
  <c r="BB13" i="3"/>
  <c r="AY26" i="3"/>
  <c r="AZ16" i="3"/>
  <c r="BB14" i="3"/>
  <c r="AZ26" i="3"/>
  <c r="BA16" i="3"/>
  <c r="BB15" i="3"/>
  <c r="BA26" i="3"/>
  <c r="BB16" i="3"/>
  <c r="BB26" i="3"/>
  <c r="AX17" i="3"/>
  <c r="BC12" i="3"/>
  <c r="AX27" i="3"/>
  <c r="BC13" i="3"/>
  <c r="AY27" i="3"/>
  <c r="AZ17" i="3"/>
  <c r="BA17" i="3"/>
  <c r="BB17" i="3"/>
  <c r="BC17" i="3"/>
  <c r="BD17" i="3"/>
  <c r="BE17" i="3"/>
  <c r="BC14" i="3"/>
  <c r="AZ27" i="3"/>
  <c r="BC15" i="3"/>
  <c r="BA27" i="3"/>
  <c r="BB18" i="3"/>
  <c r="BB19" i="3"/>
  <c r="BC16" i="3"/>
  <c r="BB27" i="3"/>
  <c r="BC27" i="3"/>
  <c r="AX18" i="3"/>
  <c r="BD12" i="3"/>
  <c r="AX28" i="3"/>
  <c r="AZ18" i="3"/>
  <c r="BA18" i="3"/>
  <c r="BC18" i="3"/>
  <c r="BD18" i="3"/>
  <c r="BE18" i="3"/>
  <c r="BD13" i="3"/>
  <c r="AY28" i="3"/>
  <c r="BD14" i="3"/>
  <c r="AZ28" i="3"/>
  <c r="BD15" i="3"/>
  <c r="BA28" i="3"/>
  <c r="BD16" i="3"/>
  <c r="BB28" i="3"/>
  <c r="BC28" i="3"/>
  <c r="BD28" i="3"/>
  <c r="AX19" i="3"/>
  <c r="AZ19" i="3"/>
  <c r="BD19" i="3"/>
  <c r="BE16" i="3"/>
  <c r="BE12" i="3"/>
  <c r="BA4" i="3"/>
  <c r="G1" i="3"/>
  <c r="AW12" i="1"/>
  <c r="AW22" i="1"/>
  <c r="AW13" i="1"/>
  <c r="AX12" i="1"/>
  <c r="AW23" i="1"/>
  <c r="AX13" i="1"/>
  <c r="AX23" i="1"/>
  <c r="AW14" i="1"/>
  <c r="AY12" i="1"/>
  <c r="AW24" i="1"/>
  <c r="AX14" i="1"/>
  <c r="AY13" i="1"/>
  <c r="AX24" i="1"/>
  <c r="AY14" i="1"/>
  <c r="AY24" i="1"/>
  <c r="AW15" i="1"/>
  <c r="AZ12" i="1"/>
  <c r="AW25" i="1"/>
  <c r="AX15" i="1"/>
  <c r="AZ13" i="1"/>
  <c r="AX25" i="1"/>
  <c r="AY15" i="1"/>
  <c r="AZ14" i="1"/>
  <c r="AY25" i="1"/>
  <c r="AZ15" i="1"/>
  <c r="AZ25" i="1"/>
  <c r="AW16" i="1"/>
  <c r="BA12" i="1"/>
  <c r="AW26" i="1"/>
  <c r="AX16" i="1"/>
  <c r="BA13" i="1"/>
  <c r="AX26" i="1"/>
  <c r="AY16" i="1"/>
  <c r="BA14" i="1"/>
  <c r="AY26" i="1"/>
  <c r="AZ16" i="1"/>
  <c r="BA16" i="1"/>
  <c r="BB16" i="1"/>
  <c r="BC16" i="1"/>
  <c r="BD16" i="1"/>
  <c r="BA15" i="1"/>
  <c r="AZ26" i="1"/>
  <c r="BA26" i="1"/>
  <c r="AW17" i="1"/>
  <c r="BB12" i="1"/>
  <c r="AW27" i="1"/>
  <c r="AX17" i="1"/>
  <c r="BB13" i="1"/>
  <c r="AX27" i="1"/>
  <c r="AY17" i="1"/>
  <c r="BB14" i="1"/>
  <c r="AY27" i="1"/>
  <c r="AZ17" i="1"/>
  <c r="BB15" i="1"/>
  <c r="AZ27" i="1"/>
  <c r="BA17" i="1"/>
  <c r="BA27" i="1"/>
  <c r="BB17" i="1"/>
  <c r="BB27" i="1"/>
  <c r="AW18" i="1"/>
  <c r="AW19" i="1"/>
  <c r="AX18" i="1"/>
  <c r="AX19" i="1"/>
  <c r="AY18" i="1"/>
  <c r="AY19" i="1"/>
  <c r="AZ18" i="1"/>
  <c r="AZ19" i="1"/>
  <c r="BA18" i="1"/>
  <c r="BA19" i="1"/>
  <c r="BB18" i="1"/>
  <c r="BB19" i="1"/>
  <c r="BC12" i="1"/>
  <c r="BC13" i="1"/>
  <c r="BC14" i="1"/>
  <c r="BC15" i="1"/>
  <c r="BC17" i="1"/>
  <c r="BC18" i="1"/>
  <c r="BC19" i="1"/>
  <c r="BD19" i="1"/>
  <c r="AX28" i="1"/>
  <c r="AY28" i="1"/>
  <c r="AZ28" i="1"/>
  <c r="BA28" i="1"/>
  <c r="BB28" i="1"/>
  <c r="BC28" i="1"/>
  <c r="BD15" i="1"/>
  <c r="BD13" i="1"/>
  <c r="AZ3" i="1"/>
  <c r="AZ4" i="1"/>
  <c r="BD12" i="1"/>
  <c r="BD14" i="1"/>
  <c r="BD18" i="1"/>
  <c r="BA3" i="3"/>
  <c r="BE13" i="3"/>
  <c r="BE15" i="3"/>
  <c r="BC19" i="3"/>
  <c r="BA19" i="3"/>
  <c r="BA4" i="2"/>
  <c r="BE16" i="2"/>
  <c r="BE18" i="2"/>
  <c r="BD19" i="2"/>
  <c r="BA4" i="1"/>
  <c r="BA3" i="1"/>
  <c r="BE19" i="3"/>
  <c r="BE28" i="3"/>
  <c r="BE28" i="2"/>
  <c r="BD17" i="1"/>
  <c r="AW28" i="1"/>
  <c r="BD28" i="1"/>
  <c r="BE14" i="3"/>
  <c r="BA3" i="2"/>
  <c r="BC19" i="2"/>
  <c r="BB19" i="2"/>
  <c r="BE19" i="2"/>
  <c r="BB4" i="2"/>
  <c r="BB3" i="2"/>
  <c r="BB4" i="3"/>
  <c r="BB3" i="3"/>
</calcChain>
</file>

<file path=xl/sharedStrings.xml><?xml version="1.0" encoding="utf-8"?>
<sst xmlns="http://schemas.openxmlformats.org/spreadsheetml/2006/main" count="404" uniqueCount="64">
  <si>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</si>
  <si>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</si>
  <si>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</si>
  <si>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</si>
  <si>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</si>
  <si>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</si>
  <si>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</si>
  <si>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</si>
  <si>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</si>
  <si>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</si>
  <si>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</si>
  <si>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</si>
  <si>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</si>
  <si>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</si>
  <si>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</si>
  <si>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</si>
  <si>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</si>
  <si>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</si>
  <si>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</si>
  <si>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</si>
  <si>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</si>
  <si>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</si>
  <si>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</si>
  <si>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</si>
  <si>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</si>
  <si>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</si>
  <si>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</si>
  <si>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</si>
  <si>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</si>
  <si>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</si>
  <si>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</si>
  <si>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</si>
  <si>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</si>
  <si>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</si>
  <si>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</si>
  <si>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</si>
  <si>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</si>
  <si>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</si>
  <si>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</si>
  <si>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</si>
  <si>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</si>
  <si>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</si>
  <si>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</si>
  <si>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Dtwn SF</t>
  </si>
  <si>
    <t>OAK</t>
  </si>
  <si>
    <t>CM line</t>
  </si>
  <si>
    <t>RM line</t>
  </si>
  <si>
    <t>WP line</t>
  </si>
  <si>
    <t>FT/ED line</t>
  </si>
  <si>
    <t>Entries</t>
  </si>
  <si>
    <t>Weekday</t>
  </si>
  <si>
    <t>Saturday</t>
  </si>
  <si>
    <t>Sunday</t>
  </si>
  <si>
    <t>SS</t>
  </si>
  <si>
    <t>SB</t>
  </si>
  <si>
    <t>SO</t>
  </si>
  <si>
    <t>MB</t>
  </si>
  <si>
    <t>SFO Ext.</t>
  </si>
  <si>
    <t>SFIA</t>
  </si>
  <si>
    <t>WEEKDAY</t>
  </si>
  <si>
    <t>SATURDAY</t>
  </si>
  <si>
    <t>SUNDAY</t>
  </si>
  <si>
    <t>WD</t>
  </si>
  <si>
    <t>Muni Fast Pass Adult/Clipper 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</si>
</sst>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0" fillId="0" borderId="0" xfId="0" applyNumberFormat="1" applyFill="1"/>
    <xf numFmtId="167" fontId="0" fillId="0" borderId="0" xfId="0" applyNumberFormat="1"/>
    <xf numFmtId="167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  <xf numFmtId="165" fontId="5" fillId="0" borderId="0" xfId="1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3"/>
  <sheetViews>
    <sheetView tabSelected="1" workbookViewId="0">
      <pane xSplit="1" ySplit="2" topLeftCell="B44" activePane="bottomRight" state="frozen"/>
      <selection activeCell="AX3" sqref="AX3"/>
      <selection pane="topRight" activeCell="AX3" sqref="AX3"/>
      <selection pane="bottomLeft" activeCell="AX3" sqref="AX3"/>
      <selection pane="bottomRight" activeCell="A46" sqref="A46:XFD46"/>
    </sheetView>
  </sheetViews>
  <sheetFormatPr baseColWidth="10" defaultColWidth="8.83203125" defaultRowHeight="12" x14ac:dyDescent="0"/>
  <cols>
    <col min="1" max="44" width="7.6640625" style="9" customWidth="1" collapsed="1"/>
    <col min="45" max="45" width="8.6640625" style="11" customWidth="1" collapsed="1"/>
    <col min="46" max="46" width="8.83203125" style="11" collapsed="1"/>
    <col min="47" max="48" width="8.83203125" style="9" collapsed="1"/>
    <col min="49" max="49" width="8.6640625" style="9" customWidth="1" collapsed="1"/>
    <col min="50" max="56" width="8.83203125" style="9" collapsed="1"/>
    <col min="57" max="57" width="8.83203125" style="9"/>
    <col min="58" max="16384" width="8.83203125" style="9" collapsed="1"/>
  </cols>
  <sheetData>
    <row r="1" spans="1:56" ht="26.25" customHeight="1">
      <c r="A1" s="7" t="s">
        <v>0</v>
      </c>
      <c r="B1" s="8" t="s">
        <v>1</v>
      </c>
      <c r="D1" s="9" t="s">
        <v>59</v>
      </c>
      <c r="G1" s="21">
        <v>41487</v>
      </c>
    </row>
    <row r="2" spans="1:56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1" t="s">
        <v>37</v>
      </c>
    </row>
    <row r="3" spans="1:56">
      <c r="A3" s="1" t="s">
        <v>2</v>
      </c>
      <c r="B3" s="12">
        <v>10.681818181818182</v>
      </c>
      <c r="C3" s="12">
        <v>123.5</v>
      </c>
      <c r="D3" s="12">
        <v>98.63636363636364</v>
      </c>
      <c r="E3" s="12">
        <v>96.36363636363636</v>
      </c>
      <c r="F3" s="12">
        <v>401.36363636363637</v>
      </c>
      <c r="G3" s="12">
        <v>109.22727272727273</v>
      </c>
      <c r="H3" s="12">
        <v>164.22727272727272</v>
      </c>
      <c r="I3" s="12">
        <v>146</v>
      </c>
      <c r="J3" s="12">
        <v>190.18181818181819</v>
      </c>
      <c r="K3" s="12">
        <v>50.81818181818182</v>
      </c>
      <c r="L3" s="12">
        <v>100.72727272727273</v>
      </c>
      <c r="M3" s="12">
        <v>99.13636363636364</v>
      </c>
      <c r="N3" s="12">
        <v>48.68181818181818</v>
      </c>
      <c r="O3" s="12">
        <v>41.454545454545453</v>
      </c>
      <c r="P3" s="12">
        <v>37.136363636363633</v>
      </c>
      <c r="Q3" s="12">
        <v>26.59090909090909</v>
      </c>
      <c r="R3" s="12">
        <v>15.954545454545455</v>
      </c>
      <c r="S3" s="12">
        <v>31.863636363636363</v>
      </c>
      <c r="T3" s="12">
        <v>30.681818181818183</v>
      </c>
      <c r="U3" s="12">
        <v>15.909090909090908</v>
      </c>
      <c r="V3" s="12">
        <v>22.772727272727273</v>
      </c>
      <c r="W3" s="12">
        <v>15.136363636363637</v>
      </c>
      <c r="X3" s="12">
        <v>12.590909090909092</v>
      </c>
      <c r="Y3" s="12">
        <v>17.5</v>
      </c>
      <c r="Z3" s="12">
        <v>26.90909090909091</v>
      </c>
      <c r="AA3" s="12">
        <v>313.81818181818181</v>
      </c>
      <c r="AB3" s="12">
        <v>305.5</v>
      </c>
      <c r="AC3" s="12">
        <v>427.31818181818181</v>
      </c>
      <c r="AD3" s="12">
        <v>296.40909090909093</v>
      </c>
      <c r="AE3" s="12">
        <v>140.31818181818181</v>
      </c>
      <c r="AF3" s="12">
        <v>146.59090909090909</v>
      </c>
      <c r="AG3" s="12">
        <v>42.909090909090907</v>
      </c>
      <c r="AH3" s="12">
        <v>71.045454545454547</v>
      </c>
      <c r="AI3" s="12">
        <v>59.636363636363633</v>
      </c>
      <c r="AJ3" s="12">
        <v>14.818181818181818</v>
      </c>
      <c r="AK3" s="12">
        <v>6.5</v>
      </c>
      <c r="AL3" s="12">
        <v>19.227272727272727</v>
      </c>
      <c r="AM3" s="12">
        <v>5.5454545454545459</v>
      </c>
      <c r="AN3" s="12">
        <v>44.363636363636367</v>
      </c>
      <c r="AO3" s="12">
        <v>11.954545454545455</v>
      </c>
      <c r="AP3" s="12">
        <v>27.636363636363637</v>
      </c>
      <c r="AQ3" s="12">
        <v>38.909090909090907</v>
      </c>
      <c r="AR3" s="12">
        <v>35.68181818181818</v>
      </c>
      <c r="AS3" s="13">
        <v>3945.5909090909099</v>
      </c>
      <c r="AT3" s="14"/>
      <c r="AV3" s="9" t="s">
        <v>38</v>
      </c>
      <c r="AW3" s="24" t="e">
        <f>SUM(B3:Z27,AK3:AN27,B38:Z41,AK38:AN41,#REF!,#REF!,#REF!,#REF!,#REF!)</f>
        <v>#REF!</v>
      </c>
      <c r="AY3" s="9" t="s">
        <v>39</v>
      </c>
      <c r="AZ3" s="15">
        <f>SUM(AW12:AW18,AX12:BC12)</f>
        <v>256345.13636363635</v>
      </c>
      <c r="BA3" s="16">
        <f>AZ3/BD$19</f>
        <v>0.65195127260477603</v>
      </c>
    </row>
    <row r="4" spans="1:56">
      <c r="A4" s="1" t="s">
        <v>3</v>
      </c>
      <c r="B4" s="12">
        <v>136.90909090909091</v>
      </c>
      <c r="C4" s="12">
        <v>20</v>
      </c>
      <c r="D4" s="12">
        <v>109.18181818181819</v>
      </c>
      <c r="E4" s="12">
        <v>98.681818181818187</v>
      </c>
      <c r="F4" s="12">
        <v>918.22727272727275</v>
      </c>
      <c r="G4" s="12">
        <v>158.31818181818181</v>
      </c>
      <c r="H4" s="12">
        <v>289.86363636363637</v>
      </c>
      <c r="I4" s="12">
        <v>462.63636363636363</v>
      </c>
      <c r="J4" s="12">
        <v>617.22727272727275</v>
      </c>
      <c r="K4" s="12">
        <v>129.90909090909091</v>
      </c>
      <c r="L4" s="12">
        <v>158</v>
      </c>
      <c r="M4" s="12">
        <v>211.90909090909091</v>
      </c>
      <c r="N4" s="12">
        <v>62.772727272727273</v>
      </c>
      <c r="O4" s="12">
        <v>62.18181818181818</v>
      </c>
      <c r="P4" s="12">
        <v>74.86363636363636</v>
      </c>
      <c r="Q4" s="12">
        <v>35.31818181818182</v>
      </c>
      <c r="R4" s="12">
        <v>38.636363636363633</v>
      </c>
      <c r="S4" s="12">
        <v>91.727272727272734</v>
      </c>
      <c r="T4" s="12">
        <v>40.31818181818182</v>
      </c>
      <c r="U4" s="12">
        <v>22.136363636363637</v>
      </c>
      <c r="V4" s="12">
        <v>43.409090909090907</v>
      </c>
      <c r="W4" s="12">
        <v>12.909090909090908</v>
      </c>
      <c r="X4" s="12">
        <v>12.772727272727273</v>
      </c>
      <c r="Y4" s="12">
        <v>33.31818181818182</v>
      </c>
      <c r="Z4" s="12">
        <v>46.045454545454547</v>
      </c>
      <c r="AA4" s="12">
        <v>929.72727272727275</v>
      </c>
      <c r="AB4" s="12">
        <v>1017.8636363636364</v>
      </c>
      <c r="AC4" s="12">
        <v>985.86363636363637</v>
      </c>
      <c r="AD4" s="12">
        <v>746.27272727272725</v>
      </c>
      <c r="AE4" s="12">
        <v>208.22727272727272</v>
      </c>
      <c r="AF4" s="12">
        <v>203.09090909090909</v>
      </c>
      <c r="AG4" s="12">
        <v>72.681818181818187</v>
      </c>
      <c r="AH4" s="12">
        <v>116.95454545454545</v>
      </c>
      <c r="AI4" s="12">
        <v>128.45454545454547</v>
      </c>
      <c r="AJ4" s="12">
        <v>35.863636363636367</v>
      </c>
      <c r="AK4" s="12">
        <v>8.0909090909090917</v>
      </c>
      <c r="AL4" s="12">
        <v>34.863636363636367</v>
      </c>
      <c r="AM4" s="12">
        <v>7.8636363636363633</v>
      </c>
      <c r="AN4" s="12">
        <v>46.18181818181818</v>
      </c>
      <c r="AO4" s="12">
        <v>32.81818181818182</v>
      </c>
      <c r="AP4" s="12">
        <v>48.272727272727273</v>
      </c>
      <c r="AQ4" s="12">
        <v>96.590909090909093</v>
      </c>
      <c r="AR4" s="12">
        <v>62.363636363636367</v>
      </c>
      <c r="AS4" s="13">
        <v>8686.454545454546</v>
      </c>
      <c r="AT4" s="14"/>
      <c r="AV4" s="9" t="s">
        <v>40</v>
      </c>
      <c r="AW4" s="24">
        <f>SUM(AA28:AJ37, AA42:AJ45, AO28:AR37, AO42:AR45)</f>
        <v>107356.54545454538</v>
      </c>
      <c r="AY4" s="9" t="s">
        <v>41</v>
      </c>
      <c r="AZ4" s="15">
        <f>SUM(AX13:BB18)</f>
        <v>127294.90909090907</v>
      </c>
      <c r="BA4" s="16">
        <f>AZ4/BD$19</f>
        <v>0.3237435246682524</v>
      </c>
    </row>
    <row r="5" spans="1:56">
      <c r="A5" s="1" t="s">
        <v>4</v>
      </c>
      <c r="B5" s="12">
        <v>99.909090909090907</v>
      </c>
      <c r="C5" s="12">
        <v>93.727272727272734</v>
      </c>
      <c r="D5" s="12">
        <v>9.1363636363636367</v>
      </c>
      <c r="E5" s="12">
        <v>59.954545454545453</v>
      </c>
      <c r="F5" s="12">
        <v>681.13636363636363</v>
      </c>
      <c r="G5" s="12">
        <v>83</v>
      </c>
      <c r="H5" s="12">
        <v>135.31818181818181</v>
      </c>
      <c r="I5" s="12">
        <v>233.59090909090909</v>
      </c>
      <c r="J5" s="12">
        <v>281.5</v>
      </c>
      <c r="K5" s="12">
        <v>71.63636363636364</v>
      </c>
      <c r="L5" s="12">
        <v>64.86363636363636</v>
      </c>
      <c r="M5" s="12">
        <v>92.272727272727266</v>
      </c>
      <c r="N5" s="12">
        <v>24.181818181818183</v>
      </c>
      <c r="O5" s="12">
        <v>19.59090909090909</v>
      </c>
      <c r="P5" s="12">
        <v>23.363636363636363</v>
      </c>
      <c r="Q5" s="12">
        <v>10.409090909090908</v>
      </c>
      <c r="R5" s="12">
        <v>12.909090909090908</v>
      </c>
      <c r="S5" s="12">
        <v>48.18181818181818</v>
      </c>
      <c r="T5" s="12">
        <v>24.59090909090909</v>
      </c>
      <c r="U5" s="12">
        <v>14.181818181818182</v>
      </c>
      <c r="V5" s="12">
        <v>31.136363636363637</v>
      </c>
      <c r="W5" s="12">
        <v>12.363636363636363</v>
      </c>
      <c r="X5" s="12">
        <v>8.5</v>
      </c>
      <c r="Y5" s="12">
        <v>37.454545454545453</v>
      </c>
      <c r="Z5" s="12">
        <v>18.40909090909091</v>
      </c>
      <c r="AA5" s="12">
        <v>569.77272727272725</v>
      </c>
      <c r="AB5" s="12">
        <v>618.81818181818187</v>
      </c>
      <c r="AC5" s="12">
        <v>424.27272727272725</v>
      </c>
      <c r="AD5" s="12">
        <v>369.63636363636363</v>
      </c>
      <c r="AE5" s="12">
        <v>104.77272727272727</v>
      </c>
      <c r="AF5" s="12">
        <v>60.954545454545453</v>
      </c>
      <c r="AG5" s="12">
        <v>28.045454545454547</v>
      </c>
      <c r="AH5" s="12">
        <v>39.18181818181818</v>
      </c>
      <c r="AI5" s="12">
        <v>44.863636363636367</v>
      </c>
      <c r="AJ5" s="12">
        <v>5.5909090909090908</v>
      </c>
      <c r="AK5" s="12">
        <v>5.9545454545454541</v>
      </c>
      <c r="AL5" s="12">
        <v>21.363636363636363</v>
      </c>
      <c r="AM5" s="12">
        <v>5</v>
      </c>
      <c r="AN5" s="12">
        <v>15.227272727272727</v>
      </c>
      <c r="AO5" s="12">
        <v>8.6818181818181817</v>
      </c>
      <c r="AP5" s="12">
        <v>9.6363636363636367</v>
      </c>
      <c r="AQ5" s="12">
        <v>72.090909090909093</v>
      </c>
      <c r="AR5" s="12">
        <v>26.636363636363637</v>
      </c>
      <c r="AS5" s="13">
        <v>4633.3181818181811</v>
      </c>
      <c r="AT5" s="14"/>
      <c r="AV5" s="9" t="s">
        <v>42</v>
      </c>
      <c r="AW5" s="24" t="e">
        <f>SUM(AA3:AJ27,B28:Z37,AA38:AJ41,AK28:AN37, B42:Z45, AK42:AN45, AO3:AR27, AO38:AR41,#REF!,#REF!,#REF!,#REF!)</f>
        <v>#REF!</v>
      </c>
    </row>
    <row r="6" spans="1:56">
      <c r="A6" s="1" t="s">
        <v>5</v>
      </c>
      <c r="B6" s="12">
        <v>92.272727272727266</v>
      </c>
      <c r="C6" s="12">
        <v>94.36363636363636</v>
      </c>
      <c r="D6" s="12">
        <v>65</v>
      </c>
      <c r="E6" s="12">
        <v>13.727272727272727</v>
      </c>
      <c r="F6" s="12">
        <v>184.95454545454547</v>
      </c>
      <c r="G6" s="12">
        <v>59.272727272727273</v>
      </c>
      <c r="H6" s="12">
        <v>96.181818181818187</v>
      </c>
      <c r="I6" s="12">
        <v>204.13636363636363</v>
      </c>
      <c r="J6" s="12">
        <v>245.09090909090909</v>
      </c>
      <c r="K6" s="12">
        <v>67.5</v>
      </c>
      <c r="L6" s="12">
        <v>75.818181818181813</v>
      </c>
      <c r="M6" s="12">
        <v>92.818181818181813</v>
      </c>
      <c r="N6" s="12">
        <v>25.727272727272727</v>
      </c>
      <c r="O6" s="12">
        <v>22.181818181818183</v>
      </c>
      <c r="P6" s="12">
        <v>30.772727272727273</v>
      </c>
      <c r="Q6" s="12">
        <v>12.863636363636363</v>
      </c>
      <c r="R6" s="12">
        <v>16.863636363636363</v>
      </c>
      <c r="S6" s="12">
        <v>32.272727272727273</v>
      </c>
      <c r="T6" s="12">
        <v>18.227272727272727</v>
      </c>
      <c r="U6" s="12">
        <v>17.90909090909091</v>
      </c>
      <c r="V6" s="12">
        <v>31.545454545454547</v>
      </c>
      <c r="W6" s="12">
        <v>14.545454545454545</v>
      </c>
      <c r="X6" s="12">
        <v>11.409090909090908</v>
      </c>
      <c r="Y6" s="12">
        <v>21.727272727272727</v>
      </c>
      <c r="Z6" s="12">
        <v>17.90909090909091</v>
      </c>
      <c r="AA6" s="12">
        <v>771.13636363636363</v>
      </c>
      <c r="AB6" s="12">
        <v>737.68181818181813</v>
      </c>
      <c r="AC6" s="12">
        <v>489.86363636363637</v>
      </c>
      <c r="AD6" s="12">
        <v>444.54545454545456</v>
      </c>
      <c r="AE6" s="12">
        <v>161.59090909090909</v>
      </c>
      <c r="AF6" s="12">
        <v>108.45454545454545</v>
      </c>
      <c r="AG6" s="12">
        <v>42.18181818181818</v>
      </c>
      <c r="AH6" s="12">
        <v>36.954545454545453</v>
      </c>
      <c r="AI6" s="12">
        <v>34.909090909090907</v>
      </c>
      <c r="AJ6" s="12">
        <v>7.9090909090909092</v>
      </c>
      <c r="AK6" s="12">
        <v>8.3636363636363633</v>
      </c>
      <c r="AL6" s="12">
        <v>18.136363636363637</v>
      </c>
      <c r="AM6" s="12">
        <v>5.1363636363636367</v>
      </c>
      <c r="AN6" s="12">
        <v>13.636363636363637</v>
      </c>
      <c r="AO6" s="12">
        <v>7.4545454545454541</v>
      </c>
      <c r="AP6" s="12">
        <v>11</v>
      </c>
      <c r="AQ6" s="12">
        <v>110.13636363636364</v>
      </c>
      <c r="AR6" s="12">
        <v>35.5</v>
      </c>
      <c r="AS6" s="13">
        <v>4614.818181818182</v>
      </c>
      <c r="AT6" s="14"/>
      <c r="AW6" s="12"/>
    </row>
    <row r="7" spans="1:56">
      <c r="A7" s="1" t="s">
        <v>6</v>
      </c>
      <c r="B7" s="12">
        <v>419.09090909090907</v>
      </c>
      <c r="C7" s="12">
        <v>949.63636363636363</v>
      </c>
      <c r="D7" s="12">
        <v>695.5</v>
      </c>
      <c r="E7" s="12">
        <v>201.36363636363637</v>
      </c>
      <c r="F7" s="12">
        <v>34.18181818181818</v>
      </c>
      <c r="G7" s="12">
        <v>373.5</v>
      </c>
      <c r="H7" s="12">
        <v>472.22727272727275</v>
      </c>
      <c r="I7" s="12">
        <v>533.68181818181813</v>
      </c>
      <c r="J7" s="12">
        <v>577.9545454545455</v>
      </c>
      <c r="K7" s="12">
        <v>262.59090909090907</v>
      </c>
      <c r="L7" s="12">
        <v>301.68181818181819</v>
      </c>
      <c r="M7" s="12">
        <v>290.86363636363637</v>
      </c>
      <c r="N7" s="12">
        <v>180.5</v>
      </c>
      <c r="O7" s="12">
        <v>147.68181818181819</v>
      </c>
      <c r="P7" s="12">
        <v>147.54545454545453</v>
      </c>
      <c r="Q7" s="12">
        <v>98.590909090909093</v>
      </c>
      <c r="R7" s="12">
        <v>152</v>
      </c>
      <c r="S7" s="12">
        <v>327.18181818181819</v>
      </c>
      <c r="T7" s="12">
        <v>148.36363636363637</v>
      </c>
      <c r="U7" s="12">
        <v>159.77272727272728</v>
      </c>
      <c r="V7" s="12">
        <v>151.45454545454547</v>
      </c>
      <c r="W7" s="12">
        <v>95.86363636363636</v>
      </c>
      <c r="X7" s="12">
        <v>64.545454545454547</v>
      </c>
      <c r="Y7" s="12">
        <v>62.31818181818182</v>
      </c>
      <c r="Z7" s="12">
        <v>109</v>
      </c>
      <c r="AA7" s="12">
        <v>1243.0454545454545</v>
      </c>
      <c r="AB7" s="12">
        <v>1053.6818181818182</v>
      </c>
      <c r="AC7" s="12">
        <v>1248.7727272727273</v>
      </c>
      <c r="AD7" s="12">
        <v>832.77272727272725</v>
      </c>
      <c r="AE7" s="12">
        <v>402.77272727272725</v>
      </c>
      <c r="AF7" s="12">
        <v>341.27272727272725</v>
      </c>
      <c r="AG7" s="12">
        <v>153.04545454545453</v>
      </c>
      <c r="AH7" s="12">
        <v>125.27272727272727</v>
      </c>
      <c r="AI7" s="12">
        <v>146.5</v>
      </c>
      <c r="AJ7" s="12">
        <v>38.545454545454547</v>
      </c>
      <c r="AK7" s="12">
        <v>62.81818181818182</v>
      </c>
      <c r="AL7" s="12">
        <v>161.04545454545453</v>
      </c>
      <c r="AM7" s="12">
        <v>53.68181818181818</v>
      </c>
      <c r="AN7" s="12">
        <v>105.86363636363636</v>
      </c>
      <c r="AO7" s="12">
        <v>31.954545454545453</v>
      </c>
      <c r="AP7" s="12">
        <v>42.727272727272727</v>
      </c>
      <c r="AQ7" s="12">
        <v>260.90909090909093</v>
      </c>
      <c r="AR7" s="12">
        <v>177.27272727272728</v>
      </c>
      <c r="AS7" s="13">
        <v>13506.636363636364</v>
      </c>
      <c r="AT7" s="14"/>
      <c r="AW7" s="12"/>
    </row>
    <row r="8" spans="1:56">
      <c r="A8" s="1" t="s">
        <v>7</v>
      </c>
      <c r="B8" s="12">
        <v>110.5</v>
      </c>
      <c r="C8" s="12">
        <v>138.5</v>
      </c>
      <c r="D8" s="12">
        <v>79.772727272727266</v>
      </c>
      <c r="E8" s="12">
        <v>59.81818181818182</v>
      </c>
      <c r="F8" s="12">
        <v>323.13636363636363</v>
      </c>
      <c r="G8" s="12">
        <v>15.818181818181818</v>
      </c>
      <c r="H8" s="12">
        <v>101.45454545454545</v>
      </c>
      <c r="I8" s="12">
        <v>236.45454545454547</v>
      </c>
      <c r="J8" s="12">
        <v>251.72727272727272</v>
      </c>
      <c r="K8" s="12">
        <v>77.36363636363636</v>
      </c>
      <c r="L8" s="12">
        <v>113.59090909090909</v>
      </c>
      <c r="M8" s="12">
        <v>121.77272727272727</v>
      </c>
      <c r="N8" s="12">
        <v>41.5</v>
      </c>
      <c r="O8" s="12">
        <v>41.81818181818182</v>
      </c>
      <c r="P8" s="12">
        <v>41.5</v>
      </c>
      <c r="Q8" s="12">
        <v>27</v>
      </c>
      <c r="R8" s="12">
        <v>36.272727272727273</v>
      </c>
      <c r="S8" s="12">
        <v>66.909090909090907</v>
      </c>
      <c r="T8" s="12">
        <v>29.454545454545453</v>
      </c>
      <c r="U8" s="12">
        <v>22.545454545454547</v>
      </c>
      <c r="V8" s="12">
        <v>33.68181818181818</v>
      </c>
      <c r="W8" s="12">
        <v>10.954545454545455</v>
      </c>
      <c r="X8" s="12">
        <v>10.363636363636363</v>
      </c>
      <c r="Y8" s="12">
        <v>16.363636363636363</v>
      </c>
      <c r="Z8" s="12">
        <v>41.636363636363633</v>
      </c>
      <c r="AA8" s="12">
        <v>686.72727272727275</v>
      </c>
      <c r="AB8" s="12">
        <v>707</v>
      </c>
      <c r="AC8" s="12">
        <v>492.72727272727275</v>
      </c>
      <c r="AD8" s="12">
        <v>477.59090909090907</v>
      </c>
      <c r="AE8" s="12">
        <v>241.31818181818181</v>
      </c>
      <c r="AF8" s="12">
        <v>138.27272727272728</v>
      </c>
      <c r="AG8" s="12">
        <v>45.68181818181818</v>
      </c>
      <c r="AH8" s="12">
        <v>50.090909090909093</v>
      </c>
      <c r="AI8" s="12">
        <v>49.31818181818182</v>
      </c>
      <c r="AJ8" s="12">
        <v>9.545454545454545</v>
      </c>
      <c r="AK8" s="12">
        <v>12.409090909090908</v>
      </c>
      <c r="AL8" s="12">
        <v>24.045454545454547</v>
      </c>
      <c r="AM8" s="12">
        <v>9.1818181818181817</v>
      </c>
      <c r="AN8" s="12">
        <v>32.363636363636367</v>
      </c>
      <c r="AO8" s="12">
        <v>7.0909090909090908</v>
      </c>
      <c r="AP8" s="12">
        <v>14.409090909090908</v>
      </c>
      <c r="AQ8" s="12">
        <v>69.590909090909093</v>
      </c>
      <c r="AR8" s="12">
        <v>33.727272727272727</v>
      </c>
      <c r="AS8" s="13">
        <v>5163</v>
      </c>
      <c r="AT8" s="14"/>
      <c r="AW8" s="15"/>
    </row>
    <row r="9" spans="1:56">
      <c r="A9" s="1" t="s">
        <v>8</v>
      </c>
      <c r="B9" s="12">
        <v>165.27272727272728</v>
      </c>
      <c r="C9" s="12">
        <v>300.22727272727275</v>
      </c>
      <c r="D9" s="12">
        <v>126.63636363636364</v>
      </c>
      <c r="E9" s="12">
        <v>95.409090909090907</v>
      </c>
      <c r="F9" s="12">
        <v>424.95454545454544</v>
      </c>
      <c r="G9" s="12">
        <v>109.13636363636364</v>
      </c>
      <c r="H9" s="12">
        <v>17.5</v>
      </c>
      <c r="I9" s="12">
        <v>186.04545454545453</v>
      </c>
      <c r="J9" s="12">
        <v>243.22727272727272</v>
      </c>
      <c r="K9" s="12">
        <v>91.818181818181813</v>
      </c>
      <c r="L9" s="12">
        <v>188.13636363636363</v>
      </c>
      <c r="M9" s="12">
        <v>228.22727272727272</v>
      </c>
      <c r="N9" s="12">
        <v>116</v>
      </c>
      <c r="O9" s="12">
        <v>129.72727272727272</v>
      </c>
      <c r="P9" s="12">
        <v>121.40909090909091</v>
      </c>
      <c r="Q9" s="12">
        <v>67.5</v>
      </c>
      <c r="R9" s="12">
        <v>85.954545454545453</v>
      </c>
      <c r="S9" s="12">
        <v>155.68181818181819</v>
      </c>
      <c r="T9" s="12">
        <v>141</v>
      </c>
      <c r="U9" s="12">
        <v>127.72727272727273</v>
      </c>
      <c r="V9" s="12">
        <v>143.13636363636363</v>
      </c>
      <c r="W9" s="12">
        <v>55.636363636363633</v>
      </c>
      <c r="X9" s="12">
        <v>43.863636363636367</v>
      </c>
      <c r="Y9" s="12">
        <v>70.454545454545453</v>
      </c>
      <c r="Z9" s="12">
        <v>72.63636363636364</v>
      </c>
      <c r="AA9" s="12">
        <v>1079.2272727272727</v>
      </c>
      <c r="AB9" s="12">
        <v>1130.1363636363637</v>
      </c>
      <c r="AC9" s="12">
        <v>990.4545454545455</v>
      </c>
      <c r="AD9" s="12">
        <v>881.18181818181813</v>
      </c>
      <c r="AE9" s="12">
        <v>400.95454545454544</v>
      </c>
      <c r="AF9" s="12">
        <v>269.45454545454544</v>
      </c>
      <c r="AG9" s="12">
        <v>94.181818181818187</v>
      </c>
      <c r="AH9" s="12">
        <v>105.13636363636364</v>
      </c>
      <c r="AI9" s="12">
        <v>94.181818181818187</v>
      </c>
      <c r="AJ9" s="12">
        <v>32.454545454545453</v>
      </c>
      <c r="AK9" s="12">
        <v>30.454545454545453</v>
      </c>
      <c r="AL9" s="12">
        <v>64.181818181818187</v>
      </c>
      <c r="AM9" s="12">
        <v>46.136363636363633</v>
      </c>
      <c r="AN9" s="12">
        <v>206.68181818181819</v>
      </c>
      <c r="AO9" s="12">
        <v>27.40909090909091</v>
      </c>
      <c r="AP9" s="12">
        <v>39.5</v>
      </c>
      <c r="AQ9" s="12">
        <v>134.72727272727272</v>
      </c>
      <c r="AR9" s="12">
        <v>71.63636363636364</v>
      </c>
      <c r="AS9" s="13">
        <v>9234.9090909090901</v>
      </c>
      <c r="AT9" s="14"/>
      <c r="AW9" s="15"/>
    </row>
    <row r="10" spans="1:56">
      <c r="A10" s="1">
        <v>19</v>
      </c>
      <c r="B10" s="12">
        <v>155.90909090909091</v>
      </c>
      <c r="C10" s="12">
        <v>479.36363636363637</v>
      </c>
      <c r="D10" s="12">
        <v>231.77272727272728</v>
      </c>
      <c r="E10" s="12">
        <v>207.27272727272728</v>
      </c>
      <c r="F10" s="12">
        <v>494.95454545454544</v>
      </c>
      <c r="G10" s="12">
        <v>237.54545454545453</v>
      </c>
      <c r="H10" s="12">
        <v>169.31818181818181</v>
      </c>
      <c r="I10" s="12">
        <v>18.818181818181817</v>
      </c>
      <c r="J10" s="12">
        <v>52.772727272727273</v>
      </c>
      <c r="K10" s="12">
        <v>51.136363636363633</v>
      </c>
      <c r="L10" s="12">
        <v>166.36363636363637</v>
      </c>
      <c r="M10" s="12">
        <v>213.90909090909091</v>
      </c>
      <c r="N10" s="12">
        <v>209.31818181818181</v>
      </c>
      <c r="O10" s="12">
        <v>214.45454545454547</v>
      </c>
      <c r="P10" s="12">
        <v>195.27272727272728</v>
      </c>
      <c r="Q10" s="12">
        <v>145</v>
      </c>
      <c r="R10" s="12">
        <v>186.27272727272728</v>
      </c>
      <c r="S10" s="12">
        <v>358.72727272727275</v>
      </c>
      <c r="T10" s="12">
        <v>273.95454545454544</v>
      </c>
      <c r="U10" s="12">
        <v>325.22727272727275</v>
      </c>
      <c r="V10" s="12">
        <v>265.04545454545456</v>
      </c>
      <c r="W10" s="12">
        <v>147.86363636363637</v>
      </c>
      <c r="X10" s="12">
        <v>98.36363636363636</v>
      </c>
      <c r="Y10" s="12">
        <v>160</v>
      </c>
      <c r="Z10" s="12">
        <v>76.227272727272734</v>
      </c>
      <c r="AA10" s="12">
        <v>1054.0454545454545</v>
      </c>
      <c r="AB10" s="12">
        <v>1089.3181818181818</v>
      </c>
      <c r="AC10" s="12">
        <v>839.63636363636363</v>
      </c>
      <c r="AD10" s="12">
        <v>840.18181818181813</v>
      </c>
      <c r="AE10" s="12">
        <v>383.31818181818181</v>
      </c>
      <c r="AF10" s="12">
        <v>302.36363636363637</v>
      </c>
      <c r="AG10" s="12">
        <v>150.90909090909091</v>
      </c>
      <c r="AH10" s="12">
        <v>127.45454545454545</v>
      </c>
      <c r="AI10" s="12">
        <v>147.04545454545453</v>
      </c>
      <c r="AJ10" s="12">
        <v>63.68181818181818</v>
      </c>
      <c r="AK10" s="12">
        <v>71.181818181818187</v>
      </c>
      <c r="AL10" s="12">
        <v>175.59090909090909</v>
      </c>
      <c r="AM10" s="12">
        <v>169.90909090909091</v>
      </c>
      <c r="AN10" s="12">
        <v>239.63636363636363</v>
      </c>
      <c r="AO10" s="12">
        <v>65.86363636363636</v>
      </c>
      <c r="AP10" s="12">
        <v>47.136363636363633</v>
      </c>
      <c r="AQ10" s="12">
        <v>76.86363636363636</v>
      </c>
      <c r="AR10" s="12">
        <v>103.45454545454545</v>
      </c>
      <c r="AS10" s="13">
        <v>11168.181818181818</v>
      </c>
      <c r="AT10" s="14"/>
      <c r="AV10" s="17"/>
      <c r="AW10" s="15"/>
      <c r="BC10" s="11"/>
    </row>
    <row r="11" spans="1:56">
      <c r="A11" s="1">
        <v>12</v>
      </c>
      <c r="B11" s="12">
        <v>204.59090909090909</v>
      </c>
      <c r="C11" s="12">
        <v>603.40909090909088</v>
      </c>
      <c r="D11" s="12">
        <v>276.72727272727275</v>
      </c>
      <c r="E11" s="12">
        <v>254.90909090909091</v>
      </c>
      <c r="F11" s="12">
        <v>517.59090909090912</v>
      </c>
      <c r="G11" s="12">
        <v>247.72727272727272</v>
      </c>
      <c r="H11" s="12">
        <v>230.54545454545453</v>
      </c>
      <c r="I11" s="12">
        <v>47.727272727272727</v>
      </c>
      <c r="J11" s="12">
        <v>25.318181818181817</v>
      </c>
      <c r="K11" s="12">
        <v>50.68181818181818</v>
      </c>
      <c r="L11" s="12">
        <v>221.77272727272728</v>
      </c>
      <c r="M11" s="12">
        <v>367.59090909090907</v>
      </c>
      <c r="N11" s="12">
        <v>315.31818181818181</v>
      </c>
      <c r="O11" s="12">
        <v>335.22727272727275</v>
      </c>
      <c r="P11" s="12">
        <v>317.59090909090907</v>
      </c>
      <c r="Q11" s="12">
        <v>187</v>
      </c>
      <c r="R11" s="12">
        <v>232.36363636363637</v>
      </c>
      <c r="S11" s="12">
        <v>364.68181818181819</v>
      </c>
      <c r="T11" s="12">
        <v>291.36363636363637</v>
      </c>
      <c r="U11" s="12">
        <v>309</v>
      </c>
      <c r="V11" s="12">
        <v>264</v>
      </c>
      <c r="W11" s="12">
        <v>159.45454545454547</v>
      </c>
      <c r="X11" s="12">
        <v>108.40909090909091</v>
      </c>
      <c r="Y11" s="12">
        <v>178.04545454545453</v>
      </c>
      <c r="Z11" s="12">
        <v>106.04545454545455</v>
      </c>
      <c r="AA11" s="12">
        <v>1129.8636363636363</v>
      </c>
      <c r="AB11" s="12">
        <v>1106.2727272727273</v>
      </c>
      <c r="AC11" s="12">
        <v>1023.6818181818181</v>
      </c>
      <c r="AD11" s="12">
        <v>900.18181818181813</v>
      </c>
      <c r="AE11" s="12">
        <v>317.18181818181819</v>
      </c>
      <c r="AF11" s="12">
        <v>301.40909090909093</v>
      </c>
      <c r="AG11" s="12">
        <v>176.13636363636363</v>
      </c>
      <c r="AH11" s="12">
        <v>187.90909090909091</v>
      </c>
      <c r="AI11" s="12">
        <v>175.04545454545453</v>
      </c>
      <c r="AJ11" s="12">
        <v>109.86363636363636</v>
      </c>
      <c r="AK11" s="12">
        <v>109</v>
      </c>
      <c r="AL11" s="12">
        <v>239.68181818181819</v>
      </c>
      <c r="AM11" s="12">
        <v>157.95454545454547</v>
      </c>
      <c r="AN11" s="12">
        <v>302.13636363636363</v>
      </c>
      <c r="AO11" s="12">
        <v>75.86363636363636</v>
      </c>
      <c r="AP11" s="12">
        <v>85.090909090909093</v>
      </c>
      <c r="AQ11" s="12">
        <v>135.36363636363637</v>
      </c>
      <c r="AR11" s="12">
        <v>137.45454545454547</v>
      </c>
      <c r="AS11" s="13">
        <v>12996.772727272726</v>
      </c>
      <c r="AT11" s="14"/>
      <c r="AV11" s="18"/>
      <c r="AW11" s="15" t="s">
        <v>43</v>
      </c>
      <c r="AX11" s="15" t="s">
        <v>44</v>
      </c>
      <c r="AY11" s="15" t="s">
        <v>45</v>
      </c>
      <c r="AZ11" s="15" t="s">
        <v>46</v>
      </c>
      <c r="BA11" s="15" t="s">
        <v>47</v>
      </c>
      <c r="BB11" s="15" t="s">
        <v>48</v>
      </c>
      <c r="BC11" s="14" t="s">
        <v>57</v>
      </c>
      <c r="BD11" s="15" t="s">
        <v>37</v>
      </c>
    </row>
    <row r="12" spans="1:56">
      <c r="A12" s="1" t="s">
        <v>9</v>
      </c>
      <c r="B12" s="12">
        <v>48.863636363636367</v>
      </c>
      <c r="C12" s="12">
        <v>124.63636363636364</v>
      </c>
      <c r="D12" s="12">
        <v>72</v>
      </c>
      <c r="E12" s="12">
        <v>65.227272727272734</v>
      </c>
      <c r="F12" s="12">
        <v>242.77272727272728</v>
      </c>
      <c r="G12" s="12">
        <v>81.954545454545453</v>
      </c>
      <c r="H12" s="12">
        <v>87.318181818181813</v>
      </c>
      <c r="I12" s="12">
        <v>47.18181818181818</v>
      </c>
      <c r="J12" s="12">
        <v>52.772727272727273</v>
      </c>
      <c r="K12" s="12">
        <v>13.545454545454545</v>
      </c>
      <c r="L12" s="12">
        <v>168.45454545454547</v>
      </c>
      <c r="M12" s="12">
        <v>286.36363636363637</v>
      </c>
      <c r="N12" s="12">
        <v>258.45454545454544</v>
      </c>
      <c r="O12" s="12">
        <v>248.04545454545453</v>
      </c>
      <c r="P12" s="12">
        <v>168.36363636363637</v>
      </c>
      <c r="Q12" s="12">
        <v>108.86363636363636</v>
      </c>
      <c r="R12" s="12">
        <v>120.40909090909091</v>
      </c>
      <c r="S12" s="12">
        <v>179.95454545454547</v>
      </c>
      <c r="T12" s="12">
        <v>40.045454545454547</v>
      </c>
      <c r="U12" s="12">
        <v>32.409090909090907</v>
      </c>
      <c r="V12" s="12">
        <v>35.863636363636367</v>
      </c>
      <c r="W12" s="12">
        <v>13.5</v>
      </c>
      <c r="X12" s="12">
        <v>11.863636363636363</v>
      </c>
      <c r="Y12" s="12">
        <v>35.454545454545453</v>
      </c>
      <c r="Z12" s="12">
        <v>54.5</v>
      </c>
      <c r="AA12" s="12">
        <v>788.5454545454545</v>
      </c>
      <c r="AB12" s="12">
        <v>805.09090909090912</v>
      </c>
      <c r="AC12" s="12">
        <v>692.77272727272725</v>
      </c>
      <c r="AD12" s="12">
        <v>540.36363636363637</v>
      </c>
      <c r="AE12" s="12">
        <v>224.77272727272728</v>
      </c>
      <c r="AF12" s="12">
        <v>137.5</v>
      </c>
      <c r="AG12" s="12">
        <v>67.909090909090907</v>
      </c>
      <c r="AH12" s="12">
        <v>105</v>
      </c>
      <c r="AI12" s="12">
        <v>93.545454545454547</v>
      </c>
      <c r="AJ12" s="12">
        <v>8.6818181818181817</v>
      </c>
      <c r="AK12" s="12">
        <v>109.09090909090909</v>
      </c>
      <c r="AL12" s="12">
        <v>175.36363636363637</v>
      </c>
      <c r="AM12" s="12">
        <v>13.045454545454545</v>
      </c>
      <c r="AN12" s="12">
        <v>52.727272727272727</v>
      </c>
      <c r="AO12" s="12">
        <v>12.454545454545455</v>
      </c>
      <c r="AP12" s="12">
        <v>15.454545454545455</v>
      </c>
      <c r="AQ12" s="12">
        <v>33.545454545454547</v>
      </c>
      <c r="AR12" s="12">
        <v>20.40909090909091</v>
      </c>
      <c r="AS12" s="13">
        <v>6570.772727272727</v>
      </c>
      <c r="AT12" s="14"/>
      <c r="AV12" s="17" t="s">
        <v>43</v>
      </c>
      <c r="AW12" s="22">
        <f>SUM(AA28:AD31)</f>
        <v>5145.0000000000009</v>
      </c>
      <c r="AX12" s="22">
        <f>SUM(Z28:Z31,H28:K31)</f>
        <v>19257.318181818184</v>
      </c>
      <c r="AY12" s="22">
        <f>SUM(AE28:AJ31)</f>
        <v>32317.318181818177</v>
      </c>
      <c r="AZ12" s="22">
        <f>SUM(B28:G31)</f>
        <v>15659.409090909092</v>
      </c>
      <c r="BA12" s="22">
        <f>SUM(AM28:AN31,T28:Y31)</f>
        <v>22151.454545454551</v>
      </c>
      <c r="BB12" s="22">
        <f>SUM(AK28:AL31,L28:S31)</f>
        <v>25324.95454545454</v>
      </c>
      <c r="BC12" s="23">
        <f>SUM(AO28:AR31)</f>
        <v>11497.818181818184</v>
      </c>
      <c r="BD12" s="22">
        <f t="shared" ref="BD12:BD19" si="0">SUM(AW12:BC12)</f>
        <v>131353.27272727274</v>
      </c>
    </row>
    <row r="13" spans="1:56">
      <c r="A13" s="1" t="s">
        <v>10</v>
      </c>
      <c r="B13" s="12">
        <v>107.77272727272727</v>
      </c>
      <c r="C13" s="12">
        <v>156.5</v>
      </c>
      <c r="D13" s="12">
        <v>68.36363636363636</v>
      </c>
      <c r="E13" s="12">
        <v>81.409090909090907</v>
      </c>
      <c r="F13" s="12">
        <v>305.54545454545456</v>
      </c>
      <c r="G13" s="12">
        <v>119.95454545454545</v>
      </c>
      <c r="H13" s="12">
        <v>196.09090909090909</v>
      </c>
      <c r="I13" s="12">
        <v>182</v>
      </c>
      <c r="J13" s="12">
        <v>252.72727272727272</v>
      </c>
      <c r="K13" s="12">
        <v>169</v>
      </c>
      <c r="L13" s="12">
        <v>19.09090909090909</v>
      </c>
      <c r="M13" s="12">
        <v>344.77272727272725</v>
      </c>
      <c r="N13" s="12">
        <v>244.90909090909091</v>
      </c>
      <c r="O13" s="12">
        <v>288.72727272727275</v>
      </c>
      <c r="P13" s="12">
        <v>252.90909090909091</v>
      </c>
      <c r="Q13" s="12">
        <v>107.59090909090909</v>
      </c>
      <c r="R13" s="12">
        <v>89.590909090909093</v>
      </c>
      <c r="S13" s="12">
        <v>159.54545454545453</v>
      </c>
      <c r="T13" s="12">
        <v>55.590909090909093</v>
      </c>
      <c r="U13" s="12">
        <v>35.81818181818182</v>
      </c>
      <c r="V13" s="12">
        <v>52.045454545454547</v>
      </c>
      <c r="W13" s="12">
        <v>22.40909090909091</v>
      </c>
      <c r="X13" s="12">
        <v>31.136363636363637</v>
      </c>
      <c r="Y13" s="12">
        <v>52.18181818181818</v>
      </c>
      <c r="Z13" s="12">
        <v>127.77272727272727</v>
      </c>
      <c r="AA13" s="12">
        <v>860.68181818181813</v>
      </c>
      <c r="AB13" s="12">
        <v>881.40909090909088</v>
      </c>
      <c r="AC13" s="12">
        <v>918.13636363636363</v>
      </c>
      <c r="AD13" s="12">
        <v>750.5</v>
      </c>
      <c r="AE13" s="12">
        <v>283.36363636363637</v>
      </c>
      <c r="AF13" s="12">
        <v>230.40909090909091</v>
      </c>
      <c r="AG13" s="12">
        <v>63.409090909090907</v>
      </c>
      <c r="AH13" s="12">
        <v>117.04545454545455</v>
      </c>
      <c r="AI13" s="12">
        <v>104.18181818181819</v>
      </c>
      <c r="AJ13" s="12">
        <v>15.636363636363637</v>
      </c>
      <c r="AK13" s="12">
        <v>66.454545454545453</v>
      </c>
      <c r="AL13" s="12">
        <v>127.59090909090909</v>
      </c>
      <c r="AM13" s="12">
        <v>13.454545454545455</v>
      </c>
      <c r="AN13" s="12">
        <v>67.86363636363636</v>
      </c>
      <c r="AO13" s="12">
        <v>11.5</v>
      </c>
      <c r="AP13" s="12">
        <v>34.772727272727273</v>
      </c>
      <c r="AQ13" s="12">
        <v>66.86363636363636</v>
      </c>
      <c r="AR13" s="12">
        <v>28.318181818181817</v>
      </c>
      <c r="AS13" s="13">
        <v>8223.9545454545441</v>
      </c>
      <c r="AT13" s="14"/>
      <c r="AV13" s="17" t="s">
        <v>44</v>
      </c>
      <c r="AW13" s="22">
        <f>SUM(AA27:AD27,AA9:AD12)</f>
        <v>19185.409090909092</v>
      </c>
      <c r="AX13" s="22">
        <f>SUM(Z27,Z9:Z12,H9:K12,H27:K27)</f>
        <v>2009.3636363636363</v>
      </c>
      <c r="AY13" s="22">
        <f>SUM(AE9:AJ12,AE27:AJ27)</f>
        <v>4699.772727272727</v>
      </c>
      <c r="AZ13" s="22">
        <f>SUM(B9:G12,B27:G27)</f>
        <v>6012.545454545455</v>
      </c>
      <c r="BA13" s="22">
        <f>SUM(T9:Y12,AM9:AN12,T27:Y27,AM27:AN27)</f>
        <v>4660.7272727272739</v>
      </c>
      <c r="BB13" s="22">
        <f>SUM(L9:S12,AK9:AL12,L27:S27,AK27:AL27)</f>
        <v>8099.5909090909054</v>
      </c>
      <c r="BC13" s="23">
        <f>SUM(AO9:AR12,AO27:AR27)</f>
        <v>1216.5909090909095</v>
      </c>
      <c r="BD13" s="22">
        <f t="shared" si="0"/>
        <v>45884</v>
      </c>
    </row>
    <row r="14" spans="1:56">
      <c r="A14" s="1" t="s">
        <v>11</v>
      </c>
      <c r="B14" s="12">
        <v>105</v>
      </c>
      <c r="C14" s="12">
        <v>218.86363636363637</v>
      </c>
      <c r="D14" s="12">
        <v>90.954545454545453</v>
      </c>
      <c r="E14" s="12">
        <v>94.090909090909093</v>
      </c>
      <c r="F14" s="12">
        <v>284.13636363636363</v>
      </c>
      <c r="G14" s="12">
        <v>124.86363636363636</v>
      </c>
      <c r="H14" s="12">
        <v>240.36363636363637</v>
      </c>
      <c r="I14" s="12">
        <v>252.54545454545453</v>
      </c>
      <c r="J14" s="12">
        <v>385.86363636363637</v>
      </c>
      <c r="K14" s="12">
        <v>275.09090909090907</v>
      </c>
      <c r="L14" s="12">
        <v>339.45454545454544</v>
      </c>
      <c r="M14" s="12">
        <v>20.136363636363637</v>
      </c>
      <c r="N14" s="12">
        <v>229.36363636363637</v>
      </c>
      <c r="O14" s="12">
        <v>295.22727272727275</v>
      </c>
      <c r="P14" s="12">
        <v>252.13636363636363</v>
      </c>
      <c r="Q14" s="12">
        <v>137.90909090909091</v>
      </c>
      <c r="R14" s="12">
        <v>164.59090909090909</v>
      </c>
      <c r="S14" s="12">
        <v>328.45454545454544</v>
      </c>
      <c r="T14" s="12">
        <v>114.13636363636364</v>
      </c>
      <c r="U14" s="12">
        <v>103.72727272727273</v>
      </c>
      <c r="V14" s="12">
        <v>120.22727272727273</v>
      </c>
      <c r="W14" s="12">
        <v>62.227272727272727</v>
      </c>
      <c r="X14" s="12">
        <v>39</v>
      </c>
      <c r="Y14" s="12">
        <v>77.818181818181813</v>
      </c>
      <c r="Z14" s="12">
        <v>112.04545454545455</v>
      </c>
      <c r="AA14" s="12">
        <v>684.27272727272725</v>
      </c>
      <c r="AB14" s="12">
        <v>553.36363636363637</v>
      </c>
      <c r="AC14" s="12">
        <v>643.59090909090912</v>
      </c>
      <c r="AD14" s="12">
        <v>487.13636363636363</v>
      </c>
      <c r="AE14" s="12">
        <v>143.59090909090909</v>
      </c>
      <c r="AF14" s="12">
        <v>139.72727272727272</v>
      </c>
      <c r="AG14" s="12">
        <v>65.409090909090907</v>
      </c>
      <c r="AH14" s="12">
        <v>79.272727272727266</v>
      </c>
      <c r="AI14" s="12">
        <v>97.181818181818187</v>
      </c>
      <c r="AJ14" s="12">
        <v>17.181818181818183</v>
      </c>
      <c r="AK14" s="12">
        <v>123.95454545454545</v>
      </c>
      <c r="AL14" s="12">
        <v>430.81818181818181</v>
      </c>
      <c r="AM14" s="12">
        <v>56.954545454545453</v>
      </c>
      <c r="AN14" s="12">
        <v>150</v>
      </c>
      <c r="AO14" s="12">
        <v>23</v>
      </c>
      <c r="AP14" s="12">
        <v>29.863636363636363</v>
      </c>
      <c r="AQ14" s="12">
        <v>64.772727272727266</v>
      </c>
      <c r="AR14" s="12">
        <v>37.31818181818182</v>
      </c>
      <c r="AS14" s="13">
        <v>8459.2727272727279</v>
      </c>
      <c r="AT14" s="14"/>
      <c r="AV14" s="17" t="s">
        <v>45</v>
      </c>
      <c r="AW14" s="22">
        <f>SUM(AA32:AD37)</f>
        <v>31196.81818181818</v>
      </c>
      <c r="AX14" s="22">
        <f>SUM(H32:K37,Z32:Z37)</f>
        <v>4537.863636363636</v>
      </c>
      <c r="AY14" s="22">
        <f>SUM(AE32:AJ37)</f>
        <v>8005.8636363636379</v>
      </c>
      <c r="AZ14" s="22">
        <f>SUM(B32:G37)</f>
        <v>3432.2272727272725</v>
      </c>
      <c r="BA14" s="22">
        <f>SUM(T32:Y37,AM32:AN37)</f>
        <v>2422.954545454546</v>
      </c>
      <c r="BB14" s="22">
        <f>SUM(L32:S37,AK32:AL37)</f>
        <v>3440.3636363636365</v>
      </c>
      <c r="BC14" s="23">
        <f>SUM(AO32:AR37)</f>
        <v>3356.0000000000005</v>
      </c>
      <c r="BD14" s="22">
        <f t="shared" si="0"/>
        <v>56392.090909090912</v>
      </c>
    </row>
    <row r="15" spans="1:56">
      <c r="A15" s="1" t="s">
        <v>12</v>
      </c>
      <c r="B15" s="12">
        <v>47.545454545454547</v>
      </c>
      <c r="C15" s="12">
        <v>71.318181818181813</v>
      </c>
      <c r="D15" s="12">
        <v>27.954545454545453</v>
      </c>
      <c r="E15" s="12">
        <v>26.227272727272727</v>
      </c>
      <c r="F15" s="12">
        <v>176</v>
      </c>
      <c r="G15" s="12">
        <v>41.409090909090907</v>
      </c>
      <c r="H15" s="12">
        <v>127.59090909090909</v>
      </c>
      <c r="I15" s="12">
        <v>222.54545454545453</v>
      </c>
      <c r="J15" s="12">
        <v>335.22727272727275</v>
      </c>
      <c r="K15" s="12">
        <v>255.95454545454547</v>
      </c>
      <c r="L15" s="12">
        <v>252.27272727272728</v>
      </c>
      <c r="M15" s="12">
        <v>233.36363636363637</v>
      </c>
      <c r="N15" s="12">
        <v>13.363636363636363</v>
      </c>
      <c r="O15" s="12">
        <v>135.63636363636363</v>
      </c>
      <c r="P15" s="12">
        <v>175.68181818181819</v>
      </c>
      <c r="Q15" s="12">
        <v>77.63636363636364</v>
      </c>
      <c r="R15" s="12">
        <v>78.86363636363636</v>
      </c>
      <c r="S15" s="12">
        <v>127.13636363636364</v>
      </c>
      <c r="T15" s="12">
        <v>42.31818181818182</v>
      </c>
      <c r="U15" s="12">
        <v>21.772727272727273</v>
      </c>
      <c r="V15" s="12">
        <v>27.272727272727273</v>
      </c>
      <c r="W15" s="12">
        <v>11.409090909090908</v>
      </c>
      <c r="X15" s="12">
        <v>7.5</v>
      </c>
      <c r="Y15" s="12">
        <v>23.136363636363637</v>
      </c>
      <c r="Z15" s="12">
        <v>39.454545454545453</v>
      </c>
      <c r="AA15" s="12">
        <v>698.27272727272725</v>
      </c>
      <c r="AB15" s="12">
        <v>666.13636363636363</v>
      </c>
      <c r="AC15" s="12">
        <v>546.77272727272725</v>
      </c>
      <c r="AD15" s="12">
        <v>451.18181818181819</v>
      </c>
      <c r="AE15" s="12">
        <v>110.36363636363636</v>
      </c>
      <c r="AF15" s="12">
        <v>86.318181818181813</v>
      </c>
      <c r="AG15" s="12">
        <v>42.590909090909093</v>
      </c>
      <c r="AH15" s="12">
        <v>60.590909090909093</v>
      </c>
      <c r="AI15" s="12">
        <v>62.227272727272727</v>
      </c>
      <c r="AJ15" s="12">
        <v>9.8636363636363633</v>
      </c>
      <c r="AK15" s="12">
        <v>52.227272727272727</v>
      </c>
      <c r="AL15" s="12">
        <v>94.590909090909093</v>
      </c>
      <c r="AM15" s="12">
        <v>11.181818181818182</v>
      </c>
      <c r="AN15" s="12">
        <v>45.045454545454547</v>
      </c>
      <c r="AO15" s="12">
        <v>10.454545454545455</v>
      </c>
      <c r="AP15" s="12">
        <v>13.045454545454545</v>
      </c>
      <c r="AQ15" s="12">
        <v>42.772727272727273</v>
      </c>
      <c r="AR15" s="12">
        <v>20.90909090909091</v>
      </c>
      <c r="AS15" s="13">
        <v>5666.454545454546</v>
      </c>
      <c r="AT15" s="14"/>
      <c r="AV15" s="17" t="s">
        <v>46</v>
      </c>
      <c r="AW15" s="22">
        <f>SUM(AA3:AD8)</f>
        <v>16190.818181818182</v>
      </c>
      <c r="AX15" s="22">
        <f>SUM(H3:K8,Z3:Z8)</f>
        <v>6159.181818181818</v>
      </c>
      <c r="AY15" s="22">
        <f>SUM(AE3:AJ8)</f>
        <v>3657.6363636363635</v>
      </c>
      <c r="AZ15" s="22">
        <f>SUM(B3:G8)</f>
        <v>7218.3636363636369</v>
      </c>
      <c r="BA15" s="22">
        <f>SUM(T3:Y8,AM3:AN8)</f>
        <v>1672.772727272727</v>
      </c>
      <c r="BB15" s="22">
        <f>SUM(L3:S8,AK3:AL8)</f>
        <v>4261.2727272727279</v>
      </c>
      <c r="BC15" s="23">
        <f>SUM(AO3:AR8)</f>
        <v>1273.0454545454545</v>
      </c>
      <c r="BD15" s="22">
        <f t="shared" si="0"/>
        <v>40433.090909090912</v>
      </c>
    </row>
    <row r="16" spans="1:56">
      <c r="A16" s="1" t="s">
        <v>13</v>
      </c>
      <c r="B16" s="12">
        <v>37.363636363636367</v>
      </c>
      <c r="C16" s="12">
        <v>60.363636363636367</v>
      </c>
      <c r="D16" s="12">
        <v>17.181818181818183</v>
      </c>
      <c r="E16" s="12">
        <v>26.181818181818183</v>
      </c>
      <c r="F16" s="12">
        <v>143.18181818181819</v>
      </c>
      <c r="G16" s="12">
        <v>42.81818181818182</v>
      </c>
      <c r="H16" s="12">
        <v>132.95454545454547</v>
      </c>
      <c r="I16" s="12">
        <v>221.72727272727272</v>
      </c>
      <c r="J16" s="12">
        <v>336.27272727272725</v>
      </c>
      <c r="K16" s="12">
        <v>246.04545454545453</v>
      </c>
      <c r="L16" s="12">
        <v>286.86363636363637</v>
      </c>
      <c r="M16" s="12">
        <v>301.45454545454544</v>
      </c>
      <c r="N16" s="12">
        <v>121.22727272727273</v>
      </c>
      <c r="O16" s="12">
        <v>14.5</v>
      </c>
      <c r="P16" s="12">
        <v>184.77272727272728</v>
      </c>
      <c r="Q16" s="12">
        <v>117.40909090909091</v>
      </c>
      <c r="R16" s="12">
        <v>133.95454545454547</v>
      </c>
      <c r="S16" s="12">
        <v>241.04545454545453</v>
      </c>
      <c r="T16" s="12">
        <v>30.5</v>
      </c>
      <c r="U16" s="12">
        <v>13.636363636363637</v>
      </c>
      <c r="V16" s="12">
        <v>21.227272727272727</v>
      </c>
      <c r="W16" s="12">
        <v>5.7727272727272725</v>
      </c>
      <c r="X16" s="12">
        <v>7.0909090909090908</v>
      </c>
      <c r="Y16" s="12">
        <v>14.272727272727273</v>
      </c>
      <c r="Z16" s="12">
        <v>52.363636363636367</v>
      </c>
      <c r="AA16" s="12">
        <v>627.22727272727275</v>
      </c>
      <c r="AB16" s="12">
        <v>567.5454545454545</v>
      </c>
      <c r="AC16" s="12">
        <v>534.22727272727275</v>
      </c>
      <c r="AD16" s="12">
        <v>361.72727272727275</v>
      </c>
      <c r="AE16" s="12">
        <v>98.590909090909093</v>
      </c>
      <c r="AF16" s="12">
        <v>75.63636363636364</v>
      </c>
      <c r="AG16" s="12">
        <v>27.227272727272727</v>
      </c>
      <c r="AH16" s="12">
        <v>48.272727272727273</v>
      </c>
      <c r="AI16" s="12">
        <v>63.727272727272727</v>
      </c>
      <c r="AJ16" s="12">
        <v>10.772727272727273</v>
      </c>
      <c r="AK16" s="12">
        <v>69.86363636363636</v>
      </c>
      <c r="AL16" s="12">
        <v>202.09090909090909</v>
      </c>
      <c r="AM16" s="12">
        <v>6.4545454545454541</v>
      </c>
      <c r="AN16" s="12">
        <v>29.227272727272727</v>
      </c>
      <c r="AO16" s="12">
        <v>7.9545454545454541</v>
      </c>
      <c r="AP16" s="12">
        <v>17.454545454545453</v>
      </c>
      <c r="AQ16" s="12">
        <v>26.5</v>
      </c>
      <c r="AR16" s="12">
        <v>11.909090909090908</v>
      </c>
      <c r="AS16" s="13">
        <v>5720.3181818181811</v>
      </c>
      <c r="AT16" s="14"/>
      <c r="AV16" s="17" t="s">
        <v>47</v>
      </c>
      <c r="AW16" s="22">
        <f>SUM(AA21:AD26,AA40:AD41)</f>
        <v>22405.909090909096</v>
      </c>
      <c r="AX16" s="22">
        <f>SUM(H21:K26,H40:K41,Z21:Z26,Z40:Z41)</f>
        <v>4728.9999999999982</v>
      </c>
      <c r="AY16" s="22">
        <f>SUM(AE21:AJ26,AE40:AJ41)</f>
        <v>2663.363636363636</v>
      </c>
      <c r="AZ16" s="22">
        <f>SUM(B21:G26,B40:G41)</f>
        <v>1698.8636363636365</v>
      </c>
      <c r="BA16" s="22">
        <f>SUM(T21:Y26,T40:Y41,AM21:AN26,AM40:AN41)</f>
        <v>5431.8181818181838</v>
      </c>
      <c r="BB16" s="22">
        <f>SUM(L21:S26,L40:S41,AK21:AL26,AK40:AL41)</f>
        <v>1987.8636363636365</v>
      </c>
      <c r="BC16" s="23">
        <f>SUM(AO21:AR26,AO40:AR41)</f>
        <v>1413.1818181818182</v>
      </c>
      <c r="BD16" s="22">
        <f t="shared" si="0"/>
        <v>40330.000000000007</v>
      </c>
    </row>
    <row r="17" spans="1:56">
      <c r="A17" s="1" t="s">
        <v>14</v>
      </c>
      <c r="B17" s="12">
        <v>39.31818181818182</v>
      </c>
      <c r="C17" s="12">
        <v>76.454545454545453</v>
      </c>
      <c r="D17" s="12">
        <v>24.318181818181817</v>
      </c>
      <c r="E17" s="12">
        <v>28.772727272727273</v>
      </c>
      <c r="F17" s="12">
        <v>135.77272727272728</v>
      </c>
      <c r="G17" s="12">
        <v>44.272727272727273</v>
      </c>
      <c r="H17" s="12">
        <v>122.86363636363636</v>
      </c>
      <c r="I17" s="12">
        <v>203.95454545454547</v>
      </c>
      <c r="J17" s="12">
        <v>306.13636363636363</v>
      </c>
      <c r="K17" s="12">
        <v>161.18181818181819</v>
      </c>
      <c r="L17" s="12">
        <v>251.63636363636363</v>
      </c>
      <c r="M17" s="12">
        <v>246.5</v>
      </c>
      <c r="N17" s="12">
        <v>178.09090909090909</v>
      </c>
      <c r="O17" s="12">
        <v>205.18181818181819</v>
      </c>
      <c r="P17" s="12">
        <v>10.5</v>
      </c>
      <c r="Q17" s="12">
        <v>124.18181818181819</v>
      </c>
      <c r="R17" s="12">
        <v>173.68181818181819</v>
      </c>
      <c r="S17" s="12">
        <v>327.09090909090907</v>
      </c>
      <c r="T17" s="12">
        <v>32.545454545454547</v>
      </c>
      <c r="U17" s="12">
        <v>23.636363636363637</v>
      </c>
      <c r="V17" s="12">
        <v>21.90909090909091</v>
      </c>
      <c r="W17" s="12">
        <v>9.2727272727272734</v>
      </c>
      <c r="X17" s="12">
        <v>5.4545454545454541</v>
      </c>
      <c r="Y17" s="12">
        <v>14.045454545454545</v>
      </c>
      <c r="Z17" s="12">
        <v>34.409090909090907</v>
      </c>
      <c r="AA17" s="12">
        <v>464.95454545454544</v>
      </c>
      <c r="AB17" s="12">
        <v>438.95454545454544</v>
      </c>
      <c r="AC17" s="12">
        <v>340.13636363636363</v>
      </c>
      <c r="AD17" s="12">
        <v>275.54545454545456</v>
      </c>
      <c r="AE17" s="12">
        <v>79.63636363636364</v>
      </c>
      <c r="AF17" s="12">
        <v>56.227272727272727</v>
      </c>
      <c r="AG17" s="12">
        <v>25.90909090909091</v>
      </c>
      <c r="AH17" s="12">
        <v>44.045454545454547</v>
      </c>
      <c r="AI17" s="12">
        <v>42.5</v>
      </c>
      <c r="AJ17" s="12">
        <v>6.3636363636363633</v>
      </c>
      <c r="AK17" s="12">
        <v>28.318181818181817</v>
      </c>
      <c r="AL17" s="12">
        <v>75.181818181818187</v>
      </c>
      <c r="AM17" s="12">
        <v>8.6818181818181817</v>
      </c>
      <c r="AN17" s="12">
        <v>47.18181818181818</v>
      </c>
      <c r="AO17" s="12">
        <v>10.136363636363637</v>
      </c>
      <c r="AP17" s="12">
        <v>10.318181818181818</v>
      </c>
      <c r="AQ17" s="12">
        <v>23.09090909090909</v>
      </c>
      <c r="AR17" s="12">
        <v>8.545454545454545</v>
      </c>
      <c r="AS17" s="13">
        <v>4832.2272727272739</v>
      </c>
      <c r="AT17" s="14"/>
      <c r="AV17" s="1" t="s">
        <v>48</v>
      </c>
      <c r="AW17" s="23">
        <f>SUM(AA13:AD20,AA38:AD39)</f>
        <v>25028.45454545454</v>
      </c>
      <c r="AX17" s="23">
        <f>SUM(H13:K20,H38:K39,Z13:Z20,Z38:Z39)</f>
        <v>8206.3181818181802</v>
      </c>
      <c r="AY17" s="23">
        <f>SUM(AE13:AJ20,AE38:AJ39)</f>
        <v>3601.409090909091</v>
      </c>
      <c r="AZ17" s="23">
        <f>SUM(B13:G20,B38:G39)</f>
        <v>4337.1818181818189</v>
      </c>
      <c r="BA17" s="23">
        <f>SUM(T13:Y20,T38:Y39,AM13:AN20,AM38:AN39)</f>
        <v>2028.6818181818185</v>
      </c>
      <c r="BB17" s="23">
        <f>SUM(L13:S20,L38:S39,AK13:AL20,AK38:AL39)</f>
        <v>14055.727272727283</v>
      </c>
      <c r="BC17" s="23">
        <f>SUM(AO13:AR20,AO38:AR39)</f>
        <v>900.27272727272714</v>
      </c>
      <c r="BD17" s="22">
        <f t="shared" si="0"/>
        <v>58158.045454545449</v>
      </c>
    </row>
    <row r="18" spans="1:56">
      <c r="A18" s="1" t="s">
        <v>15</v>
      </c>
      <c r="B18" s="12">
        <v>25.318181818181817</v>
      </c>
      <c r="C18" s="12">
        <v>34.5</v>
      </c>
      <c r="D18" s="12">
        <v>9.7727272727272734</v>
      </c>
      <c r="E18" s="12">
        <v>12.727272727272727</v>
      </c>
      <c r="F18" s="12">
        <v>93.772727272727266</v>
      </c>
      <c r="G18" s="12">
        <v>27.045454545454547</v>
      </c>
      <c r="H18" s="12">
        <v>62.227272727272727</v>
      </c>
      <c r="I18" s="12">
        <v>141.5</v>
      </c>
      <c r="J18" s="12">
        <v>178.63636363636363</v>
      </c>
      <c r="K18" s="12">
        <v>102.13636363636364</v>
      </c>
      <c r="L18" s="12">
        <v>103.04545454545455</v>
      </c>
      <c r="M18" s="12">
        <v>125.27272727272727</v>
      </c>
      <c r="N18" s="12">
        <v>82.772727272727266</v>
      </c>
      <c r="O18" s="12">
        <v>114.54545454545455</v>
      </c>
      <c r="P18" s="12">
        <v>113.90909090909091</v>
      </c>
      <c r="Q18" s="12">
        <v>7.5</v>
      </c>
      <c r="R18" s="12">
        <v>71.454545454545453</v>
      </c>
      <c r="S18" s="12">
        <v>180.27272727272728</v>
      </c>
      <c r="T18" s="12">
        <v>17.818181818181817</v>
      </c>
      <c r="U18" s="12">
        <v>11.772727272727273</v>
      </c>
      <c r="V18" s="12">
        <v>11.863636363636363</v>
      </c>
      <c r="W18" s="12">
        <v>1.2727272727272727</v>
      </c>
      <c r="X18" s="12">
        <v>3.3181818181818183</v>
      </c>
      <c r="Y18" s="12">
        <v>11.136363636363637</v>
      </c>
      <c r="Z18" s="12">
        <v>17.454545454545453</v>
      </c>
      <c r="AA18" s="12">
        <v>400</v>
      </c>
      <c r="AB18" s="12">
        <v>335.22727272727275</v>
      </c>
      <c r="AC18" s="12">
        <v>254.22727272727272</v>
      </c>
      <c r="AD18" s="12">
        <v>212.63636363636363</v>
      </c>
      <c r="AE18" s="12">
        <v>62.590909090909093</v>
      </c>
      <c r="AF18" s="12">
        <v>42.227272727272727</v>
      </c>
      <c r="AG18" s="12">
        <v>12.590909090909092</v>
      </c>
      <c r="AH18" s="12">
        <v>22.90909090909091</v>
      </c>
      <c r="AI18" s="12">
        <v>40.727272727272727</v>
      </c>
      <c r="AJ18" s="12">
        <v>7.9545454545454541</v>
      </c>
      <c r="AK18" s="12">
        <v>24.954545454545453</v>
      </c>
      <c r="AL18" s="12">
        <v>40.909090909090907</v>
      </c>
      <c r="AM18" s="12">
        <v>4.6363636363636367</v>
      </c>
      <c r="AN18" s="12">
        <v>16.318181818181817</v>
      </c>
      <c r="AO18" s="12">
        <v>8.8636363636363633</v>
      </c>
      <c r="AP18" s="12">
        <v>7.4090909090909092</v>
      </c>
      <c r="AQ18" s="12">
        <v>13.181818181818182</v>
      </c>
      <c r="AR18" s="12">
        <v>5.6363636363636367</v>
      </c>
      <c r="AS18" s="13">
        <v>3099.2272727272716</v>
      </c>
      <c r="AT18" s="14"/>
      <c r="AV18" s="9" t="s">
        <v>58</v>
      </c>
      <c r="AW18" s="22">
        <f>SUM(AA42:AD45)</f>
        <v>10984.454545454546</v>
      </c>
      <c r="AX18" s="22">
        <f>SUM(Z42:Z45,H42:K45)</f>
        <v>1238.3636363636365</v>
      </c>
      <c r="AY18" s="22">
        <f>SUM(AE42:AJ45)</f>
        <v>3455.636363636364</v>
      </c>
      <c r="AZ18" s="22">
        <f>SUM(B42:G45)</f>
        <v>1275.3636363636365</v>
      </c>
      <c r="BA18" s="22">
        <f>SUM(T42:Y45, AM42:AN45)</f>
        <v>1431.8181818181815</v>
      </c>
      <c r="BB18" s="22">
        <f>SUM(AK42:AL45,L42:S45)</f>
        <v>862.99999999999989</v>
      </c>
      <c r="BC18" s="22">
        <f>SUM(AO42:AR45)</f>
        <v>1397.6363636363635</v>
      </c>
      <c r="BD18" s="22">
        <f t="shared" si="0"/>
        <v>20646.272727272728</v>
      </c>
    </row>
    <row r="19" spans="1:56">
      <c r="A19" s="1" t="s">
        <v>16</v>
      </c>
      <c r="B19" s="12">
        <v>17.045454545454547</v>
      </c>
      <c r="C19" s="12">
        <v>39.5</v>
      </c>
      <c r="D19" s="12">
        <v>15.5</v>
      </c>
      <c r="E19" s="12">
        <v>19.136363636363637</v>
      </c>
      <c r="F19" s="12">
        <v>151.27272727272728</v>
      </c>
      <c r="G19" s="12">
        <v>41</v>
      </c>
      <c r="H19" s="12">
        <v>86.454545454545453</v>
      </c>
      <c r="I19" s="12">
        <v>192.63636363636363</v>
      </c>
      <c r="J19" s="12">
        <v>226.95454545454547</v>
      </c>
      <c r="K19" s="12">
        <v>116.86363636363636</v>
      </c>
      <c r="L19" s="12">
        <v>90.86363636363636</v>
      </c>
      <c r="M19" s="12">
        <v>158.27272727272728</v>
      </c>
      <c r="N19" s="12">
        <v>85.545454545454547</v>
      </c>
      <c r="O19" s="12">
        <v>147.09090909090909</v>
      </c>
      <c r="P19" s="12">
        <v>173</v>
      </c>
      <c r="Q19" s="12">
        <v>76.545454545454547</v>
      </c>
      <c r="R19" s="12">
        <v>19.863636363636363</v>
      </c>
      <c r="S19" s="12">
        <v>195.77272727272728</v>
      </c>
      <c r="T19" s="12">
        <v>14.863636363636363</v>
      </c>
      <c r="U19" s="12">
        <v>14.681818181818182</v>
      </c>
      <c r="V19" s="12">
        <v>17.545454545454547</v>
      </c>
      <c r="W19" s="12">
        <v>5.3636363636363633</v>
      </c>
      <c r="X19" s="12">
        <v>4</v>
      </c>
      <c r="Y19" s="12">
        <v>11.318181818181818</v>
      </c>
      <c r="Z19" s="12">
        <v>16.818181818181817</v>
      </c>
      <c r="AA19" s="12">
        <v>851.59090909090912</v>
      </c>
      <c r="AB19" s="12">
        <v>675.31818181818187</v>
      </c>
      <c r="AC19" s="12">
        <v>399.5</v>
      </c>
      <c r="AD19" s="12">
        <v>254.86363636363637</v>
      </c>
      <c r="AE19" s="12">
        <v>72.045454545454547</v>
      </c>
      <c r="AF19" s="12">
        <v>28.954545454545453</v>
      </c>
      <c r="AG19" s="12">
        <v>15.045454545454545</v>
      </c>
      <c r="AH19" s="12">
        <v>28.863636363636363</v>
      </c>
      <c r="AI19" s="12">
        <v>48.727272727272727</v>
      </c>
      <c r="AJ19" s="12">
        <v>8.1818181818181817</v>
      </c>
      <c r="AK19" s="12">
        <v>21.636363636363637</v>
      </c>
      <c r="AL19" s="12">
        <v>64.727272727272734</v>
      </c>
      <c r="AM19" s="12">
        <v>6.5454545454545459</v>
      </c>
      <c r="AN19" s="12">
        <v>22</v>
      </c>
      <c r="AO19" s="12">
        <v>6.2727272727272725</v>
      </c>
      <c r="AP19" s="12">
        <v>6.4545454545454541</v>
      </c>
      <c r="AQ19" s="12">
        <v>26.545454545454547</v>
      </c>
      <c r="AR19" s="12">
        <v>4.4545454545454541</v>
      </c>
      <c r="AS19" s="13">
        <v>4507.590909090909</v>
      </c>
      <c r="AT19" s="14"/>
      <c r="AV19" s="9" t="s">
        <v>49</v>
      </c>
      <c r="AW19" s="22">
        <f>SUM(AW12:AW18)</f>
        <v>130136.86363636365</v>
      </c>
      <c r="AX19" s="22">
        <f t="shared" ref="AX19:BC19" si="1">SUM(AX12:AX18)</f>
        <v>46137.409090909096</v>
      </c>
      <c r="AY19" s="22">
        <f t="shared" si="1"/>
        <v>58401</v>
      </c>
      <c r="AZ19" s="22">
        <f t="shared" si="1"/>
        <v>39633.954545454551</v>
      </c>
      <c r="BA19" s="22">
        <f t="shared" si="1"/>
        <v>39800.227272727279</v>
      </c>
      <c r="BB19" s="22">
        <f t="shared" si="1"/>
        <v>58032.772727272735</v>
      </c>
      <c r="BC19" s="22">
        <f t="shared" si="1"/>
        <v>21054.54545454546</v>
      </c>
      <c r="BD19" s="22">
        <f t="shared" si="0"/>
        <v>393196.77272727276</v>
      </c>
    </row>
    <row r="20" spans="1:56">
      <c r="A20" s="1" t="s">
        <v>17</v>
      </c>
      <c r="B20" s="12">
        <v>34.909090909090907</v>
      </c>
      <c r="C20" s="12">
        <v>94.318181818181813</v>
      </c>
      <c r="D20" s="12">
        <v>49.31818181818182</v>
      </c>
      <c r="E20" s="12">
        <v>34.727272727272727</v>
      </c>
      <c r="F20" s="12">
        <v>345.27272727272725</v>
      </c>
      <c r="G20" s="12">
        <v>77.045454545454547</v>
      </c>
      <c r="H20" s="12">
        <v>150.31818181818181</v>
      </c>
      <c r="I20" s="12">
        <v>356.59090909090907</v>
      </c>
      <c r="J20" s="12">
        <v>360.81818181818181</v>
      </c>
      <c r="K20" s="12">
        <v>182.95454545454547</v>
      </c>
      <c r="L20" s="12">
        <v>162.81818181818181</v>
      </c>
      <c r="M20" s="12">
        <v>314.09090909090907</v>
      </c>
      <c r="N20" s="12">
        <v>130.5</v>
      </c>
      <c r="O20" s="12">
        <v>254.77272727272728</v>
      </c>
      <c r="P20" s="12">
        <v>337.5</v>
      </c>
      <c r="Q20" s="12">
        <v>201.59090909090909</v>
      </c>
      <c r="R20" s="12">
        <v>191.63636363636363</v>
      </c>
      <c r="S20" s="12">
        <v>40.136363636363633</v>
      </c>
      <c r="T20" s="12">
        <v>36</v>
      </c>
      <c r="U20" s="12">
        <v>36.18181818181818</v>
      </c>
      <c r="V20" s="12">
        <v>30.90909090909091</v>
      </c>
      <c r="W20" s="12">
        <v>12.318181818181818</v>
      </c>
      <c r="X20" s="12">
        <v>13.727272727272727</v>
      </c>
      <c r="Y20" s="12">
        <v>35.31818181818182</v>
      </c>
      <c r="Z20" s="12">
        <v>23.863636363636363</v>
      </c>
      <c r="AA20" s="12">
        <v>1706.090909090909</v>
      </c>
      <c r="AB20" s="12">
        <v>1315.0454545454545</v>
      </c>
      <c r="AC20" s="12">
        <v>659</v>
      </c>
      <c r="AD20" s="12">
        <v>399.09090909090907</v>
      </c>
      <c r="AE20" s="12">
        <v>105.90909090909091</v>
      </c>
      <c r="AF20" s="12">
        <v>47.954545454545453</v>
      </c>
      <c r="AG20" s="12">
        <v>33.772727272727273</v>
      </c>
      <c r="AH20" s="12">
        <v>38</v>
      </c>
      <c r="AI20" s="12">
        <v>79.86363636363636</v>
      </c>
      <c r="AJ20" s="12">
        <v>10.454545454545455</v>
      </c>
      <c r="AK20" s="12">
        <v>35.31818181818182</v>
      </c>
      <c r="AL20" s="12">
        <v>104.27272727272727</v>
      </c>
      <c r="AM20" s="12">
        <v>11.409090909090908</v>
      </c>
      <c r="AN20" s="12">
        <v>40.136363636363633</v>
      </c>
      <c r="AO20" s="12">
        <v>6.3636363636363633</v>
      </c>
      <c r="AP20" s="12">
        <v>8</v>
      </c>
      <c r="AQ20" s="12">
        <v>62.18181818181818</v>
      </c>
      <c r="AR20" s="12">
        <v>8.1363636363636367</v>
      </c>
      <c r="AS20" s="13">
        <v>8215.1818181818162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18</v>
      </c>
      <c r="B21" s="12">
        <v>31.454545454545453</v>
      </c>
      <c r="C21" s="12">
        <v>43.18181818181818</v>
      </c>
      <c r="D21" s="12">
        <v>24.181818181818183</v>
      </c>
      <c r="E21" s="12">
        <v>18.727272727272727</v>
      </c>
      <c r="F21" s="12">
        <v>138.27272727272728</v>
      </c>
      <c r="G21" s="12">
        <v>33.954545454545453</v>
      </c>
      <c r="H21" s="12">
        <v>139.5</v>
      </c>
      <c r="I21" s="12">
        <v>276</v>
      </c>
      <c r="J21" s="12">
        <v>296.68181818181819</v>
      </c>
      <c r="K21" s="12">
        <v>35.363636363636367</v>
      </c>
      <c r="L21" s="12">
        <v>56.590909090909093</v>
      </c>
      <c r="M21" s="12">
        <v>108.86363636363636</v>
      </c>
      <c r="N21" s="12">
        <v>42.363636363636367</v>
      </c>
      <c r="O21" s="12">
        <v>29.636363636363637</v>
      </c>
      <c r="P21" s="12">
        <v>36.227272727272727</v>
      </c>
      <c r="Q21" s="12">
        <v>17.727272727272727</v>
      </c>
      <c r="R21" s="12">
        <v>15.5</v>
      </c>
      <c r="S21" s="12">
        <v>36.954545454545453</v>
      </c>
      <c r="T21" s="12">
        <v>16.227272727272727</v>
      </c>
      <c r="U21" s="12">
        <v>115.45454545454545</v>
      </c>
      <c r="V21" s="12">
        <v>321.40909090909093</v>
      </c>
      <c r="W21" s="12">
        <v>112.45454545454545</v>
      </c>
      <c r="X21" s="12">
        <v>39.636363636363633</v>
      </c>
      <c r="Y21" s="12">
        <v>89.13636363636364</v>
      </c>
      <c r="Z21" s="12">
        <v>22.272727272727273</v>
      </c>
      <c r="AA21" s="12">
        <v>875.9545454545455</v>
      </c>
      <c r="AB21" s="12">
        <v>884.40909090909088</v>
      </c>
      <c r="AC21" s="12">
        <v>542.13636363636363</v>
      </c>
      <c r="AD21" s="12">
        <v>449.13636363636363</v>
      </c>
      <c r="AE21" s="12">
        <v>97.590909090909093</v>
      </c>
      <c r="AF21" s="12">
        <v>87.36363636363636</v>
      </c>
      <c r="AG21" s="12">
        <v>41</v>
      </c>
      <c r="AH21" s="12">
        <v>57.68181818181818</v>
      </c>
      <c r="AI21" s="12">
        <v>86.090909090909093</v>
      </c>
      <c r="AJ21" s="12">
        <v>29.227272727272727</v>
      </c>
      <c r="AK21" s="12">
        <v>7.7727272727272725</v>
      </c>
      <c r="AL21" s="12">
        <v>12.318181818181818</v>
      </c>
      <c r="AM21" s="12">
        <v>60.727272727272727</v>
      </c>
      <c r="AN21" s="12">
        <v>369.09090909090907</v>
      </c>
      <c r="AO21" s="12">
        <v>23.59090909090909</v>
      </c>
      <c r="AP21" s="12">
        <v>34.727272727272727</v>
      </c>
      <c r="AQ21" s="12">
        <v>117.63636363636364</v>
      </c>
      <c r="AR21" s="12">
        <v>28.318181818181817</v>
      </c>
      <c r="AS21" s="13">
        <v>5909.8181818181829</v>
      </c>
      <c r="AT21" s="14"/>
      <c r="AV21" s="17"/>
      <c r="AW21" s="22" t="s">
        <v>43</v>
      </c>
      <c r="AX21" s="22" t="s">
        <v>44</v>
      </c>
      <c r="AY21" s="22" t="s">
        <v>45</v>
      </c>
      <c r="AZ21" s="22" t="s">
        <v>46</v>
      </c>
      <c r="BA21" s="22" t="s">
        <v>47</v>
      </c>
      <c r="BB21" s="22" t="s">
        <v>48</v>
      </c>
      <c r="BC21" s="22" t="s">
        <v>58</v>
      </c>
      <c r="BD21" s="22"/>
    </row>
    <row r="22" spans="1:56">
      <c r="A22" s="1" t="s">
        <v>19</v>
      </c>
      <c r="B22" s="12">
        <v>16.59090909090909</v>
      </c>
      <c r="C22" s="12">
        <v>19.272727272727273</v>
      </c>
      <c r="D22" s="12">
        <v>14.409090909090908</v>
      </c>
      <c r="E22" s="12">
        <v>17.181818181818183</v>
      </c>
      <c r="F22" s="12">
        <v>157.5</v>
      </c>
      <c r="G22" s="12">
        <v>23.59090909090909</v>
      </c>
      <c r="H22" s="12">
        <v>126.90909090909091</v>
      </c>
      <c r="I22" s="12">
        <v>312.09090909090907</v>
      </c>
      <c r="J22" s="12">
        <v>305</v>
      </c>
      <c r="K22" s="12">
        <v>27.454545454545453</v>
      </c>
      <c r="L22" s="12">
        <v>33.363636363636367</v>
      </c>
      <c r="M22" s="12">
        <v>96.5</v>
      </c>
      <c r="N22" s="12">
        <v>20.772727272727273</v>
      </c>
      <c r="O22" s="12">
        <v>12.818181818181818</v>
      </c>
      <c r="P22" s="12">
        <v>21</v>
      </c>
      <c r="Q22" s="12">
        <v>14.090909090909092</v>
      </c>
      <c r="R22" s="12">
        <v>15.318181818181818</v>
      </c>
      <c r="S22" s="12">
        <v>36.5</v>
      </c>
      <c r="T22" s="12">
        <v>108.54545454545455</v>
      </c>
      <c r="U22" s="12">
        <v>19.545454545454547</v>
      </c>
      <c r="V22" s="12">
        <v>131.77272727272728</v>
      </c>
      <c r="W22" s="12">
        <v>45.136363636363633</v>
      </c>
      <c r="X22" s="12">
        <v>26.772727272727273</v>
      </c>
      <c r="Y22" s="12">
        <v>105.5</v>
      </c>
      <c r="Z22" s="12">
        <v>14.045454545454545</v>
      </c>
      <c r="AA22" s="12">
        <v>1567</v>
      </c>
      <c r="AB22" s="12">
        <v>1428.1818181818182</v>
      </c>
      <c r="AC22" s="12">
        <v>622.18181818181813</v>
      </c>
      <c r="AD22" s="12">
        <v>463.59090909090907</v>
      </c>
      <c r="AE22" s="12">
        <v>105.77272727272727</v>
      </c>
      <c r="AF22" s="12">
        <v>65.090909090909093</v>
      </c>
      <c r="AG22" s="12">
        <v>73.590909090909093</v>
      </c>
      <c r="AH22" s="12">
        <v>44.18181818181818</v>
      </c>
      <c r="AI22" s="12">
        <v>81.454545454545453</v>
      </c>
      <c r="AJ22" s="12">
        <v>17.681818181818183</v>
      </c>
      <c r="AK22" s="12">
        <v>4.0909090909090908</v>
      </c>
      <c r="AL22" s="12">
        <v>10.136363636363637</v>
      </c>
      <c r="AM22" s="12">
        <v>35.18181818181818</v>
      </c>
      <c r="AN22" s="12">
        <v>126.5</v>
      </c>
      <c r="AO22" s="12">
        <v>19.318181818181817</v>
      </c>
      <c r="AP22" s="12">
        <v>28.818181818181817</v>
      </c>
      <c r="AQ22" s="12">
        <v>151.45454545454547</v>
      </c>
      <c r="AR22" s="12">
        <v>21.59090909090909</v>
      </c>
      <c r="AS22" s="13">
        <v>6593.1363636363621</v>
      </c>
      <c r="AT22" s="14"/>
      <c r="AV22" s="17" t="s">
        <v>43</v>
      </c>
      <c r="AW22" s="22">
        <f>AW12</f>
        <v>5145.0000000000009</v>
      </c>
      <c r="AX22" s="22"/>
      <c r="AY22" s="22"/>
      <c r="AZ22" s="22"/>
      <c r="BA22" s="22"/>
      <c r="BB22" s="22"/>
      <c r="BC22" s="22"/>
      <c r="BD22" s="22"/>
    </row>
    <row r="23" spans="1:56">
      <c r="A23" s="1" t="s">
        <v>20</v>
      </c>
      <c r="B23" s="12">
        <v>27.59090909090909</v>
      </c>
      <c r="C23" s="12">
        <v>45.5</v>
      </c>
      <c r="D23" s="12">
        <v>32.590909090909093</v>
      </c>
      <c r="E23" s="12">
        <v>31.59090909090909</v>
      </c>
      <c r="F23" s="12">
        <v>153.68181818181819</v>
      </c>
      <c r="G23" s="12">
        <v>39.18181818181818</v>
      </c>
      <c r="H23" s="12">
        <v>148.13636363636363</v>
      </c>
      <c r="I23" s="12">
        <v>274.27272727272725</v>
      </c>
      <c r="J23" s="12">
        <v>278.31818181818181</v>
      </c>
      <c r="K23" s="12">
        <v>37.18181818181818</v>
      </c>
      <c r="L23" s="12">
        <v>46.227272727272727</v>
      </c>
      <c r="M23" s="12">
        <v>116.5</v>
      </c>
      <c r="N23" s="12">
        <v>25.545454545454547</v>
      </c>
      <c r="O23" s="12">
        <v>22.636363636363637</v>
      </c>
      <c r="P23" s="12">
        <v>19.681818181818183</v>
      </c>
      <c r="Q23" s="12">
        <v>16.40909090909091</v>
      </c>
      <c r="R23" s="12">
        <v>16.863636363636363</v>
      </c>
      <c r="S23" s="12">
        <v>29.09090909090909</v>
      </c>
      <c r="T23" s="12">
        <v>359.95454545454544</v>
      </c>
      <c r="U23" s="12">
        <v>140.95454545454547</v>
      </c>
      <c r="V23" s="12">
        <v>19</v>
      </c>
      <c r="W23" s="12">
        <v>64.909090909090907</v>
      </c>
      <c r="X23" s="12">
        <v>44.909090909090907</v>
      </c>
      <c r="Y23" s="12">
        <v>180.09090909090909</v>
      </c>
      <c r="Z23" s="12">
        <v>20.863636363636363</v>
      </c>
      <c r="AA23" s="12">
        <v>1403.5454545454545</v>
      </c>
      <c r="AB23" s="12">
        <v>1198.6363636363637</v>
      </c>
      <c r="AC23" s="12">
        <v>614.4545454545455</v>
      </c>
      <c r="AD23" s="12">
        <v>396.95454545454544</v>
      </c>
      <c r="AE23" s="12">
        <v>93.409090909090907</v>
      </c>
      <c r="AF23" s="12">
        <v>72.818181818181813</v>
      </c>
      <c r="AG23" s="12">
        <v>53.727272727272727</v>
      </c>
      <c r="AH23" s="12">
        <v>44.5</v>
      </c>
      <c r="AI23" s="12">
        <v>70.772727272727266</v>
      </c>
      <c r="AJ23" s="12">
        <v>27.045454545454547</v>
      </c>
      <c r="AK23" s="12">
        <v>9.3636363636363633</v>
      </c>
      <c r="AL23" s="12">
        <v>8.2727272727272734</v>
      </c>
      <c r="AM23" s="12">
        <v>76.681818181818187</v>
      </c>
      <c r="AN23" s="12">
        <v>259.04545454545456</v>
      </c>
      <c r="AO23" s="12">
        <v>24.363636363636363</v>
      </c>
      <c r="AP23" s="12">
        <v>21.772727272727273</v>
      </c>
      <c r="AQ23" s="12">
        <v>180.18181818181819</v>
      </c>
      <c r="AR23" s="12">
        <v>36.636363636363633</v>
      </c>
      <c r="AS23" s="13">
        <v>6789.2272727272721</v>
      </c>
      <c r="AT23" s="14"/>
      <c r="AV23" s="17" t="s">
        <v>44</v>
      </c>
      <c r="AW23" s="22">
        <f>AW13+AX12</f>
        <v>38442.727272727279</v>
      </c>
      <c r="AX23" s="22">
        <f>AX13</f>
        <v>2009.3636363636363</v>
      </c>
      <c r="AY23" s="22"/>
      <c r="AZ23" s="22"/>
      <c r="BA23" s="22"/>
      <c r="BB23" s="22"/>
      <c r="BC23" s="22"/>
      <c r="BD23" s="22"/>
    </row>
    <row r="24" spans="1:56">
      <c r="A24" s="1" t="s">
        <v>21</v>
      </c>
      <c r="B24" s="12">
        <v>16.636363636363637</v>
      </c>
      <c r="C24" s="12">
        <v>13.954545454545455</v>
      </c>
      <c r="D24" s="12">
        <v>13.863636363636363</v>
      </c>
      <c r="E24" s="12">
        <v>13.772727272727273</v>
      </c>
      <c r="F24" s="12">
        <v>91.63636363636364</v>
      </c>
      <c r="G24" s="12">
        <v>12</v>
      </c>
      <c r="H24" s="12">
        <v>53.5</v>
      </c>
      <c r="I24" s="12">
        <v>147.86363636363637</v>
      </c>
      <c r="J24" s="12">
        <v>158.5</v>
      </c>
      <c r="K24" s="12">
        <v>12.681818181818182</v>
      </c>
      <c r="L24" s="12">
        <v>22.272727272727273</v>
      </c>
      <c r="M24" s="12">
        <v>60.727272727272727</v>
      </c>
      <c r="N24" s="12">
        <v>12.318181818181818</v>
      </c>
      <c r="O24" s="12">
        <v>4.9545454545454541</v>
      </c>
      <c r="P24" s="12">
        <v>10.5</v>
      </c>
      <c r="Q24" s="12">
        <v>1.9545454545454546</v>
      </c>
      <c r="R24" s="12">
        <v>5.0909090909090908</v>
      </c>
      <c r="S24" s="12">
        <v>13.090909090909092</v>
      </c>
      <c r="T24" s="12">
        <v>130.09090909090909</v>
      </c>
      <c r="U24" s="12">
        <v>58.772727272727273</v>
      </c>
      <c r="V24" s="12">
        <v>68.86363636363636</v>
      </c>
      <c r="W24" s="12">
        <v>11.772727272727273</v>
      </c>
      <c r="X24" s="12">
        <v>16.818181818181817</v>
      </c>
      <c r="Y24" s="12">
        <v>86.727272727272734</v>
      </c>
      <c r="Z24" s="12">
        <v>5</v>
      </c>
      <c r="AA24" s="12">
        <v>976.13636363636363</v>
      </c>
      <c r="AB24" s="12">
        <v>833.81818181818187</v>
      </c>
      <c r="AC24" s="12">
        <v>325.95454545454544</v>
      </c>
      <c r="AD24" s="12">
        <v>233.68181818181819</v>
      </c>
      <c r="AE24" s="12">
        <v>52.863636363636367</v>
      </c>
      <c r="AF24" s="12">
        <v>34.136363636363633</v>
      </c>
      <c r="AG24" s="12">
        <v>21.681818181818183</v>
      </c>
      <c r="AH24" s="12">
        <v>15.772727272727273</v>
      </c>
      <c r="AI24" s="12">
        <v>24.181818181818183</v>
      </c>
      <c r="AJ24" s="12">
        <v>5.5454545454545459</v>
      </c>
      <c r="AK24" s="12">
        <v>1.9545454545454546</v>
      </c>
      <c r="AL24" s="12">
        <v>3.3181818181818183</v>
      </c>
      <c r="AM24" s="12">
        <v>15.545454545454545</v>
      </c>
      <c r="AN24" s="12">
        <v>47.5</v>
      </c>
      <c r="AO24" s="12">
        <v>5.5454545454545459</v>
      </c>
      <c r="AP24" s="12">
        <v>9.3181818181818183</v>
      </c>
      <c r="AQ24" s="12">
        <v>92.181818181818187</v>
      </c>
      <c r="AR24" s="12">
        <v>13.318181818181818</v>
      </c>
      <c r="AS24" s="13">
        <v>3757</v>
      </c>
      <c r="AT24" s="14"/>
      <c r="AV24" s="17" t="s">
        <v>45</v>
      </c>
      <c r="AW24" s="22">
        <f>AW14+AY12</f>
        <v>63514.136363636353</v>
      </c>
      <c r="AX24" s="22">
        <f>AX14+AY13</f>
        <v>9237.636363636364</v>
      </c>
      <c r="AY24" s="22">
        <f>AY14</f>
        <v>8005.8636363636379</v>
      </c>
      <c r="AZ24" s="22"/>
      <c r="BA24" s="22"/>
      <c r="BB24" s="22"/>
      <c r="BC24" s="22"/>
      <c r="BD24" s="22"/>
    </row>
    <row r="25" spans="1:56">
      <c r="A25" s="1" t="s">
        <v>22</v>
      </c>
      <c r="B25" s="12">
        <v>12.181818181818182</v>
      </c>
      <c r="C25" s="12">
        <v>16.272727272727273</v>
      </c>
      <c r="D25" s="12">
        <v>7.7272727272727275</v>
      </c>
      <c r="E25" s="12">
        <v>9.8636363636363633</v>
      </c>
      <c r="F25" s="12">
        <v>65.772727272727266</v>
      </c>
      <c r="G25" s="12">
        <v>12.136363636363637</v>
      </c>
      <c r="H25" s="12">
        <v>48.590909090909093</v>
      </c>
      <c r="I25" s="12">
        <v>98.272727272727266</v>
      </c>
      <c r="J25" s="12">
        <v>112.13636363636364</v>
      </c>
      <c r="K25" s="12">
        <v>10.454545454545455</v>
      </c>
      <c r="L25" s="12">
        <v>27.40909090909091</v>
      </c>
      <c r="M25" s="12">
        <v>38.18181818181818</v>
      </c>
      <c r="N25" s="12">
        <v>6.7272727272727275</v>
      </c>
      <c r="O25" s="12">
        <v>5.7727272727272725</v>
      </c>
      <c r="P25" s="12">
        <v>6.5454545454545459</v>
      </c>
      <c r="Q25" s="12">
        <v>2.4090909090909092</v>
      </c>
      <c r="R25" s="12">
        <v>3.8181818181818183</v>
      </c>
      <c r="S25" s="12">
        <v>13.227272727272727</v>
      </c>
      <c r="T25" s="12">
        <v>42.772727272727273</v>
      </c>
      <c r="U25" s="12">
        <v>31.318181818181817</v>
      </c>
      <c r="V25" s="12">
        <v>44.772727272727273</v>
      </c>
      <c r="W25" s="12">
        <v>19.727272727272727</v>
      </c>
      <c r="X25" s="12">
        <v>12.863636363636363</v>
      </c>
      <c r="Y25" s="12">
        <v>66.818181818181813</v>
      </c>
      <c r="Z25" s="12">
        <v>5.5909090909090908</v>
      </c>
      <c r="AA25" s="12">
        <v>789.36363636363637</v>
      </c>
      <c r="AB25" s="12">
        <v>691.5</v>
      </c>
      <c r="AC25" s="12">
        <v>236.81818181818181</v>
      </c>
      <c r="AD25" s="12">
        <v>208.31818181818181</v>
      </c>
      <c r="AE25" s="12">
        <v>43.545454545454547</v>
      </c>
      <c r="AF25" s="12">
        <v>25.363636363636363</v>
      </c>
      <c r="AG25" s="12">
        <v>27.40909090909091</v>
      </c>
      <c r="AH25" s="12">
        <v>18.40909090909091</v>
      </c>
      <c r="AI25" s="12">
        <v>20.545454545454547</v>
      </c>
      <c r="AJ25" s="12">
        <v>4.8181818181818183</v>
      </c>
      <c r="AK25" s="12">
        <v>1.7727272727272727</v>
      </c>
      <c r="AL25" s="12">
        <v>3.3636363636363638</v>
      </c>
      <c r="AM25" s="12">
        <v>7.2727272727272725</v>
      </c>
      <c r="AN25" s="12">
        <v>20.818181818181817</v>
      </c>
      <c r="AO25" s="12">
        <v>4.7272727272727275</v>
      </c>
      <c r="AP25" s="12">
        <v>6.3636363636363633</v>
      </c>
      <c r="AQ25" s="12">
        <v>79.954545454545453</v>
      </c>
      <c r="AR25" s="12">
        <v>9.8181818181818183</v>
      </c>
      <c r="AS25" s="13">
        <v>2923.1363636363653</v>
      </c>
      <c r="AT25" s="14"/>
      <c r="AV25" s="17" t="s">
        <v>46</v>
      </c>
      <c r="AW25" s="22">
        <f>AW15+AZ12</f>
        <v>31850.227272727272</v>
      </c>
      <c r="AX25" s="22">
        <f>AX15+AZ13</f>
        <v>12171.727272727272</v>
      </c>
      <c r="AY25" s="22">
        <f>AY15+AZ14</f>
        <v>7089.863636363636</v>
      </c>
      <c r="AZ25" s="22">
        <f>AZ15</f>
        <v>7218.3636363636369</v>
      </c>
      <c r="BA25" s="22"/>
      <c r="BB25" s="22"/>
      <c r="BC25" s="23"/>
      <c r="BD25" s="22"/>
    </row>
    <row r="26" spans="1:56">
      <c r="A26" s="1" t="s">
        <v>23</v>
      </c>
      <c r="B26" s="12">
        <v>19.772727272727273</v>
      </c>
      <c r="C26" s="12">
        <v>31.454545454545453</v>
      </c>
      <c r="D26" s="12">
        <v>37.81818181818182</v>
      </c>
      <c r="E26" s="12">
        <v>22.727272727272727</v>
      </c>
      <c r="F26" s="12">
        <v>72.318181818181813</v>
      </c>
      <c r="G26" s="12">
        <v>17.181818181818183</v>
      </c>
      <c r="H26" s="12">
        <v>71.954545454545453</v>
      </c>
      <c r="I26" s="12">
        <v>176.45454545454547</v>
      </c>
      <c r="J26" s="12">
        <v>217.13636363636363</v>
      </c>
      <c r="K26" s="12">
        <v>36</v>
      </c>
      <c r="L26" s="12">
        <v>56.727272727272727</v>
      </c>
      <c r="M26" s="12">
        <v>81.272727272727266</v>
      </c>
      <c r="N26" s="12">
        <v>21.954545454545453</v>
      </c>
      <c r="O26" s="12">
        <v>19.681818181818183</v>
      </c>
      <c r="P26" s="12">
        <v>14</v>
      </c>
      <c r="Q26" s="12">
        <v>10.227272727272727</v>
      </c>
      <c r="R26" s="12">
        <v>11.181818181818182</v>
      </c>
      <c r="S26" s="12">
        <v>34.909090909090907</v>
      </c>
      <c r="T26" s="12">
        <v>84.818181818181813</v>
      </c>
      <c r="U26" s="12">
        <v>107.22727272727273</v>
      </c>
      <c r="V26" s="12">
        <v>170.31818181818181</v>
      </c>
      <c r="W26" s="12">
        <v>83.818181818181813</v>
      </c>
      <c r="X26" s="12">
        <v>66.727272727272734</v>
      </c>
      <c r="Y26" s="12">
        <v>17.954545454545453</v>
      </c>
      <c r="Z26" s="12">
        <v>32.863636363636367</v>
      </c>
      <c r="AA26" s="12">
        <v>1249.8636363636363</v>
      </c>
      <c r="AB26" s="12">
        <v>1255.2727272727273</v>
      </c>
      <c r="AC26" s="12">
        <v>694.13636363636363</v>
      </c>
      <c r="AD26" s="12">
        <v>598.18181818181813</v>
      </c>
      <c r="AE26" s="12">
        <v>219.68181818181819</v>
      </c>
      <c r="AF26" s="12">
        <v>132.77272727272728</v>
      </c>
      <c r="AG26" s="12">
        <v>74.13636363636364</v>
      </c>
      <c r="AH26" s="12">
        <v>40.5</v>
      </c>
      <c r="AI26" s="12">
        <v>44.090909090909093</v>
      </c>
      <c r="AJ26" s="12">
        <v>7.0909090909090908</v>
      </c>
      <c r="AK26" s="12">
        <v>7.5909090909090908</v>
      </c>
      <c r="AL26" s="12">
        <v>13.227272727272727</v>
      </c>
      <c r="AM26" s="12">
        <v>23.181818181818183</v>
      </c>
      <c r="AN26" s="12">
        <v>54.227272727272727</v>
      </c>
      <c r="AO26" s="12">
        <v>6.5</v>
      </c>
      <c r="AP26" s="12">
        <v>13.272727272727273</v>
      </c>
      <c r="AQ26" s="12">
        <v>158.72727272727272</v>
      </c>
      <c r="AR26" s="12">
        <v>24.681818181818183</v>
      </c>
      <c r="AS26" s="13">
        <v>6139.0909090909081</v>
      </c>
      <c r="AT26" s="14"/>
      <c r="AV26" s="9" t="s">
        <v>47</v>
      </c>
      <c r="AW26" s="22">
        <f>AW16+BA12</f>
        <v>44557.363636363647</v>
      </c>
      <c r="AX26" s="22">
        <f>AX16+BA13</f>
        <v>9389.7272727272721</v>
      </c>
      <c r="AY26" s="22">
        <f>AY16+BA14</f>
        <v>5086.318181818182</v>
      </c>
      <c r="AZ26" s="22">
        <f>AZ16+BA15</f>
        <v>3371.6363636363635</v>
      </c>
      <c r="BA26" s="22">
        <f>BA16</f>
        <v>5431.8181818181838</v>
      </c>
      <c r="BB26" s="22"/>
      <c r="BC26" s="22"/>
      <c r="BD26" s="22"/>
    </row>
    <row r="27" spans="1:56">
      <c r="A27" s="1" t="s">
        <v>24</v>
      </c>
      <c r="B27" s="12">
        <v>26.40909090909091</v>
      </c>
      <c r="C27" s="12">
        <v>45.590909090909093</v>
      </c>
      <c r="D27" s="12">
        <v>16.318181818181817</v>
      </c>
      <c r="E27" s="12">
        <v>15.681818181818182</v>
      </c>
      <c r="F27" s="12">
        <v>100.86363636363636</v>
      </c>
      <c r="G27" s="12">
        <v>38.81818181818182</v>
      </c>
      <c r="H27" s="12">
        <v>62.772727272727273</v>
      </c>
      <c r="I27" s="12">
        <v>75.727272727272734</v>
      </c>
      <c r="J27" s="12">
        <v>117.31818181818181</v>
      </c>
      <c r="K27" s="12">
        <v>43.545454545454547</v>
      </c>
      <c r="L27" s="12">
        <v>124.77272727272727</v>
      </c>
      <c r="M27" s="12">
        <v>119.36363636363636</v>
      </c>
      <c r="N27" s="12">
        <v>40.863636363636367</v>
      </c>
      <c r="O27" s="12">
        <v>56.227272727272727</v>
      </c>
      <c r="P27" s="12">
        <v>32.772727272727273</v>
      </c>
      <c r="Q27" s="12">
        <v>18.045454545454547</v>
      </c>
      <c r="R27" s="12">
        <v>16.363636363636363</v>
      </c>
      <c r="S27" s="12">
        <v>22</v>
      </c>
      <c r="T27" s="12">
        <v>21.59090909090909</v>
      </c>
      <c r="U27" s="12">
        <v>15</v>
      </c>
      <c r="V27" s="12">
        <v>18.318181818181817</v>
      </c>
      <c r="W27" s="12">
        <v>4.4545454545454541</v>
      </c>
      <c r="X27" s="12">
        <v>5.5454545454545459</v>
      </c>
      <c r="Y27" s="12">
        <v>31</v>
      </c>
      <c r="Z27" s="12">
        <v>14.863636363636363</v>
      </c>
      <c r="AA27" s="12">
        <v>1509.4545454545455</v>
      </c>
      <c r="AB27" s="12">
        <v>1199.409090909091</v>
      </c>
      <c r="AC27" s="12">
        <v>911.9545454545455</v>
      </c>
      <c r="AD27" s="12">
        <v>673.63636363636363</v>
      </c>
      <c r="AE27" s="12">
        <v>265.09090909090907</v>
      </c>
      <c r="AF27" s="12">
        <v>166.40909090909091</v>
      </c>
      <c r="AG27" s="12">
        <v>52.090909090909093</v>
      </c>
      <c r="AH27" s="12">
        <v>74.590909090909093</v>
      </c>
      <c r="AI27" s="12">
        <v>52.636363636363633</v>
      </c>
      <c r="AJ27" s="12">
        <v>12.863636363636363</v>
      </c>
      <c r="AK27" s="12">
        <v>8</v>
      </c>
      <c r="AL27" s="12">
        <v>24.227272727272727</v>
      </c>
      <c r="AM27" s="12">
        <v>7.7272727272727275</v>
      </c>
      <c r="AN27" s="12">
        <v>37.18181818181818</v>
      </c>
      <c r="AO27" s="12">
        <v>14.545454545454545</v>
      </c>
      <c r="AP27" s="12">
        <v>24.5</v>
      </c>
      <c r="AQ27" s="12">
        <v>68.681818181818187</v>
      </c>
      <c r="AR27" s="12">
        <v>26.636363636363637</v>
      </c>
      <c r="AS27" s="13">
        <v>6222.136363636364</v>
      </c>
      <c r="AT27" s="14"/>
      <c r="AV27" s="9" t="s">
        <v>48</v>
      </c>
      <c r="AW27" s="22">
        <f>AW17+BB12</f>
        <v>50353.409090909081</v>
      </c>
      <c r="AX27" s="22">
        <f>AX17+BB13</f>
        <v>16305.909090909085</v>
      </c>
      <c r="AY27" s="22">
        <f>AY17+BB14</f>
        <v>7041.7727272727279</v>
      </c>
      <c r="AZ27" s="22">
        <f>AZ17+BB15</f>
        <v>8598.4545454545478</v>
      </c>
      <c r="BA27" s="22">
        <f>BA17+BB16</f>
        <v>4016.545454545455</v>
      </c>
      <c r="BB27" s="22">
        <f>BB17</f>
        <v>14055.727272727283</v>
      </c>
      <c r="BC27" s="22"/>
      <c r="BD27" s="22"/>
    </row>
    <row r="28" spans="1:56">
      <c r="A28" s="1" t="s">
        <v>25</v>
      </c>
      <c r="B28" s="12">
        <v>364.18181818181819</v>
      </c>
      <c r="C28" s="12">
        <v>1026.909090909091</v>
      </c>
      <c r="D28" s="12">
        <v>658.81818181818187</v>
      </c>
      <c r="E28" s="12">
        <v>848.81818181818187</v>
      </c>
      <c r="F28" s="12">
        <v>1465.7272727272727</v>
      </c>
      <c r="G28" s="12">
        <v>855.68181818181813</v>
      </c>
      <c r="H28" s="12">
        <v>1234.4545454545455</v>
      </c>
      <c r="I28" s="12">
        <v>1344.590909090909</v>
      </c>
      <c r="J28" s="12">
        <v>1461.0454545454545</v>
      </c>
      <c r="K28" s="12">
        <v>916.9545454545455</v>
      </c>
      <c r="L28" s="12">
        <v>1016.1363636363636</v>
      </c>
      <c r="M28" s="12">
        <v>714.63636363636363</v>
      </c>
      <c r="N28" s="12">
        <v>869.77272727272725</v>
      </c>
      <c r="O28" s="12">
        <v>750.27272727272725</v>
      </c>
      <c r="P28" s="12">
        <v>559.90909090909088</v>
      </c>
      <c r="Q28" s="12">
        <v>483.54545454545456</v>
      </c>
      <c r="R28" s="12">
        <v>955.13636363636363</v>
      </c>
      <c r="S28" s="12">
        <v>1906.1363636363637</v>
      </c>
      <c r="T28" s="12">
        <v>1047.4545454545455</v>
      </c>
      <c r="U28" s="12">
        <v>1912.5</v>
      </c>
      <c r="V28" s="12">
        <v>1652.8181818181818</v>
      </c>
      <c r="W28" s="12">
        <v>1083.8181818181818</v>
      </c>
      <c r="X28" s="12">
        <v>849.09090909090912</v>
      </c>
      <c r="Y28" s="12">
        <v>1315.1818181818182</v>
      </c>
      <c r="Z28" s="12">
        <v>1738.0454545454545</v>
      </c>
      <c r="AA28" s="12">
        <v>161.31818181818181</v>
      </c>
      <c r="AB28" s="12">
        <v>122.5</v>
      </c>
      <c r="AC28" s="12">
        <v>546.0454545454545</v>
      </c>
      <c r="AD28" s="12">
        <v>519.68181818181813</v>
      </c>
      <c r="AE28" s="12">
        <v>1068.909090909091</v>
      </c>
      <c r="AF28" s="12">
        <v>1685.1363636363637</v>
      </c>
      <c r="AG28" s="12">
        <v>1247.7272727272727</v>
      </c>
      <c r="AH28" s="12">
        <v>1517.6363636363637</v>
      </c>
      <c r="AI28" s="12">
        <v>1286.3636363636363</v>
      </c>
      <c r="AJ28" s="12">
        <v>803.4545454545455</v>
      </c>
      <c r="AK28" s="12">
        <v>604.9545454545455</v>
      </c>
      <c r="AL28" s="12">
        <v>2039.0454545454545</v>
      </c>
      <c r="AM28" s="12">
        <v>587.40909090909088</v>
      </c>
      <c r="AN28" s="12">
        <v>833.5</v>
      </c>
      <c r="AO28" s="12">
        <v>631.9545454545455</v>
      </c>
      <c r="AP28" s="12">
        <v>572.68181818181813</v>
      </c>
      <c r="AQ28" s="12">
        <v>660.90909090909088</v>
      </c>
      <c r="AR28" s="12">
        <v>1110</v>
      </c>
      <c r="AS28" s="13">
        <v>43909.63636363636</v>
      </c>
      <c r="AT28" s="14"/>
      <c r="AV28" s="9" t="s">
        <v>58</v>
      </c>
      <c r="AW28" s="22">
        <f>AW18+BC12</f>
        <v>22482.272727272728</v>
      </c>
      <c r="AX28" s="22">
        <f>AX18+BC13</f>
        <v>2454.954545454546</v>
      </c>
      <c r="AY28" s="22">
        <f>AY18+BC14</f>
        <v>6811.636363636364</v>
      </c>
      <c r="AZ28" s="22">
        <f>AZ18+BC15</f>
        <v>2548.409090909091</v>
      </c>
      <c r="BA28" s="22">
        <f>BA18+BC16</f>
        <v>2845</v>
      </c>
      <c r="BB28" s="22">
        <f>SUM(BB18,BC17)</f>
        <v>1763.272727272727</v>
      </c>
      <c r="BC28" s="22">
        <f>BC18</f>
        <v>1397.6363636363635</v>
      </c>
      <c r="BD28" s="22">
        <f>SUM(AW22:BC28)</f>
        <v>393196.77272727259</v>
      </c>
    </row>
    <row r="29" spans="1:56">
      <c r="A29" s="1" t="s">
        <v>26</v>
      </c>
      <c r="B29" s="12">
        <v>343.95454545454544</v>
      </c>
      <c r="C29" s="12">
        <v>978.27272727272725</v>
      </c>
      <c r="D29" s="12">
        <v>608.72727272727275</v>
      </c>
      <c r="E29" s="12">
        <v>656.36363636363637</v>
      </c>
      <c r="F29" s="12">
        <v>1024.7727272727273</v>
      </c>
      <c r="G29" s="12">
        <v>742.18181818181813</v>
      </c>
      <c r="H29" s="12">
        <v>1157.1363636363637</v>
      </c>
      <c r="I29" s="12">
        <v>1103</v>
      </c>
      <c r="J29" s="12">
        <v>1105.5454545454545</v>
      </c>
      <c r="K29" s="12">
        <v>802.36363636363637</v>
      </c>
      <c r="L29" s="12">
        <v>916.77272727272725</v>
      </c>
      <c r="M29" s="12">
        <v>532.5</v>
      </c>
      <c r="N29" s="12">
        <v>669.86363636363637</v>
      </c>
      <c r="O29" s="12">
        <v>604.40909090909088</v>
      </c>
      <c r="P29" s="12">
        <v>472.45454545454544</v>
      </c>
      <c r="Q29" s="12">
        <v>360.09090909090907</v>
      </c>
      <c r="R29" s="12">
        <v>696.72727272727275</v>
      </c>
      <c r="S29" s="12">
        <v>1331.4545454545455</v>
      </c>
      <c r="T29" s="12">
        <v>900.13636363636363</v>
      </c>
      <c r="U29" s="12">
        <v>1420.6818181818182</v>
      </c>
      <c r="V29" s="12">
        <v>1111.9545454545455</v>
      </c>
      <c r="W29" s="12">
        <v>753.22727272727275</v>
      </c>
      <c r="X29" s="12">
        <v>633.18181818181813</v>
      </c>
      <c r="Y29" s="12">
        <v>1110</v>
      </c>
      <c r="Z29" s="12">
        <v>1276.7272727272727</v>
      </c>
      <c r="AA29" s="12">
        <v>128.13636363636363</v>
      </c>
      <c r="AB29" s="12">
        <v>122.31818181818181</v>
      </c>
      <c r="AC29" s="12">
        <v>183.18181818181819</v>
      </c>
      <c r="AD29" s="12">
        <v>459.5</v>
      </c>
      <c r="AE29" s="12">
        <v>1386.090909090909</v>
      </c>
      <c r="AF29" s="12">
        <v>2155.6363636363635</v>
      </c>
      <c r="AG29" s="12">
        <v>1700.090909090909</v>
      </c>
      <c r="AH29" s="12">
        <v>2576.7272727272725</v>
      </c>
      <c r="AI29" s="12">
        <v>1607.590909090909</v>
      </c>
      <c r="AJ29" s="12">
        <v>960.9545454545455</v>
      </c>
      <c r="AK29" s="12">
        <v>456.63636363636363</v>
      </c>
      <c r="AL29" s="12">
        <v>1324.6818181818182</v>
      </c>
      <c r="AM29" s="12">
        <v>472.95454545454544</v>
      </c>
      <c r="AN29" s="12">
        <v>700.90909090909088</v>
      </c>
      <c r="AO29" s="12">
        <v>753.22727272727275</v>
      </c>
      <c r="AP29" s="12">
        <v>602.31818181818187</v>
      </c>
      <c r="AQ29" s="12">
        <v>615.90909090909088</v>
      </c>
      <c r="AR29" s="12">
        <v>1325.3181818181818</v>
      </c>
      <c r="AS29" s="13">
        <v>39397.681818181809</v>
      </c>
      <c r="AT29" s="14"/>
      <c r="AW29" s="15"/>
    </row>
    <row r="30" spans="1:56">
      <c r="A30" s="1" t="s">
        <v>27</v>
      </c>
      <c r="B30" s="12">
        <v>362.59090909090907</v>
      </c>
      <c r="C30" s="12">
        <v>750</v>
      </c>
      <c r="D30" s="12">
        <v>343.63636363636363</v>
      </c>
      <c r="E30" s="12">
        <v>421.40909090909093</v>
      </c>
      <c r="F30" s="12">
        <v>1113.590909090909</v>
      </c>
      <c r="G30" s="12">
        <v>437.63636363636363</v>
      </c>
      <c r="H30" s="12">
        <v>803.9545454545455</v>
      </c>
      <c r="I30" s="12">
        <v>782.27272727272725</v>
      </c>
      <c r="J30" s="12">
        <v>878.4545454545455</v>
      </c>
      <c r="K30" s="12">
        <v>574.81818181818187</v>
      </c>
      <c r="L30" s="12">
        <v>755.13636363636363</v>
      </c>
      <c r="M30" s="12">
        <v>588.5</v>
      </c>
      <c r="N30" s="12">
        <v>445.68181818181819</v>
      </c>
      <c r="O30" s="12">
        <v>435.45454545454544</v>
      </c>
      <c r="P30" s="12">
        <v>288.45454545454544</v>
      </c>
      <c r="Q30" s="12">
        <v>215.31818181818181</v>
      </c>
      <c r="R30" s="12">
        <v>321.68181818181819</v>
      </c>
      <c r="S30" s="12">
        <v>561.4545454545455</v>
      </c>
      <c r="T30" s="12">
        <v>440.63636363636363</v>
      </c>
      <c r="U30" s="12">
        <v>502</v>
      </c>
      <c r="V30" s="12">
        <v>502.68181818181819</v>
      </c>
      <c r="W30" s="12">
        <v>263.31818181818181</v>
      </c>
      <c r="X30" s="12">
        <v>190.36363636363637</v>
      </c>
      <c r="Y30" s="12">
        <v>516.63636363636363</v>
      </c>
      <c r="Z30" s="12">
        <v>849.31818181818187</v>
      </c>
      <c r="AA30" s="12">
        <v>758.90909090909088</v>
      </c>
      <c r="AB30" s="12">
        <v>293.72727272727275</v>
      </c>
      <c r="AC30" s="12">
        <v>127.5</v>
      </c>
      <c r="AD30" s="12">
        <v>378.45454545454544</v>
      </c>
      <c r="AE30" s="12">
        <v>1532.1818181818182</v>
      </c>
      <c r="AF30" s="12">
        <v>1925.2272727272727</v>
      </c>
      <c r="AG30" s="12">
        <v>1232.9545454545455</v>
      </c>
      <c r="AH30" s="12">
        <v>2430.909090909091</v>
      </c>
      <c r="AI30" s="12">
        <v>1301</v>
      </c>
      <c r="AJ30" s="12">
        <v>682.27272727272725</v>
      </c>
      <c r="AK30" s="12">
        <v>234.95454545454547</v>
      </c>
      <c r="AL30" s="12">
        <v>647.31818181818187</v>
      </c>
      <c r="AM30" s="12">
        <v>234.59090909090909</v>
      </c>
      <c r="AN30" s="12">
        <v>473.18181818181819</v>
      </c>
      <c r="AO30" s="12">
        <v>438.59090909090907</v>
      </c>
      <c r="AP30" s="12">
        <v>418.45454545454544</v>
      </c>
      <c r="AQ30" s="12">
        <v>1761.7727272727273</v>
      </c>
      <c r="AR30" s="12">
        <v>762.09090909090912</v>
      </c>
      <c r="AS30" s="13">
        <v>29248.590909090904</v>
      </c>
      <c r="AT30" s="14"/>
      <c r="AW30" s="15"/>
    </row>
    <row r="31" spans="1:56">
      <c r="A31" s="1" t="s">
        <v>28</v>
      </c>
      <c r="B31" s="12">
        <v>264.95454545454544</v>
      </c>
      <c r="C31" s="12">
        <v>602.18181818181813</v>
      </c>
      <c r="D31" s="12">
        <v>327.27272727272725</v>
      </c>
      <c r="E31" s="12">
        <v>364.09090909090907</v>
      </c>
      <c r="F31" s="12">
        <v>661.22727272727275</v>
      </c>
      <c r="G31" s="12">
        <v>436.40909090909093</v>
      </c>
      <c r="H31" s="12">
        <v>760.77272727272725</v>
      </c>
      <c r="I31" s="12">
        <v>688.81818181818187</v>
      </c>
      <c r="J31" s="12">
        <v>689.5454545454545</v>
      </c>
      <c r="K31" s="12">
        <v>442.45454545454544</v>
      </c>
      <c r="L31" s="12">
        <v>688.5</v>
      </c>
      <c r="M31" s="12">
        <v>424.5</v>
      </c>
      <c r="N31" s="12">
        <v>376.45454545454544</v>
      </c>
      <c r="O31" s="12">
        <v>334.45454545454544</v>
      </c>
      <c r="P31" s="12">
        <v>250.54545454545453</v>
      </c>
      <c r="Q31" s="12">
        <v>194.77272727272728</v>
      </c>
      <c r="R31" s="12">
        <v>241.36363636363637</v>
      </c>
      <c r="S31" s="12">
        <v>362.5</v>
      </c>
      <c r="T31" s="12">
        <v>385.90909090909093</v>
      </c>
      <c r="U31" s="12">
        <v>411.77272727272725</v>
      </c>
      <c r="V31" s="12">
        <v>326.77272727272725</v>
      </c>
      <c r="W31" s="12">
        <v>203.09090909090909</v>
      </c>
      <c r="X31" s="12">
        <v>172.63636363636363</v>
      </c>
      <c r="Y31" s="12">
        <v>493.77272727272725</v>
      </c>
      <c r="Z31" s="12">
        <v>647.0454545454545</v>
      </c>
      <c r="AA31" s="12">
        <v>489.36363636363637</v>
      </c>
      <c r="AB31" s="12">
        <v>439.40909090909093</v>
      </c>
      <c r="AC31" s="12">
        <v>340.31818181818181</v>
      </c>
      <c r="AD31" s="12">
        <v>74.63636363636364</v>
      </c>
      <c r="AE31" s="12">
        <v>735.09090909090912</v>
      </c>
      <c r="AF31" s="12">
        <v>1093.1363636363637</v>
      </c>
      <c r="AG31" s="12">
        <v>734.72727272727275</v>
      </c>
      <c r="AH31" s="12">
        <v>1469.8181818181818</v>
      </c>
      <c r="AI31" s="12">
        <v>705.36363636363637</v>
      </c>
      <c r="AJ31" s="12">
        <v>478.31818181818181</v>
      </c>
      <c r="AK31" s="12">
        <v>196.13636363636363</v>
      </c>
      <c r="AL31" s="12">
        <v>496.63636363636363</v>
      </c>
      <c r="AM31" s="12">
        <v>207.86363636363637</v>
      </c>
      <c r="AN31" s="12">
        <v>441.40909090909093</v>
      </c>
      <c r="AO31" s="12">
        <v>350.13636363636363</v>
      </c>
      <c r="AP31" s="12">
        <v>307.95454545454544</v>
      </c>
      <c r="AQ31" s="12">
        <v>690.18181818181813</v>
      </c>
      <c r="AR31" s="12">
        <v>496.31818181818181</v>
      </c>
      <c r="AS31" s="13">
        <v>20697.227272727272</v>
      </c>
      <c r="AT31" s="14"/>
      <c r="AW31" s="15"/>
    </row>
    <row r="32" spans="1:56">
      <c r="A32" s="1">
        <v>16</v>
      </c>
      <c r="B32" s="12">
        <v>127.68181818181819</v>
      </c>
      <c r="C32" s="12">
        <v>174.22727272727272</v>
      </c>
      <c r="D32" s="12">
        <v>98.090909090909093</v>
      </c>
      <c r="E32" s="12">
        <v>154.5</v>
      </c>
      <c r="F32" s="12">
        <v>380.13636363636363</v>
      </c>
      <c r="G32" s="12">
        <v>233.81818181818181</v>
      </c>
      <c r="H32" s="12">
        <v>381.59090909090907</v>
      </c>
      <c r="I32" s="12">
        <v>375</v>
      </c>
      <c r="J32" s="12">
        <v>305.45454545454544</v>
      </c>
      <c r="K32" s="12">
        <v>202.68181818181819</v>
      </c>
      <c r="L32" s="12">
        <v>252.54545454545453</v>
      </c>
      <c r="M32" s="12">
        <v>138.09090909090909</v>
      </c>
      <c r="N32" s="12">
        <v>95.454545454545453</v>
      </c>
      <c r="O32" s="12">
        <v>89.5</v>
      </c>
      <c r="P32" s="12">
        <v>79.727272727272734</v>
      </c>
      <c r="Q32" s="12">
        <v>60.272727272727273</v>
      </c>
      <c r="R32" s="12">
        <v>67.818181818181813</v>
      </c>
      <c r="S32" s="12">
        <v>102.54545454545455</v>
      </c>
      <c r="T32" s="12">
        <v>89.727272727272734</v>
      </c>
      <c r="U32" s="12">
        <v>95.5</v>
      </c>
      <c r="V32" s="12">
        <v>79.590909090909093</v>
      </c>
      <c r="W32" s="12">
        <v>48.227272727272727</v>
      </c>
      <c r="X32" s="12">
        <v>36.68181818181818</v>
      </c>
      <c r="Y32" s="12">
        <v>201.22727272727272</v>
      </c>
      <c r="Z32" s="12">
        <v>261.22727272727275</v>
      </c>
      <c r="AA32" s="12">
        <v>1108.2272727272727</v>
      </c>
      <c r="AB32" s="12">
        <v>1325.0454545454545</v>
      </c>
      <c r="AC32" s="12">
        <v>1782.590909090909</v>
      </c>
      <c r="AD32" s="12">
        <v>797.5454545454545</v>
      </c>
      <c r="AE32" s="12">
        <v>34.81818181818182</v>
      </c>
      <c r="AF32" s="12">
        <v>293.18181818181819</v>
      </c>
      <c r="AG32" s="12">
        <v>373.90909090909093</v>
      </c>
      <c r="AH32" s="12">
        <v>726.5454545454545</v>
      </c>
      <c r="AI32" s="12">
        <v>273.5</v>
      </c>
      <c r="AJ32" s="12">
        <v>164.40909090909091</v>
      </c>
      <c r="AK32" s="12">
        <v>44.136363636363633</v>
      </c>
      <c r="AL32" s="12">
        <v>123.72727272727273</v>
      </c>
      <c r="AM32" s="12">
        <v>48</v>
      </c>
      <c r="AN32" s="12">
        <v>141.68181818181819</v>
      </c>
      <c r="AO32" s="12">
        <v>117.36363636363636</v>
      </c>
      <c r="AP32" s="12">
        <v>140.77272727272728</v>
      </c>
      <c r="AQ32" s="12">
        <v>274.5</v>
      </c>
      <c r="AR32" s="12">
        <v>250.63636363636363</v>
      </c>
      <c r="AS32" s="13">
        <v>12195.999999999996</v>
      </c>
      <c r="AT32" s="14"/>
      <c r="AW32" s="15"/>
    </row>
    <row r="33" spans="1:49">
      <c r="A33" s="1">
        <v>24</v>
      </c>
      <c r="B33" s="12">
        <v>130.36363636363637</v>
      </c>
      <c r="C33" s="12">
        <v>181.09090909090909</v>
      </c>
      <c r="D33" s="12">
        <v>59.18181818181818</v>
      </c>
      <c r="E33" s="12">
        <v>103.31818181818181</v>
      </c>
      <c r="F33" s="12">
        <v>307.22727272727275</v>
      </c>
      <c r="G33" s="12">
        <v>141.40909090909091</v>
      </c>
      <c r="H33" s="12">
        <v>262.09090909090907</v>
      </c>
      <c r="I33" s="12">
        <v>293.09090909090907</v>
      </c>
      <c r="J33" s="12">
        <v>283.77272727272725</v>
      </c>
      <c r="K33" s="12">
        <v>126.36363636363636</v>
      </c>
      <c r="L33" s="12">
        <v>217.04545454545453</v>
      </c>
      <c r="M33" s="12">
        <v>135.54545454545453</v>
      </c>
      <c r="N33" s="12">
        <v>77.454545454545453</v>
      </c>
      <c r="O33" s="12">
        <v>68.5</v>
      </c>
      <c r="P33" s="12">
        <v>50.772727272727273</v>
      </c>
      <c r="Q33" s="12">
        <v>41.227272727272727</v>
      </c>
      <c r="R33" s="12">
        <v>27.318181818181817</v>
      </c>
      <c r="S33" s="12">
        <v>45.68181818181818</v>
      </c>
      <c r="T33" s="12">
        <v>74.5</v>
      </c>
      <c r="U33" s="12">
        <v>60.31818181818182</v>
      </c>
      <c r="V33" s="12">
        <v>63.045454545454547</v>
      </c>
      <c r="W33" s="12">
        <v>35.863636363636367</v>
      </c>
      <c r="X33" s="12">
        <v>26.5</v>
      </c>
      <c r="Y33" s="12">
        <v>121.31818181818181</v>
      </c>
      <c r="Z33" s="12">
        <v>184.77272727272728</v>
      </c>
      <c r="AA33" s="12">
        <v>1437.0454545454545</v>
      </c>
      <c r="AB33" s="12">
        <v>1781.7272727272727</v>
      </c>
      <c r="AC33" s="12">
        <v>2196.090909090909</v>
      </c>
      <c r="AD33" s="12">
        <v>1141.1363636363637</v>
      </c>
      <c r="AE33" s="12">
        <v>292.40909090909093</v>
      </c>
      <c r="AF33" s="12">
        <v>42.545454545454547</v>
      </c>
      <c r="AG33" s="12">
        <v>300.81818181818181</v>
      </c>
      <c r="AH33" s="12">
        <v>716.18181818181813</v>
      </c>
      <c r="AI33" s="12">
        <v>279.5</v>
      </c>
      <c r="AJ33" s="12">
        <v>170.40909090909091</v>
      </c>
      <c r="AK33" s="12">
        <v>29.954545454545453</v>
      </c>
      <c r="AL33" s="12">
        <v>80.772727272727266</v>
      </c>
      <c r="AM33" s="12">
        <v>36.909090909090907</v>
      </c>
      <c r="AN33" s="12">
        <v>102.09090909090909</v>
      </c>
      <c r="AO33" s="12">
        <v>100.45454545454545</v>
      </c>
      <c r="AP33" s="12">
        <v>145.54545454545453</v>
      </c>
      <c r="AQ33" s="12">
        <v>236.72727272727272</v>
      </c>
      <c r="AR33" s="12">
        <v>250.90909090909091</v>
      </c>
      <c r="AS33" s="13">
        <v>12490.136363636362</v>
      </c>
      <c r="AT33" s="14"/>
      <c r="AW33" s="15"/>
    </row>
    <row r="34" spans="1:49">
      <c r="A34" s="1" t="s">
        <v>29</v>
      </c>
      <c r="B34" s="12">
        <v>41.727272727272727</v>
      </c>
      <c r="C34" s="12">
        <v>59.68181818181818</v>
      </c>
      <c r="D34" s="12">
        <v>26.318181818181817</v>
      </c>
      <c r="E34" s="12">
        <v>43.272727272727273</v>
      </c>
      <c r="F34" s="12">
        <v>139.72727272727272</v>
      </c>
      <c r="G34" s="12">
        <v>46.590909090909093</v>
      </c>
      <c r="H34" s="12">
        <v>91.772727272727266</v>
      </c>
      <c r="I34" s="12">
        <v>146.81818181818181</v>
      </c>
      <c r="J34" s="12">
        <v>161.68181818181819</v>
      </c>
      <c r="K34" s="12">
        <v>57.772727272727273</v>
      </c>
      <c r="L34" s="12">
        <v>59.727272727272727</v>
      </c>
      <c r="M34" s="12">
        <v>64.5</v>
      </c>
      <c r="N34" s="12">
        <v>31.59090909090909</v>
      </c>
      <c r="O34" s="12">
        <v>22.40909090909091</v>
      </c>
      <c r="P34" s="12">
        <v>27.727272727272727</v>
      </c>
      <c r="Q34" s="12">
        <v>11.954545454545455</v>
      </c>
      <c r="R34" s="12">
        <v>13.727272727272727</v>
      </c>
      <c r="S34" s="12">
        <v>28.272727272727273</v>
      </c>
      <c r="T34" s="12">
        <v>36.409090909090907</v>
      </c>
      <c r="U34" s="12">
        <v>45.363636363636367</v>
      </c>
      <c r="V34" s="12">
        <v>52.863636363636367</v>
      </c>
      <c r="W34" s="12">
        <v>15.636363636363637</v>
      </c>
      <c r="X34" s="12">
        <v>19.363636363636363</v>
      </c>
      <c r="Y34" s="12">
        <v>59.409090909090907</v>
      </c>
      <c r="Z34" s="12">
        <v>55.045454545454547</v>
      </c>
      <c r="AA34" s="12">
        <v>1117.9545454545455</v>
      </c>
      <c r="AB34" s="12">
        <v>1350.090909090909</v>
      </c>
      <c r="AC34" s="12">
        <v>1417</v>
      </c>
      <c r="AD34" s="12">
        <v>670.59090909090912</v>
      </c>
      <c r="AE34" s="12">
        <v>360.13636363636363</v>
      </c>
      <c r="AF34" s="12">
        <v>311.31818181818181</v>
      </c>
      <c r="AG34" s="12">
        <v>22.181818181818183</v>
      </c>
      <c r="AH34" s="12">
        <v>139.13636363636363</v>
      </c>
      <c r="AI34" s="12">
        <v>75.772727272727266</v>
      </c>
      <c r="AJ34" s="12">
        <v>65.818181818181813</v>
      </c>
      <c r="AK34" s="12">
        <v>11.318181818181818</v>
      </c>
      <c r="AL34" s="12">
        <v>50.136363636363633</v>
      </c>
      <c r="AM34" s="12">
        <v>14</v>
      </c>
      <c r="AN34" s="12">
        <v>49.136363636363633</v>
      </c>
      <c r="AO34" s="12">
        <v>38.090909090909093</v>
      </c>
      <c r="AP34" s="12">
        <v>71.13636363636364</v>
      </c>
      <c r="AQ34" s="12">
        <v>120.59090909090909</v>
      </c>
      <c r="AR34" s="12">
        <v>147.45454545454547</v>
      </c>
      <c r="AS34" s="13">
        <v>7412.6818181818189</v>
      </c>
      <c r="AT34" s="14"/>
      <c r="AW34" s="15"/>
    </row>
    <row r="35" spans="1:49">
      <c r="A35" s="1" t="s">
        <v>30</v>
      </c>
      <c r="B35" s="12">
        <v>65.86363636363636</v>
      </c>
      <c r="C35" s="12">
        <v>107.86363636363636</v>
      </c>
      <c r="D35" s="12">
        <v>39.363636363636367</v>
      </c>
      <c r="E35" s="12">
        <v>40</v>
      </c>
      <c r="F35" s="12">
        <v>115.22727272727273</v>
      </c>
      <c r="G35" s="12">
        <v>54.909090909090907</v>
      </c>
      <c r="H35" s="12">
        <v>100.59090909090909</v>
      </c>
      <c r="I35" s="12">
        <v>117.40909090909091</v>
      </c>
      <c r="J35" s="12">
        <v>164.09090909090909</v>
      </c>
      <c r="K35" s="12">
        <v>92.681818181818187</v>
      </c>
      <c r="L35" s="12">
        <v>106.04545454545455</v>
      </c>
      <c r="M35" s="12">
        <v>78.227272727272734</v>
      </c>
      <c r="N35" s="12">
        <v>61</v>
      </c>
      <c r="O35" s="12">
        <v>45.363636363636367</v>
      </c>
      <c r="P35" s="12">
        <v>38.045454545454547</v>
      </c>
      <c r="Q35" s="12">
        <v>25.90909090909091</v>
      </c>
      <c r="R35" s="12">
        <v>28.545454545454547</v>
      </c>
      <c r="S35" s="12">
        <v>36.227272727272727</v>
      </c>
      <c r="T35" s="12">
        <v>53.136363636363633</v>
      </c>
      <c r="U35" s="12">
        <v>44.545454545454547</v>
      </c>
      <c r="V35" s="12">
        <v>40.409090909090907</v>
      </c>
      <c r="W35" s="12">
        <v>15.363636363636363</v>
      </c>
      <c r="X35" s="12">
        <v>14.954545454545455</v>
      </c>
      <c r="Y35" s="12">
        <v>40.590909090909093</v>
      </c>
      <c r="Z35" s="12">
        <v>85.181818181818187</v>
      </c>
      <c r="AA35" s="12">
        <v>1341.7727272727273</v>
      </c>
      <c r="AB35" s="12">
        <v>1655.2727272727273</v>
      </c>
      <c r="AC35" s="12">
        <v>2970.7272727272725</v>
      </c>
      <c r="AD35" s="12">
        <v>1352.7272727272727</v>
      </c>
      <c r="AE35" s="12">
        <v>662.90909090909088</v>
      </c>
      <c r="AF35" s="12">
        <v>724.13636363636363</v>
      </c>
      <c r="AG35" s="12">
        <v>135.95454545454547</v>
      </c>
      <c r="AH35" s="12">
        <v>51.909090909090907</v>
      </c>
      <c r="AI35" s="12">
        <v>144.18181818181819</v>
      </c>
      <c r="AJ35" s="12">
        <v>140.86363636363637</v>
      </c>
      <c r="AK35" s="12">
        <v>14.727272727272727</v>
      </c>
      <c r="AL35" s="12">
        <v>62.227272727272727</v>
      </c>
      <c r="AM35" s="12">
        <v>21.5</v>
      </c>
      <c r="AN35" s="12">
        <v>72.272727272727266</v>
      </c>
      <c r="AO35" s="12">
        <v>96.818181818181813</v>
      </c>
      <c r="AP35" s="12">
        <v>146.31818181818181</v>
      </c>
      <c r="AQ35" s="12">
        <v>106.81818181818181</v>
      </c>
      <c r="AR35" s="12">
        <v>154.86363636363637</v>
      </c>
      <c r="AS35" s="13">
        <v>11484.954545454542</v>
      </c>
      <c r="AT35" s="14"/>
      <c r="AW35" s="15"/>
    </row>
    <row r="36" spans="1:49">
      <c r="A36" s="1" t="s">
        <v>31</v>
      </c>
      <c r="B36" s="12">
        <v>59.863636363636367</v>
      </c>
      <c r="C36" s="12">
        <v>126.18181818181819</v>
      </c>
      <c r="D36" s="12">
        <v>45.272727272727273</v>
      </c>
      <c r="E36" s="12">
        <v>33.409090909090907</v>
      </c>
      <c r="F36" s="12">
        <v>136.04545454545453</v>
      </c>
      <c r="G36" s="12">
        <v>49.636363636363633</v>
      </c>
      <c r="H36" s="12">
        <v>90.36363636363636</v>
      </c>
      <c r="I36" s="12">
        <v>145.59090909090909</v>
      </c>
      <c r="J36" s="12">
        <v>168.81818181818181</v>
      </c>
      <c r="K36" s="12">
        <v>96.5</v>
      </c>
      <c r="L36" s="12">
        <v>114.81818181818181</v>
      </c>
      <c r="M36" s="12">
        <v>102.36363636363636</v>
      </c>
      <c r="N36" s="12">
        <v>61.136363636363633</v>
      </c>
      <c r="O36" s="12">
        <v>63.136363636363633</v>
      </c>
      <c r="P36" s="12">
        <v>44.909090909090907</v>
      </c>
      <c r="Q36" s="12">
        <v>41.363636363636367</v>
      </c>
      <c r="R36" s="12">
        <v>48.5</v>
      </c>
      <c r="S36" s="12">
        <v>79.454545454545453</v>
      </c>
      <c r="T36" s="12">
        <v>82.318181818181813</v>
      </c>
      <c r="U36" s="12">
        <v>77</v>
      </c>
      <c r="V36" s="12">
        <v>68.36363636363636</v>
      </c>
      <c r="W36" s="12">
        <v>25.227272727272727</v>
      </c>
      <c r="X36" s="12">
        <v>21.727272727272727</v>
      </c>
      <c r="Y36" s="12">
        <v>44.409090909090907</v>
      </c>
      <c r="Z36" s="12">
        <v>64.590909090909093</v>
      </c>
      <c r="AA36" s="12">
        <v>1231</v>
      </c>
      <c r="AB36" s="12">
        <v>1428.1363636363637</v>
      </c>
      <c r="AC36" s="12">
        <v>1511.090909090909</v>
      </c>
      <c r="AD36" s="12">
        <v>715.13636363636363</v>
      </c>
      <c r="AE36" s="12">
        <v>287.59090909090907</v>
      </c>
      <c r="AF36" s="12">
        <v>301.09090909090907</v>
      </c>
      <c r="AG36" s="12">
        <v>80.772727272727266</v>
      </c>
      <c r="AH36" s="12">
        <v>162.54545454545453</v>
      </c>
      <c r="AI36" s="12">
        <v>27.318181818181817</v>
      </c>
      <c r="AJ36" s="12">
        <v>54.31818181818182</v>
      </c>
      <c r="AK36" s="12">
        <v>23.454545454545453</v>
      </c>
      <c r="AL36" s="12">
        <v>108.90909090909091</v>
      </c>
      <c r="AM36" s="12">
        <v>41.5</v>
      </c>
      <c r="AN36" s="12">
        <v>81.909090909090907</v>
      </c>
      <c r="AO36" s="12">
        <v>69.409090909090907</v>
      </c>
      <c r="AP36" s="12">
        <v>143.36363636363637</v>
      </c>
      <c r="AQ36" s="12">
        <v>195.13636363636363</v>
      </c>
      <c r="AR36" s="12">
        <v>248.63636363636363</v>
      </c>
      <c r="AS36" s="13">
        <v>8639.181818181818</v>
      </c>
      <c r="AT36" s="14"/>
      <c r="AW36" s="15"/>
    </row>
    <row r="37" spans="1:49">
      <c r="A37" s="1" t="s">
        <v>32</v>
      </c>
      <c r="B37" s="12">
        <v>15.045454545454545</v>
      </c>
      <c r="C37" s="12">
        <v>34.636363636363633</v>
      </c>
      <c r="D37" s="12">
        <v>5.6363636363636367</v>
      </c>
      <c r="E37" s="12">
        <v>7.6363636363636367</v>
      </c>
      <c r="F37" s="12">
        <v>36.954545454545453</v>
      </c>
      <c r="G37" s="12">
        <v>10.318181818181818</v>
      </c>
      <c r="H37" s="12">
        <v>29.454545454545453</v>
      </c>
      <c r="I37" s="12">
        <v>65.227272727272734</v>
      </c>
      <c r="J37" s="12">
        <v>101.31818181818181</v>
      </c>
      <c r="K37" s="12">
        <v>10.045454545454545</v>
      </c>
      <c r="L37" s="12">
        <v>13.909090909090908</v>
      </c>
      <c r="M37" s="12">
        <v>16.772727272727273</v>
      </c>
      <c r="N37" s="12">
        <v>11.136363636363637</v>
      </c>
      <c r="O37" s="12">
        <v>10.272727272727273</v>
      </c>
      <c r="P37" s="12">
        <v>6.9545454545454541</v>
      </c>
      <c r="Q37" s="12">
        <v>6.6818181818181817</v>
      </c>
      <c r="R37" s="12">
        <v>8.454545454545455</v>
      </c>
      <c r="S37" s="12">
        <v>8</v>
      </c>
      <c r="T37" s="12">
        <v>28.5</v>
      </c>
      <c r="U37" s="12">
        <v>17.136363636363637</v>
      </c>
      <c r="V37" s="12">
        <v>24.318181818181817</v>
      </c>
      <c r="W37" s="12">
        <v>5.6363636363636367</v>
      </c>
      <c r="X37" s="12">
        <v>6.2272727272727275</v>
      </c>
      <c r="Y37" s="12">
        <v>7.4545454545454541</v>
      </c>
      <c r="Z37" s="12">
        <v>16.863636363636363</v>
      </c>
      <c r="AA37" s="12">
        <v>776.77272727272725</v>
      </c>
      <c r="AB37" s="12">
        <v>841.63636363636363</v>
      </c>
      <c r="AC37" s="12">
        <v>780.18181818181813</v>
      </c>
      <c r="AD37" s="12">
        <v>467.31818181818181</v>
      </c>
      <c r="AE37" s="12">
        <v>150.5</v>
      </c>
      <c r="AF37" s="12">
        <v>166.63636363636363</v>
      </c>
      <c r="AG37" s="12">
        <v>66.545454545454547</v>
      </c>
      <c r="AH37" s="12">
        <v>145.04545454545453</v>
      </c>
      <c r="AI37" s="12">
        <v>49.409090909090907</v>
      </c>
      <c r="AJ37" s="12">
        <v>11.545454545454545</v>
      </c>
      <c r="AK37" s="12">
        <v>2.8181818181818183</v>
      </c>
      <c r="AL37" s="12">
        <v>21.545454545454547</v>
      </c>
      <c r="AM37" s="12">
        <v>9.4090909090909083</v>
      </c>
      <c r="AN37" s="12">
        <v>25.681818181818183</v>
      </c>
      <c r="AO37" s="12">
        <v>19.954545454545453</v>
      </c>
      <c r="AP37" s="12">
        <v>71.727272727272734</v>
      </c>
      <c r="AQ37" s="12">
        <v>94</v>
      </c>
      <c r="AR37" s="12">
        <v>114.77272727272727</v>
      </c>
      <c r="AS37" s="13">
        <v>4322.727272727273</v>
      </c>
      <c r="AT37" s="14"/>
      <c r="AW37" s="15"/>
    </row>
    <row r="38" spans="1:49">
      <c r="A38" s="1" t="s">
        <v>33</v>
      </c>
      <c r="B38" s="12">
        <v>7.6818181818181817</v>
      </c>
      <c r="C38" s="12">
        <v>10.5</v>
      </c>
      <c r="D38" s="12">
        <v>5.9545454545454541</v>
      </c>
      <c r="E38" s="12">
        <v>9.545454545454545</v>
      </c>
      <c r="F38" s="12">
        <v>61.090909090909093</v>
      </c>
      <c r="G38" s="12">
        <v>11.818181818181818</v>
      </c>
      <c r="H38" s="12">
        <v>30.40909090909091</v>
      </c>
      <c r="I38" s="12">
        <v>75.181818181818187</v>
      </c>
      <c r="J38" s="12">
        <v>108.40909090909091</v>
      </c>
      <c r="K38" s="12">
        <v>108.36363636363636</v>
      </c>
      <c r="L38" s="12">
        <v>68.272727272727266</v>
      </c>
      <c r="M38" s="12">
        <v>115.95454545454545</v>
      </c>
      <c r="N38" s="12">
        <v>49</v>
      </c>
      <c r="O38" s="12">
        <v>78.454545454545453</v>
      </c>
      <c r="P38" s="12">
        <v>31.772727272727273</v>
      </c>
      <c r="Q38" s="12">
        <v>27.318181818181817</v>
      </c>
      <c r="R38" s="12">
        <v>21.454545454545453</v>
      </c>
      <c r="S38" s="12">
        <v>34.5</v>
      </c>
      <c r="T38" s="12">
        <v>7.4545454545454541</v>
      </c>
      <c r="U38" s="12">
        <v>3.4545454545454546</v>
      </c>
      <c r="V38" s="12">
        <v>8.2727272727272734</v>
      </c>
      <c r="W38" s="12">
        <v>2.1818181818181817</v>
      </c>
      <c r="X38" s="12">
        <v>1.0909090909090908</v>
      </c>
      <c r="Y38" s="12">
        <v>7.6363636363636367</v>
      </c>
      <c r="Z38" s="12">
        <v>8.6363636363636367</v>
      </c>
      <c r="AA38" s="12">
        <v>526.72727272727275</v>
      </c>
      <c r="AB38" s="12">
        <v>443.5</v>
      </c>
      <c r="AC38" s="12">
        <v>280.95454545454544</v>
      </c>
      <c r="AD38" s="12">
        <v>221.27272727272728</v>
      </c>
      <c r="AE38" s="12">
        <v>46.863636363636367</v>
      </c>
      <c r="AF38" s="12">
        <v>29.272727272727273</v>
      </c>
      <c r="AG38" s="12">
        <v>14.636363636363637</v>
      </c>
      <c r="AH38" s="12">
        <v>13.590909090909092</v>
      </c>
      <c r="AI38" s="12">
        <v>22.818181818181817</v>
      </c>
      <c r="AJ38" s="12">
        <v>2.1363636363636362</v>
      </c>
      <c r="AK38" s="12">
        <v>7.5</v>
      </c>
      <c r="AL38" s="12">
        <v>110.13636363636364</v>
      </c>
      <c r="AM38" s="12">
        <v>1.3636363636363635</v>
      </c>
      <c r="AN38" s="12">
        <v>5.1818181818181817</v>
      </c>
      <c r="AO38" s="12">
        <v>3.7727272727272729</v>
      </c>
      <c r="AP38" s="12">
        <v>4.9090909090909092</v>
      </c>
      <c r="AQ38" s="12">
        <v>20.954545454545453</v>
      </c>
      <c r="AR38" s="12">
        <v>5.8636363636363633</v>
      </c>
      <c r="AS38" s="13">
        <v>2743.4090909090919</v>
      </c>
      <c r="AT38" s="14"/>
      <c r="AW38" s="15"/>
    </row>
    <row r="39" spans="1:49">
      <c r="A39" s="1" t="s">
        <v>34</v>
      </c>
      <c r="B39" s="12">
        <v>22.545454545454547</v>
      </c>
      <c r="C39" s="12">
        <v>36.409090909090907</v>
      </c>
      <c r="D39" s="12">
        <v>23.363636363636363</v>
      </c>
      <c r="E39" s="12">
        <v>18.318181818181817</v>
      </c>
      <c r="F39" s="12">
        <v>156.90909090909091</v>
      </c>
      <c r="G39" s="12">
        <v>26.954545454545453</v>
      </c>
      <c r="H39" s="12">
        <v>59.772727272727273</v>
      </c>
      <c r="I39" s="12">
        <v>177.27272727272728</v>
      </c>
      <c r="J39" s="12">
        <v>231.5</v>
      </c>
      <c r="K39" s="12">
        <v>175.18181818181819</v>
      </c>
      <c r="L39" s="12">
        <v>128.31818181818181</v>
      </c>
      <c r="M39" s="12">
        <v>408.04545454545456</v>
      </c>
      <c r="N39" s="12">
        <v>97.090909090909093</v>
      </c>
      <c r="O39" s="12">
        <v>209.77272727272728</v>
      </c>
      <c r="P39" s="12">
        <v>76.5</v>
      </c>
      <c r="Q39" s="12">
        <v>45.409090909090907</v>
      </c>
      <c r="R39" s="12">
        <v>61.31818181818182</v>
      </c>
      <c r="S39" s="12">
        <v>102.68181818181819</v>
      </c>
      <c r="T39" s="12">
        <v>13.772727272727273</v>
      </c>
      <c r="U39" s="12">
        <v>8.545454545454545</v>
      </c>
      <c r="V39" s="12">
        <v>10.136363636363637</v>
      </c>
      <c r="W39" s="12">
        <v>3.4090909090909092</v>
      </c>
      <c r="X39" s="12">
        <v>2.3181818181818183</v>
      </c>
      <c r="Y39" s="12">
        <v>14.272727272727273</v>
      </c>
      <c r="Z39" s="12">
        <v>23.181818181818183</v>
      </c>
      <c r="AA39" s="12">
        <v>1747.3181818181818</v>
      </c>
      <c r="AB39" s="12">
        <v>1328.590909090909</v>
      </c>
      <c r="AC39" s="12">
        <v>724.5</v>
      </c>
      <c r="AD39" s="12">
        <v>541.22727272727275</v>
      </c>
      <c r="AE39" s="12">
        <v>127.95454545454545</v>
      </c>
      <c r="AF39" s="12">
        <v>77.36363636363636</v>
      </c>
      <c r="AG39" s="12">
        <v>52.409090909090907</v>
      </c>
      <c r="AH39" s="12">
        <v>67.181818181818187</v>
      </c>
      <c r="AI39" s="12">
        <v>110.81818181818181</v>
      </c>
      <c r="AJ39" s="12">
        <v>22.318181818181817</v>
      </c>
      <c r="AK39" s="12">
        <v>125.09090909090909</v>
      </c>
      <c r="AL39" s="12">
        <v>29</v>
      </c>
      <c r="AM39" s="12">
        <v>2</v>
      </c>
      <c r="AN39" s="12">
        <v>12</v>
      </c>
      <c r="AO39" s="12">
        <v>24.136363636363637</v>
      </c>
      <c r="AP39" s="12">
        <v>19.363636363636363</v>
      </c>
      <c r="AQ39" s="12">
        <v>134.86363636363637</v>
      </c>
      <c r="AR39" s="12">
        <v>23.40909090909091</v>
      </c>
      <c r="AS39" s="13">
        <v>7340.8181818181811</v>
      </c>
      <c r="AT39" s="14"/>
      <c r="AW39" s="15"/>
    </row>
    <row r="40" spans="1:49">
      <c r="A40" s="1" t="s">
        <v>35</v>
      </c>
      <c r="B40" s="12">
        <v>6.8181818181818183</v>
      </c>
      <c r="C40" s="12">
        <v>7.2272727272727275</v>
      </c>
      <c r="D40" s="12">
        <v>3.3181818181818183</v>
      </c>
      <c r="E40" s="12">
        <v>6.3181818181818183</v>
      </c>
      <c r="F40" s="12">
        <v>53.045454545454547</v>
      </c>
      <c r="G40" s="12">
        <v>8.954545454545455</v>
      </c>
      <c r="H40" s="12">
        <v>43.727272727272727</v>
      </c>
      <c r="I40" s="12">
        <v>165.18181818181819</v>
      </c>
      <c r="J40" s="12">
        <v>146.40909090909091</v>
      </c>
      <c r="K40" s="12">
        <v>12.590909090909092</v>
      </c>
      <c r="L40" s="12">
        <v>13.181818181818182</v>
      </c>
      <c r="M40" s="12">
        <v>51.136363636363633</v>
      </c>
      <c r="N40" s="12">
        <v>11.590909090909092</v>
      </c>
      <c r="O40" s="12">
        <v>7.6363636363636367</v>
      </c>
      <c r="P40" s="12">
        <v>8.545454545454545</v>
      </c>
      <c r="Q40" s="12">
        <v>4.7272727272727275</v>
      </c>
      <c r="R40" s="12">
        <v>7.1818181818181817</v>
      </c>
      <c r="S40" s="12">
        <v>10.818181818181818</v>
      </c>
      <c r="T40" s="12">
        <v>60.090909090909093</v>
      </c>
      <c r="U40" s="12">
        <v>42.636363636363633</v>
      </c>
      <c r="V40" s="12">
        <v>70.318181818181813</v>
      </c>
      <c r="W40" s="12">
        <v>13.772727272727273</v>
      </c>
      <c r="X40" s="12">
        <v>6.6363636363636367</v>
      </c>
      <c r="Y40" s="12">
        <v>28.818181818181817</v>
      </c>
      <c r="Z40" s="12">
        <v>7.4545454545454541</v>
      </c>
      <c r="AA40" s="12">
        <v>500.04545454545456</v>
      </c>
      <c r="AB40" s="12">
        <v>447.5</v>
      </c>
      <c r="AC40" s="12">
        <v>268.27272727272725</v>
      </c>
      <c r="AD40" s="12">
        <v>235.95454545454547</v>
      </c>
      <c r="AE40" s="12">
        <v>54.590909090909093</v>
      </c>
      <c r="AF40" s="12">
        <v>37.31818181818182</v>
      </c>
      <c r="AG40" s="12">
        <v>17.40909090909091</v>
      </c>
      <c r="AH40" s="12">
        <v>22</v>
      </c>
      <c r="AI40" s="12">
        <v>39.727272727272727</v>
      </c>
      <c r="AJ40" s="12">
        <v>9.5</v>
      </c>
      <c r="AK40" s="12">
        <v>0.81818181818181823</v>
      </c>
      <c r="AL40" s="12">
        <v>2.5909090909090908</v>
      </c>
      <c r="AM40" s="12">
        <v>7.7727272727272725</v>
      </c>
      <c r="AN40" s="12">
        <v>59.863636363636367</v>
      </c>
      <c r="AO40" s="12">
        <v>7.9545454545454541</v>
      </c>
      <c r="AP40" s="12">
        <v>10</v>
      </c>
      <c r="AQ40" s="12">
        <v>52</v>
      </c>
      <c r="AR40" s="12">
        <v>11.818181818181818</v>
      </c>
      <c r="AS40" s="13">
        <v>2585.8181818181824</v>
      </c>
      <c r="AT40" s="14"/>
      <c r="AW40" s="15"/>
    </row>
    <row r="41" spans="1:49">
      <c r="A41" s="1" t="s">
        <v>36</v>
      </c>
      <c r="B41" s="12">
        <v>46.045454545454547</v>
      </c>
      <c r="C41" s="12">
        <v>50.045454545454547</v>
      </c>
      <c r="D41" s="12">
        <v>15.181818181818182</v>
      </c>
      <c r="E41" s="12">
        <v>11.409090909090908</v>
      </c>
      <c r="F41" s="12">
        <v>104.5</v>
      </c>
      <c r="G41" s="12">
        <v>30.454545454545453</v>
      </c>
      <c r="H41" s="12">
        <v>222.68181818181819</v>
      </c>
      <c r="I41" s="12">
        <v>244.22727272727272</v>
      </c>
      <c r="J41" s="12">
        <v>301.18181818181819</v>
      </c>
      <c r="K41" s="12">
        <v>44.81818181818182</v>
      </c>
      <c r="L41" s="12">
        <v>64.090909090909093</v>
      </c>
      <c r="M41" s="12">
        <v>141.72727272727272</v>
      </c>
      <c r="N41" s="12">
        <v>41.090909090909093</v>
      </c>
      <c r="O41" s="12">
        <v>28.5</v>
      </c>
      <c r="P41" s="12">
        <v>42.272727272727273</v>
      </c>
      <c r="Q41" s="12">
        <v>17.545454545454547</v>
      </c>
      <c r="R41" s="12">
        <v>21.272727272727273</v>
      </c>
      <c r="S41" s="12">
        <v>38.954545454545453</v>
      </c>
      <c r="T41" s="12">
        <v>366.04545454545456</v>
      </c>
      <c r="U41" s="12">
        <v>137.68181818181819</v>
      </c>
      <c r="V41" s="12">
        <v>264.22727272727275</v>
      </c>
      <c r="W41" s="12">
        <v>44.31818181818182</v>
      </c>
      <c r="X41" s="12">
        <v>24.40909090909091</v>
      </c>
      <c r="Y41" s="12">
        <v>56.545454545454547</v>
      </c>
      <c r="Z41" s="12">
        <v>39.636363636363633</v>
      </c>
      <c r="AA41" s="12">
        <v>671.9545454545455</v>
      </c>
      <c r="AB41" s="12">
        <v>634.77272727272725</v>
      </c>
      <c r="AC41" s="12">
        <v>573.13636363636363</v>
      </c>
      <c r="AD41" s="12">
        <v>535.0454545454545</v>
      </c>
      <c r="AE41" s="12">
        <v>148.18181818181819</v>
      </c>
      <c r="AF41" s="12">
        <v>122.63636363636364</v>
      </c>
      <c r="AG41" s="12">
        <v>62.090909090909093</v>
      </c>
      <c r="AH41" s="12">
        <v>77.227272727272734</v>
      </c>
      <c r="AI41" s="12">
        <v>84.36363636363636</v>
      </c>
      <c r="AJ41" s="12">
        <v>26.772727272727273</v>
      </c>
      <c r="AK41" s="12">
        <v>4.9545454545454541</v>
      </c>
      <c r="AL41" s="12">
        <v>13.909090909090908</v>
      </c>
      <c r="AM41" s="12">
        <v>70.818181818181813</v>
      </c>
      <c r="AN41" s="12">
        <v>18.5</v>
      </c>
      <c r="AO41" s="12">
        <v>26.40909090909091</v>
      </c>
      <c r="AP41" s="12">
        <v>39.363636363636367</v>
      </c>
      <c r="AQ41" s="12">
        <v>117.81818181818181</v>
      </c>
      <c r="AR41" s="12">
        <v>35</v>
      </c>
      <c r="AS41" s="13">
        <v>5671.727272727273</v>
      </c>
      <c r="AT41" s="14"/>
      <c r="AW41" s="15"/>
    </row>
    <row r="42" spans="1:49">
      <c r="A42" s="1" t="s">
        <v>53</v>
      </c>
      <c r="B42" s="12">
        <v>12.636363636363637</v>
      </c>
      <c r="C42" s="12">
        <v>30</v>
      </c>
      <c r="D42" s="12">
        <v>8</v>
      </c>
      <c r="E42" s="12">
        <v>7.5454545454545459</v>
      </c>
      <c r="F42" s="12">
        <v>30.454545454545453</v>
      </c>
      <c r="G42" s="12">
        <v>8.1818181818181817</v>
      </c>
      <c r="H42" s="12">
        <v>25.636363636363637</v>
      </c>
      <c r="I42" s="12">
        <v>61.272727272727273</v>
      </c>
      <c r="J42" s="12">
        <v>74.318181818181813</v>
      </c>
      <c r="K42" s="12">
        <v>12.681818181818182</v>
      </c>
      <c r="L42" s="12">
        <v>10.227272727272727</v>
      </c>
      <c r="M42" s="12">
        <v>22.681818181818183</v>
      </c>
      <c r="N42" s="12">
        <v>9.6363636363636367</v>
      </c>
      <c r="O42" s="12">
        <v>8.7727272727272734</v>
      </c>
      <c r="P42" s="12">
        <v>10.454545454545455</v>
      </c>
      <c r="Q42" s="12">
        <v>8.2727272727272734</v>
      </c>
      <c r="R42" s="12">
        <v>7.3636363636363633</v>
      </c>
      <c r="S42" s="12">
        <v>6.9090909090909092</v>
      </c>
      <c r="T42" s="12">
        <v>23.636363636363637</v>
      </c>
      <c r="U42" s="12">
        <v>18.954545454545453</v>
      </c>
      <c r="V42" s="12">
        <v>23.227272727272727</v>
      </c>
      <c r="W42" s="12">
        <v>5.1363636363636367</v>
      </c>
      <c r="X42" s="12">
        <v>5.9090909090909092</v>
      </c>
      <c r="Y42" s="12">
        <v>8</v>
      </c>
      <c r="Z42" s="12">
        <v>11.636363636363637</v>
      </c>
      <c r="AA42" s="12">
        <v>604.5454545454545</v>
      </c>
      <c r="AB42" s="12">
        <v>677.18181818181813</v>
      </c>
      <c r="AC42" s="12">
        <v>505.86363636363637</v>
      </c>
      <c r="AD42" s="12">
        <v>351.90909090909093</v>
      </c>
      <c r="AE42" s="12">
        <v>110.31818181818181</v>
      </c>
      <c r="AF42" s="12">
        <v>101</v>
      </c>
      <c r="AG42" s="12">
        <v>35.272727272727273</v>
      </c>
      <c r="AH42" s="12">
        <v>99.13636363636364</v>
      </c>
      <c r="AI42" s="12">
        <v>68.909090909090907</v>
      </c>
      <c r="AJ42" s="12">
        <v>20.772727272727273</v>
      </c>
      <c r="AK42" s="12">
        <v>5</v>
      </c>
      <c r="AL42" s="12">
        <v>24.272727272727273</v>
      </c>
      <c r="AM42" s="12">
        <v>8.5</v>
      </c>
      <c r="AN42" s="12">
        <v>23.181818181818183</v>
      </c>
      <c r="AO42" s="12">
        <v>11.272727272727273</v>
      </c>
      <c r="AP42" s="12">
        <v>44.045454545454547</v>
      </c>
      <c r="AQ42" s="12">
        <v>38.81818181818182</v>
      </c>
      <c r="AR42" s="12">
        <v>59.863636363636367</v>
      </c>
      <c r="AS42" s="13">
        <v>3245.9090909090919</v>
      </c>
      <c r="AT42" s="14"/>
      <c r="AW42" s="15"/>
    </row>
    <row r="43" spans="1:49">
      <c r="A43" s="1" t="s">
        <v>54</v>
      </c>
      <c r="B43" s="12">
        <v>25.545454545454547</v>
      </c>
      <c r="C43" s="12">
        <v>52.227272727272727</v>
      </c>
      <c r="D43" s="12">
        <v>10.590909090909092</v>
      </c>
      <c r="E43" s="12">
        <v>11.863636363636363</v>
      </c>
      <c r="F43" s="12">
        <v>43.636363636363633</v>
      </c>
      <c r="G43" s="12">
        <v>14.681818181818182</v>
      </c>
      <c r="H43" s="12">
        <v>36.727272727272727</v>
      </c>
      <c r="I43" s="12">
        <v>48.772727272727273</v>
      </c>
      <c r="J43" s="12">
        <v>77.727272727272734</v>
      </c>
      <c r="K43" s="12">
        <v>14.636363636363637</v>
      </c>
      <c r="L43" s="12">
        <v>34.863636363636367</v>
      </c>
      <c r="M43" s="12">
        <v>32.636363636363633</v>
      </c>
      <c r="N43" s="12">
        <v>13.136363636363637</v>
      </c>
      <c r="O43" s="12">
        <v>18.681818181818183</v>
      </c>
      <c r="P43" s="12">
        <v>9.9090909090909083</v>
      </c>
      <c r="Q43" s="12">
        <v>6.1818181818181817</v>
      </c>
      <c r="R43" s="12">
        <v>7.3636363636363633</v>
      </c>
      <c r="S43" s="12">
        <v>8.6818181818181817</v>
      </c>
      <c r="T43" s="12">
        <v>31.59090909090909</v>
      </c>
      <c r="U43" s="12">
        <v>28.136363636363637</v>
      </c>
      <c r="V43" s="12">
        <v>21.363636363636363</v>
      </c>
      <c r="W43" s="12">
        <v>9.1818181818181817</v>
      </c>
      <c r="X43" s="12">
        <v>6.3636363636363633</v>
      </c>
      <c r="Y43" s="12">
        <v>12.772727272727273</v>
      </c>
      <c r="Z43" s="12">
        <v>28.045454545454547</v>
      </c>
      <c r="AA43" s="12">
        <v>560.59090909090912</v>
      </c>
      <c r="AB43" s="12">
        <v>563.77272727272725</v>
      </c>
      <c r="AC43" s="12">
        <v>480.81818181818181</v>
      </c>
      <c r="AD43" s="12">
        <v>332.54545454545456</v>
      </c>
      <c r="AE43" s="12">
        <v>138.45454545454547</v>
      </c>
      <c r="AF43" s="12">
        <v>160.5</v>
      </c>
      <c r="AG43" s="12">
        <v>78.318181818181813</v>
      </c>
      <c r="AH43" s="12">
        <v>155.68181818181819</v>
      </c>
      <c r="AI43" s="12">
        <v>151.31818181818181</v>
      </c>
      <c r="AJ43" s="12">
        <v>74.727272727272734</v>
      </c>
      <c r="AK43" s="12">
        <v>3.7272727272727271</v>
      </c>
      <c r="AL43" s="12">
        <v>18.772727272727273</v>
      </c>
      <c r="AM43" s="12">
        <v>11.363636363636363</v>
      </c>
      <c r="AN43" s="12">
        <v>40.454545454545453</v>
      </c>
      <c r="AO43" s="12">
        <v>48.772727272727273</v>
      </c>
      <c r="AP43" s="12">
        <v>11.909090909090908</v>
      </c>
      <c r="AQ43" s="12">
        <v>63.227272727272727</v>
      </c>
      <c r="AR43" s="12">
        <v>73.045454545454547</v>
      </c>
      <c r="AS43" s="13">
        <v>3577.2727272727275</v>
      </c>
      <c r="AT43" s="14"/>
      <c r="AW43" s="15"/>
    </row>
    <row r="44" spans="1:49">
      <c r="A44" s="1" t="s">
        <v>55</v>
      </c>
      <c r="B44" s="12">
        <v>39.727272727272727</v>
      </c>
      <c r="C44" s="12">
        <v>98.590909090909093</v>
      </c>
      <c r="D44" s="12">
        <v>72.86363636363636</v>
      </c>
      <c r="E44" s="12">
        <v>107.86363636363636</v>
      </c>
      <c r="F44" s="12">
        <v>247.09090909090909</v>
      </c>
      <c r="G44" s="12">
        <v>75.954545454545453</v>
      </c>
      <c r="H44" s="12">
        <v>141.09090909090909</v>
      </c>
      <c r="I44" s="12">
        <v>95.590909090909093</v>
      </c>
      <c r="J44" s="12">
        <v>129.59090909090909</v>
      </c>
      <c r="K44" s="12">
        <v>39.81818181818182</v>
      </c>
      <c r="L44" s="12">
        <v>61</v>
      </c>
      <c r="M44" s="12">
        <v>62.590909090909093</v>
      </c>
      <c r="N44" s="12">
        <v>40.545454545454547</v>
      </c>
      <c r="O44" s="12">
        <v>23.363636363636363</v>
      </c>
      <c r="P44" s="12">
        <v>23.045454545454547</v>
      </c>
      <c r="Q44" s="12">
        <v>14.227272727272727</v>
      </c>
      <c r="R44" s="12">
        <v>22.954545454545453</v>
      </c>
      <c r="S44" s="12">
        <v>58.045454545454547</v>
      </c>
      <c r="T44" s="12">
        <v>116.86363636363636</v>
      </c>
      <c r="U44" s="12">
        <v>171.09090909090909</v>
      </c>
      <c r="V44" s="12">
        <v>180.68181818181819</v>
      </c>
      <c r="W44" s="12">
        <v>94.045454545454547</v>
      </c>
      <c r="X44" s="12">
        <v>82.545454545454547</v>
      </c>
      <c r="Y44" s="12">
        <v>164.18181818181819</v>
      </c>
      <c r="Z44" s="12">
        <v>90.272727272727266</v>
      </c>
      <c r="AA44" s="12">
        <v>652.86363636363637</v>
      </c>
      <c r="AB44" s="12">
        <v>641.86363636363637</v>
      </c>
      <c r="AC44" s="12">
        <v>1465.2272727272727</v>
      </c>
      <c r="AD44" s="12">
        <v>657.77272727272725</v>
      </c>
      <c r="AE44" s="12">
        <v>275.45454545454544</v>
      </c>
      <c r="AF44" s="12">
        <v>257.31818181818181</v>
      </c>
      <c r="AG44" s="12">
        <v>126.59090909090909</v>
      </c>
      <c r="AH44" s="12">
        <v>118.72727272727273</v>
      </c>
      <c r="AI44" s="12">
        <v>200.27272727272728</v>
      </c>
      <c r="AJ44" s="12">
        <v>101.31818181818181</v>
      </c>
      <c r="AK44" s="12">
        <v>19.045454545454547</v>
      </c>
      <c r="AL44" s="12">
        <v>124.5</v>
      </c>
      <c r="AM44" s="12">
        <v>58.727272727272727</v>
      </c>
      <c r="AN44" s="12">
        <v>119.72727272727273</v>
      </c>
      <c r="AO44" s="12">
        <v>44.81818181818182</v>
      </c>
      <c r="AP44" s="12">
        <v>60.636363636363633</v>
      </c>
      <c r="AQ44" s="12">
        <v>55.772727272727273</v>
      </c>
      <c r="AR44" s="12">
        <v>394.18181818181819</v>
      </c>
      <c r="AS44" s="13">
        <v>7669.727272727273</v>
      </c>
      <c r="AT44" s="14"/>
      <c r="AW44" s="15"/>
    </row>
    <row r="45" spans="1:49">
      <c r="A45" s="1" t="s">
        <v>56</v>
      </c>
      <c r="B45" s="12">
        <v>40.909090909090907</v>
      </c>
      <c r="C45" s="12">
        <v>57.545454545454547</v>
      </c>
      <c r="D45" s="12">
        <v>26</v>
      </c>
      <c r="E45" s="12">
        <v>35.136363636363633</v>
      </c>
      <c r="F45" s="12">
        <v>185.5</v>
      </c>
      <c r="G45" s="12">
        <v>32.81818181818182</v>
      </c>
      <c r="H45" s="12">
        <v>72.63636363636364</v>
      </c>
      <c r="I45" s="12">
        <v>102</v>
      </c>
      <c r="J45" s="12">
        <v>127.63636363636364</v>
      </c>
      <c r="K45" s="12">
        <v>20.863636363636363</v>
      </c>
      <c r="L45" s="12">
        <v>30.636363636363637</v>
      </c>
      <c r="M45" s="12">
        <v>33.545454545454547</v>
      </c>
      <c r="N45" s="12">
        <v>19.545454545454547</v>
      </c>
      <c r="O45" s="12">
        <v>11</v>
      </c>
      <c r="P45" s="12">
        <v>7.8636363636363633</v>
      </c>
      <c r="Q45" s="12">
        <v>4.8636363636363633</v>
      </c>
      <c r="R45" s="12">
        <v>4.6363636363636367</v>
      </c>
      <c r="S45" s="12">
        <v>7.3181818181818183</v>
      </c>
      <c r="T45" s="12">
        <v>25.5</v>
      </c>
      <c r="U45" s="12">
        <v>20.954545454545453</v>
      </c>
      <c r="V45" s="12">
        <v>32.81818181818182</v>
      </c>
      <c r="W45" s="12">
        <v>11.863636363636363</v>
      </c>
      <c r="X45" s="12">
        <v>8.8181818181818183</v>
      </c>
      <c r="Y45" s="12">
        <v>23.272727272727273</v>
      </c>
      <c r="Z45" s="12">
        <v>27.40909090909091</v>
      </c>
      <c r="AA45" s="12">
        <v>1034.1818181818182</v>
      </c>
      <c r="AB45" s="12">
        <v>1194.8636363636363</v>
      </c>
      <c r="AC45" s="12">
        <v>785.68181818181813</v>
      </c>
      <c r="AD45" s="12">
        <v>474.77272727272725</v>
      </c>
      <c r="AE45" s="12">
        <v>247.95454545454547</v>
      </c>
      <c r="AF45" s="12">
        <v>236</v>
      </c>
      <c r="AG45" s="12">
        <v>152.5</v>
      </c>
      <c r="AH45" s="12">
        <v>168.72727272727272</v>
      </c>
      <c r="AI45" s="12">
        <v>258.90909090909093</v>
      </c>
      <c r="AJ45" s="12">
        <v>117.45454545454545</v>
      </c>
      <c r="AK45" s="12">
        <v>5.4090909090909092</v>
      </c>
      <c r="AL45" s="12">
        <v>21.318181818181817</v>
      </c>
      <c r="AM45" s="12">
        <v>11.363636363636363</v>
      </c>
      <c r="AN45" s="12">
        <v>31.59090909090909</v>
      </c>
      <c r="AO45" s="12">
        <v>62.18181818181818</v>
      </c>
      <c r="AP45" s="12">
        <v>70.227272727272734</v>
      </c>
      <c r="AQ45" s="12">
        <v>330</v>
      </c>
      <c r="AR45" s="12">
        <v>28.863636363636363</v>
      </c>
      <c r="AS45" s="13">
        <v>6211.4545454545441</v>
      </c>
      <c r="AT45" s="14"/>
      <c r="AW45" s="15"/>
    </row>
    <row r="46" spans="1:49">
      <c r="A46" s="11" t="s">
        <v>49</v>
      </c>
      <c r="B46" s="14">
        <v>3992.3636363636356</v>
      </c>
      <c r="C46" s="14">
        <v>8297.2272727272739</v>
      </c>
      <c r="D46" s="14">
        <v>4602.8181818181811</v>
      </c>
      <c r="E46" s="14">
        <v>4492.2272727272739</v>
      </c>
      <c r="F46" s="14">
        <v>12972.863636363634</v>
      </c>
      <c r="G46" s="14">
        <v>5402.1818181818171</v>
      </c>
      <c r="H46" s="14">
        <v>9108.9090909090919</v>
      </c>
      <c r="I46" s="14">
        <v>11362.818181818182</v>
      </c>
      <c r="J46" s="14">
        <v>13031.090909090912</v>
      </c>
      <c r="K46" s="14">
        <v>6407.2727272727261</v>
      </c>
      <c r="L46" s="14">
        <v>8044.6363636363658</v>
      </c>
      <c r="M46" s="14">
        <v>8201.6363636363658</v>
      </c>
      <c r="N46" s="14">
        <v>5569.0000000000018</v>
      </c>
      <c r="O46" s="14">
        <v>5809.5909090909063</v>
      </c>
      <c r="P46" s="14">
        <v>4871.5</v>
      </c>
      <c r="Q46" s="14">
        <v>3247.545454545455</v>
      </c>
      <c r="R46" s="14">
        <v>4500.5909090909072</v>
      </c>
      <c r="S46" s="14">
        <v>8211.7727272727279</v>
      </c>
      <c r="T46" s="14">
        <v>5936.545454545455</v>
      </c>
      <c r="U46" s="14">
        <v>6820.5</v>
      </c>
      <c r="V46" s="14">
        <v>6638.818181818182</v>
      </c>
      <c r="W46" s="14">
        <v>3645.0909090909086</v>
      </c>
      <c r="X46" s="14">
        <v>2818.2272727272725</v>
      </c>
      <c r="Y46" s="14">
        <v>5681.045454545454</v>
      </c>
      <c r="Z46" s="14">
        <v>6536.1363636363649</v>
      </c>
      <c r="AA46" s="14">
        <v>38867.727272727272</v>
      </c>
      <c r="AB46" s="14">
        <v>37369.136363636368</v>
      </c>
      <c r="AC46" s="14">
        <v>33112.181818181816</v>
      </c>
      <c r="AD46" s="14">
        <v>22692.727272727279</v>
      </c>
      <c r="AE46" s="14">
        <v>12124.36363636364</v>
      </c>
      <c r="AF46" s="14">
        <v>13055.59090909091</v>
      </c>
      <c r="AG46" s="14">
        <v>7960.409090909091</v>
      </c>
      <c r="AH46" s="14">
        <v>12377.272727272724</v>
      </c>
      <c r="AI46" s="14">
        <v>8617.045454545454</v>
      </c>
      <c r="AJ46" s="14">
        <v>4427.1818181818189</v>
      </c>
      <c r="AK46" s="14">
        <v>2773.7727272727275</v>
      </c>
      <c r="AL46" s="14">
        <v>7481.9545454545478</v>
      </c>
      <c r="AM46" s="14">
        <v>2668.0454545454554</v>
      </c>
      <c r="AN46" s="14">
        <v>5633.0454545454531</v>
      </c>
      <c r="AO46" s="14">
        <v>3314.9545454545464</v>
      </c>
      <c r="AP46" s="14">
        <v>3491.818181818182</v>
      </c>
      <c r="AQ46" s="14">
        <v>7812.7727272727279</v>
      </c>
      <c r="AR46" s="14">
        <v>6491.045454545454</v>
      </c>
      <c r="AS46" s="14">
        <v>399712.40909090906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O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7" customHeight="1">
      <c r="A1" s="7" t="s">
        <v>0</v>
      </c>
      <c r="B1" s="8" t="s">
        <v>1</v>
      </c>
      <c r="D1" s="9" t="s">
        <v>60</v>
      </c>
      <c r="G1" s="19">
        <f>'Weekday OD'!G1</f>
        <v>41487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13.4</v>
      </c>
      <c r="C3" s="12">
        <v>82</v>
      </c>
      <c r="D3" s="12">
        <v>90.4</v>
      </c>
      <c r="E3" s="12">
        <v>91.4</v>
      </c>
      <c r="F3" s="12">
        <v>267</v>
      </c>
      <c r="G3" s="12">
        <v>104.2</v>
      </c>
      <c r="H3" s="12">
        <v>106.6</v>
      </c>
      <c r="I3" s="12">
        <v>59.8</v>
      </c>
      <c r="J3" s="12">
        <v>74</v>
      </c>
      <c r="K3" s="12">
        <v>17.399999999999999</v>
      </c>
      <c r="L3" s="12">
        <v>86.2</v>
      </c>
      <c r="M3" s="12">
        <v>82.6</v>
      </c>
      <c r="N3" s="12">
        <v>29.4</v>
      </c>
      <c r="O3" s="12">
        <v>38.799999999999997</v>
      </c>
      <c r="P3" s="12">
        <v>25</v>
      </c>
      <c r="Q3" s="12">
        <v>15</v>
      </c>
      <c r="R3" s="12">
        <v>13.6</v>
      </c>
      <c r="S3" s="12">
        <v>34.4</v>
      </c>
      <c r="T3" s="12">
        <v>21</v>
      </c>
      <c r="U3" s="12">
        <v>8.4</v>
      </c>
      <c r="V3" s="12">
        <v>16.8</v>
      </c>
      <c r="W3" s="12">
        <v>9</v>
      </c>
      <c r="X3" s="12">
        <v>6.2</v>
      </c>
      <c r="Y3" s="12">
        <v>18.2</v>
      </c>
      <c r="Z3" s="12">
        <v>27.8</v>
      </c>
      <c r="AA3" s="12">
        <v>173.2</v>
      </c>
      <c r="AB3" s="12">
        <v>104.4</v>
      </c>
      <c r="AC3" s="12">
        <v>347.8</v>
      </c>
      <c r="AD3" s="12">
        <v>153.4</v>
      </c>
      <c r="AE3" s="12">
        <v>100.8</v>
      </c>
      <c r="AF3" s="12">
        <v>120.6</v>
      </c>
      <c r="AG3" s="12">
        <v>41.8</v>
      </c>
      <c r="AH3" s="12">
        <v>54</v>
      </c>
      <c r="AI3" s="12">
        <v>34.6</v>
      </c>
      <c r="AJ3" s="12">
        <v>9.8000000000000007</v>
      </c>
      <c r="AK3" s="12">
        <v>6.4</v>
      </c>
      <c r="AL3" s="12">
        <v>10</v>
      </c>
      <c r="AM3" s="12">
        <v>2.4</v>
      </c>
      <c r="AN3" s="12">
        <v>35.200000000000003</v>
      </c>
      <c r="AO3" s="12">
        <v>9</v>
      </c>
      <c r="AP3" s="12">
        <v>11.4</v>
      </c>
      <c r="AQ3" s="12">
        <v>28.2</v>
      </c>
      <c r="AR3" s="12">
        <v>17.8</v>
      </c>
      <c r="AS3" s="12">
        <v>3</v>
      </c>
      <c r="AT3" s="13">
        <v>2602.4000000000005</v>
      </c>
      <c r="AU3" s="14"/>
      <c r="AW3" s="9" t="s">
        <v>38</v>
      </c>
      <c r="AX3" s="24">
        <f>SUM(B3:Z27,AK3:AN27,B38:Z41,AK38:AN41,B46:Z46,AS3:AS27,AS38:AS41,AK46:AN46,AS46)</f>
        <v>49592.59999999994</v>
      </c>
      <c r="AZ3" s="9" t="s">
        <v>39</v>
      </c>
      <c r="BA3" s="15">
        <f>SUM(AX12:AX18,AY12:BD12)</f>
        <v>130970.20000000003</v>
      </c>
      <c r="BB3" s="16">
        <f>BA3/BE$19</f>
        <v>0.59856986945465651</v>
      </c>
    </row>
    <row r="4" spans="1:57">
      <c r="A4" s="1" t="s">
        <v>3</v>
      </c>
      <c r="B4" s="12">
        <v>93.8</v>
      </c>
      <c r="C4" s="12">
        <v>13.6</v>
      </c>
      <c r="D4" s="12">
        <v>75.400000000000006</v>
      </c>
      <c r="E4" s="12">
        <v>67.599999999999994</v>
      </c>
      <c r="F4" s="12">
        <v>543</v>
      </c>
      <c r="G4" s="12">
        <v>130.6</v>
      </c>
      <c r="H4" s="12">
        <v>130.6</v>
      </c>
      <c r="I4" s="12">
        <v>96.2</v>
      </c>
      <c r="J4" s="12">
        <v>178.6</v>
      </c>
      <c r="K4" s="12">
        <v>31.8</v>
      </c>
      <c r="L4" s="12">
        <v>123.6</v>
      </c>
      <c r="M4" s="12">
        <v>211.8</v>
      </c>
      <c r="N4" s="12">
        <v>36.4</v>
      </c>
      <c r="O4" s="12">
        <v>53.2</v>
      </c>
      <c r="P4" s="12">
        <v>40.6</v>
      </c>
      <c r="Q4" s="12">
        <v>19.2</v>
      </c>
      <c r="R4" s="12">
        <v>23</v>
      </c>
      <c r="S4" s="12">
        <v>50.4</v>
      </c>
      <c r="T4" s="12">
        <v>29.2</v>
      </c>
      <c r="U4" s="12">
        <v>15</v>
      </c>
      <c r="V4" s="12">
        <v>27</v>
      </c>
      <c r="W4" s="12">
        <v>8.1999999999999993</v>
      </c>
      <c r="X4" s="12">
        <v>8.1999999999999993</v>
      </c>
      <c r="Y4" s="12">
        <v>24.4</v>
      </c>
      <c r="Z4" s="12">
        <v>35.799999999999997</v>
      </c>
      <c r="AA4" s="12">
        <v>398.6</v>
      </c>
      <c r="AB4" s="12">
        <v>283.8</v>
      </c>
      <c r="AC4" s="12">
        <v>820.2</v>
      </c>
      <c r="AD4" s="12">
        <v>262.39999999999998</v>
      </c>
      <c r="AE4" s="12">
        <v>121.6</v>
      </c>
      <c r="AF4" s="12">
        <v>176.2</v>
      </c>
      <c r="AG4" s="12">
        <v>52.4</v>
      </c>
      <c r="AH4" s="12">
        <v>71.8</v>
      </c>
      <c r="AI4" s="12">
        <v>81.8</v>
      </c>
      <c r="AJ4" s="12">
        <v>24.8</v>
      </c>
      <c r="AK4" s="12">
        <v>10.199999999999999</v>
      </c>
      <c r="AL4" s="12">
        <v>18.600000000000001</v>
      </c>
      <c r="AM4" s="12">
        <v>3</v>
      </c>
      <c r="AN4" s="12">
        <v>41.4</v>
      </c>
      <c r="AO4" s="12">
        <v>19.8</v>
      </c>
      <c r="AP4" s="12">
        <v>29.6</v>
      </c>
      <c r="AQ4" s="12">
        <v>81.8</v>
      </c>
      <c r="AR4" s="12">
        <v>29.6</v>
      </c>
      <c r="AS4" s="12">
        <v>9.4</v>
      </c>
      <c r="AT4" s="13">
        <v>4604.2000000000007</v>
      </c>
      <c r="AU4" s="14"/>
      <c r="AW4" s="9" t="s">
        <v>40</v>
      </c>
      <c r="AX4" s="24">
        <f>SUM(AA28:AJ37, AA42:AJ45, AO28:AR37, AO42:AR45)</f>
        <v>62218.600000000013</v>
      </c>
      <c r="AZ4" s="9" t="s">
        <v>41</v>
      </c>
      <c r="BA4" s="15">
        <f>SUM(AY13:BC18)</f>
        <v>80947.8</v>
      </c>
      <c r="BB4" s="16">
        <f>BA4/BE$19</f>
        <v>0.36995373053291236</v>
      </c>
    </row>
    <row r="5" spans="1:57">
      <c r="A5" s="1" t="s">
        <v>4</v>
      </c>
      <c r="B5" s="12">
        <v>84.2</v>
      </c>
      <c r="C5" s="12">
        <v>74</v>
      </c>
      <c r="D5" s="12">
        <v>9.6</v>
      </c>
      <c r="E5" s="12">
        <v>48.6</v>
      </c>
      <c r="F5" s="12">
        <v>460</v>
      </c>
      <c r="G5" s="12">
        <v>69.8</v>
      </c>
      <c r="H5" s="12">
        <v>73.599999999999994</v>
      </c>
      <c r="I5" s="12">
        <v>61.4</v>
      </c>
      <c r="J5" s="12">
        <v>105.8</v>
      </c>
      <c r="K5" s="12">
        <v>28</v>
      </c>
      <c r="L5" s="12">
        <v>51.2</v>
      </c>
      <c r="M5" s="12">
        <v>106.4</v>
      </c>
      <c r="N5" s="12">
        <v>17.600000000000001</v>
      </c>
      <c r="O5" s="12">
        <v>17.8</v>
      </c>
      <c r="P5" s="12">
        <v>15</v>
      </c>
      <c r="Q5" s="12">
        <v>7</v>
      </c>
      <c r="R5" s="12">
        <v>12</v>
      </c>
      <c r="S5" s="12">
        <v>27.8</v>
      </c>
      <c r="T5" s="12">
        <v>18.600000000000001</v>
      </c>
      <c r="U5" s="12">
        <v>7</v>
      </c>
      <c r="V5" s="12">
        <v>14.2</v>
      </c>
      <c r="W5" s="12">
        <v>11.8</v>
      </c>
      <c r="X5" s="12">
        <v>5.6</v>
      </c>
      <c r="Y5" s="12">
        <v>28.6</v>
      </c>
      <c r="Z5" s="12">
        <v>10.4</v>
      </c>
      <c r="AA5" s="12">
        <v>239.4</v>
      </c>
      <c r="AB5" s="12">
        <v>140.19999999999999</v>
      </c>
      <c r="AC5" s="12">
        <v>362</v>
      </c>
      <c r="AD5" s="12">
        <v>146.6</v>
      </c>
      <c r="AE5" s="12">
        <v>67</v>
      </c>
      <c r="AF5" s="12">
        <v>63.6</v>
      </c>
      <c r="AG5" s="12">
        <v>19.399999999999999</v>
      </c>
      <c r="AH5" s="12">
        <v>17.399999999999999</v>
      </c>
      <c r="AI5" s="12">
        <v>19.2</v>
      </c>
      <c r="AJ5" s="12">
        <v>6.2</v>
      </c>
      <c r="AK5" s="12">
        <v>5.6</v>
      </c>
      <c r="AL5" s="12">
        <v>13</v>
      </c>
      <c r="AM5" s="12">
        <v>2.2000000000000002</v>
      </c>
      <c r="AN5" s="12">
        <v>12.4</v>
      </c>
      <c r="AO5" s="12">
        <v>5.4</v>
      </c>
      <c r="AP5" s="12">
        <v>7.4</v>
      </c>
      <c r="AQ5" s="12">
        <v>66.8</v>
      </c>
      <c r="AR5" s="12">
        <v>17</v>
      </c>
      <c r="AS5" s="12">
        <v>7.8</v>
      </c>
      <c r="AT5" s="13">
        <v>2584.5999999999995</v>
      </c>
      <c r="AU5" s="14"/>
      <c r="AW5" s="9" t="s">
        <v>42</v>
      </c>
      <c r="AX5" s="24">
        <f>SUM(AA3:AJ27,B28:Z37,AA38:AJ41,AK28:AN37, B42:Z45, AK42:AN45, AO3:AR27, AO38:AR41,AS28:AS37,AS42:AS45,AA46:AJ46,AO46:AR46)</f>
        <v>110429.00000000022</v>
      </c>
    </row>
    <row r="6" spans="1:57">
      <c r="A6" s="1" t="s">
        <v>5</v>
      </c>
      <c r="B6" s="12">
        <v>86</v>
      </c>
      <c r="C6" s="12">
        <v>69.8</v>
      </c>
      <c r="D6" s="12">
        <v>48</v>
      </c>
      <c r="E6" s="12">
        <v>13.4</v>
      </c>
      <c r="F6" s="12">
        <v>179.4</v>
      </c>
      <c r="G6" s="12">
        <v>53.2</v>
      </c>
      <c r="H6" s="12">
        <v>58.2</v>
      </c>
      <c r="I6" s="12">
        <v>70.400000000000006</v>
      </c>
      <c r="J6" s="12">
        <v>95.4</v>
      </c>
      <c r="K6" s="12">
        <v>28.2</v>
      </c>
      <c r="L6" s="12">
        <v>53.6</v>
      </c>
      <c r="M6" s="12">
        <v>100</v>
      </c>
      <c r="N6" s="12">
        <v>14.6</v>
      </c>
      <c r="O6" s="12">
        <v>17.2</v>
      </c>
      <c r="P6" s="12">
        <v>13.2</v>
      </c>
      <c r="Q6" s="12">
        <v>7</v>
      </c>
      <c r="R6" s="12">
        <v>11.2</v>
      </c>
      <c r="S6" s="12">
        <v>33</v>
      </c>
      <c r="T6" s="12">
        <v>14.8</v>
      </c>
      <c r="U6" s="12">
        <v>11.6</v>
      </c>
      <c r="V6" s="12">
        <v>20.2</v>
      </c>
      <c r="W6" s="12">
        <v>8.4</v>
      </c>
      <c r="X6" s="12">
        <v>7</v>
      </c>
      <c r="Y6" s="12">
        <v>18.8</v>
      </c>
      <c r="Z6" s="12">
        <v>16.600000000000001</v>
      </c>
      <c r="AA6" s="12">
        <v>351.2</v>
      </c>
      <c r="AB6" s="12">
        <v>202.8</v>
      </c>
      <c r="AC6" s="12">
        <v>461.2</v>
      </c>
      <c r="AD6" s="12">
        <v>263</v>
      </c>
      <c r="AE6" s="12">
        <v>149.4</v>
      </c>
      <c r="AF6" s="12">
        <v>122</v>
      </c>
      <c r="AG6" s="12">
        <v>24.4</v>
      </c>
      <c r="AH6" s="12">
        <v>24.6</v>
      </c>
      <c r="AI6" s="12">
        <v>26.2</v>
      </c>
      <c r="AJ6" s="12">
        <v>8.1999999999999993</v>
      </c>
      <c r="AK6" s="12">
        <v>7.8</v>
      </c>
      <c r="AL6" s="12">
        <v>13.8</v>
      </c>
      <c r="AM6" s="12">
        <v>2.4</v>
      </c>
      <c r="AN6" s="12">
        <v>8.1999999999999993</v>
      </c>
      <c r="AO6" s="12">
        <v>4.4000000000000004</v>
      </c>
      <c r="AP6" s="12">
        <v>5.4</v>
      </c>
      <c r="AQ6" s="12">
        <v>99</v>
      </c>
      <c r="AR6" s="12">
        <v>25.2</v>
      </c>
      <c r="AS6" s="12">
        <v>3.2</v>
      </c>
      <c r="AT6" s="13">
        <v>2851.6</v>
      </c>
      <c r="AU6" s="14"/>
      <c r="AX6" s="12"/>
    </row>
    <row r="7" spans="1:57">
      <c r="A7" s="1" t="s">
        <v>6</v>
      </c>
      <c r="B7" s="12">
        <v>265</v>
      </c>
      <c r="C7" s="12">
        <v>574.6</v>
      </c>
      <c r="D7" s="12">
        <v>502.6</v>
      </c>
      <c r="E7" s="12">
        <v>189.4</v>
      </c>
      <c r="F7" s="12">
        <v>42</v>
      </c>
      <c r="G7" s="12">
        <v>302</v>
      </c>
      <c r="H7" s="12">
        <v>312.2</v>
      </c>
      <c r="I7" s="12">
        <v>298.39999999999998</v>
      </c>
      <c r="J7" s="12">
        <v>377</v>
      </c>
      <c r="K7" s="12">
        <v>107.6</v>
      </c>
      <c r="L7" s="12">
        <v>196</v>
      </c>
      <c r="M7" s="12">
        <v>241.8</v>
      </c>
      <c r="N7" s="12">
        <v>119.6</v>
      </c>
      <c r="O7" s="12">
        <v>125.4</v>
      </c>
      <c r="P7" s="12">
        <v>84.2</v>
      </c>
      <c r="Q7" s="12">
        <v>44.8</v>
      </c>
      <c r="R7" s="12">
        <v>95.6</v>
      </c>
      <c r="S7" s="12">
        <v>303.8</v>
      </c>
      <c r="T7" s="12">
        <v>87</v>
      </c>
      <c r="U7" s="12">
        <v>103.2</v>
      </c>
      <c r="V7" s="12">
        <v>163.4</v>
      </c>
      <c r="W7" s="12">
        <v>98.2</v>
      </c>
      <c r="X7" s="12">
        <v>78.599999999999994</v>
      </c>
      <c r="Y7" s="12">
        <v>55.4</v>
      </c>
      <c r="Z7" s="12">
        <v>96</v>
      </c>
      <c r="AA7" s="12">
        <v>1081.8</v>
      </c>
      <c r="AB7" s="12">
        <v>595</v>
      </c>
      <c r="AC7" s="12">
        <v>1664.2</v>
      </c>
      <c r="AD7" s="12">
        <v>769.6</v>
      </c>
      <c r="AE7" s="12">
        <v>419.2</v>
      </c>
      <c r="AF7" s="12">
        <v>321.60000000000002</v>
      </c>
      <c r="AG7" s="12">
        <v>149.6</v>
      </c>
      <c r="AH7" s="12">
        <v>82</v>
      </c>
      <c r="AI7" s="12">
        <v>195</v>
      </c>
      <c r="AJ7" s="12">
        <v>18.600000000000001</v>
      </c>
      <c r="AK7" s="12">
        <v>45.2</v>
      </c>
      <c r="AL7" s="12">
        <v>180.2</v>
      </c>
      <c r="AM7" s="12">
        <v>24</v>
      </c>
      <c r="AN7" s="12">
        <v>65.599999999999994</v>
      </c>
      <c r="AO7" s="12">
        <v>26.8</v>
      </c>
      <c r="AP7" s="12">
        <v>31.6</v>
      </c>
      <c r="AQ7" s="12">
        <v>237</v>
      </c>
      <c r="AR7" s="12">
        <v>181.2</v>
      </c>
      <c r="AS7" s="12">
        <v>54</v>
      </c>
      <c r="AT7" s="13">
        <v>11006.000000000004</v>
      </c>
      <c r="AU7" s="14"/>
      <c r="AX7" s="12"/>
    </row>
    <row r="8" spans="1:57">
      <c r="A8" s="1" t="s">
        <v>7</v>
      </c>
      <c r="B8" s="12">
        <v>108.4</v>
      </c>
      <c r="C8" s="12">
        <v>118.4</v>
      </c>
      <c r="D8" s="12">
        <v>65.400000000000006</v>
      </c>
      <c r="E8" s="12">
        <v>52.2</v>
      </c>
      <c r="F8" s="12">
        <v>247</v>
      </c>
      <c r="G8" s="12">
        <v>14.8</v>
      </c>
      <c r="H8" s="12">
        <v>104.4</v>
      </c>
      <c r="I8" s="12">
        <v>124.6</v>
      </c>
      <c r="J8" s="12">
        <v>169</v>
      </c>
      <c r="K8" s="12">
        <v>48.4</v>
      </c>
      <c r="L8" s="12">
        <v>91.4</v>
      </c>
      <c r="M8" s="12">
        <v>121.6</v>
      </c>
      <c r="N8" s="12">
        <v>35.799999999999997</v>
      </c>
      <c r="O8" s="12">
        <v>35</v>
      </c>
      <c r="P8" s="12">
        <v>27.6</v>
      </c>
      <c r="Q8" s="12">
        <v>19.2</v>
      </c>
      <c r="R8" s="12">
        <v>13</v>
      </c>
      <c r="S8" s="12">
        <v>33.799999999999997</v>
      </c>
      <c r="T8" s="12">
        <v>20</v>
      </c>
      <c r="U8" s="12">
        <v>12.6</v>
      </c>
      <c r="V8" s="12">
        <v>18.600000000000001</v>
      </c>
      <c r="W8" s="12">
        <v>9.4</v>
      </c>
      <c r="X8" s="12">
        <v>9</v>
      </c>
      <c r="Y8" s="12">
        <v>14.4</v>
      </c>
      <c r="Z8" s="12">
        <v>38</v>
      </c>
      <c r="AA8" s="12">
        <v>272.8</v>
      </c>
      <c r="AB8" s="12">
        <v>174.4</v>
      </c>
      <c r="AC8" s="12">
        <v>381.2</v>
      </c>
      <c r="AD8" s="12">
        <v>311.60000000000002</v>
      </c>
      <c r="AE8" s="12">
        <v>214</v>
      </c>
      <c r="AF8" s="12">
        <v>154.4</v>
      </c>
      <c r="AG8" s="12">
        <v>36.200000000000003</v>
      </c>
      <c r="AH8" s="12">
        <v>30</v>
      </c>
      <c r="AI8" s="12">
        <v>22.8</v>
      </c>
      <c r="AJ8" s="12">
        <v>5.2</v>
      </c>
      <c r="AK8" s="12">
        <v>8.8000000000000007</v>
      </c>
      <c r="AL8" s="12">
        <v>20.6</v>
      </c>
      <c r="AM8" s="12">
        <v>6</v>
      </c>
      <c r="AN8" s="12">
        <v>20.2</v>
      </c>
      <c r="AO8" s="12">
        <v>5.4</v>
      </c>
      <c r="AP8" s="12">
        <v>5.2</v>
      </c>
      <c r="AQ8" s="12">
        <v>57.6</v>
      </c>
      <c r="AR8" s="12">
        <v>18.8</v>
      </c>
      <c r="AS8" s="12">
        <v>6.6</v>
      </c>
      <c r="AT8" s="13">
        <v>3303.7999999999997</v>
      </c>
      <c r="AU8" s="14"/>
      <c r="AX8" s="15"/>
    </row>
    <row r="9" spans="1:57">
      <c r="A9" s="1" t="s">
        <v>8</v>
      </c>
      <c r="B9" s="12">
        <v>108.4</v>
      </c>
      <c r="C9" s="12">
        <v>133</v>
      </c>
      <c r="D9" s="12">
        <v>79</v>
      </c>
      <c r="E9" s="12">
        <v>58</v>
      </c>
      <c r="F9" s="12">
        <v>294.60000000000002</v>
      </c>
      <c r="G9" s="12">
        <v>100.6</v>
      </c>
      <c r="H9" s="12">
        <v>17.399999999999999</v>
      </c>
      <c r="I9" s="12">
        <v>83.8</v>
      </c>
      <c r="J9" s="12">
        <v>139</v>
      </c>
      <c r="K9" s="12">
        <v>35.6</v>
      </c>
      <c r="L9" s="12">
        <v>118.6</v>
      </c>
      <c r="M9" s="12">
        <v>174</v>
      </c>
      <c r="N9" s="12">
        <v>57.8</v>
      </c>
      <c r="O9" s="12">
        <v>61.6</v>
      </c>
      <c r="P9" s="12">
        <v>46</v>
      </c>
      <c r="Q9" s="12">
        <v>24.6</v>
      </c>
      <c r="R9" s="12">
        <v>23.6</v>
      </c>
      <c r="S9" s="12">
        <v>46.4</v>
      </c>
      <c r="T9" s="12">
        <v>58.2</v>
      </c>
      <c r="U9" s="12">
        <v>34</v>
      </c>
      <c r="V9" s="12">
        <v>55.8</v>
      </c>
      <c r="W9" s="12">
        <v>18.2</v>
      </c>
      <c r="X9" s="12">
        <v>21</v>
      </c>
      <c r="Y9" s="12">
        <v>54.6</v>
      </c>
      <c r="Z9" s="12">
        <v>58</v>
      </c>
      <c r="AA9" s="12">
        <v>552.4</v>
      </c>
      <c r="AB9" s="12">
        <v>337.2</v>
      </c>
      <c r="AC9" s="12">
        <v>892</v>
      </c>
      <c r="AD9" s="12">
        <v>526.4</v>
      </c>
      <c r="AE9" s="12">
        <v>348.8</v>
      </c>
      <c r="AF9" s="12">
        <v>309.60000000000002</v>
      </c>
      <c r="AG9" s="12">
        <v>66.599999999999994</v>
      </c>
      <c r="AH9" s="12">
        <v>53.2</v>
      </c>
      <c r="AI9" s="12">
        <v>40.4</v>
      </c>
      <c r="AJ9" s="12">
        <v>11.2</v>
      </c>
      <c r="AK9" s="12">
        <v>14.6</v>
      </c>
      <c r="AL9" s="12">
        <v>25.6</v>
      </c>
      <c r="AM9" s="12">
        <v>9.4</v>
      </c>
      <c r="AN9" s="12">
        <v>80.599999999999994</v>
      </c>
      <c r="AO9" s="12">
        <v>9.8000000000000007</v>
      </c>
      <c r="AP9" s="12">
        <v>18.2</v>
      </c>
      <c r="AQ9" s="12">
        <v>109.6</v>
      </c>
      <c r="AR9" s="12">
        <v>26.8</v>
      </c>
      <c r="AS9" s="12">
        <v>10.6</v>
      </c>
      <c r="AT9" s="13">
        <v>5344.8000000000011</v>
      </c>
      <c r="AU9" s="14"/>
      <c r="AX9" s="15"/>
    </row>
    <row r="10" spans="1:57">
      <c r="A10" s="1">
        <v>19</v>
      </c>
      <c r="B10" s="12">
        <v>64.400000000000006</v>
      </c>
      <c r="C10" s="12">
        <v>96.4</v>
      </c>
      <c r="D10" s="12">
        <v>60.4</v>
      </c>
      <c r="E10" s="12">
        <v>67.8</v>
      </c>
      <c r="F10" s="12">
        <v>276.39999999999998</v>
      </c>
      <c r="G10" s="12">
        <v>139</v>
      </c>
      <c r="H10" s="12">
        <v>87.4</v>
      </c>
      <c r="I10" s="12">
        <v>13.4</v>
      </c>
      <c r="J10" s="12">
        <v>27</v>
      </c>
      <c r="K10" s="12">
        <v>12.8</v>
      </c>
      <c r="L10" s="12">
        <v>82</v>
      </c>
      <c r="M10" s="12">
        <v>128.80000000000001</v>
      </c>
      <c r="N10" s="12">
        <v>55.2</v>
      </c>
      <c r="O10" s="12">
        <v>66.8</v>
      </c>
      <c r="P10" s="12">
        <v>50.4</v>
      </c>
      <c r="Q10" s="12">
        <v>23.6</v>
      </c>
      <c r="R10" s="12">
        <v>19</v>
      </c>
      <c r="S10" s="12">
        <v>43.2</v>
      </c>
      <c r="T10" s="12">
        <v>38</v>
      </c>
      <c r="U10" s="12">
        <v>31.8</v>
      </c>
      <c r="V10" s="12">
        <v>43</v>
      </c>
      <c r="W10" s="12">
        <v>21.8</v>
      </c>
      <c r="X10" s="12">
        <v>17</v>
      </c>
      <c r="Y10" s="12">
        <v>73.400000000000006</v>
      </c>
      <c r="Z10" s="12">
        <v>54.6</v>
      </c>
      <c r="AA10" s="12">
        <v>297.8</v>
      </c>
      <c r="AB10" s="12">
        <v>235.8</v>
      </c>
      <c r="AC10" s="12">
        <v>526.4</v>
      </c>
      <c r="AD10" s="12">
        <v>359.4</v>
      </c>
      <c r="AE10" s="12">
        <v>249.8</v>
      </c>
      <c r="AF10" s="12">
        <v>180.4</v>
      </c>
      <c r="AG10" s="12">
        <v>49.2</v>
      </c>
      <c r="AH10" s="12">
        <v>43.2</v>
      </c>
      <c r="AI10" s="12">
        <v>31.2</v>
      </c>
      <c r="AJ10" s="12">
        <v>9.8000000000000007</v>
      </c>
      <c r="AK10" s="12">
        <v>12.6</v>
      </c>
      <c r="AL10" s="12">
        <v>17</v>
      </c>
      <c r="AM10" s="12">
        <v>13.8</v>
      </c>
      <c r="AN10" s="12">
        <v>49</v>
      </c>
      <c r="AO10" s="12">
        <v>8</v>
      </c>
      <c r="AP10" s="12">
        <v>12.8</v>
      </c>
      <c r="AQ10" s="12">
        <v>55</v>
      </c>
      <c r="AR10" s="12">
        <v>27.6</v>
      </c>
      <c r="AS10" s="12">
        <v>8.6</v>
      </c>
      <c r="AT10" s="13">
        <v>3781</v>
      </c>
      <c r="AU10" s="14"/>
      <c r="AW10" s="17"/>
      <c r="AX10" s="15"/>
      <c r="BD10" s="11"/>
    </row>
    <row r="11" spans="1:57">
      <c r="A11" s="1">
        <v>12</v>
      </c>
      <c r="B11" s="12">
        <v>78.8</v>
      </c>
      <c r="C11" s="12">
        <v>169.6</v>
      </c>
      <c r="D11" s="12">
        <v>102.6</v>
      </c>
      <c r="E11" s="12">
        <v>96.8</v>
      </c>
      <c r="F11" s="12">
        <v>325.39999999999998</v>
      </c>
      <c r="G11" s="12">
        <v>160.80000000000001</v>
      </c>
      <c r="H11" s="12">
        <v>130.19999999999999</v>
      </c>
      <c r="I11" s="12">
        <v>23.6</v>
      </c>
      <c r="J11" s="12">
        <v>20.2</v>
      </c>
      <c r="K11" s="12">
        <v>19</v>
      </c>
      <c r="L11" s="12">
        <v>123</v>
      </c>
      <c r="M11" s="12">
        <v>207.8</v>
      </c>
      <c r="N11" s="12">
        <v>112.8</v>
      </c>
      <c r="O11" s="12">
        <v>132.6</v>
      </c>
      <c r="P11" s="12">
        <v>93.8</v>
      </c>
      <c r="Q11" s="12">
        <v>45.6</v>
      </c>
      <c r="R11" s="12">
        <v>57.4</v>
      </c>
      <c r="S11" s="12">
        <v>92.2</v>
      </c>
      <c r="T11" s="12">
        <v>75.2</v>
      </c>
      <c r="U11" s="12">
        <v>59.4</v>
      </c>
      <c r="V11" s="12">
        <v>77.8</v>
      </c>
      <c r="W11" s="12">
        <v>34.6</v>
      </c>
      <c r="X11" s="12">
        <v>29.4</v>
      </c>
      <c r="Y11" s="12">
        <v>97</v>
      </c>
      <c r="Z11" s="12">
        <v>86.6</v>
      </c>
      <c r="AA11" s="12">
        <v>519.4</v>
      </c>
      <c r="AB11" s="12">
        <v>333.4</v>
      </c>
      <c r="AC11" s="12">
        <v>925.4</v>
      </c>
      <c r="AD11" s="12">
        <v>381.8</v>
      </c>
      <c r="AE11" s="12">
        <v>219.8</v>
      </c>
      <c r="AF11" s="12">
        <v>189.4</v>
      </c>
      <c r="AG11" s="12">
        <v>62.8</v>
      </c>
      <c r="AH11" s="12">
        <v>84.6</v>
      </c>
      <c r="AI11" s="12">
        <v>60.6</v>
      </c>
      <c r="AJ11" s="12">
        <v>20.6</v>
      </c>
      <c r="AK11" s="12">
        <v>20.2</v>
      </c>
      <c r="AL11" s="12">
        <v>29</v>
      </c>
      <c r="AM11" s="12">
        <v>21</v>
      </c>
      <c r="AN11" s="12">
        <v>75.400000000000006</v>
      </c>
      <c r="AO11" s="12">
        <v>13.2</v>
      </c>
      <c r="AP11" s="12">
        <v>22.8</v>
      </c>
      <c r="AQ11" s="12">
        <v>91</v>
      </c>
      <c r="AR11" s="12">
        <v>48.2</v>
      </c>
      <c r="AS11" s="12">
        <v>12.6</v>
      </c>
      <c r="AT11" s="13">
        <v>5583.4000000000005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20.8</v>
      </c>
      <c r="C12" s="12">
        <v>36.6</v>
      </c>
      <c r="D12" s="12">
        <v>25.6</v>
      </c>
      <c r="E12" s="12">
        <v>24.2</v>
      </c>
      <c r="F12" s="12">
        <v>106</v>
      </c>
      <c r="G12" s="12">
        <v>47.6</v>
      </c>
      <c r="H12" s="12">
        <v>38.799999999999997</v>
      </c>
      <c r="I12" s="12">
        <v>15.6</v>
      </c>
      <c r="J12" s="12">
        <v>23.4</v>
      </c>
      <c r="K12" s="12">
        <v>10.8</v>
      </c>
      <c r="L12" s="12">
        <v>89.8</v>
      </c>
      <c r="M12" s="12">
        <v>182</v>
      </c>
      <c r="N12" s="12">
        <v>135.6</v>
      </c>
      <c r="O12" s="12">
        <v>159.19999999999999</v>
      </c>
      <c r="P12" s="12">
        <v>65.599999999999994</v>
      </c>
      <c r="Q12" s="12">
        <v>32.4</v>
      </c>
      <c r="R12" s="12">
        <v>50.2</v>
      </c>
      <c r="S12" s="12">
        <v>73.599999999999994</v>
      </c>
      <c r="T12" s="12">
        <v>13.6</v>
      </c>
      <c r="U12" s="12">
        <v>10.199999999999999</v>
      </c>
      <c r="V12" s="12">
        <v>11.8</v>
      </c>
      <c r="W12" s="12">
        <v>8.4</v>
      </c>
      <c r="X12" s="12">
        <v>6.6</v>
      </c>
      <c r="Y12" s="12">
        <v>13.2</v>
      </c>
      <c r="Z12" s="12">
        <v>29.6</v>
      </c>
      <c r="AA12" s="12">
        <v>350.4</v>
      </c>
      <c r="AB12" s="12">
        <v>276.60000000000002</v>
      </c>
      <c r="AC12" s="12">
        <v>607</v>
      </c>
      <c r="AD12" s="12">
        <v>301.60000000000002</v>
      </c>
      <c r="AE12" s="12">
        <v>176</v>
      </c>
      <c r="AF12" s="12">
        <v>124</v>
      </c>
      <c r="AG12" s="12">
        <v>41.6</v>
      </c>
      <c r="AH12" s="12">
        <v>54</v>
      </c>
      <c r="AI12" s="12">
        <v>46.2</v>
      </c>
      <c r="AJ12" s="12">
        <v>5.4</v>
      </c>
      <c r="AK12" s="12">
        <v>61.6</v>
      </c>
      <c r="AL12" s="12">
        <v>71.8</v>
      </c>
      <c r="AM12" s="12">
        <v>3</v>
      </c>
      <c r="AN12" s="12">
        <v>12.2</v>
      </c>
      <c r="AO12" s="12">
        <v>3.8</v>
      </c>
      <c r="AP12" s="12">
        <v>4.5999999999999996</v>
      </c>
      <c r="AQ12" s="12">
        <v>25</v>
      </c>
      <c r="AR12" s="12">
        <v>11.8</v>
      </c>
      <c r="AS12" s="12">
        <v>42.8</v>
      </c>
      <c r="AT12" s="13">
        <v>3450.6</v>
      </c>
      <c r="AU12" s="14"/>
      <c r="AW12" s="17" t="s">
        <v>43</v>
      </c>
      <c r="AX12" s="15">
        <f>SUM(AA28:AD31)</f>
        <v>2605</v>
      </c>
      <c r="AY12" s="15">
        <f>SUM(Z28:Z31,H28:K31)</f>
        <v>10174</v>
      </c>
      <c r="AZ12" s="15">
        <f>SUM(AE28:AJ31)</f>
        <v>17547.8</v>
      </c>
      <c r="BA12" s="15">
        <f>SUM(B28:G31)</f>
        <v>10263.799999999999</v>
      </c>
      <c r="BB12" s="15">
        <f>SUM(AM28:AN31,T28:Y31)</f>
        <v>9136.8000000000011</v>
      </c>
      <c r="BC12" s="15">
        <f>SUM(AK28:AL31,L28:S31)</f>
        <v>11392.999999999996</v>
      </c>
      <c r="BD12" s="14">
        <f>SUM(AO28:AR31)</f>
        <v>6854.6</v>
      </c>
      <c r="BE12" s="9">
        <f t="shared" ref="BE12:BE19" si="0">SUM(AX12:BD12)</f>
        <v>67975</v>
      </c>
    </row>
    <row r="13" spans="1:57">
      <c r="A13" s="1" t="s">
        <v>10</v>
      </c>
      <c r="B13" s="12">
        <v>82</v>
      </c>
      <c r="C13" s="12">
        <v>113.6</v>
      </c>
      <c r="D13" s="12">
        <v>53.4</v>
      </c>
      <c r="E13" s="12">
        <v>53.4</v>
      </c>
      <c r="F13" s="12">
        <v>200</v>
      </c>
      <c r="G13" s="12">
        <v>95.8</v>
      </c>
      <c r="H13" s="12">
        <v>114.8</v>
      </c>
      <c r="I13" s="12">
        <v>85.2</v>
      </c>
      <c r="J13" s="12">
        <v>131.80000000000001</v>
      </c>
      <c r="K13" s="12">
        <v>72.599999999999994</v>
      </c>
      <c r="L13" s="12">
        <v>16.399999999999999</v>
      </c>
      <c r="M13" s="12">
        <v>267.8</v>
      </c>
      <c r="N13" s="12">
        <v>142.80000000000001</v>
      </c>
      <c r="O13" s="12">
        <v>250.4</v>
      </c>
      <c r="P13" s="12">
        <v>158.6</v>
      </c>
      <c r="Q13" s="12">
        <v>62.2</v>
      </c>
      <c r="R13" s="12">
        <v>48.4</v>
      </c>
      <c r="S13" s="12">
        <v>106.4</v>
      </c>
      <c r="T13" s="12">
        <v>37</v>
      </c>
      <c r="U13" s="12">
        <v>18</v>
      </c>
      <c r="V13" s="12">
        <v>29.2</v>
      </c>
      <c r="W13" s="12">
        <v>17</v>
      </c>
      <c r="X13" s="12">
        <v>19.2</v>
      </c>
      <c r="Y13" s="12">
        <v>35.799999999999997</v>
      </c>
      <c r="Z13" s="12">
        <v>97</v>
      </c>
      <c r="AA13" s="12">
        <v>419</v>
      </c>
      <c r="AB13" s="12">
        <v>281.2</v>
      </c>
      <c r="AC13" s="12">
        <v>803.4</v>
      </c>
      <c r="AD13" s="12">
        <v>376.6</v>
      </c>
      <c r="AE13" s="12">
        <v>207.2</v>
      </c>
      <c r="AF13" s="12">
        <v>208.4</v>
      </c>
      <c r="AG13" s="12">
        <v>46.8</v>
      </c>
      <c r="AH13" s="12">
        <v>66.2</v>
      </c>
      <c r="AI13" s="12">
        <v>52.8</v>
      </c>
      <c r="AJ13" s="12">
        <v>11.8</v>
      </c>
      <c r="AK13" s="12">
        <v>56.2</v>
      </c>
      <c r="AL13" s="12">
        <v>85.2</v>
      </c>
      <c r="AM13" s="12">
        <v>4.8</v>
      </c>
      <c r="AN13" s="12">
        <v>54.2</v>
      </c>
      <c r="AO13" s="12">
        <v>10.6</v>
      </c>
      <c r="AP13" s="12">
        <v>22</v>
      </c>
      <c r="AQ13" s="12">
        <v>53.8</v>
      </c>
      <c r="AR13" s="12">
        <v>25.8</v>
      </c>
      <c r="AS13" s="12">
        <v>49</v>
      </c>
      <c r="AT13" s="13">
        <v>5143.8</v>
      </c>
      <c r="AU13" s="14"/>
      <c r="AW13" s="17" t="s">
        <v>44</v>
      </c>
      <c r="AX13" s="15">
        <f>SUM(AA27:AD27,AA9:AD12)</f>
        <v>9871.5999999999985</v>
      </c>
      <c r="AY13" s="15">
        <f>SUM(Z27,Z9:Z12,H9:K12,H27:K27)</f>
        <v>1154.7999999999997</v>
      </c>
      <c r="AZ13" s="15">
        <f>SUM(AE9:AJ12,AE27:AJ27)</f>
        <v>3088.6000000000004</v>
      </c>
      <c r="BA13" s="15">
        <f>SUM(B9:G12,B27:G27)</f>
        <v>2881.2000000000003</v>
      </c>
      <c r="BB13" s="15">
        <f>SUM(T9:Y12,AM9:AN12,T27:Y27,AM27:AN27)</f>
        <v>1254.2</v>
      </c>
      <c r="BC13" s="15">
        <f>SUM(L9:S12,AK9:AL12,L27:S27,AK27:AL27)</f>
        <v>3243.1999999999994</v>
      </c>
      <c r="BD13" s="14">
        <f>SUM(AO9:AR12,AO27:AR27)</f>
        <v>579.6</v>
      </c>
      <c r="BE13" s="9">
        <f t="shared" si="0"/>
        <v>22073.199999999997</v>
      </c>
    </row>
    <row r="14" spans="1:57">
      <c r="A14" s="1" t="s">
        <v>11</v>
      </c>
      <c r="B14" s="12">
        <v>89.4</v>
      </c>
      <c r="C14" s="12">
        <v>205.6</v>
      </c>
      <c r="D14" s="12">
        <v>122.6</v>
      </c>
      <c r="E14" s="12">
        <v>105.2</v>
      </c>
      <c r="F14" s="12">
        <v>258.2</v>
      </c>
      <c r="G14" s="12">
        <v>123.6</v>
      </c>
      <c r="H14" s="12">
        <v>181.8</v>
      </c>
      <c r="I14" s="12">
        <v>144.6</v>
      </c>
      <c r="J14" s="12">
        <v>240.4</v>
      </c>
      <c r="K14" s="12">
        <v>158</v>
      </c>
      <c r="L14" s="12">
        <v>276</v>
      </c>
      <c r="M14" s="12">
        <v>24.2</v>
      </c>
      <c r="N14" s="12">
        <v>214.2</v>
      </c>
      <c r="O14" s="12">
        <v>307</v>
      </c>
      <c r="P14" s="12">
        <v>212.6</v>
      </c>
      <c r="Q14" s="12">
        <v>107.6</v>
      </c>
      <c r="R14" s="12">
        <v>158.4</v>
      </c>
      <c r="S14" s="12">
        <v>370.8</v>
      </c>
      <c r="T14" s="12">
        <v>113.4</v>
      </c>
      <c r="U14" s="12">
        <v>136.6</v>
      </c>
      <c r="V14" s="12">
        <v>135.19999999999999</v>
      </c>
      <c r="W14" s="12">
        <v>102.2</v>
      </c>
      <c r="X14" s="12">
        <v>59.4</v>
      </c>
      <c r="Y14" s="12">
        <v>106.6</v>
      </c>
      <c r="Z14" s="12">
        <v>94.8</v>
      </c>
      <c r="AA14" s="12">
        <v>446</v>
      </c>
      <c r="AB14" s="12">
        <v>233.8</v>
      </c>
      <c r="AC14" s="12">
        <v>623.79999999999995</v>
      </c>
      <c r="AD14" s="12">
        <v>320</v>
      </c>
      <c r="AE14" s="12">
        <v>122.6</v>
      </c>
      <c r="AF14" s="12">
        <v>135.19999999999999</v>
      </c>
      <c r="AG14" s="12">
        <v>64</v>
      </c>
      <c r="AH14" s="12">
        <v>59.6</v>
      </c>
      <c r="AI14" s="12">
        <v>72.2</v>
      </c>
      <c r="AJ14" s="12">
        <v>16.600000000000001</v>
      </c>
      <c r="AK14" s="12">
        <v>145.19999999999999</v>
      </c>
      <c r="AL14" s="12">
        <v>528.20000000000005</v>
      </c>
      <c r="AM14" s="12">
        <v>79</v>
      </c>
      <c r="AN14" s="12">
        <v>173</v>
      </c>
      <c r="AO14" s="12">
        <v>18.600000000000001</v>
      </c>
      <c r="AP14" s="12">
        <v>17.8</v>
      </c>
      <c r="AQ14" s="12">
        <v>49</v>
      </c>
      <c r="AR14" s="12">
        <v>34.799999999999997</v>
      </c>
      <c r="AS14" s="12">
        <v>210.2</v>
      </c>
      <c r="AT14" s="13">
        <v>7398.0000000000009</v>
      </c>
      <c r="AU14" s="14"/>
      <c r="AW14" s="17" t="s">
        <v>45</v>
      </c>
      <c r="AX14" s="15">
        <f>SUM(AA32:AD37)</f>
        <v>16939.400000000001</v>
      </c>
      <c r="AY14" s="15">
        <f>SUM(H32:K37,Z32:Z37)</f>
        <v>3201.6000000000004</v>
      </c>
      <c r="AZ14" s="15">
        <f>SUM(AE32:AJ37)</f>
        <v>6236.2</v>
      </c>
      <c r="BA14" s="15">
        <f>SUM(B32:G37)</f>
        <v>3099.0000000000009</v>
      </c>
      <c r="BB14" s="15">
        <f>SUM(T32:Y37,AM32:AN37)</f>
        <v>1832.1999999999998</v>
      </c>
      <c r="BC14" s="15">
        <f>SUM(L32:S37,AK32:AL37)</f>
        <v>2414.599999999999</v>
      </c>
      <c r="BD14" s="14">
        <f>SUM(AO32:AR37)</f>
        <v>2597.8000000000002</v>
      </c>
      <c r="BE14" s="9">
        <f t="shared" si="0"/>
        <v>36320.800000000003</v>
      </c>
    </row>
    <row r="15" spans="1:57">
      <c r="A15" s="1" t="s">
        <v>12</v>
      </c>
      <c r="B15" s="12">
        <v>24.2</v>
      </c>
      <c r="C15" s="12">
        <v>39.4</v>
      </c>
      <c r="D15" s="12">
        <v>17.600000000000001</v>
      </c>
      <c r="E15" s="12">
        <v>16.2</v>
      </c>
      <c r="F15" s="12">
        <v>114.6</v>
      </c>
      <c r="G15" s="12">
        <v>35.4</v>
      </c>
      <c r="H15" s="12">
        <v>64.400000000000006</v>
      </c>
      <c r="I15" s="12">
        <v>69</v>
      </c>
      <c r="J15" s="12">
        <v>119.8</v>
      </c>
      <c r="K15" s="12">
        <v>138.4</v>
      </c>
      <c r="L15" s="12">
        <v>153.80000000000001</v>
      </c>
      <c r="M15" s="12">
        <v>210.6</v>
      </c>
      <c r="N15" s="12">
        <v>11</v>
      </c>
      <c r="O15" s="12">
        <v>112.4</v>
      </c>
      <c r="P15" s="12">
        <v>95.2</v>
      </c>
      <c r="Q15" s="12">
        <v>46.8</v>
      </c>
      <c r="R15" s="12">
        <v>34.4</v>
      </c>
      <c r="S15" s="12">
        <v>55.8</v>
      </c>
      <c r="T15" s="12">
        <v>17.600000000000001</v>
      </c>
      <c r="U15" s="12">
        <v>10</v>
      </c>
      <c r="V15" s="12">
        <v>10.6</v>
      </c>
      <c r="W15" s="12">
        <v>5.8</v>
      </c>
      <c r="X15" s="12">
        <v>4.4000000000000004</v>
      </c>
      <c r="Y15" s="12">
        <v>18.600000000000001</v>
      </c>
      <c r="Z15" s="12">
        <v>31.4</v>
      </c>
      <c r="AA15" s="12">
        <v>224.6</v>
      </c>
      <c r="AB15" s="12">
        <v>159</v>
      </c>
      <c r="AC15" s="12">
        <v>442.6</v>
      </c>
      <c r="AD15" s="12">
        <v>148.80000000000001</v>
      </c>
      <c r="AE15" s="12">
        <v>61</v>
      </c>
      <c r="AF15" s="12">
        <v>70.2</v>
      </c>
      <c r="AG15" s="12">
        <v>24</v>
      </c>
      <c r="AH15" s="12">
        <v>33</v>
      </c>
      <c r="AI15" s="12">
        <v>31.2</v>
      </c>
      <c r="AJ15" s="12">
        <v>4.5999999999999996</v>
      </c>
      <c r="AK15" s="12">
        <v>32</v>
      </c>
      <c r="AL15" s="12">
        <v>34</v>
      </c>
      <c r="AM15" s="12">
        <v>2</v>
      </c>
      <c r="AN15" s="12">
        <v>23.6</v>
      </c>
      <c r="AO15" s="12">
        <v>4.8</v>
      </c>
      <c r="AP15" s="12">
        <v>8</v>
      </c>
      <c r="AQ15" s="12">
        <v>30</v>
      </c>
      <c r="AR15" s="12">
        <v>17.600000000000001</v>
      </c>
      <c r="AS15" s="12">
        <v>36.200000000000003</v>
      </c>
      <c r="AT15" s="13">
        <v>2844.5999999999995</v>
      </c>
      <c r="AU15" s="14"/>
      <c r="AW15" s="17" t="s">
        <v>46</v>
      </c>
      <c r="AX15" s="15">
        <f>SUM(AA3:AD8)</f>
        <v>9960.7999999999993</v>
      </c>
      <c r="AY15" s="15">
        <f>SUM(H3:K8,Z3:Z8)</f>
        <v>2982.2000000000003</v>
      </c>
      <c r="AZ15" s="15">
        <f>SUM(AE3:AJ8)</f>
        <v>3086.4</v>
      </c>
      <c r="BA15" s="15">
        <f>SUM(B3:G8)</f>
        <v>5250.1999999999989</v>
      </c>
      <c r="BB15" s="15">
        <f>SUM(T3:Y8,AM3:AN8)</f>
        <v>1251.0000000000005</v>
      </c>
      <c r="BC15" s="15">
        <f>SUM(L3:S8,AK3:AL8)</f>
        <v>3316.6</v>
      </c>
      <c r="BD15" s="14">
        <f>SUM(AO3:AR8)</f>
        <v>1021.3999999999999</v>
      </c>
      <c r="BE15" s="9">
        <f t="shared" si="0"/>
        <v>26868.6</v>
      </c>
    </row>
    <row r="16" spans="1:57">
      <c r="A16" s="1" t="s">
        <v>13</v>
      </c>
      <c r="B16" s="12">
        <v>33.799999999999997</v>
      </c>
      <c r="C16" s="12">
        <v>47</v>
      </c>
      <c r="D16" s="12">
        <v>14.6</v>
      </c>
      <c r="E16" s="12">
        <v>17</v>
      </c>
      <c r="F16" s="12">
        <v>132.6</v>
      </c>
      <c r="G16" s="12">
        <v>35.4</v>
      </c>
      <c r="H16" s="12">
        <v>69.400000000000006</v>
      </c>
      <c r="I16" s="12">
        <v>79.599999999999994</v>
      </c>
      <c r="J16" s="12">
        <v>156</v>
      </c>
      <c r="K16" s="12">
        <v>136.6</v>
      </c>
      <c r="L16" s="12">
        <v>262.8</v>
      </c>
      <c r="M16" s="12">
        <v>301.39999999999998</v>
      </c>
      <c r="N16" s="12">
        <v>106.8</v>
      </c>
      <c r="O16" s="12">
        <v>11.8</v>
      </c>
      <c r="P16" s="12">
        <v>146.6</v>
      </c>
      <c r="Q16" s="12">
        <v>78.8</v>
      </c>
      <c r="R16" s="12">
        <v>83</v>
      </c>
      <c r="S16" s="12">
        <v>129.6</v>
      </c>
      <c r="T16" s="12">
        <v>14.8</v>
      </c>
      <c r="U16" s="12">
        <v>6.2</v>
      </c>
      <c r="V16" s="12">
        <v>10.8</v>
      </c>
      <c r="W16" s="12">
        <v>5.2</v>
      </c>
      <c r="X16" s="12">
        <v>2.6</v>
      </c>
      <c r="Y16" s="12">
        <v>12</v>
      </c>
      <c r="Z16" s="12">
        <v>32.799999999999997</v>
      </c>
      <c r="AA16" s="12">
        <v>246</v>
      </c>
      <c r="AB16" s="12">
        <v>152.19999999999999</v>
      </c>
      <c r="AC16" s="12">
        <v>466.4</v>
      </c>
      <c r="AD16" s="12">
        <v>113.2</v>
      </c>
      <c r="AE16" s="12">
        <v>60.2</v>
      </c>
      <c r="AF16" s="12">
        <v>66.8</v>
      </c>
      <c r="AG16" s="12">
        <v>17</v>
      </c>
      <c r="AH16" s="12">
        <v>26.8</v>
      </c>
      <c r="AI16" s="12">
        <v>28.4</v>
      </c>
      <c r="AJ16" s="12">
        <v>6.8</v>
      </c>
      <c r="AK16" s="12">
        <v>64.2</v>
      </c>
      <c r="AL16" s="12">
        <v>107.4</v>
      </c>
      <c r="AM16" s="12">
        <v>2</v>
      </c>
      <c r="AN16" s="12">
        <v>25.4</v>
      </c>
      <c r="AO16" s="12">
        <v>6.6</v>
      </c>
      <c r="AP16" s="12">
        <v>7.4</v>
      </c>
      <c r="AQ16" s="12">
        <v>26.2</v>
      </c>
      <c r="AR16" s="12">
        <v>8.6</v>
      </c>
      <c r="AS16" s="12">
        <v>110</v>
      </c>
      <c r="AT16" s="13">
        <v>3468.7999999999993</v>
      </c>
      <c r="AU16" s="14"/>
      <c r="AW16" s="17" t="s">
        <v>47</v>
      </c>
      <c r="AX16" s="15">
        <f>SUM(AA21:AD26,AA40:AD41)</f>
        <v>9010.4</v>
      </c>
      <c r="AY16" s="15">
        <f>SUM(H21:K26,H40:K41,Z21:Z26,Z40:Z41)</f>
        <v>1336.2000000000003</v>
      </c>
      <c r="AZ16" s="15">
        <f>SUM(AE21:AJ26,AE40:AJ41)</f>
        <v>1850.7999999999997</v>
      </c>
      <c r="BA16" s="15">
        <f>SUM(B21:G26,B40:G41)</f>
        <v>1283.2</v>
      </c>
      <c r="BB16" s="15">
        <f>SUM(T21:Y26,T40:Y41,AM21:AN26,AM40:AN41)</f>
        <v>3475.2</v>
      </c>
      <c r="BC16" s="15">
        <f>SUM(L21:S26,L40:S41,AK21:AL26,AK40:AL41)</f>
        <v>1634.7999999999997</v>
      </c>
      <c r="BD16" s="14">
        <f>SUM(AO21:AR26,AO40:AR41)</f>
        <v>987</v>
      </c>
      <c r="BE16" s="9">
        <f t="shared" si="0"/>
        <v>19577.599999999999</v>
      </c>
    </row>
    <row r="17" spans="1:57">
      <c r="A17" s="1" t="s">
        <v>14</v>
      </c>
      <c r="B17" s="12">
        <v>26.6</v>
      </c>
      <c r="C17" s="12">
        <v>38.4</v>
      </c>
      <c r="D17" s="12">
        <v>10.4</v>
      </c>
      <c r="E17" s="12">
        <v>16.8</v>
      </c>
      <c r="F17" s="12">
        <v>82</v>
      </c>
      <c r="G17" s="12">
        <v>26.6</v>
      </c>
      <c r="H17" s="12">
        <v>47.2</v>
      </c>
      <c r="I17" s="12">
        <v>57.4</v>
      </c>
      <c r="J17" s="12">
        <v>93</v>
      </c>
      <c r="K17" s="12">
        <v>56.4</v>
      </c>
      <c r="L17" s="12">
        <v>167.6</v>
      </c>
      <c r="M17" s="12">
        <v>205.4</v>
      </c>
      <c r="N17" s="12">
        <v>89.4</v>
      </c>
      <c r="O17" s="12">
        <v>166.6</v>
      </c>
      <c r="P17" s="12">
        <v>15.8</v>
      </c>
      <c r="Q17" s="12">
        <v>86.6</v>
      </c>
      <c r="R17" s="12">
        <v>82.2</v>
      </c>
      <c r="S17" s="12">
        <v>144.80000000000001</v>
      </c>
      <c r="T17" s="12">
        <v>16</v>
      </c>
      <c r="U17" s="12">
        <v>6.6</v>
      </c>
      <c r="V17" s="12">
        <v>13.2</v>
      </c>
      <c r="W17" s="12">
        <v>3.8</v>
      </c>
      <c r="X17" s="12">
        <v>2.2000000000000002</v>
      </c>
      <c r="Y17" s="12">
        <v>8.6</v>
      </c>
      <c r="Z17" s="12">
        <v>22.4</v>
      </c>
      <c r="AA17" s="12">
        <v>142.19999999999999</v>
      </c>
      <c r="AB17" s="12">
        <v>73.2</v>
      </c>
      <c r="AC17" s="12">
        <v>234.6</v>
      </c>
      <c r="AD17" s="12">
        <v>88.4</v>
      </c>
      <c r="AE17" s="12">
        <v>43.8</v>
      </c>
      <c r="AF17" s="12">
        <v>39</v>
      </c>
      <c r="AG17" s="12">
        <v>12.2</v>
      </c>
      <c r="AH17" s="12">
        <v>21.6</v>
      </c>
      <c r="AI17" s="12">
        <v>19.399999999999999</v>
      </c>
      <c r="AJ17" s="12">
        <v>5.6</v>
      </c>
      <c r="AK17" s="12">
        <v>20.6</v>
      </c>
      <c r="AL17" s="12">
        <v>38</v>
      </c>
      <c r="AM17" s="12">
        <v>2.6</v>
      </c>
      <c r="AN17" s="12">
        <v>24</v>
      </c>
      <c r="AO17" s="12">
        <v>3.2</v>
      </c>
      <c r="AP17" s="12">
        <v>5.4</v>
      </c>
      <c r="AQ17" s="12">
        <v>16.2</v>
      </c>
      <c r="AR17" s="12">
        <v>9.4</v>
      </c>
      <c r="AS17" s="12">
        <v>35.200000000000003</v>
      </c>
      <c r="AT17" s="13">
        <v>2320.599999999999</v>
      </c>
      <c r="AU17" s="14"/>
      <c r="AW17" s="1" t="s">
        <v>48</v>
      </c>
      <c r="AX17" s="14">
        <f>SUM(AA13:AD20,AA38:AD39)</f>
        <v>11382.999999999998</v>
      </c>
      <c r="AY17" s="14">
        <f>SUM(H13:K20,H38:K39,Z13:Z20,Z38:Z39)</f>
        <v>3344.9999999999995</v>
      </c>
      <c r="AZ17" s="14">
        <f>SUM(AE13:AJ20,AE38:AJ39)</f>
        <v>2502.4000000000005</v>
      </c>
      <c r="BA17" s="14">
        <f>SUM(B13:G20,B38:G39)</f>
        <v>3417.0000000000009</v>
      </c>
      <c r="BB17" s="14">
        <f>SUM(T13:Y20,T38:Y39,AM13:AN20,AM38:AN39)</f>
        <v>1669.0000000000007</v>
      </c>
      <c r="BC17" s="14">
        <f>SUM(L13:S20,L38:S39,AK13:AL20,AK38:AL39)</f>
        <v>10449.600000000004</v>
      </c>
      <c r="BD17" s="14">
        <f>SUM(AO13:AR20,AO38:AR39)</f>
        <v>675.2</v>
      </c>
      <c r="BE17" s="9">
        <f t="shared" si="0"/>
        <v>33441.199999999997</v>
      </c>
    </row>
    <row r="18" spans="1:57">
      <c r="A18" s="1" t="s">
        <v>15</v>
      </c>
      <c r="B18" s="12">
        <v>14.8</v>
      </c>
      <c r="C18" s="12">
        <v>18.8</v>
      </c>
      <c r="D18" s="12">
        <v>6.8</v>
      </c>
      <c r="E18" s="12">
        <v>5.2</v>
      </c>
      <c r="F18" s="12">
        <v>51.8</v>
      </c>
      <c r="G18" s="12">
        <v>14</v>
      </c>
      <c r="H18" s="12">
        <v>19</v>
      </c>
      <c r="I18" s="12">
        <v>24.4</v>
      </c>
      <c r="J18" s="12">
        <v>48.4</v>
      </c>
      <c r="K18" s="12">
        <v>26.4</v>
      </c>
      <c r="L18" s="12">
        <v>65.599999999999994</v>
      </c>
      <c r="M18" s="12">
        <v>105.2</v>
      </c>
      <c r="N18" s="12">
        <v>46.4</v>
      </c>
      <c r="O18" s="12">
        <v>78.599999999999994</v>
      </c>
      <c r="P18" s="12">
        <v>78.400000000000006</v>
      </c>
      <c r="Q18" s="12">
        <v>5.6</v>
      </c>
      <c r="R18" s="12">
        <v>41.6</v>
      </c>
      <c r="S18" s="12">
        <v>103</v>
      </c>
      <c r="T18" s="12">
        <v>5.8</v>
      </c>
      <c r="U18" s="12">
        <v>4.2</v>
      </c>
      <c r="V18" s="12">
        <v>5.2</v>
      </c>
      <c r="W18" s="12">
        <v>0.6</v>
      </c>
      <c r="X18" s="12">
        <v>1.4</v>
      </c>
      <c r="Y18" s="12">
        <v>6</v>
      </c>
      <c r="Z18" s="12">
        <v>11.2</v>
      </c>
      <c r="AA18" s="12">
        <v>93.8</v>
      </c>
      <c r="AB18" s="12">
        <v>59.6</v>
      </c>
      <c r="AC18" s="12">
        <v>182.4</v>
      </c>
      <c r="AD18" s="12">
        <v>53</v>
      </c>
      <c r="AE18" s="12">
        <v>25.6</v>
      </c>
      <c r="AF18" s="12">
        <v>37.4</v>
      </c>
      <c r="AG18" s="12">
        <v>8.8000000000000007</v>
      </c>
      <c r="AH18" s="12">
        <v>18.600000000000001</v>
      </c>
      <c r="AI18" s="12">
        <v>20</v>
      </c>
      <c r="AJ18" s="12">
        <v>8.1999999999999993</v>
      </c>
      <c r="AK18" s="12">
        <v>16.399999999999999</v>
      </c>
      <c r="AL18" s="12">
        <v>23.4</v>
      </c>
      <c r="AM18" s="12">
        <v>1.4</v>
      </c>
      <c r="AN18" s="12">
        <v>13.8</v>
      </c>
      <c r="AO18" s="12">
        <v>3.8</v>
      </c>
      <c r="AP18" s="12">
        <v>3</v>
      </c>
      <c r="AQ18" s="12">
        <v>9</v>
      </c>
      <c r="AR18" s="12">
        <v>5.6</v>
      </c>
      <c r="AS18" s="12">
        <v>15.8</v>
      </c>
      <c r="AT18" s="13">
        <v>1388</v>
      </c>
      <c r="AU18" s="14"/>
      <c r="AW18" s="9" t="s">
        <v>58</v>
      </c>
      <c r="AX18" s="15">
        <f>SUM(AA42:AD45)</f>
        <v>5830</v>
      </c>
      <c r="AY18" s="9">
        <f>SUM(Z42:Z45,H42:K45)</f>
        <v>605.79999999999995</v>
      </c>
      <c r="AZ18" s="9">
        <f>SUM(AE42:AJ45)</f>
        <v>2581.6000000000004</v>
      </c>
      <c r="BA18" s="9">
        <f>SUM(B42:G45)</f>
        <v>1014.3999999999999</v>
      </c>
      <c r="BB18" s="9">
        <f>SUM(T42:Y45, AM42:AN45)</f>
        <v>925.80000000000018</v>
      </c>
      <c r="BC18" s="9">
        <f>SUM(AK42:AL45,L42:S45)</f>
        <v>565</v>
      </c>
      <c r="BD18" s="9">
        <f>SUM(AO42:AR45)</f>
        <v>1026.2</v>
      </c>
      <c r="BE18" s="9">
        <f t="shared" si="0"/>
        <v>12548.800000000003</v>
      </c>
    </row>
    <row r="19" spans="1:57">
      <c r="A19" s="1" t="s">
        <v>16</v>
      </c>
      <c r="B19" s="12">
        <v>13.4</v>
      </c>
      <c r="C19" s="12">
        <v>19.600000000000001</v>
      </c>
      <c r="D19" s="12">
        <v>11.2</v>
      </c>
      <c r="E19" s="12">
        <v>9.6</v>
      </c>
      <c r="F19" s="12">
        <v>99.6</v>
      </c>
      <c r="G19" s="12">
        <v>15.8</v>
      </c>
      <c r="H19" s="12">
        <v>25.6</v>
      </c>
      <c r="I19" s="12">
        <v>22.6</v>
      </c>
      <c r="J19" s="12">
        <v>63.2</v>
      </c>
      <c r="K19" s="12">
        <v>41.6</v>
      </c>
      <c r="L19" s="12">
        <v>55.8</v>
      </c>
      <c r="M19" s="12">
        <v>142.4</v>
      </c>
      <c r="N19" s="12">
        <v>44</v>
      </c>
      <c r="O19" s="12">
        <v>95.8</v>
      </c>
      <c r="P19" s="12">
        <v>83.4</v>
      </c>
      <c r="Q19" s="12">
        <v>48</v>
      </c>
      <c r="R19" s="12">
        <v>6.6</v>
      </c>
      <c r="S19" s="12">
        <v>108.2</v>
      </c>
      <c r="T19" s="12">
        <v>6.2</v>
      </c>
      <c r="U19" s="12">
        <v>5.6</v>
      </c>
      <c r="V19" s="12">
        <v>6.8</v>
      </c>
      <c r="W19" s="12">
        <v>4.4000000000000004</v>
      </c>
      <c r="X19" s="12">
        <v>1.4</v>
      </c>
      <c r="Y19" s="12">
        <v>5.8</v>
      </c>
      <c r="Z19" s="12">
        <v>7.4</v>
      </c>
      <c r="AA19" s="12">
        <v>202.4</v>
      </c>
      <c r="AB19" s="12">
        <v>113.8</v>
      </c>
      <c r="AC19" s="12">
        <v>296.2</v>
      </c>
      <c r="AD19" s="12">
        <v>90.8</v>
      </c>
      <c r="AE19" s="12">
        <v>35.6</v>
      </c>
      <c r="AF19" s="12">
        <v>31.4</v>
      </c>
      <c r="AG19" s="12">
        <v>11.6</v>
      </c>
      <c r="AH19" s="12">
        <v>19.2</v>
      </c>
      <c r="AI19" s="12">
        <v>22.8</v>
      </c>
      <c r="AJ19" s="12">
        <v>7.4</v>
      </c>
      <c r="AK19" s="12">
        <v>18.399999999999999</v>
      </c>
      <c r="AL19" s="12">
        <v>27.6</v>
      </c>
      <c r="AM19" s="12">
        <v>3</v>
      </c>
      <c r="AN19" s="12">
        <v>10.6</v>
      </c>
      <c r="AO19" s="12">
        <v>5.8</v>
      </c>
      <c r="AP19" s="12">
        <v>5</v>
      </c>
      <c r="AQ19" s="12">
        <v>22.2</v>
      </c>
      <c r="AR19" s="12">
        <v>5</v>
      </c>
      <c r="AS19" s="12">
        <v>16.8</v>
      </c>
      <c r="AT19" s="13">
        <v>1889.6</v>
      </c>
      <c r="AU19" s="14"/>
      <c r="AW19" s="9" t="s">
        <v>49</v>
      </c>
      <c r="AX19" s="15">
        <f>SUM(AX12:AX18)</f>
        <v>65600.200000000012</v>
      </c>
      <c r="AY19" s="9">
        <f t="shared" ref="AY19:BD19" si="1">SUM(AY12:AY18)</f>
        <v>22799.599999999999</v>
      </c>
      <c r="AZ19" s="9">
        <f t="shared" si="1"/>
        <v>36893.800000000003</v>
      </c>
      <c r="BA19" s="9">
        <f t="shared" si="1"/>
        <v>27208.799999999999</v>
      </c>
      <c r="BB19" s="9">
        <f t="shared" si="1"/>
        <v>19544.2</v>
      </c>
      <c r="BC19" s="9">
        <f t="shared" si="1"/>
        <v>33016.799999999996</v>
      </c>
      <c r="BD19" s="9">
        <f t="shared" si="1"/>
        <v>13741.800000000001</v>
      </c>
      <c r="BE19" s="9">
        <f t="shared" si="0"/>
        <v>218805.2</v>
      </c>
    </row>
    <row r="20" spans="1:57">
      <c r="A20" s="1" t="s">
        <v>17</v>
      </c>
      <c r="B20" s="12">
        <v>31.8</v>
      </c>
      <c r="C20" s="12">
        <v>52.8</v>
      </c>
      <c r="D20" s="12">
        <v>32.4</v>
      </c>
      <c r="E20" s="12">
        <v>31</v>
      </c>
      <c r="F20" s="12">
        <v>372.4</v>
      </c>
      <c r="G20" s="12">
        <v>37</v>
      </c>
      <c r="H20" s="12">
        <v>48.4</v>
      </c>
      <c r="I20" s="12">
        <v>48.2</v>
      </c>
      <c r="J20" s="12">
        <v>89</v>
      </c>
      <c r="K20" s="12">
        <v>70.2</v>
      </c>
      <c r="L20" s="12">
        <v>112.4</v>
      </c>
      <c r="M20" s="12">
        <v>358.4</v>
      </c>
      <c r="N20" s="12">
        <v>54.4</v>
      </c>
      <c r="O20" s="12">
        <v>137.19999999999999</v>
      </c>
      <c r="P20" s="12">
        <v>160</v>
      </c>
      <c r="Q20" s="12">
        <v>107.2</v>
      </c>
      <c r="R20" s="12">
        <v>131</v>
      </c>
      <c r="S20" s="12">
        <v>41.2</v>
      </c>
      <c r="T20" s="12">
        <v>28.4</v>
      </c>
      <c r="U20" s="12">
        <v>16.399999999999999</v>
      </c>
      <c r="V20" s="12">
        <v>15</v>
      </c>
      <c r="W20" s="12">
        <v>9.4</v>
      </c>
      <c r="X20" s="12">
        <v>6.8</v>
      </c>
      <c r="Y20" s="12">
        <v>26.2</v>
      </c>
      <c r="Z20" s="12">
        <v>15</v>
      </c>
      <c r="AA20" s="12">
        <v>449</v>
      </c>
      <c r="AB20" s="12">
        <v>209</v>
      </c>
      <c r="AC20" s="12">
        <v>608.6</v>
      </c>
      <c r="AD20" s="12">
        <v>162.6</v>
      </c>
      <c r="AE20" s="12">
        <v>69.2</v>
      </c>
      <c r="AF20" s="12">
        <v>68.599999999999994</v>
      </c>
      <c r="AG20" s="12">
        <v>23.4</v>
      </c>
      <c r="AH20" s="12">
        <v>31.8</v>
      </c>
      <c r="AI20" s="12">
        <v>40.6</v>
      </c>
      <c r="AJ20" s="12">
        <v>8.6</v>
      </c>
      <c r="AK20" s="12">
        <v>22.8</v>
      </c>
      <c r="AL20" s="12">
        <v>63</v>
      </c>
      <c r="AM20" s="12">
        <v>5.8</v>
      </c>
      <c r="AN20" s="12">
        <v>27.2</v>
      </c>
      <c r="AO20" s="12">
        <v>4.2</v>
      </c>
      <c r="AP20" s="12">
        <v>7.8</v>
      </c>
      <c r="AQ20" s="12">
        <v>45.6</v>
      </c>
      <c r="AR20" s="12">
        <v>6.2</v>
      </c>
      <c r="AS20" s="12">
        <v>27.8</v>
      </c>
      <c r="AT20" s="13">
        <v>3914.0000000000005</v>
      </c>
      <c r="AU20" s="14"/>
      <c r="AW20" s="18"/>
      <c r="AX20" s="15"/>
    </row>
    <row r="21" spans="1:57">
      <c r="A21" s="1" t="s">
        <v>18</v>
      </c>
      <c r="B21" s="12">
        <v>23.8</v>
      </c>
      <c r="C21" s="12">
        <v>31.8</v>
      </c>
      <c r="D21" s="12">
        <v>13.4</v>
      </c>
      <c r="E21" s="12">
        <v>15.6</v>
      </c>
      <c r="F21" s="12">
        <v>86</v>
      </c>
      <c r="G21" s="12">
        <v>19.600000000000001</v>
      </c>
      <c r="H21" s="12">
        <v>57.4</v>
      </c>
      <c r="I21" s="12">
        <v>41</v>
      </c>
      <c r="J21" s="12">
        <v>86.6</v>
      </c>
      <c r="K21" s="12">
        <v>13.8</v>
      </c>
      <c r="L21" s="12">
        <v>33</v>
      </c>
      <c r="M21" s="12">
        <v>109</v>
      </c>
      <c r="N21" s="12">
        <v>17.8</v>
      </c>
      <c r="O21" s="12">
        <v>17.2</v>
      </c>
      <c r="P21" s="12">
        <v>13.2</v>
      </c>
      <c r="Q21" s="12">
        <v>6.4</v>
      </c>
      <c r="R21" s="12">
        <v>6.6</v>
      </c>
      <c r="S21" s="12">
        <v>24</v>
      </c>
      <c r="T21" s="12">
        <v>12.4</v>
      </c>
      <c r="U21" s="12">
        <v>66.8</v>
      </c>
      <c r="V21" s="12">
        <v>189.8</v>
      </c>
      <c r="W21" s="12">
        <v>63.2</v>
      </c>
      <c r="X21" s="12">
        <v>26.6</v>
      </c>
      <c r="Y21" s="12">
        <v>60.4</v>
      </c>
      <c r="Z21" s="12">
        <v>9</v>
      </c>
      <c r="AA21" s="12">
        <v>300.8</v>
      </c>
      <c r="AB21" s="12">
        <v>138.80000000000001</v>
      </c>
      <c r="AC21" s="12">
        <v>392</v>
      </c>
      <c r="AD21" s="12">
        <v>151.19999999999999</v>
      </c>
      <c r="AE21" s="12">
        <v>49.6</v>
      </c>
      <c r="AF21" s="12">
        <v>73</v>
      </c>
      <c r="AG21" s="12">
        <v>29.8</v>
      </c>
      <c r="AH21" s="12">
        <v>34.4</v>
      </c>
      <c r="AI21" s="12">
        <v>37</v>
      </c>
      <c r="AJ21" s="12">
        <v>16.2</v>
      </c>
      <c r="AK21" s="12">
        <v>4</v>
      </c>
      <c r="AL21" s="12">
        <v>9</v>
      </c>
      <c r="AM21" s="12">
        <v>26.2</v>
      </c>
      <c r="AN21" s="12">
        <v>237.2</v>
      </c>
      <c r="AO21" s="12">
        <v>12.6</v>
      </c>
      <c r="AP21" s="12">
        <v>13.2</v>
      </c>
      <c r="AQ21" s="12">
        <v>84.6</v>
      </c>
      <c r="AR21" s="12">
        <v>18.8</v>
      </c>
      <c r="AS21" s="12">
        <v>5.4</v>
      </c>
      <c r="AT21" s="13">
        <v>2678.2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7.8</v>
      </c>
      <c r="C22" s="12">
        <v>13.2</v>
      </c>
      <c r="D22" s="12">
        <v>9</v>
      </c>
      <c r="E22" s="12">
        <v>13.6</v>
      </c>
      <c r="F22" s="12">
        <v>104.6</v>
      </c>
      <c r="G22" s="12">
        <v>12.4</v>
      </c>
      <c r="H22" s="12">
        <v>35.4</v>
      </c>
      <c r="I22" s="12">
        <v>31</v>
      </c>
      <c r="J22" s="12">
        <v>51.6</v>
      </c>
      <c r="K22" s="12">
        <v>7</v>
      </c>
      <c r="L22" s="12">
        <v>23.8</v>
      </c>
      <c r="M22" s="12">
        <v>135.19999999999999</v>
      </c>
      <c r="N22" s="12">
        <v>8.1999999999999993</v>
      </c>
      <c r="O22" s="12">
        <v>6.6</v>
      </c>
      <c r="P22" s="12">
        <v>7.6</v>
      </c>
      <c r="Q22" s="12">
        <v>2.8</v>
      </c>
      <c r="R22" s="12">
        <v>5</v>
      </c>
      <c r="S22" s="12">
        <v>16.8</v>
      </c>
      <c r="T22" s="12">
        <v>56.4</v>
      </c>
      <c r="U22" s="12">
        <v>14.2</v>
      </c>
      <c r="V22" s="12">
        <v>106</v>
      </c>
      <c r="W22" s="12">
        <v>30.6</v>
      </c>
      <c r="X22" s="12">
        <v>17</v>
      </c>
      <c r="Y22" s="12">
        <v>75.400000000000006</v>
      </c>
      <c r="Z22" s="12">
        <v>6.6</v>
      </c>
      <c r="AA22" s="12">
        <v>441.4</v>
      </c>
      <c r="AB22" s="12">
        <v>222.8</v>
      </c>
      <c r="AC22" s="12">
        <v>409.2</v>
      </c>
      <c r="AD22" s="12">
        <v>171.8</v>
      </c>
      <c r="AE22" s="12">
        <v>63</v>
      </c>
      <c r="AF22" s="12">
        <v>49.6</v>
      </c>
      <c r="AG22" s="12">
        <v>17.600000000000001</v>
      </c>
      <c r="AH22" s="12">
        <v>17.399999999999999</v>
      </c>
      <c r="AI22" s="12">
        <v>38.6</v>
      </c>
      <c r="AJ22" s="12">
        <v>9.1999999999999993</v>
      </c>
      <c r="AK22" s="12">
        <v>3</v>
      </c>
      <c r="AL22" s="12">
        <v>7.2</v>
      </c>
      <c r="AM22" s="12">
        <v>7.4</v>
      </c>
      <c r="AN22" s="12">
        <v>68</v>
      </c>
      <c r="AO22" s="12">
        <v>9.6</v>
      </c>
      <c r="AP22" s="12">
        <v>11.6</v>
      </c>
      <c r="AQ22" s="12">
        <v>104.4</v>
      </c>
      <c r="AR22" s="12">
        <v>13.8</v>
      </c>
      <c r="AS22" s="12">
        <v>2.6</v>
      </c>
      <c r="AT22" s="13">
        <v>2465.9999999999995</v>
      </c>
      <c r="AU22" s="14"/>
      <c r="AW22" s="17" t="s">
        <v>43</v>
      </c>
      <c r="AX22" s="15">
        <f>AX12</f>
        <v>2605</v>
      </c>
      <c r="AY22" s="15"/>
      <c r="AZ22" s="15"/>
    </row>
    <row r="23" spans="1:57">
      <c r="A23" s="1" t="s">
        <v>20</v>
      </c>
      <c r="B23" s="12">
        <v>20</v>
      </c>
      <c r="C23" s="12">
        <v>26</v>
      </c>
      <c r="D23" s="12">
        <v>18.600000000000001</v>
      </c>
      <c r="E23" s="12">
        <v>20</v>
      </c>
      <c r="F23" s="12">
        <v>166.8</v>
      </c>
      <c r="G23" s="12">
        <v>24.8</v>
      </c>
      <c r="H23" s="12">
        <v>58.6</v>
      </c>
      <c r="I23" s="12">
        <v>42.6</v>
      </c>
      <c r="J23" s="12">
        <v>88</v>
      </c>
      <c r="K23" s="12">
        <v>14.4</v>
      </c>
      <c r="L23" s="12">
        <v>28</v>
      </c>
      <c r="M23" s="12">
        <v>132.19999999999999</v>
      </c>
      <c r="N23" s="12">
        <v>10.4</v>
      </c>
      <c r="O23" s="12">
        <v>13.8</v>
      </c>
      <c r="P23" s="12">
        <v>15</v>
      </c>
      <c r="Q23" s="12">
        <v>7.2</v>
      </c>
      <c r="R23" s="12">
        <v>5.6</v>
      </c>
      <c r="S23" s="12">
        <v>20.399999999999999</v>
      </c>
      <c r="T23" s="12">
        <v>239</v>
      </c>
      <c r="U23" s="12">
        <v>115.8</v>
      </c>
      <c r="V23" s="12">
        <v>24.2</v>
      </c>
      <c r="W23" s="12">
        <v>55</v>
      </c>
      <c r="X23" s="12">
        <v>31.6</v>
      </c>
      <c r="Y23" s="12">
        <v>131</v>
      </c>
      <c r="Z23" s="12">
        <v>13</v>
      </c>
      <c r="AA23" s="12">
        <v>614.79999999999995</v>
      </c>
      <c r="AB23" s="12">
        <v>303.2</v>
      </c>
      <c r="AC23" s="12">
        <v>580</v>
      </c>
      <c r="AD23" s="12">
        <v>264.39999999999998</v>
      </c>
      <c r="AE23" s="12">
        <v>83.8</v>
      </c>
      <c r="AF23" s="12">
        <v>76.599999999999994</v>
      </c>
      <c r="AG23" s="12">
        <v>27.8</v>
      </c>
      <c r="AH23" s="12">
        <v>23.4</v>
      </c>
      <c r="AI23" s="12">
        <v>35.4</v>
      </c>
      <c r="AJ23" s="12">
        <v>11.8</v>
      </c>
      <c r="AK23" s="12">
        <v>7.6</v>
      </c>
      <c r="AL23" s="12">
        <v>5.4</v>
      </c>
      <c r="AM23" s="12">
        <v>24.4</v>
      </c>
      <c r="AN23" s="12">
        <v>138.4</v>
      </c>
      <c r="AO23" s="12">
        <v>12.8</v>
      </c>
      <c r="AP23" s="12">
        <v>6.8</v>
      </c>
      <c r="AQ23" s="12">
        <v>129.6</v>
      </c>
      <c r="AR23" s="12">
        <v>23</v>
      </c>
      <c r="AS23" s="12">
        <v>4.4000000000000004</v>
      </c>
      <c r="AT23" s="13">
        <v>3695.6000000000013</v>
      </c>
      <c r="AU23" s="14"/>
      <c r="AW23" s="17" t="s">
        <v>44</v>
      </c>
      <c r="AX23" s="15">
        <f>AX13+AY12</f>
        <v>20045.599999999999</v>
      </c>
      <c r="AY23" s="15">
        <f>AY13</f>
        <v>1154.7999999999997</v>
      </c>
      <c r="AZ23" s="15"/>
      <c r="BA23" s="15"/>
    </row>
    <row r="24" spans="1:57">
      <c r="A24" s="1" t="s">
        <v>21</v>
      </c>
      <c r="B24" s="12">
        <v>9.8000000000000007</v>
      </c>
      <c r="C24" s="12">
        <v>7.8</v>
      </c>
      <c r="D24" s="12">
        <v>12.6</v>
      </c>
      <c r="E24" s="12">
        <v>8</v>
      </c>
      <c r="F24" s="12">
        <v>87.6</v>
      </c>
      <c r="G24" s="12">
        <v>9.6</v>
      </c>
      <c r="H24" s="12">
        <v>19.600000000000001</v>
      </c>
      <c r="I24" s="12">
        <v>27.4</v>
      </c>
      <c r="J24" s="12">
        <v>38.4</v>
      </c>
      <c r="K24" s="12">
        <v>8.6</v>
      </c>
      <c r="L24" s="12">
        <v>16.399999999999999</v>
      </c>
      <c r="M24" s="12">
        <v>95.6</v>
      </c>
      <c r="N24" s="12">
        <v>5.4</v>
      </c>
      <c r="O24" s="12">
        <v>3.4</v>
      </c>
      <c r="P24" s="12">
        <v>5.6</v>
      </c>
      <c r="Q24" s="12">
        <v>1.8</v>
      </c>
      <c r="R24" s="12">
        <v>4</v>
      </c>
      <c r="S24" s="12">
        <v>8.4</v>
      </c>
      <c r="T24" s="12">
        <v>80</v>
      </c>
      <c r="U24" s="12">
        <v>33</v>
      </c>
      <c r="V24" s="12">
        <v>45.6</v>
      </c>
      <c r="W24" s="12">
        <v>15.8</v>
      </c>
      <c r="X24" s="12">
        <v>14</v>
      </c>
      <c r="Y24" s="12">
        <v>78.8</v>
      </c>
      <c r="Z24" s="12">
        <v>4.4000000000000004</v>
      </c>
      <c r="AA24" s="12">
        <v>355.2</v>
      </c>
      <c r="AB24" s="12">
        <v>171.2</v>
      </c>
      <c r="AC24" s="12">
        <v>268.39999999999998</v>
      </c>
      <c r="AD24" s="12">
        <v>156.6</v>
      </c>
      <c r="AE24" s="12">
        <v>44.8</v>
      </c>
      <c r="AF24" s="12">
        <v>40</v>
      </c>
      <c r="AG24" s="12">
        <v>18</v>
      </c>
      <c r="AH24" s="12">
        <v>8</v>
      </c>
      <c r="AI24" s="12">
        <v>13.8</v>
      </c>
      <c r="AJ24" s="12">
        <v>3.2</v>
      </c>
      <c r="AK24" s="12">
        <v>2.4</v>
      </c>
      <c r="AL24" s="12">
        <v>2.8</v>
      </c>
      <c r="AM24" s="12">
        <v>4</v>
      </c>
      <c r="AN24" s="12">
        <v>28</v>
      </c>
      <c r="AO24" s="12">
        <v>3.8</v>
      </c>
      <c r="AP24" s="12">
        <v>6.8</v>
      </c>
      <c r="AQ24" s="12">
        <v>80.400000000000006</v>
      </c>
      <c r="AR24" s="12">
        <v>9.8000000000000007</v>
      </c>
      <c r="AS24" s="12">
        <v>0</v>
      </c>
      <c r="AT24" s="13">
        <v>1858.7999999999995</v>
      </c>
      <c r="AU24" s="14"/>
      <c r="AW24" s="17" t="s">
        <v>45</v>
      </c>
      <c r="AX24" s="15">
        <f>AX14+AZ12</f>
        <v>34487.199999999997</v>
      </c>
      <c r="AY24" s="15">
        <f>AY14+AZ13</f>
        <v>6290.2000000000007</v>
      </c>
      <c r="AZ24" s="15">
        <f>AZ14</f>
        <v>6236.2</v>
      </c>
      <c r="BA24" s="15"/>
      <c r="BB24" s="15"/>
    </row>
    <row r="25" spans="1:57">
      <c r="A25" s="1" t="s">
        <v>22</v>
      </c>
      <c r="B25" s="12">
        <v>3.6</v>
      </c>
      <c r="C25" s="12">
        <v>7</v>
      </c>
      <c r="D25" s="12">
        <v>6.4</v>
      </c>
      <c r="E25" s="12">
        <v>6.6</v>
      </c>
      <c r="F25" s="12">
        <v>80.599999999999994</v>
      </c>
      <c r="G25" s="12">
        <v>8.4</v>
      </c>
      <c r="H25" s="12">
        <v>21.2</v>
      </c>
      <c r="I25" s="12">
        <v>18.600000000000001</v>
      </c>
      <c r="J25" s="12">
        <v>31.4</v>
      </c>
      <c r="K25" s="12">
        <v>6.2</v>
      </c>
      <c r="L25" s="12">
        <v>15.8</v>
      </c>
      <c r="M25" s="12">
        <v>45.8</v>
      </c>
      <c r="N25" s="12">
        <v>2.4</v>
      </c>
      <c r="O25" s="12">
        <v>2.6</v>
      </c>
      <c r="P25" s="12">
        <v>1.6</v>
      </c>
      <c r="Q25" s="12">
        <v>2.6</v>
      </c>
      <c r="R25" s="12">
        <v>1.8</v>
      </c>
      <c r="S25" s="12">
        <v>8</v>
      </c>
      <c r="T25" s="12">
        <v>27</v>
      </c>
      <c r="U25" s="12">
        <v>17.2</v>
      </c>
      <c r="V25" s="12">
        <v>29.4</v>
      </c>
      <c r="W25" s="12">
        <v>13.2</v>
      </c>
      <c r="X25" s="12">
        <v>7</v>
      </c>
      <c r="Y25" s="12">
        <v>74.599999999999994</v>
      </c>
      <c r="Z25" s="12">
        <v>3.8</v>
      </c>
      <c r="AA25" s="12">
        <v>270.2</v>
      </c>
      <c r="AB25" s="12">
        <v>127.2</v>
      </c>
      <c r="AC25" s="12">
        <v>214.4</v>
      </c>
      <c r="AD25" s="12">
        <v>108</v>
      </c>
      <c r="AE25" s="12">
        <v>36.4</v>
      </c>
      <c r="AF25" s="12">
        <v>38.799999999999997</v>
      </c>
      <c r="AG25" s="12">
        <v>13.8</v>
      </c>
      <c r="AH25" s="12">
        <v>10.4</v>
      </c>
      <c r="AI25" s="12">
        <v>15.6</v>
      </c>
      <c r="AJ25" s="12">
        <v>5</v>
      </c>
      <c r="AK25" s="12">
        <v>0.2</v>
      </c>
      <c r="AL25" s="12">
        <v>0.8</v>
      </c>
      <c r="AM25" s="12">
        <v>2</v>
      </c>
      <c r="AN25" s="12">
        <v>13</v>
      </c>
      <c r="AO25" s="12">
        <v>2.6</v>
      </c>
      <c r="AP25" s="12">
        <v>1.6</v>
      </c>
      <c r="AQ25" s="12">
        <v>54.6</v>
      </c>
      <c r="AR25" s="12">
        <v>9.8000000000000007</v>
      </c>
      <c r="AS25" s="12">
        <v>1.2</v>
      </c>
      <c r="AT25" s="13">
        <v>1368.3999999999999</v>
      </c>
      <c r="AU25" s="14"/>
      <c r="AW25" s="17" t="s">
        <v>46</v>
      </c>
      <c r="AX25" s="15">
        <f>AX15+BA12</f>
        <v>20224.599999999999</v>
      </c>
      <c r="AY25" s="15">
        <f>AY15+BA13</f>
        <v>5863.4000000000005</v>
      </c>
      <c r="AZ25" s="15">
        <f>AZ15+BA14</f>
        <v>6185.4000000000015</v>
      </c>
      <c r="BA25" s="15">
        <f>BA15</f>
        <v>5250.1999999999989</v>
      </c>
      <c r="BB25" s="15"/>
      <c r="BC25" s="15"/>
      <c r="BD25" s="14"/>
    </row>
    <row r="26" spans="1:57">
      <c r="A26" s="1" t="s">
        <v>23</v>
      </c>
      <c r="B26" s="12">
        <v>19.2</v>
      </c>
      <c r="C26" s="12">
        <v>21.6</v>
      </c>
      <c r="D26" s="12">
        <v>34.6</v>
      </c>
      <c r="E26" s="12">
        <v>19.8</v>
      </c>
      <c r="F26" s="12">
        <v>59.2</v>
      </c>
      <c r="G26" s="12">
        <v>17.600000000000001</v>
      </c>
      <c r="H26" s="12">
        <v>52</v>
      </c>
      <c r="I26" s="12">
        <v>84.6</v>
      </c>
      <c r="J26" s="12">
        <v>103.2</v>
      </c>
      <c r="K26" s="12">
        <v>13.8</v>
      </c>
      <c r="L26" s="12">
        <v>39.799999999999997</v>
      </c>
      <c r="M26" s="12">
        <v>93.6</v>
      </c>
      <c r="N26" s="12">
        <v>18.600000000000001</v>
      </c>
      <c r="O26" s="12">
        <v>15.8</v>
      </c>
      <c r="P26" s="12">
        <v>7.2</v>
      </c>
      <c r="Q26" s="12">
        <v>7</v>
      </c>
      <c r="R26" s="12">
        <v>8</v>
      </c>
      <c r="S26" s="12">
        <v>23</v>
      </c>
      <c r="T26" s="12">
        <v>57.2</v>
      </c>
      <c r="U26" s="12">
        <v>80.400000000000006</v>
      </c>
      <c r="V26" s="12">
        <v>137.4</v>
      </c>
      <c r="W26" s="12">
        <v>89.8</v>
      </c>
      <c r="X26" s="12">
        <v>73.400000000000006</v>
      </c>
      <c r="Y26" s="12">
        <v>19.2</v>
      </c>
      <c r="Z26" s="12">
        <v>26.6</v>
      </c>
      <c r="AA26" s="12">
        <v>594.4</v>
      </c>
      <c r="AB26" s="12">
        <v>323.8</v>
      </c>
      <c r="AC26" s="12">
        <v>620.4</v>
      </c>
      <c r="AD26" s="12">
        <v>406</v>
      </c>
      <c r="AE26" s="12">
        <v>231.8</v>
      </c>
      <c r="AF26" s="12">
        <v>162</v>
      </c>
      <c r="AG26" s="12">
        <v>63.2</v>
      </c>
      <c r="AH26" s="12">
        <v>21.8</v>
      </c>
      <c r="AI26" s="12">
        <v>26.8</v>
      </c>
      <c r="AJ26" s="12">
        <v>6.4</v>
      </c>
      <c r="AK26" s="12">
        <v>7.2</v>
      </c>
      <c r="AL26" s="12">
        <v>8.6</v>
      </c>
      <c r="AM26" s="12">
        <v>14.8</v>
      </c>
      <c r="AN26" s="12">
        <v>29.2</v>
      </c>
      <c r="AO26" s="12">
        <v>8</v>
      </c>
      <c r="AP26" s="12">
        <v>7.2</v>
      </c>
      <c r="AQ26" s="12">
        <v>120.6</v>
      </c>
      <c r="AR26" s="12">
        <v>29.8</v>
      </c>
      <c r="AS26" s="12">
        <v>3.8</v>
      </c>
      <c r="AT26" s="13">
        <v>3808.4</v>
      </c>
      <c r="AU26" s="14"/>
      <c r="AW26" s="9" t="s">
        <v>47</v>
      </c>
      <c r="AX26" s="15">
        <f>AX16+BB12</f>
        <v>18147.2</v>
      </c>
      <c r="AY26" s="9">
        <f>AY16+BB13</f>
        <v>2590.4000000000005</v>
      </c>
      <c r="AZ26" s="9">
        <f>AZ16+BB14</f>
        <v>3682.9999999999995</v>
      </c>
      <c r="BA26" s="9">
        <f>BA16+BB15</f>
        <v>2534.2000000000007</v>
      </c>
      <c r="BB26" s="9">
        <f>BB16</f>
        <v>3475.2</v>
      </c>
    </row>
    <row r="27" spans="1:57">
      <c r="A27" s="1" t="s">
        <v>24</v>
      </c>
      <c r="B27" s="12">
        <v>27.8</v>
      </c>
      <c r="C27" s="12">
        <v>30.4</v>
      </c>
      <c r="D27" s="12">
        <v>10.8</v>
      </c>
      <c r="E27" s="12">
        <v>13.6</v>
      </c>
      <c r="F27" s="12">
        <v>85.8</v>
      </c>
      <c r="G27" s="12">
        <v>40</v>
      </c>
      <c r="H27" s="12">
        <v>57.6</v>
      </c>
      <c r="I27" s="12">
        <v>46.6</v>
      </c>
      <c r="J27" s="12">
        <v>91.8</v>
      </c>
      <c r="K27" s="12">
        <v>16.8</v>
      </c>
      <c r="L27" s="12">
        <v>87.8</v>
      </c>
      <c r="M27" s="12">
        <v>92.8</v>
      </c>
      <c r="N27" s="12">
        <v>30.8</v>
      </c>
      <c r="O27" s="12">
        <v>33</v>
      </c>
      <c r="P27" s="12">
        <v>21.8</v>
      </c>
      <c r="Q27" s="12">
        <v>7.2</v>
      </c>
      <c r="R27" s="12">
        <v>7.2</v>
      </c>
      <c r="S27" s="12">
        <v>10.6</v>
      </c>
      <c r="T27" s="12">
        <v>10</v>
      </c>
      <c r="U27" s="12">
        <v>7</v>
      </c>
      <c r="V27" s="12">
        <v>9.6</v>
      </c>
      <c r="W27" s="12">
        <v>5</v>
      </c>
      <c r="X27" s="12">
        <v>2.2000000000000002</v>
      </c>
      <c r="Y27" s="12">
        <v>23.8</v>
      </c>
      <c r="Z27" s="12">
        <v>15.2</v>
      </c>
      <c r="AA27" s="12">
        <v>643</v>
      </c>
      <c r="AB27" s="12">
        <v>416</v>
      </c>
      <c r="AC27" s="12">
        <v>974.8</v>
      </c>
      <c r="AD27" s="12">
        <v>414.8</v>
      </c>
      <c r="AE27" s="12">
        <v>268.8</v>
      </c>
      <c r="AF27" s="12">
        <v>198.4</v>
      </c>
      <c r="AG27" s="12">
        <v>43.6</v>
      </c>
      <c r="AH27" s="12">
        <v>54.8</v>
      </c>
      <c r="AI27" s="12">
        <v>33.799999999999997</v>
      </c>
      <c r="AJ27" s="12">
        <v>10.8</v>
      </c>
      <c r="AK27" s="12">
        <v>8</v>
      </c>
      <c r="AL27" s="12">
        <v>16.399999999999999</v>
      </c>
      <c r="AM27" s="12">
        <v>3</v>
      </c>
      <c r="AN27" s="12">
        <v>25.2</v>
      </c>
      <c r="AO27" s="12">
        <v>7.4</v>
      </c>
      <c r="AP27" s="12">
        <v>14.2</v>
      </c>
      <c r="AQ27" s="12">
        <v>52.8</v>
      </c>
      <c r="AR27" s="12">
        <v>17</v>
      </c>
      <c r="AS27" s="12">
        <v>9.8000000000000007</v>
      </c>
      <c r="AT27" s="13">
        <v>3997.8000000000011</v>
      </c>
      <c r="AU27" s="14"/>
      <c r="AW27" s="9" t="s">
        <v>48</v>
      </c>
      <c r="AX27" s="15">
        <f>AX17+BC12</f>
        <v>22775.999999999993</v>
      </c>
      <c r="AY27" s="9">
        <f>AY17+BC13</f>
        <v>6588.1999999999989</v>
      </c>
      <c r="AZ27" s="9">
        <f>AZ17+BC14</f>
        <v>4917</v>
      </c>
      <c r="BA27" s="9">
        <f>BA17+BC15</f>
        <v>6733.6</v>
      </c>
      <c r="BB27" s="9">
        <f>BB17+BC16</f>
        <v>3303.8</v>
      </c>
      <c r="BC27" s="9">
        <f>BC17</f>
        <v>10449.600000000004</v>
      </c>
    </row>
    <row r="28" spans="1:57">
      <c r="A28" s="1" t="s">
        <v>25</v>
      </c>
      <c r="B28" s="12">
        <v>188.4</v>
      </c>
      <c r="C28" s="12">
        <v>486.8</v>
      </c>
      <c r="D28" s="12">
        <v>284.8</v>
      </c>
      <c r="E28" s="12">
        <v>486.4</v>
      </c>
      <c r="F28" s="12">
        <v>1418.6</v>
      </c>
      <c r="G28" s="12">
        <v>373.2</v>
      </c>
      <c r="H28" s="12">
        <v>665.2</v>
      </c>
      <c r="I28" s="12">
        <v>421.8</v>
      </c>
      <c r="J28" s="12">
        <v>602.6</v>
      </c>
      <c r="K28" s="12">
        <v>391.8</v>
      </c>
      <c r="L28" s="12">
        <v>468</v>
      </c>
      <c r="M28" s="12">
        <v>476.6</v>
      </c>
      <c r="N28" s="12">
        <v>282</v>
      </c>
      <c r="O28" s="12">
        <v>279.2</v>
      </c>
      <c r="P28" s="12">
        <v>163</v>
      </c>
      <c r="Q28" s="12">
        <v>107.4</v>
      </c>
      <c r="R28" s="12">
        <v>237.4</v>
      </c>
      <c r="S28" s="12">
        <v>508.4</v>
      </c>
      <c r="T28" s="12">
        <v>346.6</v>
      </c>
      <c r="U28" s="12">
        <v>537.4</v>
      </c>
      <c r="V28" s="12">
        <v>722</v>
      </c>
      <c r="W28" s="12">
        <v>415.8</v>
      </c>
      <c r="X28" s="12">
        <v>325.2</v>
      </c>
      <c r="Y28" s="12">
        <v>713.8</v>
      </c>
      <c r="Z28" s="12">
        <v>772.6</v>
      </c>
      <c r="AA28" s="12">
        <v>96</v>
      </c>
      <c r="AB28" s="12">
        <v>53</v>
      </c>
      <c r="AC28" s="12">
        <v>433.6</v>
      </c>
      <c r="AD28" s="12">
        <v>197.6</v>
      </c>
      <c r="AE28" s="12">
        <v>618.6</v>
      </c>
      <c r="AF28" s="12">
        <v>747.6</v>
      </c>
      <c r="AG28" s="12">
        <v>431.8</v>
      </c>
      <c r="AH28" s="12">
        <v>558</v>
      </c>
      <c r="AI28" s="12">
        <v>416.8</v>
      </c>
      <c r="AJ28" s="12">
        <v>140</v>
      </c>
      <c r="AK28" s="12">
        <v>221.8</v>
      </c>
      <c r="AL28" s="12">
        <v>1011</v>
      </c>
      <c r="AM28" s="12">
        <v>160.4</v>
      </c>
      <c r="AN28" s="12">
        <v>303.39999999999998</v>
      </c>
      <c r="AO28" s="12">
        <v>136.6</v>
      </c>
      <c r="AP28" s="12">
        <v>172.6</v>
      </c>
      <c r="AQ28" s="12">
        <v>641.6</v>
      </c>
      <c r="AR28" s="12">
        <v>441.4</v>
      </c>
      <c r="AS28" s="12">
        <v>309.39999999999998</v>
      </c>
      <c r="AT28" s="13">
        <v>18766.2</v>
      </c>
      <c r="AU28" s="14"/>
      <c r="AW28" s="9" t="s">
        <v>58</v>
      </c>
      <c r="AX28" s="15">
        <f>AX18+BD12</f>
        <v>12684.6</v>
      </c>
      <c r="AY28" s="9">
        <f>AY18+BD13</f>
        <v>1185.4000000000001</v>
      </c>
      <c r="AZ28" s="9">
        <f>AZ18+BD14</f>
        <v>5179.4000000000005</v>
      </c>
      <c r="BA28" s="9">
        <f>BA18+BD15</f>
        <v>2035.7999999999997</v>
      </c>
      <c r="BB28" s="9">
        <f>BB18+BD16</f>
        <v>1912.8000000000002</v>
      </c>
      <c r="BC28" s="9">
        <f>SUM(BC18,BD17)</f>
        <v>1240.2</v>
      </c>
      <c r="BD28" s="9">
        <f>BD18</f>
        <v>1026.2</v>
      </c>
      <c r="BE28" s="9">
        <f>SUM(AX22:BD28)</f>
        <v>218805.19999999998</v>
      </c>
    </row>
    <row r="29" spans="1:57">
      <c r="A29" s="1" t="s">
        <v>26</v>
      </c>
      <c r="B29" s="12">
        <v>140.6</v>
      </c>
      <c r="C29" s="12">
        <v>322.2</v>
      </c>
      <c r="D29" s="12">
        <v>161.6</v>
      </c>
      <c r="E29" s="12">
        <v>240.2</v>
      </c>
      <c r="F29" s="12">
        <v>603.4</v>
      </c>
      <c r="G29" s="12">
        <v>211.6</v>
      </c>
      <c r="H29" s="12">
        <v>399.8</v>
      </c>
      <c r="I29" s="12">
        <v>304.8</v>
      </c>
      <c r="J29" s="12">
        <v>381.2</v>
      </c>
      <c r="K29" s="12">
        <v>299.2</v>
      </c>
      <c r="L29" s="12">
        <v>333.4</v>
      </c>
      <c r="M29" s="12">
        <v>261</v>
      </c>
      <c r="N29" s="12">
        <v>184.4</v>
      </c>
      <c r="O29" s="12">
        <v>182.6</v>
      </c>
      <c r="P29" s="12">
        <v>88.4</v>
      </c>
      <c r="Q29" s="12">
        <v>68.599999999999994</v>
      </c>
      <c r="R29" s="12">
        <v>152.19999999999999</v>
      </c>
      <c r="S29" s="12">
        <v>224.4</v>
      </c>
      <c r="T29" s="12">
        <v>162.4</v>
      </c>
      <c r="U29" s="12">
        <v>228</v>
      </c>
      <c r="V29" s="12">
        <v>293.8</v>
      </c>
      <c r="W29" s="12">
        <v>163.19999999999999</v>
      </c>
      <c r="X29" s="12">
        <v>126.6</v>
      </c>
      <c r="Y29" s="12">
        <v>354.6</v>
      </c>
      <c r="Z29" s="12">
        <v>505.2</v>
      </c>
      <c r="AA29" s="12">
        <v>51</v>
      </c>
      <c r="AB29" s="12">
        <v>48.2</v>
      </c>
      <c r="AC29" s="12">
        <v>68.400000000000006</v>
      </c>
      <c r="AD29" s="12">
        <v>112.6</v>
      </c>
      <c r="AE29" s="12">
        <v>584.4</v>
      </c>
      <c r="AF29" s="12">
        <v>651.6</v>
      </c>
      <c r="AG29" s="12">
        <v>421</v>
      </c>
      <c r="AH29" s="12">
        <v>1071.8</v>
      </c>
      <c r="AI29" s="12">
        <v>396.2</v>
      </c>
      <c r="AJ29" s="12">
        <v>139.80000000000001</v>
      </c>
      <c r="AK29" s="12">
        <v>105.6</v>
      </c>
      <c r="AL29" s="12">
        <v>317.39999999999998</v>
      </c>
      <c r="AM29" s="12">
        <v>82.2</v>
      </c>
      <c r="AN29" s="12">
        <v>161.19999999999999</v>
      </c>
      <c r="AO29" s="12">
        <v>118</v>
      </c>
      <c r="AP29" s="12">
        <v>110.2</v>
      </c>
      <c r="AQ29" s="12">
        <v>452.4</v>
      </c>
      <c r="AR29" s="12">
        <v>207.6</v>
      </c>
      <c r="AS29" s="12">
        <v>108</v>
      </c>
      <c r="AT29" s="13">
        <v>11601</v>
      </c>
      <c r="AU29" s="14"/>
      <c r="AX29" s="15"/>
    </row>
    <row r="30" spans="1:57">
      <c r="A30" s="1" t="s">
        <v>27</v>
      </c>
      <c r="B30" s="12">
        <v>316.2</v>
      </c>
      <c r="C30" s="12">
        <v>718.8</v>
      </c>
      <c r="D30" s="12">
        <v>320.60000000000002</v>
      </c>
      <c r="E30" s="12">
        <v>417</v>
      </c>
      <c r="F30" s="12">
        <v>1543.8</v>
      </c>
      <c r="G30" s="12">
        <v>386.6</v>
      </c>
      <c r="H30" s="12">
        <v>746.4</v>
      </c>
      <c r="I30" s="12">
        <v>530</v>
      </c>
      <c r="J30" s="12">
        <v>767.6</v>
      </c>
      <c r="K30" s="12">
        <v>526</v>
      </c>
      <c r="L30" s="12">
        <v>718.2</v>
      </c>
      <c r="M30" s="12">
        <v>567.79999999999995</v>
      </c>
      <c r="N30" s="12">
        <v>377.4</v>
      </c>
      <c r="O30" s="12">
        <v>417.8</v>
      </c>
      <c r="P30" s="12">
        <v>210.4</v>
      </c>
      <c r="Q30" s="12">
        <v>164.8</v>
      </c>
      <c r="R30" s="12">
        <v>256.60000000000002</v>
      </c>
      <c r="S30" s="12">
        <v>537.20000000000005</v>
      </c>
      <c r="T30" s="12">
        <v>344.4</v>
      </c>
      <c r="U30" s="12">
        <v>376.6</v>
      </c>
      <c r="V30" s="12">
        <v>505</v>
      </c>
      <c r="W30" s="12">
        <v>260.8</v>
      </c>
      <c r="X30" s="12">
        <v>193</v>
      </c>
      <c r="Y30" s="12">
        <v>581.79999999999995</v>
      </c>
      <c r="Z30" s="12">
        <v>996</v>
      </c>
      <c r="AA30" s="12">
        <v>492.2</v>
      </c>
      <c r="AB30" s="12">
        <v>66.2</v>
      </c>
      <c r="AC30" s="12">
        <v>140.6</v>
      </c>
      <c r="AD30" s="12">
        <v>250.6</v>
      </c>
      <c r="AE30" s="12">
        <v>1695.4</v>
      </c>
      <c r="AF30" s="12">
        <v>1914.6</v>
      </c>
      <c r="AG30" s="12">
        <v>1095.2</v>
      </c>
      <c r="AH30" s="12">
        <v>1994</v>
      </c>
      <c r="AI30" s="12">
        <v>1319.4</v>
      </c>
      <c r="AJ30" s="12">
        <v>429.8</v>
      </c>
      <c r="AK30" s="12">
        <v>223.4</v>
      </c>
      <c r="AL30" s="12">
        <v>743.6</v>
      </c>
      <c r="AM30" s="12">
        <v>127</v>
      </c>
      <c r="AN30" s="12">
        <v>352.4</v>
      </c>
      <c r="AO30" s="12">
        <v>326.8</v>
      </c>
      <c r="AP30" s="12">
        <v>335.2</v>
      </c>
      <c r="AQ30" s="12">
        <v>1903.6</v>
      </c>
      <c r="AR30" s="12">
        <v>757.4</v>
      </c>
      <c r="AS30" s="12">
        <v>234.4</v>
      </c>
      <c r="AT30" s="13">
        <v>27182.600000000002</v>
      </c>
      <c r="AU30" s="14"/>
      <c r="AX30" s="15"/>
    </row>
    <row r="31" spans="1:57">
      <c r="A31" s="1" t="s">
        <v>28</v>
      </c>
      <c r="B31" s="12">
        <v>124</v>
      </c>
      <c r="C31" s="12">
        <v>234</v>
      </c>
      <c r="D31" s="12">
        <v>130</v>
      </c>
      <c r="E31" s="12">
        <v>232</v>
      </c>
      <c r="F31" s="12">
        <v>634.6</v>
      </c>
      <c r="G31" s="12">
        <v>288.39999999999998</v>
      </c>
      <c r="H31" s="12">
        <v>476</v>
      </c>
      <c r="I31" s="12">
        <v>358</v>
      </c>
      <c r="J31" s="12">
        <v>368</v>
      </c>
      <c r="K31" s="12">
        <v>233.8</v>
      </c>
      <c r="L31" s="12">
        <v>361.6</v>
      </c>
      <c r="M31" s="12">
        <v>247.8</v>
      </c>
      <c r="N31" s="12">
        <v>122</v>
      </c>
      <c r="O31" s="12">
        <v>101</v>
      </c>
      <c r="P31" s="12">
        <v>74</v>
      </c>
      <c r="Q31" s="12">
        <v>54.4</v>
      </c>
      <c r="R31" s="12">
        <v>67.2</v>
      </c>
      <c r="S31" s="12">
        <v>154.6</v>
      </c>
      <c r="T31" s="12">
        <v>138.19999999999999</v>
      </c>
      <c r="U31" s="12">
        <v>140.6</v>
      </c>
      <c r="V31" s="12">
        <v>242.2</v>
      </c>
      <c r="W31" s="12">
        <v>139.80000000000001</v>
      </c>
      <c r="X31" s="12">
        <v>106</v>
      </c>
      <c r="Y31" s="12">
        <v>344.2</v>
      </c>
      <c r="Z31" s="12">
        <v>428</v>
      </c>
      <c r="AA31" s="12">
        <v>193.2</v>
      </c>
      <c r="AB31" s="12">
        <v>100</v>
      </c>
      <c r="AC31" s="12">
        <v>232</v>
      </c>
      <c r="AD31" s="12">
        <v>69.8</v>
      </c>
      <c r="AE31" s="12">
        <v>627.79999999999995</v>
      </c>
      <c r="AF31" s="12">
        <v>824</v>
      </c>
      <c r="AG31" s="12">
        <v>337.8</v>
      </c>
      <c r="AH31" s="12">
        <v>582.6</v>
      </c>
      <c r="AI31" s="12">
        <v>390.2</v>
      </c>
      <c r="AJ31" s="12">
        <v>159.4</v>
      </c>
      <c r="AK31" s="12">
        <v>91.2</v>
      </c>
      <c r="AL31" s="12">
        <v>229.2</v>
      </c>
      <c r="AM31" s="12">
        <v>54.6</v>
      </c>
      <c r="AN31" s="12">
        <v>133.6</v>
      </c>
      <c r="AO31" s="12">
        <v>122.6</v>
      </c>
      <c r="AP31" s="12">
        <v>172</v>
      </c>
      <c r="AQ31" s="12">
        <v>609</v>
      </c>
      <c r="AR31" s="12">
        <v>347.6</v>
      </c>
      <c r="AS31" s="12">
        <v>82.8</v>
      </c>
      <c r="AT31" s="13">
        <v>11159.800000000003</v>
      </c>
      <c r="AU31" s="14"/>
      <c r="AX31" s="15"/>
    </row>
    <row r="32" spans="1:57">
      <c r="A32" s="1">
        <v>16</v>
      </c>
      <c r="B32" s="12">
        <v>88.2</v>
      </c>
      <c r="C32" s="12">
        <v>116.6</v>
      </c>
      <c r="D32" s="12">
        <v>74.400000000000006</v>
      </c>
      <c r="E32" s="12">
        <v>160.80000000000001</v>
      </c>
      <c r="F32" s="12">
        <v>459.8</v>
      </c>
      <c r="G32" s="12">
        <v>225.8</v>
      </c>
      <c r="H32" s="12">
        <v>392.8</v>
      </c>
      <c r="I32" s="12">
        <v>265.39999999999998</v>
      </c>
      <c r="J32" s="12">
        <v>236.2</v>
      </c>
      <c r="K32" s="12">
        <v>165.6</v>
      </c>
      <c r="L32" s="12">
        <v>206.2</v>
      </c>
      <c r="M32" s="12">
        <v>119.4</v>
      </c>
      <c r="N32" s="12">
        <v>56.6</v>
      </c>
      <c r="O32" s="12">
        <v>60.2</v>
      </c>
      <c r="P32" s="12">
        <v>41</v>
      </c>
      <c r="Q32" s="12">
        <v>27.2</v>
      </c>
      <c r="R32" s="12">
        <v>29</v>
      </c>
      <c r="S32" s="12">
        <v>63.4</v>
      </c>
      <c r="T32" s="12">
        <v>56</v>
      </c>
      <c r="U32" s="12">
        <v>59.8</v>
      </c>
      <c r="V32" s="12">
        <v>85.2</v>
      </c>
      <c r="W32" s="12">
        <v>43.6</v>
      </c>
      <c r="X32" s="12">
        <v>39.799999999999997</v>
      </c>
      <c r="Y32" s="12">
        <v>240.4</v>
      </c>
      <c r="Z32" s="12">
        <v>281.60000000000002</v>
      </c>
      <c r="AA32" s="12">
        <v>603.20000000000005</v>
      </c>
      <c r="AB32" s="12">
        <v>463.8</v>
      </c>
      <c r="AC32" s="12">
        <v>1793</v>
      </c>
      <c r="AD32" s="12">
        <v>660.4</v>
      </c>
      <c r="AE32" s="12">
        <v>42</v>
      </c>
      <c r="AF32" s="12">
        <v>281.39999999999998</v>
      </c>
      <c r="AG32" s="12">
        <v>347</v>
      </c>
      <c r="AH32" s="12">
        <v>502.2</v>
      </c>
      <c r="AI32" s="12">
        <v>255.4</v>
      </c>
      <c r="AJ32" s="12">
        <v>108.8</v>
      </c>
      <c r="AK32" s="12">
        <v>29.8</v>
      </c>
      <c r="AL32" s="12">
        <v>91.8</v>
      </c>
      <c r="AM32" s="12">
        <v>18.2</v>
      </c>
      <c r="AN32" s="12">
        <v>52.4</v>
      </c>
      <c r="AO32" s="12">
        <v>73.2</v>
      </c>
      <c r="AP32" s="12">
        <v>115.8</v>
      </c>
      <c r="AQ32" s="12">
        <v>234.6</v>
      </c>
      <c r="AR32" s="12">
        <v>205</v>
      </c>
      <c r="AS32" s="12">
        <v>35.4</v>
      </c>
      <c r="AT32" s="13">
        <v>9508.3999999999978</v>
      </c>
      <c r="AU32" s="14"/>
      <c r="AX32" s="15"/>
    </row>
    <row r="33" spans="1:50">
      <c r="A33" s="1">
        <v>24</v>
      </c>
      <c r="B33" s="12">
        <v>111.4</v>
      </c>
      <c r="C33" s="12">
        <v>182.6</v>
      </c>
      <c r="D33" s="12">
        <v>68.2</v>
      </c>
      <c r="E33" s="12">
        <v>130</v>
      </c>
      <c r="F33" s="12">
        <v>336.2</v>
      </c>
      <c r="G33" s="12">
        <v>163</v>
      </c>
      <c r="H33" s="12">
        <v>318.2</v>
      </c>
      <c r="I33" s="12">
        <v>196.4</v>
      </c>
      <c r="J33" s="12">
        <v>186.2</v>
      </c>
      <c r="K33" s="12">
        <v>115.2</v>
      </c>
      <c r="L33" s="12">
        <v>225.4</v>
      </c>
      <c r="M33" s="12">
        <v>130.80000000000001</v>
      </c>
      <c r="N33" s="12">
        <v>67.8</v>
      </c>
      <c r="O33" s="12">
        <v>62</v>
      </c>
      <c r="P33" s="12">
        <v>35.4</v>
      </c>
      <c r="Q33" s="12">
        <v>38.4</v>
      </c>
      <c r="R33" s="12">
        <v>34.6</v>
      </c>
      <c r="S33" s="12">
        <v>75.599999999999994</v>
      </c>
      <c r="T33" s="12">
        <v>64.8</v>
      </c>
      <c r="U33" s="12">
        <v>60.2</v>
      </c>
      <c r="V33" s="12">
        <v>86</v>
      </c>
      <c r="W33" s="12">
        <v>45.2</v>
      </c>
      <c r="X33" s="12">
        <v>36</v>
      </c>
      <c r="Y33" s="12">
        <v>169.4</v>
      </c>
      <c r="Z33" s="12">
        <v>248</v>
      </c>
      <c r="AA33" s="12">
        <v>695.6</v>
      </c>
      <c r="AB33" s="12">
        <v>498.6</v>
      </c>
      <c r="AC33" s="12">
        <v>2075.1999999999998</v>
      </c>
      <c r="AD33" s="12">
        <v>884.6</v>
      </c>
      <c r="AE33" s="12">
        <v>262.39999999999998</v>
      </c>
      <c r="AF33" s="12">
        <v>46.8</v>
      </c>
      <c r="AG33" s="12">
        <v>324.39999999999998</v>
      </c>
      <c r="AH33" s="12">
        <v>509</v>
      </c>
      <c r="AI33" s="12">
        <v>340</v>
      </c>
      <c r="AJ33" s="12">
        <v>140</v>
      </c>
      <c r="AK33" s="12">
        <v>35.6</v>
      </c>
      <c r="AL33" s="12">
        <v>90.2</v>
      </c>
      <c r="AM33" s="12">
        <v>21.4</v>
      </c>
      <c r="AN33" s="12">
        <v>69.599999999999994</v>
      </c>
      <c r="AO33" s="12">
        <v>99.6</v>
      </c>
      <c r="AP33" s="12">
        <v>166.8</v>
      </c>
      <c r="AQ33" s="12">
        <v>199.2</v>
      </c>
      <c r="AR33" s="12">
        <v>269.39999999999998</v>
      </c>
      <c r="AS33" s="12">
        <v>33.799999999999997</v>
      </c>
      <c r="AT33" s="13">
        <v>9949.2000000000007</v>
      </c>
      <c r="AU33" s="14"/>
      <c r="AX33" s="15"/>
    </row>
    <row r="34" spans="1:50">
      <c r="A34" s="1" t="s">
        <v>29</v>
      </c>
      <c r="B34" s="12">
        <v>38.799999999999997</v>
      </c>
      <c r="C34" s="12">
        <v>44.6</v>
      </c>
      <c r="D34" s="12">
        <v>17.600000000000001</v>
      </c>
      <c r="E34" s="12">
        <v>30.2</v>
      </c>
      <c r="F34" s="12">
        <v>150</v>
      </c>
      <c r="G34" s="12">
        <v>32</v>
      </c>
      <c r="H34" s="12">
        <v>61</v>
      </c>
      <c r="I34" s="12">
        <v>46.4</v>
      </c>
      <c r="J34" s="12">
        <v>58.4</v>
      </c>
      <c r="K34" s="12">
        <v>29</v>
      </c>
      <c r="L34" s="12">
        <v>43</v>
      </c>
      <c r="M34" s="12">
        <v>55</v>
      </c>
      <c r="N34" s="12">
        <v>21</v>
      </c>
      <c r="O34" s="12">
        <v>14.2</v>
      </c>
      <c r="P34" s="12">
        <v>10.199999999999999</v>
      </c>
      <c r="Q34" s="12">
        <v>9.8000000000000007</v>
      </c>
      <c r="R34" s="12">
        <v>9.8000000000000007</v>
      </c>
      <c r="S34" s="12">
        <v>17.600000000000001</v>
      </c>
      <c r="T34" s="12">
        <v>27.4</v>
      </c>
      <c r="U34" s="12">
        <v>20.6</v>
      </c>
      <c r="V34" s="12">
        <v>30.2</v>
      </c>
      <c r="W34" s="12">
        <v>16.399999999999999</v>
      </c>
      <c r="X34" s="12">
        <v>14.4</v>
      </c>
      <c r="Y34" s="12">
        <v>56.8</v>
      </c>
      <c r="Z34" s="12">
        <v>57</v>
      </c>
      <c r="AA34" s="12">
        <v>350</v>
      </c>
      <c r="AB34" s="12">
        <v>285.39999999999998</v>
      </c>
      <c r="AC34" s="12">
        <v>1208.4000000000001</v>
      </c>
      <c r="AD34" s="12">
        <v>307.8</v>
      </c>
      <c r="AE34" s="12">
        <v>274.39999999999998</v>
      </c>
      <c r="AF34" s="12">
        <v>289.39999999999998</v>
      </c>
      <c r="AG34" s="12">
        <v>21</v>
      </c>
      <c r="AH34" s="12">
        <v>67.8</v>
      </c>
      <c r="AI34" s="12">
        <v>62</v>
      </c>
      <c r="AJ34" s="12">
        <v>48.6</v>
      </c>
      <c r="AK34" s="12">
        <v>7</v>
      </c>
      <c r="AL34" s="12">
        <v>28.2</v>
      </c>
      <c r="AM34" s="12">
        <v>14</v>
      </c>
      <c r="AN34" s="12">
        <v>38.4</v>
      </c>
      <c r="AO34" s="12">
        <v>23</v>
      </c>
      <c r="AP34" s="12">
        <v>60.8</v>
      </c>
      <c r="AQ34" s="12">
        <v>88</v>
      </c>
      <c r="AR34" s="12">
        <v>72.2</v>
      </c>
      <c r="AS34" s="12">
        <v>9.1999999999999993</v>
      </c>
      <c r="AT34" s="13">
        <v>4167.0000000000009</v>
      </c>
      <c r="AU34" s="14"/>
      <c r="AX34" s="15"/>
    </row>
    <row r="35" spans="1:50">
      <c r="A35" s="1" t="s">
        <v>30</v>
      </c>
      <c r="B35" s="12">
        <v>47.4</v>
      </c>
      <c r="C35" s="12">
        <v>62.8</v>
      </c>
      <c r="D35" s="12">
        <v>18</v>
      </c>
      <c r="E35" s="12">
        <v>26.6</v>
      </c>
      <c r="F35" s="12">
        <v>77</v>
      </c>
      <c r="G35" s="12">
        <v>21.8</v>
      </c>
      <c r="H35" s="12">
        <v>51.4</v>
      </c>
      <c r="I35" s="12">
        <v>41.8</v>
      </c>
      <c r="J35" s="12">
        <v>66</v>
      </c>
      <c r="K35" s="12">
        <v>48</v>
      </c>
      <c r="L35" s="12">
        <v>65</v>
      </c>
      <c r="M35" s="12">
        <v>51</v>
      </c>
      <c r="N35" s="12">
        <v>27.4</v>
      </c>
      <c r="O35" s="12">
        <v>26.4</v>
      </c>
      <c r="P35" s="12">
        <v>13</v>
      </c>
      <c r="Q35" s="12">
        <v>13.8</v>
      </c>
      <c r="R35" s="12">
        <v>15.6</v>
      </c>
      <c r="S35" s="12">
        <v>26.8</v>
      </c>
      <c r="T35" s="12">
        <v>31.6</v>
      </c>
      <c r="U35" s="12">
        <v>18.2</v>
      </c>
      <c r="V35" s="12">
        <v>21</v>
      </c>
      <c r="W35" s="12">
        <v>7.6</v>
      </c>
      <c r="X35" s="12">
        <v>8.8000000000000007</v>
      </c>
      <c r="Y35" s="12">
        <v>22.6</v>
      </c>
      <c r="Z35" s="12">
        <v>52.2</v>
      </c>
      <c r="AA35" s="12">
        <v>441.8</v>
      </c>
      <c r="AB35" s="12">
        <v>462.6</v>
      </c>
      <c r="AC35" s="12">
        <v>2334.4</v>
      </c>
      <c r="AD35" s="12">
        <v>475.8</v>
      </c>
      <c r="AE35" s="12">
        <v>394.6</v>
      </c>
      <c r="AF35" s="12">
        <v>430.2</v>
      </c>
      <c r="AG35" s="12">
        <v>71.8</v>
      </c>
      <c r="AH35" s="12">
        <v>34.4</v>
      </c>
      <c r="AI35" s="12">
        <v>75.8</v>
      </c>
      <c r="AJ35" s="12">
        <v>76.599999999999994</v>
      </c>
      <c r="AK35" s="12">
        <v>10.199999999999999</v>
      </c>
      <c r="AL35" s="12">
        <v>32.799999999999997</v>
      </c>
      <c r="AM35" s="12">
        <v>11</v>
      </c>
      <c r="AN35" s="12">
        <v>52</v>
      </c>
      <c r="AO35" s="12">
        <v>39.4</v>
      </c>
      <c r="AP35" s="12">
        <v>133</v>
      </c>
      <c r="AQ35" s="12">
        <v>82.4</v>
      </c>
      <c r="AR35" s="12">
        <v>85.2</v>
      </c>
      <c r="AS35" s="12">
        <v>10</v>
      </c>
      <c r="AT35" s="13">
        <v>6115.8</v>
      </c>
      <c r="AU35" s="14"/>
      <c r="AX35" s="15"/>
    </row>
    <row r="36" spans="1:50">
      <c r="A36" s="1" t="s">
        <v>31</v>
      </c>
      <c r="B36" s="12">
        <v>35.200000000000003</v>
      </c>
      <c r="C36" s="12">
        <v>69.8</v>
      </c>
      <c r="D36" s="12">
        <v>18</v>
      </c>
      <c r="E36" s="12">
        <v>24.4</v>
      </c>
      <c r="F36" s="12">
        <v>172.8</v>
      </c>
      <c r="G36" s="12">
        <v>22.6</v>
      </c>
      <c r="H36" s="12">
        <v>42.2</v>
      </c>
      <c r="I36" s="12">
        <v>35.799999999999997</v>
      </c>
      <c r="J36" s="12">
        <v>62</v>
      </c>
      <c r="K36" s="12">
        <v>39.4</v>
      </c>
      <c r="L36" s="12">
        <v>47.8</v>
      </c>
      <c r="M36" s="12">
        <v>65.8</v>
      </c>
      <c r="N36" s="12">
        <v>26.4</v>
      </c>
      <c r="O36" s="12">
        <v>35.6</v>
      </c>
      <c r="P36" s="12">
        <v>22.8</v>
      </c>
      <c r="Q36" s="12">
        <v>16.8</v>
      </c>
      <c r="R36" s="12">
        <v>25.2</v>
      </c>
      <c r="S36" s="12">
        <v>34</v>
      </c>
      <c r="T36" s="12">
        <v>33.6</v>
      </c>
      <c r="U36" s="12">
        <v>31.8</v>
      </c>
      <c r="V36" s="12">
        <v>34.799999999999997</v>
      </c>
      <c r="W36" s="12">
        <v>11</v>
      </c>
      <c r="X36" s="12">
        <v>15.2</v>
      </c>
      <c r="Y36" s="12">
        <v>34.200000000000003</v>
      </c>
      <c r="Z36" s="12">
        <v>43.4</v>
      </c>
      <c r="AA36" s="12">
        <v>381.2</v>
      </c>
      <c r="AB36" s="12">
        <v>304.2</v>
      </c>
      <c r="AC36" s="12">
        <v>1488</v>
      </c>
      <c r="AD36" s="12">
        <v>364.8</v>
      </c>
      <c r="AE36" s="12">
        <v>258.39999999999998</v>
      </c>
      <c r="AF36" s="12">
        <v>353.2</v>
      </c>
      <c r="AG36" s="12">
        <v>58.6</v>
      </c>
      <c r="AH36" s="12">
        <v>98.2</v>
      </c>
      <c r="AI36" s="12">
        <v>15.8</v>
      </c>
      <c r="AJ36" s="12">
        <v>38.799999999999997</v>
      </c>
      <c r="AK36" s="12">
        <v>13</v>
      </c>
      <c r="AL36" s="12">
        <v>48.6</v>
      </c>
      <c r="AM36" s="12">
        <v>12</v>
      </c>
      <c r="AN36" s="12">
        <v>44.2</v>
      </c>
      <c r="AO36" s="12">
        <v>37</v>
      </c>
      <c r="AP36" s="12">
        <v>124.6</v>
      </c>
      <c r="AQ36" s="12">
        <v>152.6</v>
      </c>
      <c r="AR36" s="12">
        <v>134.6</v>
      </c>
      <c r="AS36" s="12">
        <v>11</v>
      </c>
      <c r="AT36" s="13">
        <v>4939.4000000000024</v>
      </c>
      <c r="AU36" s="14"/>
      <c r="AX36" s="15"/>
    </row>
    <row r="37" spans="1:50">
      <c r="A37" s="1" t="s">
        <v>32</v>
      </c>
      <c r="B37" s="12">
        <v>8.8000000000000007</v>
      </c>
      <c r="C37" s="12">
        <v>22.8</v>
      </c>
      <c r="D37" s="12">
        <v>5.8</v>
      </c>
      <c r="E37" s="12">
        <v>6.6</v>
      </c>
      <c r="F37" s="12">
        <v>23.6</v>
      </c>
      <c r="G37" s="12">
        <v>4.8</v>
      </c>
      <c r="H37" s="12">
        <v>13.6</v>
      </c>
      <c r="I37" s="12">
        <v>12.6</v>
      </c>
      <c r="J37" s="12">
        <v>19.399999999999999</v>
      </c>
      <c r="K37" s="12">
        <v>5</v>
      </c>
      <c r="L37" s="12">
        <v>10.199999999999999</v>
      </c>
      <c r="M37" s="12">
        <v>12.8</v>
      </c>
      <c r="N37" s="12">
        <v>4.2</v>
      </c>
      <c r="O37" s="12">
        <v>6.6</v>
      </c>
      <c r="P37" s="12">
        <v>2.6</v>
      </c>
      <c r="Q37" s="12">
        <v>5.8</v>
      </c>
      <c r="R37" s="12">
        <v>3</v>
      </c>
      <c r="S37" s="12">
        <v>7.6</v>
      </c>
      <c r="T37" s="12">
        <v>13</v>
      </c>
      <c r="U37" s="12">
        <v>9.1999999999999993</v>
      </c>
      <c r="V37" s="12">
        <v>10.8</v>
      </c>
      <c r="W37" s="12">
        <v>5.8</v>
      </c>
      <c r="X37" s="12">
        <v>4.8</v>
      </c>
      <c r="Y37" s="12">
        <v>5.2</v>
      </c>
      <c r="Z37" s="12">
        <v>11.4</v>
      </c>
      <c r="AA37" s="12">
        <v>133</v>
      </c>
      <c r="AB37" s="12">
        <v>99.2</v>
      </c>
      <c r="AC37" s="12">
        <v>478.2</v>
      </c>
      <c r="AD37" s="12">
        <v>150.19999999999999</v>
      </c>
      <c r="AE37" s="12">
        <v>96.6</v>
      </c>
      <c r="AF37" s="12">
        <v>122</v>
      </c>
      <c r="AG37" s="12">
        <v>53</v>
      </c>
      <c r="AH37" s="12">
        <v>82</v>
      </c>
      <c r="AI37" s="12">
        <v>42.2</v>
      </c>
      <c r="AJ37" s="12">
        <v>11.4</v>
      </c>
      <c r="AK37" s="12">
        <v>2.2000000000000002</v>
      </c>
      <c r="AL37" s="12">
        <v>5.4</v>
      </c>
      <c r="AM37" s="12">
        <v>4.8</v>
      </c>
      <c r="AN37" s="12">
        <v>22.8</v>
      </c>
      <c r="AO37" s="12">
        <v>9</v>
      </c>
      <c r="AP37" s="12">
        <v>59.4</v>
      </c>
      <c r="AQ37" s="12">
        <v>83.2</v>
      </c>
      <c r="AR37" s="12">
        <v>49.8</v>
      </c>
      <c r="AS37" s="12">
        <v>0.6</v>
      </c>
      <c r="AT37" s="13">
        <v>1741</v>
      </c>
      <c r="AU37" s="14"/>
      <c r="AX37" s="15"/>
    </row>
    <row r="38" spans="1:50">
      <c r="A38" s="1" t="s">
        <v>33</v>
      </c>
      <c r="B38" s="12">
        <v>6.6</v>
      </c>
      <c r="C38" s="12">
        <v>10.6</v>
      </c>
      <c r="D38" s="12">
        <v>6</v>
      </c>
      <c r="E38" s="12">
        <v>8</v>
      </c>
      <c r="F38" s="12">
        <v>45.4</v>
      </c>
      <c r="G38" s="12">
        <v>4.8</v>
      </c>
      <c r="H38" s="12">
        <v>13.4</v>
      </c>
      <c r="I38" s="12">
        <v>9.4</v>
      </c>
      <c r="J38" s="12">
        <v>21.2</v>
      </c>
      <c r="K38" s="12">
        <v>56.2</v>
      </c>
      <c r="L38" s="12">
        <v>56</v>
      </c>
      <c r="M38" s="12">
        <v>136.4</v>
      </c>
      <c r="N38" s="12">
        <v>33.799999999999997</v>
      </c>
      <c r="O38" s="12">
        <v>72.599999999999994</v>
      </c>
      <c r="P38" s="12">
        <v>20.2</v>
      </c>
      <c r="Q38" s="12">
        <v>14.4</v>
      </c>
      <c r="R38" s="12">
        <v>20.6</v>
      </c>
      <c r="S38" s="12">
        <v>26.2</v>
      </c>
      <c r="T38" s="12">
        <v>4.4000000000000004</v>
      </c>
      <c r="U38" s="12">
        <v>1.8</v>
      </c>
      <c r="V38" s="12">
        <v>4.5999999999999996</v>
      </c>
      <c r="W38" s="12">
        <v>1.4</v>
      </c>
      <c r="X38" s="12">
        <v>1</v>
      </c>
      <c r="Y38" s="12">
        <v>6.4</v>
      </c>
      <c r="Z38" s="12">
        <v>6.6</v>
      </c>
      <c r="AA38" s="12">
        <v>199.8</v>
      </c>
      <c r="AB38" s="12">
        <v>95.2</v>
      </c>
      <c r="AC38" s="12">
        <v>257.39999999999998</v>
      </c>
      <c r="AD38" s="12">
        <v>87</v>
      </c>
      <c r="AE38" s="12">
        <v>26.4</v>
      </c>
      <c r="AF38" s="12">
        <v>28</v>
      </c>
      <c r="AG38" s="12">
        <v>9.8000000000000007</v>
      </c>
      <c r="AH38" s="12">
        <v>9.8000000000000007</v>
      </c>
      <c r="AI38" s="12">
        <v>13.8</v>
      </c>
      <c r="AJ38" s="12">
        <v>4.5999999999999996</v>
      </c>
      <c r="AK38" s="12">
        <v>7.6</v>
      </c>
      <c r="AL38" s="12">
        <v>62.2</v>
      </c>
      <c r="AM38" s="12">
        <v>1</v>
      </c>
      <c r="AN38" s="12">
        <v>4.5999999999999996</v>
      </c>
      <c r="AO38" s="12">
        <v>3.2</v>
      </c>
      <c r="AP38" s="12">
        <v>4</v>
      </c>
      <c r="AQ38" s="12">
        <v>22.2</v>
      </c>
      <c r="AR38" s="12">
        <v>6</v>
      </c>
      <c r="AS38" s="12">
        <v>77</v>
      </c>
      <c r="AT38" s="13">
        <v>1507.6</v>
      </c>
      <c r="AU38" s="14"/>
      <c r="AX38" s="15"/>
    </row>
    <row r="39" spans="1:50">
      <c r="A39" s="1" t="s">
        <v>34</v>
      </c>
      <c r="B39" s="12">
        <v>10.6</v>
      </c>
      <c r="C39" s="12">
        <v>22.4</v>
      </c>
      <c r="D39" s="12">
        <v>13</v>
      </c>
      <c r="E39" s="12">
        <v>13</v>
      </c>
      <c r="F39" s="12">
        <v>189</v>
      </c>
      <c r="G39" s="12">
        <v>18.2</v>
      </c>
      <c r="H39" s="12">
        <v>30</v>
      </c>
      <c r="I39" s="12">
        <v>27</v>
      </c>
      <c r="J39" s="12">
        <v>38.200000000000003</v>
      </c>
      <c r="K39" s="12">
        <v>67.400000000000006</v>
      </c>
      <c r="L39" s="12">
        <v>90.8</v>
      </c>
      <c r="M39" s="12">
        <v>510</v>
      </c>
      <c r="N39" s="12">
        <v>36</v>
      </c>
      <c r="O39" s="12">
        <v>110</v>
      </c>
      <c r="P39" s="12">
        <v>38</v>
      </c>
      <c r="Q39" s="12">
        <v>20.399999999999999</v>
      </c>
      <c r="R39" s="12">
        <v>25.8</v>
      </c>
      <c r="S39" s="12">
        <v>67.400000000000006</v>
      </c>
      <c r="T39" s="12">
        <v>11.6</v>
      </c>
      <c r="U39" s="12">
        <v>10.199999999999999</v>
      </c>
      <c r="V39" s="12">
        <v>6.2</v>
      </c>
      <c r="W39" s="12">
        <v>2.4</v>
      </c>
      <c r="X39" s="12">
        <v>1.6</v>
      </c>
      <c r="Y39" s="12">
        <v>11.4</v>
      </c>
      <c r="Z39" s="12">
        <v>20.2</v>
      </c>
      <c r="AA39" s="12">
        <v>865.4</v>
      </c>
      <c r="AB39" s="12">
        <v>299</v>
      </c>
      <c r="AC39" s="12">
        <v>819</v>
      </c>
      <c r="AD39" s="12">
        <v>244</v>
      </c>
      <c r="AE39" s="12">
        <v>75.8</v>
      </c>
      <c r="AF39" s="12">
        <v>85.8</v>
      </c>
      <c r="AG39" s="12">
        <v>29</v>
      </c>
      <c r="AH39" s="12">
        <v>36</v>
      </c>
      <c r="AI39" s="12">
        <v>53.4</v>
      </c>
      <c r="AJ39" s="12">
        <v>6.2</v>
      </c>
      <c r="AK39" s="12">
        <v>66.599999999999994</v>
      </c>
      <c r="AL39" s="12">
        <v>18.600000000000001</v>
      </c>
      <c r="AM39" s="12">
        <v>1.8</v>
      </c>
      <c r="AN39" s="12">
        <v>12</v>
      </c>
      <c r="AO39" s="12">
        <v>8.8000000000000007</v>
      </c>
      <c r="AP39" s="12">
        <v>7.2</v>
      </c>
      <c r="AQ39" s="12">
        <v>108.8</v>
      </c>
      <c r="AR39" s="12">
        <v>16</v>
      </c>
      <c r="AS39" s="12">
        <v>34.6</v>
      </c>
      <c r="AT39" s="13">
        <v>4178.8000000000011</v>
      </c>
      <c r="AU39" s="14"/>
      <c r="AX39" s="15"/>
    </row>
    <row r="40" spans="1:50">
      <c r="A40" s="1" t="s">
        <v>35</v>
      </c>
      <c r="B40" s="12">
        <v>1.2</v>
      </c>
      <c r="C40" s="12">
        <v>1.8</v>
      </c>
      <c r="D40" s="12">
        <v>2.4</v>
      </c>
      <c r="E40" s="12">
        <v>3.2</v>
      </c>
      <c r="F40" s="12">
        <v>24.8</v>
      </c>
      <c r="G40" s="12">
        <v>8.8000000000000007</v>
      </c>
      <c r="H40" s="12">
        <v>8.6</v>
      </c>
      <c r="I40" s="12">
        <v>14.4</v>
      </c>
      <c r="J40" s="12">
        <v>21.6</v>
      </c>
      <c r="K40" s="12">
        <v>3</v>
      </c>
      <c r="L40" s="12">
        <v>5.2</v>
      </c>
      <c r="M40" s="12">
        <v>73</v>
      </c>
      <c r="N40" s="12">
        <v>3.6</v>
      </c>
      <c r="O40" s="12">
        <v>2.4</v>
      </c>
      <c r="P40" s="12">
        <v>1.2</v>
      </c>
      <c r="Q40" s="12">
        <v>1.8</v>
      </c>
      <c r="R40" s="12">
        <v>2.4</v>
      </c>
      <c r="S40" s="12">
        <v>4.4000000000000004</v>
      </c>
      <c r="T40" s="12">
        <v>23.8</v>
      </c>
      <c r="U40" s="12">
        <v>13.2</v>
      </c>
      <c r="V40" s="12">
        <v>20.2</v>
      </c>
      <c r="W40" s="12">
        <v>4.5999999999999996</v>
      </c>
      <c r="X40" s="12">
        <v>4</v>
      </c>
      <c r="Y40" s="12">
        <v>17.2</v>
      </c>
      <c r="Z40" s="12">
        <v>3</v>
      </c>
      <c r="AA40" s="12">
        <v>127.8</v>
      </c>
      <c r="AB40" s="12">
        <v>69.400000000000006</v>
      </c>
      <c r="AC40" s="12">
        <v>142.80000000000001</v>
      </c>
      <c r="AD40" s="12">
        <v>53.8</v>
      </c>
      <c r="AE40" s="12">
        <v>16.8</v>
      </c>
      <c r="AF40" s="12">
        <v>17.2</v>
      </c>
      <c r="AG40" s="12">
        <v>9.8000000000000007</v>
      </c>
      <c r="AH40" s="12">
        <v>9.4</v>
      </c>
      <c r="AI40" s="12">
        <v>13.6</v>
      </c>
      <c r="AJ40" s="12">
        <v>4.2</v>
      </c>
      <c r="AK40" s="12">
        <v>1.2</v>
      </c>
      <c r="AL40" s="12">
        <v>1.6</v>
      </c>
      <c r="AM40" s="12">
        <v>3.4</v>
      </c>
      <c r="AN40" s="12">
        <v>21.2</v>
      </c>
      <c r="AO40" s="12">
        <v>4.5999999999999996</v>
      </c>
      <c r="AP40" s="12">
        <v>6.4</v>
      </c>
      <c r="AQ40" s="12">
        <v>42.6</v>
      </c>
      <c r="AR40" s="12">
        <v>6.2</v>
      </c>
      <c r="AS40" s="12">
        <v>1</v>
      </c>
      <c r="AT40" s="13">
        <v>822.80000000000007</v>
      </c>
      <c r="AU40" s="14"/>
      <c r="AX40" s="15"/>
    </row>
    <row r="41" spans="1:50">
      <c r="A41" s="1" t="s">
        <v>36</v>
      </c>
      <c r="B41" s="12">
        <v>39.799999999999997</v>
      </c>
      <c r="C41" s="12">
        <v>40.4</v>
      </c>
      <c r="D41" s="12">
        <v>12</v>
      </c>
      <c r="E41" s="12">
        <v>9.8000000000000007</v>
      </c>
      <c r="F41" s="12">
        <v>69</v>
      </c>
      <c r="G41" s="12">
        <v>23</v>
      </c>
      <c r="H41" s="12">
        <v>98.2</v>
      </c>
      <c r="I41" s="12">
        <v>52.2</v>
      </c>
      <c r="J41" s="12">
        <v>78.8</v>
      </c>
      <c r="K41" s="12">
        <v>12.4</v>
      </c>
      <c r="L41" s="12">
        <v>58.8</v>
      </c>
      <c r="M41" s="12">
        <v>159.19999999999999</v>
      </c>
      <c r="N41" s="12">
        <v>22.8</v>
      </c>
      <c r="O41" s="12">
        <v>31.2</v>
      </c>
      <c r="P41" s="12">
        <v>27</v>
      </c>
      <c r="Q41" s="12">
        <v>17.600000000000001</v>
      </c>
      <c r="R41" s="12">
        <v>17</v>
      </c>
      <c r="S41" s="12">
        <v>32.6</v>
      </c>
      <c r="T41" s="12">
        <v>236.8</v>
      </c>
      <c r="U41" s="12">
        <v>84</v>
      </c>
      <c r="V41" s="12">
        <v>127</v>
      </c>
      <c r="W41" s="12">
        <v>24</v>
      </c>
      <c r="X41" s="12">
        <v>12</v>
      </c>
      <c r="Y41" s="12">
        <v>36.799999999999997</v>
      </c>
      <c r="Z41" s="12">
        <v>28.2</v>
      </c>
      <c r="AA41" s="12">
        <v>263.39999999999998</v>
      </c>
      <c r="AB41" s="12">
        <v>135</v>
      </c>
      <c r="AC41" s="12">
        <v>439.6</v>
      </c>
      <c r="AD41" s="12">
        <v>172.4</v>
      </c>
      <c r="AE41" s="12">
        <v>60.6</v>
      </c>
      <c r="AF41" s="12">
        <v>80.2</v>
      </c>
      <c r="AG41" s="12">
        <v>42.6</v>
      </c>
      <c r="AH41" s="12">
        <v>59.2</v>
      </c>
      <c r="AI41" s="12">
        <v>56.4</v>
      </c>
      <c r="AJ41" s="12">
        <v>26.8</v>
      </c>
      <c r="AK41" s="12">
        <v>6</v>
      </c>
      <c r="AL41" s="12">
        <v>7.6</v>
      </c>
      <c r="AM41" s="12">
        <v>31.2</v>
      </c>
      <c r="AN41" s="12">
        <v>14.8</v>
      </c>
      <c r="AO41" s="12">
        <v>20</v>
      </c>
      <c r="AP41" s="12">
        <v>20.2</v>
      </c>
      <c r="AQ41" s="12">
        <v>89.4</v>
      </c>
      <c r="AR41" s="12">
        <v>21.8</v>
      </c>
      <c r="AS41" s="12">
        <v>6.4</v>
      </c>
      <c r="AT41" s="13">
        <v>2904.2</v>
      </c>
      <c r="AU41" s="14"/>
      <c r="AX41" s="15"/>
    </row>
    <row r="42" spans="1:50">
      <c r="A42" s="1" t="s">
        <v>53</v>
      </c>
      <c r="B42" s="12">
        <v>7.2</v>
      </c>
      <c r="C42" s="12">
        <v>19.8</v>
      </c>
      <c r="D42" s="12">
        <v>5.4</v>
      </c>
      <c r="E42" s="12">
        <v>3.8</v>
      </c>
      <c r="F42" s="12">
        <v>24.2</v>
      </c>
      <c r="G42" s="12">
        <v>5.6</v>
      </c>
      <c r="H42" s="12">
        <v>12</v>
      </c>
      <c r="I42" s="12">
        <v>10.6</v>
      </c>
      <c r="J42" s="12">
        <v>13.2</v>
      </c>
      <c r="K42" s="12">
        <v>7.2</v>
      </c>
      <c r="L42" s="12">
        <v>10</v>
      </c>
      <c r="M42" s="12">
        <v>15.8</v>
      </c>
      <c r="N42" s="12">
        <v>5.6</v>
      </c>
      <c r="O42" s="12">
        <v>5.2</v>
      </c>
      <c r="P42" s="12">
        <v>4.2</v>
      </c>
      <c r="Q42" s="12">
        <v>2.8</v>
      </c>
      <c r="R42" s="12">
        <v>6</v>
      </c>
      <c r="S42" s="12">
        <v>3.4</v>
      </c>
      <c r="T42" s="12">
        <v>12.6</v>
      </c>
      <c r="U42" s="12">
        <v>9.1999999999999993</v>
      </c>
      <c r="V42" s="12">
        <v>11.6</v>
      </c>
      <c r="W42" s="12">
        <v>4.5999999999999996</v>
      </c>
      <c r="X42" s="12">
        <v>5.4</v>
      </c>
      <c r="Y42" s="12">
        <v>5.6</v>
      </c>
      <c r="Z42" s="12">
        <v>8.1999999999999993</v>
      </c>
      <c r="AA42" s="12">
        <v>123.8</v>
      </c>
      <c r="AB42" s="12">
        <v>85.6</v>
      </c>
      <c r="AC42" s="12">
        <v>367</v>
      </c>
      <c r="AD42" s="12">
        <v>125.6</v>
      </c>
      <c r="AE42" s="12">
        <v>65.400000000000006</v>
      </c>
      <c r="AF42" s="12">
        <v>88.8</v>
      </c>
      <c r="AG42" s="12">
        <v>20.8</v>
      </c>
      <c r="AH42" s="12">
        <v>43.4</v>
      </c>
      <c r="AI42" s="12">
        <v>43.6</v>
      </c>
      <c r="AJ42" s="12">
        <v>8.6</v>
      </c>
      <c r="AK42" s="12">
        <v>3.2</v>
      </c>
      <c r="AL42" s="12">
        <v>8.6</v>
      </c>
      <c r="AM42" s="12">
        <v>5</v>
      </c>
      <c r="AN42" s="12">
        <v>16.8</v>
      </c>
      <c r="AO42" s="12">
        <v>10.199999999999999</v>
      </c>
      <c r="AP42" s="12">
        <v>35.4</v>
      </c>
      <c r="AQ42" s="12">
        <v>27.6</v>
      </c>
      <c r="AR42" s="12">
        <v>26.8</v>
      </c>
      <c r="AS42" s="12">
        <v>1.4</v>
      </c>
      <c r="AT42" s="13">
        <v>1326.7999999999997</v>
      </c>
      <c r="AU42" s="14"/>
      <c r="AX42" s="15"/>
    </row>
    <row r="43" spans="1:50">
      <c r="A43" s="1" t="s">
        <v>54</v>
      </c>
      <c r="B43" s="12">
        <v>9.1999999999999993</v>
      </c>
      <c r="C43" s="12">
        <v>23.2</v>
      </c>
      <c r="D43" s="12">
        <v>7</v>
      </c>
      <c r="E43" s="12">
        <v>7.6</v>
      </c>
      <c r="F43" s="12">
        <v>31.8</v>
      </c>
      <c r="G43" s="12">
        <v>4.4000000000000004</v>
      </c>
      <c r="H43" s="12">
        <v>18.600000000000001</v>
      </c>
      <c r="I43" s="12">
        <v>12.6</v>
      </c>
      <c r="J43" s="12">
        <v>26.8</v>
      </c>
      <c r="K43" s="12">
        <v>6.6</v>
      </c>
      <c r="L43" s="12">
        <v>21.2</v>
      </c>
      <c r="M43" s="12">
        <v>15.8</v>
      </c>
      <c r="N43" s="12">
        <v>8.1999999999999993</v>
      </c>
      <c r="O43" s="12">
        <v>9.4</v>
      </c>
      <c r="P43" s="12">
        <v>7</v>
      </c>
      <c r="Q43" s="12">
        <v>4.8</v>
      </c>
      <c r="R43" s="12">
        <v>4.4000000000000004</v>
      </c>
      <c r="S43" s="12">
        <v>6.6</v>
      </c>
      <c r="T43" s="12">
        <v>17.600000000000001</v>
      </c>
      <c r="U43" s="12">
        <v>10.199999999999999</v>
      </c>
      <c r="V43" s="12">
        <v>8.4</v>
      </c>
      <c r="W43" s="12">
        <v>5.2</v>
      </c>
      <c r="X43" s="12">
        <v>2</v>
      </c>
      <c r="Y43" s="12">
        <v>8.1999999999999993</v>
      </c>
      <c r="Z43" s="12">
        <v>16</v>
      </c>
      <c r="AA43" s="12">
        <v>149.6</v>
      </c>
      <c r="AB43" s="12">
        <v>89.4</v>
      </c>
      <c r="AC43" s="12">
        <v>373.4</v>
      </c>
      <c r="AD43" s="12">
        <v>174.2</v>
      </c>
      <c r="AE43" s="12">
        <v>98.6</v>
      </c>
      <c r="AF43" s="12">
        <v>168.2</v>
      </c>
      <c r="AG43" s="12">
        <v>72.2</v>
      </c>
      <c r="AH43" s="12">
        <v>132.80000000000001</v>
      </c>
      <c r="AI43" s="12">
        <v>133.19999999999999</v>
      </c>
      <c r="AJ43" s="12">
        <v>61.6</v>
      </c>
      <c r="AK43" s="12">
        <v>1.8</v>
      </c>
      <c r="AL43" s="12">
        <v>12.6</v>
      </c>
      <c r="AM43" s="12">
        <v>5</v>
      </c>
      <c r="AN43" s="12">
        <v>20</v>
      </c>
      <c r="AO43" s="12">
        <v>43</v>
      </c>
      <c r="AP43" s="12">
        <v>10.199999999999999</v>
      </c>
      <c r="AQ43" s="12">
        <v>40.4</v>
      </c>
      <c r="AR43" s="12">
        <v>43</v>
      </c>
      <c r="AS43" s="12">
        <v>1.6</v>
      </c>
      <c r="AT43" s="13">
        <v>1923.5999999999997</v>
      </c>
      <c r="AU43" s="14"/>
      <c r="AX43" s="15"/>
    </row>
    <row r="44" spans="1:50">
      <c r="A44" s="1" t="s">
        <v>55</v>
      </c>
      <c r="B44" s="12">
        <v>25.4</v>
      </c>
      <c r="C44" s="12">
        <v>73</v>
      </c>
      <c r="D44" s="12">
        <v>51.8</v>
      </c>
      <c r="E44" s="12">
        <v>85.8</v>
      </c>
      <c r="F44" s="12">
        <v>264</v>
      </c>
      <c r="G44" s="12">
        <v>54.8</v>
      </c>
      <c r="H44" s="12">
        <v>94.2</v>
      </c>
      <c r="I44" s="12">
        <v>49</v>
      </c>
      <c r="J44" s="12">
        <v>93.4</v>
      </c>
      <c r="K44" s="12">
        <v>23.6</v>
      </c>
      <c r="L44" s="12">
        <v>33</v>
      </c>
      <c r="M44" s="12">
        <v>42</v>
      </c>
      <c r="N44" s="12">
        <v>18.8</v>
      </c>
      <c r="O44" s="12">
        <v>19.600000000000001</v>
      </c>
      <c r="P44" s="12">
        <v>13.6</v>
      </c>
      <c r="Q44" s="12">
        <v>10</v>
      </c>
      <c r="R44" s="12">
        <v>21.4</v>
      </c>
      <c r="S44" s="12">
        <v>33.6</v>
      </c>
      <c r="T44" s="12">
        <v>82.8</v>
      </c>
      <c r="U44" s="12">
        <v>91</v>
      </c>
      <c r="V44" s="12">
        <v>121.2</v>
      </c>
      <c r="W44" s="12">
        <v>66.400000000000006</v>
      </c>
      <c r="X44" s="12">
        <v>57</v>
      </c>
      <c r="Y44" s="12">
        <v>107.6</v>
      </c>
      <c r="Z44" s="12">
        <v>68</v>
      </c>
      <c r="AA44" s="12">
        <v>439.6</v>
      </c>
      <c r="AB44" s="12">
        <v>318.8</v>
      </c>
      <c r="AC44" s="12">
        <v>1459</v>
      </c>
      <c r="AD44" s="12">
        <v>486.4</v>
      </c>
      <c r="AE44" s="12">
        <v>210.2</v>
      </c>
      <c r="AF44" s="12">
        <v>188.2</v>
      </c>
      <c r="AG44" s="12">
        <v>97</v>
      </c>
      <c r="AH44" s="12">
        <v>100.8</v>
      </c>
      <c r="AI44" s="12">
        <v>151.6</v>
      </c>
      <c r="AJ44" s="12">
        <v>70.8</v>
      </c>
      <c r="AK44" s="12">
        <v>15.4</v>
      </c>
      <c r="AL44" s="12">
        <v>73.2</v>
      </c>
      <c r="AM44" s="12">
        <v>32.200000000000003</v>
      </c>
      <c r="AN44" s="12">
        <v>76.2</v>
      </c>
      <c r="AO44" s="12">
        <v>29.8</v>
      </c>
      <c r="AP44" s="12">
        <v>41.6</v>
      </c>
      <c r="AQ44" s="12">
        <v>52.8</v>
      </c>
      <c r="AR44" s="12">
        <v>297.8</v>
      </c>
      <c r="AS44" s="12">
        <v>26.6</v>
      </c>
      <c r="AT44" s="13">
        <v>5769.0000000000009</v>
      </c>
      <c r="AU44" s="14"/>
      <c r="AX44" s="15"/>
    </row>
    <row r="45" spans="1:50">
      <c r="A45" s="1" t="s">
        <v>56</v>
      </c>
      <c r="B45" s="12">
        <v>19.8</v>
      </c>
      <c r="C45" s="12">
        <v>29.6</v>
      </c>
      <c r="D45" s="12">
        <v>15.8</v>
      </c>
      <c r="E45" s="12">
        <v>28.8</v>
      </c>
      <c r="F45" s="12">
        <v>193.2</v>
      </c>
      <c r="G45" s="12">
        <v>23.2</v>
      </c>
      <c r="H45" s="12">
        <v>30.6</v>
      </c>
      <c r="I45" s="12">
        <v>31.6</v>
      </c>
      <c r="J45" s="12">
        <v>46.8</v>
      </c>
      <c r="K45" s="12">
        <v>16.399999999999999</v>
      </c>
      <c r="L45" s="12">
        <v>25.8</v>
      </c>
      <c r="M45" s="12">
        <v>32</v>
      </c>
      <c r="N45" s="12">
        <v>18.600000000000001</v>
      </c>
      <c r="O45" s="12">
        <v>9.8000000000000007</v>
      </c>
      <c r="P45" s="12">
        <v>8.4</v>
      </c>
      <c r="Q45" s="12">
        <v>2.4</v>
      </c>
      <c r="R45" s="12">
        <v>3.8</v>
      </c>
      <c r="S45" s="12">
        <v>7</v>
      </c>
      <c r="T45" s="12">
        <v>24.2</v>
      </c>
      <c r="U45" s="12">
        <v>18.399999999999999</v>
      </c>
      <c r="V45" s="12">
        <v>25.2</v>
      </c>
      <c r="W45" s="12">
        <v>10.6</v>
      </c>
      <c r="X45" s="12">
        <v>8.8000000000000007</v>
      </c>
      <c r="Y45" s="12">
        <v>28.6</v>
      </c>
      <c r="Z45" s="12">
        <v>20.399999999999999</v>
      </c>
      <c r="AA45" s="12">
        <v>374.4</v>
      </c>
      <c r="AB45" s="12">
        <v>196.6</v>
      </c>
      <c r="AC45" s="12">
        <v>754.2</v>
      </c>
      <c r="AD45" s="12">
        <v>312.39999999999998</v>
      </c>
      <c r="AE45" s="12">
        <v>215.4</v>
      </c>
      <c r="AF45" s="12">
        <v>231.8</v>
      </c>
      <c r="AG45" s="12">
        <v>76.400000000000006</v>
      </c>
      <c r="AH45" s="12">
        <v>108.6</v>
      </c>
      <c r="AI45" s="12">
        <v>144.80000000000001</v>
      </c>
      <c r="AJ45" s="12">
        <v>48.8</v>
      </c>
      <c r="AK45" s="12">
        <v>5.6</v>
      </c>
      <c r="AL45" s="12">
        <v>14.4</v>
      </c>
      <c r="AM45" s="12">
        <v>6.6</v>
      </c>
      <c r="AN45" s="12">
        <v>21.6</v>
      </c>
      <c r="AO45" s="12">
        <v>31.4</v>
      </c>
      <c r="AP45" s="12">
        <v>46</v>
      </c>
      <c r="AQ45" s="12">
        <v>255.4</v>
      </c>
      <c r="AR45" s="12">
        <v>34.799999999999997</v>
      </c>
      <c r="AS45" s="12">
        <v>4.2</v>
      </c>
      <c r="AT45" s="13">
        <v>3563.2000000000003</v>
      </c>
      <c r="AU45" s="14"/>
      <c r="AX45" s="15"/>
    </row>
    <row r="46" spans="1:50">
      <c r="A46" s="1" t="s">
        <v>62</v>
      </c>
      <c r="B46" s="12">
        <v>3.2</v>
      </c>
      <c r="C46" s="12">
        <v>11.6</v>
      </c>
      <c r="D46" s="12">
        <v>7.8</v>
      </c>
      <c r="E46" s="12">
        <v>5.8</v>
      </c>
      <c r="F46" s="12">
        <v>60.4</v>
      </c>
      <c r="G46" s="12">
        <v>6.2</v>
      </c>
      <c r="H46" s="12">
        <v>14</v>
      </c>
      <c r="I46" s="12">
        <v>10.199999999999999</v>
      </c>
      <c r="J46" s="12">
        <v>17.8</v>
      </c>
      <c r="K46" s="12">
        <v>33.200000000000003</v>
      </c>
      <c r="L46" s="12">
        <v>48.4</v>
      </c>
      <c r="M46" s="12">
        <v>212.4</v>
      </c>
      <c r="N46" s="12">
        <v>37</v>
      </c>
      <c r="O46" s="12">
        <v>121.8</v>
      </c>
      <c r="P46" s="12">
        <v>33.200000000000003</v>
      </c>
      <c r="Q46" s="12">
        <v>17.8</v>
      </c>
      <c r="R46" s="12">
        <v>19.399999999999999</v>
      </c>
      <c r="S46" s="12">
        <v>25.4</v>
      </c>
      <c r="T46" s="12">
        <v>4.2</v>
      </c>
      <c r="U46" s="12">
        <v>3</v>
      </c>
      <c r="V46" s="12">
        <v>3.6</v>
      </c>
      <c r="W46" s="12">
        <v>0.4</v>
      </c>
      <c r="X46" s="12">
        <v>1</v>
      </c>
      <c r="Y46" s="12">
        <v>4.5999999999999996</v>
      </c>
      <c r="Z46" s="12">
        <v>9.8000000000000007</v>
      </c>
      <c r="AA46" s="12">
        <v>280.2</v>
      </c>
      <c r="AB46" s="12">
        <v>132</v>
      </c>
      <c r="AC46" s="12">
        <v>265.39999999999998</v>
      </c>
      <c r="AD46" s="12">
        <v>106.8</v>
      </c>
      <c r="AE46" s="12">
        <v>33.799999999999997</v>
      </c>
      <c r="AF46" s="12">
        <v>24.8</v>
      </c>
      <c r="AG46" s="12">
        <v>11.8</v>
      </c>
      <c r="AH46" s="12">
        <v>9.6</v>
      </c>
      <c r="AI46" s="12">
        <v>15.8</v>
      </c>
      <c r="AJ46" s="12">
        <v>1.6</v>
      </c>
      <c r="AK46" s="12">
        <v>84.2</v>
      </c>
      <c r="AL46" s="12">
        <v>24.4</v>
      </c>
      <c r="AM46" s="12">
        <v>0.6</v>
      </c>
      <c r="AN46" s="12">
        <v>5.2</v>
      </c>
      <c r="AO46" s="12">
        <v>1.2</v>
      </c>
      <c r="AP46" s="12">
        <v>3.4</v>
      </c>
      <c r="AQ46" s="12">
        <v>26.6</v>
      </c>
      <c r="AR46" s="12">
        <v>4.4000000000000004</v>
      </c>
      <c r="AS46" s="12">
        <v>16.8</v>
      </c>
      <c r="AT46" s="13">
        <v>1760.7999999999995</v>
      </c>
      <c r="AU46" s="14"/>
      <c r="AX46" s="15"/>
    </row>
    <row r="47" spans="1:50">
      <c r="A47" s="11" t="s">
        <v>49</v>
      </c>
      <c r="B47" s="14">
        <v>2573.1999999999994</v>
      </c>
      <c r="C47" s="14">
        <v>4534.4000000000005</v>
      </c>
      <c r="D47" s="14">
        <v>2653.6000000000004</v>
      </c>
      <c r="E47" s="14">
        <v>2981</v>
      </c>
      <c r="F47" s="14">
        <v>11044.199999999999</v>
      </c>
      <c r="G47" s="14">
        <v>3517.4</v>
      </c>
      <c r="H47" s="14">
        <v>5418.0000000000009</v>
      </c>
      <c r="I47" s="14">
        <v>4100</v>
      </c>
      <c r="J47" s="14">
        <v>5747.3999999999987</v>
      </c>
      <c r="K47" s="14">
        <v>3199.3999999999992</v>
      </c>
      <c r="L47" s="14">
        <v>5198.4000000000005</v>
      </c>
      <c r="M47" s="14">
        <v>7061</v>
      </c>
      <c r="N47" s="14">
        <v>2771.0000000000005</v>
      </c>
      <c r="O47" s="14">
        <v>3527.3999999999992</v>
      </c>
      <c r="P47" s="14">
        <v>2297.5999999999995</v>
      </c>
      <c r="Q47" s="14">
        <v>1415.2000000000003</v>
      </c>
      <c r="R47" s="14">
        <v>1893.8000000000004</v>
      </c>
      <c r="S47" s="14">
        <v>3765.8</v>
      </c>
      <c r="T47" s="14">
        <v>2732.8</v>
      </c>
      <c r="U47" s="14">
        <v>2554.599999999999</v>
      </c>
      <c r="V47" s="14">
        <v>3575.599999999999</v>
      </c>
      <c r="W47" s="14">
        <v>1877.8</v>
      </c>
      <c r="X47" s="14">
        <v>1420.3999999999999</v>
      </c>
      <c r="Y47" s="14">
        <v>3830.1999999999994</v>
      </c>
      <c r="Z47" s="14">
        <v>4419.7999999999984</v>
      </c>
      <c r="AA47" s="14">
        <v>15941</v>
      </c>
      <c r="AB47" s="14">
        <v>9470.5999999999985</v>
      </c>
      <c r="AC47" s="14">
        <v>29234.200000000004</v>
      </c>
      <c r="AD47" s="14">
        <v>11738.799999999997</v>
      </c>
      <c r="AE47" s="14">
        <v>9127.3999999999978</v>
      </c>
      <c r="AF47" s="14">
        <v>9631</v>
      </c>
      <c r="AG47" s="14">
        <v>4496.6000000000013</v>
      </c>
      <c r="AH47" s="14">
        <v>6971.4</v>
      </c>
      <c r="AI47" s="14">
        <v>4986.4000000000005</v>
      </c>
      <c r="AJ47" s="14">
        <v>1778.3999999999994</v>
      </c>
      <c r="AK47" s="14">
        <v>1532.6</v>
      </c>
      <c r="AL47" s="14">
        <v>4177.9999999999991</v>
      </c>
      <c r="AM47" s="14">
        <v>862.00000000000011</v>
      </c>
      <c r="AN47" s="14">
        <v>2713.3999999999996</v>
      </c>
      <c r="AO47" s="14">
        <v>1357.4000000000003</v>
      </c>
      <c r="AP47" s="14">
        <v>1911.6000000000001</v>
      </c>
      <c r="AQ47" s="14">
        <v>6842.4000000000005</v>
      </c>
      <c r="AR47" s="14">
        <v>3666</v>
      </c>
      <c r="AS47" s="14">
        <v>1690.9999999999998</v>
      </c>
      <c r="AT47" s="14">
        <v>222240.2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E64"/>
  <sheetViews>
    <sheetView workbookViewId="0">
      <pane xSplit="1" ySplit="2" topLeftCell="AM3" activePane="bottomRight" state="frozen"/>
      <selection activeCell="AX3" sqref="AX3"/>
      <selection pane="topRight" activeCell="AX3" sqref="AX3"/>
      <selection pane="bottomLeft" activeCell="AX3" sqref="AX3"/>
      <selection pane="bottomRight" activeCell="AX3" sqref="AX3"/>
    </sheetView>
  </sheetViews>
  <sheetFormatPr baseColWidth="10" defaultColWidth="8.83203125" defaultRowHeight="12" x14ac:dyDescent="0"/>
  <cols>
    <col min="1" max="45" width="7.6640625" style="9" customWidth="1" collapsed="1"/>
    <col min="46" max="46" width="8.6640625" style="11" customWidth="1" collapsed="1"/>
    <col min="47" max="47" width="8.83203125" style="11" collapsed="1"/>
    <col min="48" max="49" width="8.83203125" style="9" collapsed="1"/>
    <col min="50" max="50" width="8.6640625" style="9" customWidth="1" collapsed="1"/>
    <col min="51" max="16384" width="8.83203125" style="9" collapsed="1"/>
  </cols>
  <sheetData>
    <row r="1" spans="1:57" ht="26.25" customHeight="1">
      <c r="A1" s="7" t="s">
        <v>0</v>
      </c>
      <c r="B1" s="8" t="s">
        <v>1</v>
      </c>
      <c r="D1" s="9" t="s">
        <v>61</v>
      </c>
      <c r="G1" s="19">
        <f>'Weekday OD'!G1</f>
        <v>41487</v>
      </c>
    </row>
    <row r="2" spans="1:57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53</v>
      </c>
      <c r="AP2" s="1" t="s">
        <v>54</v>
      </c>
      <c r="AQ2" s="1" t="s">
        <v>55</v>
      </c>
      <c r="AR2" s="1" t="s">
        <v>56</v>
      </c>
      <c r="AS2" s="1" t="s">
        <v>62</v>
      </c>
      <c r="AT2" s="11" t="s">
        <v>37</v>
      </c>
    </row>
    <row r="3" spans="1:57">
      <c r="A3" s="1" t="s">
        <v>2</v>
      </c>
      <c r="B3" s="12">
        <v>12.75</v>
      </c>
      <c r="C3" s="12">
        <v>42.5</v>
      </c>
      <c r="D3" s="12">
        <v>55.75</v>
      </c>
      <c r="E3" s="12">
        <v>43.75</v>
      </c>
      <c r="F3" s="12">
        <v>148.5</v>
      </c>
      <c r="G3" s="12">
        <v>65</v>
      </c>
      <c r="H3" s="12">
        <v>64.5</v>
      </c>
      <c r="I3" s="12">
        <v>35</v>
      </c>
      <c r="J3" s="12">
        <v>63.75</v>
      </c>
      <c r="K3" s="12">
        <v>23.75</v>
      </c>
      <c r="L3" s="12">
        <v>50.75</v>
      </c>
      <c r="M3" s="12">
        <v>53</v>
      </c>
      <c r="N3" s="12">
        <v>13.75</v>
      </c>
      <c r="O3" s="12">
        <v>21.25</v>
      </c>
      <c r="P3" s="12">
        <v>18</v>
      </c>
      <c r="Q3" s="12">
        <v>9.5</v>
      </c>
      <c r="R3" s="12">
        <v>8.25</v>
      </c>
      <c r="S3" s="12">
        <v>14.25</v>
      </c>
      <c r="T3" s="12">
        <v>15.5</v>
      </c>
      <c r="U3" s="12">
        <v>4.75</v>
      </c>
      <c r="V3" s="12">
        <v>12.25</v>
      </c>
      <c r="W3" s="12">
        <v>6.75</v>
      </c>
      <c r="X3" s="12">
        <v>3</v>
      </c>
      <c r="Y3" s="12">
        <v>12.25</v>
      </c>
      <c r="Z3" s="12">
        <v>18.25</v>
      </c>
      <c r="AA3" s="12">
        <v>113.5</v>
      </c>
      <c r="AB3" s="12">
        <v>63</v>
      </c>
      <c r="AC3" s="12">
        <v>196.5</v>
      </c>
      <c r="AD3" s="12">
        <v>98</v>
      </c>
      <c r="AE3" s="12">
        <v>56.5</v>
      </c>
      <c r="AF3" s="12">
        <v>61.25</v>
      </c>
      <c r="AG3" s="12">
        <v>20</v>
      </c>
      <c r="AH3" s="12">
        <v>24</v>
      </c>
      <c r="AI3" s="12">
        <v>18.5</v>
      </c>
      <c r="AJ3" s="12">
        <v>8.25</v>
      </c>
      <c r="AK3" s="12">
        <v>3.75</v>
      </c>
      <c r="AL3" s="12">
        <v>7.5</v>
      </c>
      <c r="AM3" s="12">
        <v>3</v>
      </c>
      <c r="AN3" s="12">
        <v>25.25</v>
      </c>
      <c r="AO3" s="12">
        <v>7.75</v>
      </c>
      <c r="AP3" s="12">
        <v>9.5</v>
      </c>
      <c r="AQ3" s="12">
        <v>27</v>
      </c>
      <c r="AR3" s="12">
        <v>9.5</v>
      </c>
      <c r="AS3" s="12">
        <v>1.5</v>
      </c>
      <c r="AT3" s="13">
        <v>1571</v>
      </c>
      <c r="AU3" s="14"/>
      <c r="AW3" s="9" t="s">
        <v>38</v>
      </c>
      <c r="AX3" s="24">
        <f>SUM(B3:Z27,AK3:AN27,B38:Z41,AK38:AN41,B46:Z46,AS3:AS27,AS38:AS41,AK46:AN46,AS46)</f>
        <v>34287</v>
      </c>
      <c r="AZ3" s="9" t="s">
        <v>39</v>
      </c>
      <c r="BA3" s="15">
        <f>SUM(AX12:AX18,AY12:BD12)</f>
        <v>90595.75</v>
      </c>
      <c r="BB3" s="16">
        <f>BA3/BE$19</f>
        <v>0.59915149290623604</v>
      </c>
    </row>
    <row r="4" spans="1:57">
      <c r="A4" s="1" t="s">
        <v>3</v>
      </c>
      <c r="B4" s="12">
        <v>60.5</v>
      </c>
      <c r="C4" s="12">
        <v>13</v>
      </c>
      <c r="D4" s="12">
        <v>48.75</v>
      </c>
      <c r="E4" s="12">
        <v>42.75</v>
      </c>
      <c r="F4" s="12">
        <v>243.5</v>
      </c>
      <c r="G4" s="12">
        <v>100.75</v>
      </c>
      <c r="H4" s="12">
        <v>85.5</v>
      </c>
      <c r="I4" s="12">
        <v>54.5</v>
      </c>
      <c r="J4" s="12">
        <v>133.5</v>
      </c>
      <c r="K4" s="12">
        <v>35.5</v>
      </c>
      <c r="L4" s="12">
        <v>76.25</v>
      </c>
      <c r="M4" s="12">
        <v>153.75</v>
      </c>
      <c r="N4" s="12">
        <v>25</v>
      </c>
      <c r="O4" s="12">
        <v>27.25</v>
      </c>
      <c r="P4" s="12">
        <v>30</v>
      </c>
      <c r="Q4" s="12">
        <v>14.75</v>
      </c>
      <c r="R4" s="12">
        <v>15.25</v>
      </c>
      <c r="S4" s="12">
        <v>40.75</v>
      </c>
      <c r="T4" s="12">
        <v>16.5</v>
      </c>
      <c r="U4" s="12">
        <v>9.25</v>
      </c>
      <c r="V4" s="12">
        <v>16.25</v>
      </c>
      <c r="W4" s="12">
        <v>6.75</v>
      </c>
      <c r="X4" s="12">
        <v>5.25</v>
      </c>
      <c r="Y4" s="12">
        <v>14.5</v>
      </c>
      <c r="Z4" s="12">
        <v>22.5</v>
      </c>
      <c r="AA4" s="12">
        <v>238.75</v>
      </c>
      <c r="AB4" s="12">
        <v>160.75</v>
      </c>
      <c r="AC4" s="12">
        <v>478.75</v>
      </c>
      <c r="AD4" s="12">
        <v>134.25</v>
      </c>
      <c r="AE4" s="12">
        <v>60.75</v>
      </c>
      <c r="AF4" s="12">
        <v>57.75</v>
      </c>
      <c r="AG4" s="12">
        <v>23.25</v>
      </c>
      <c r="AH4" s="12">
        <v>50.75</v>
      </c>
      <c r="AI4" s="12">
        <v>30.5</v>
      </c>
      <c r="AJ4" s="12">
        <v>15.5</v>
      </c>
      <c r="AK4" s="12">
        <v>3</v>
      </c>
      <c r="AL4" s="12">
        <v>13.5</v>
      </c>
      <c r="AM4" s="12">
        <v>2.75</v>
      </c>
      <c r="AN4" s="12">
        <v>27.25</v>
      </c>
      <c r="AO4" s="12">
        <v>7</v>
      </c>
      <c r="AP4" s="12">
        <v>10</v>
      </c>
      <c r="AQ4" s="12">
        <v>67.5</v>
      </c>
      <c r="AR4" s="12">
        <v>16</v>
      </c>
      <c r="AS4" s="12">
        <v>3.75</v>
      </c>
      <c r="AT4" s="13">
        <v>2694</v>
      </c>
      <c r="AU4" s="14"/>
      <c r="AW4" s="9" t="s">
        <v>40</v>
      </c>
      <c r="AX4" s="24">
        <f>SUM(AA28:AJ37, AA42:AJ45, AO28:AR37, AO42:AR45)</f>
        <v>46060.75</v>
      </c>
      <c r="AZ4" s="9" t="s">
        <v>41</v>
      </c>
      <c r="BA4" s="15">
        <f>SUM(AY13:BC18)</f>
        <v>54275.25</v>
      </c>
      <c r="BB4" s="16">
        <f>BA4/BE$19</f>
        <v>0.35894726921913206</v>
      </c>
    </row>
    <row r="5" spans="1:57">
      <c r="A5" s="1" t="s">
        <v>4</v>
      </c>
      <c r="B5" s="12">
        <v>57.25</v>
      </c>
      <c r="C5" s="12">
        <v>48.5</v>
      </c>
      <c r="D5" s="12">
        <v>7.75</v>
      </c>
      <c r="E5" s="12">
        <v>48</v>
      </c>
      <c r="F5" s="12">
        <v>250.5</v>
      </c>
      <c r="G5" s="12">
        <v>59.5</v>
      </c>
      <c r="H5" s="12">
        <v>60.25</v>
      </c>
      <c r="I5" s="12">
        <v>39.5</v>
      </c>
      <c r="J5" s="12">
        <v>83.5</v>
      </c>
      <c r="K5" s="12">
        <v>32</v>
      </c>
      <c r="L5" s="12">
        <v>34.5</v>
      </c>
      <c r="M5" s="12">
        <v>74</v>
      </c>
      <c r="N5" s="12">
        <v>11.5</v>
      </c>
      <c r="O5" s="12">
        <v>8.75</v>
      </c>
      <c r="P5" s="12">
        <v>7.75</v>
      </c>
      <c r="Q5" s="12">
        <v>7.25</v>
      </c>
      <c r="R5" s="12">
        <v>10.25</v>
      </c>
      <c r="S5" s="12">
        <v>34.25</v>
      </c>
      <c r="T5" s="12">
        <v>11.75</v>
      </c>
      <c r="U5" s="12">
        <v>8.5</v>
      </c>
      <c r="V5" s="12">
        <v>12.5</v>
      </c>
      <c r="W5" s="12">
        <v>6.75</v>
      </c>
      <c r="X5" s="12">
        <v>5.5</v>
      </c>
      <c r="Y5" s="12">
        <v>17.5</v>
      </c>
      <c r="Z5" s="12">
        <v>7.75</v>
      </c>
      <c r="AA5" s="12">
        <v>164.5</v>
      </c>
      <c r="AB5" s="12">
        <v>100.25</v>
      </c>
      <c r="AC5" s="12">
        <v>238.5</v>
      </c>
      <c r="AD5" s="12">
        <v>111</v>
      </c>
      <c r="AE5" s="12">
        <v>46.75</v>
      </c>
      <c r="AF5" s="12">
        <v>32.25</v>
      </c>
      <c r="AG5" s="12">
        <v>11.5</v>
      </c>
      <c r="AH5" s="12">
        <v>10.75</v>
      </c>
      <c r="AI5" s="12">
        <v>12.25</v>
      </c>
      <c r="AJ5" s="12">
        <v>3.75</v>
      </c>
      <c r="AK5" s="12">
        <v>3.25</v>
      </c>
      <c r="AL5" s="12">
        <v>7.25</v>
      </c>
      <c r="AM5" s="12">
        <v>1.5</v>
      </c>
      <c r="AN5" s="12">
        <v>9</v>
      </c>
      <c r="AO5" s="12">
        <v>3</v>
      </c>
      <c r="AP5" s="12">
        <v>3.5</v>
      </c>
      <c r="AQ5" s="12">
        <v>59</v>
      </c>
      <c r="AR5" s="12">
        <v>13.25</v>
      </c>
      <c r="AS5" s="12">
        <v>4.75</v>
      </c>
      <c r="AT5" s="13">
        <v>1781.25</v>
      </c>
      <c r="AU5" s="14"/>
      <c r="AW5" s="9" t="s">
        <v>42</v>
      </c>
      <c r="AX5" s="24">
        <f>SUM(AA3:AJ27,B28:Z37,AA38:AJ41,AK28:AN37, B42:Z45, AK42:AN45, AO3:AR27, AO38:AR41,AS28:AS37,AS42:AS45,AA46:AJ46,AO46:AR46)</f>
        <v>73288.75</v>
      </c>
    </row>
    <row r="6" spans="1:57">
      <c r="A6" s="1" t="s">
        <v>5</v>
      </c>
      <c r="B6" s="12">
        <v>45.5</v>
      </c>
      <c r="C6" s="12">
        <v>47</v>
      </c>
      <c r="D6" s="12">
        <v>39</v>
      </c>
      <c r="E6" s="12">
        <v>12</v>
      </c>
      <c r="F6" s="12">
        <v>79.75</v>
      </c>
      <c r="G6" s="12">
        <v>49</v>
      </c>
      <c r="H6" s="12">
        <v>47.75</v>
      </c>
      <c r="I6" s="12">
        <v>68</v>
      </c>
      <c r="J6" s="12">
        <v>83.25</v>
      </c>
      <c r="K6" s="12">
        <v>35.5</v>
      </c>
      <c r="L6" s="12">
        <v>32</v>
      </c>
      <c r="M6" s="12">
        <v>97.5</v>
      </c>
      <c r="N6" s="12">
        <v>15.75</v>
      </c>
      <c r="O6" s="12">
        <v>15</v>
      </c>
      <c r="P6" s="12">
        <v>15.5</v>
      </c>
      <c r="Q6" s="12">
        <v>5.75</v>
      </c>
      <c r="R6" s="12">
        <v>8.25</v>
      </c>
      <c r="S6" s="12">
        <v>26.25</v>
      </c>
      <c r="T6" s="12">
        <v>11.25</v>
      </c>
      <c r="U6" s="12">
        <v>10.25</v>
      </c>
      <c r="V6" s="12">
        <v>21.75</v>
      </c>
      <c r="W6" s="12">
        <v>8.75</v>
      </c>
      <c r="X6" s="12">
        <v>6</v>
      </c>
      <c r="Y6" s="12">
        <v>11</v>
      </c>
      <c r="Z6" s="12">
        <v>9.75</v>
      </c>
      <c r="AA6" s="12">
        <v>286</v>
      </c>
      <c r="AB6" s="12">
        <v>134.25</v>
      </c>
      <c r="AC6" s="12">
        <v>294.5</v>
      </c>
      <c r="AD6" s="12">
        <v>207.5</v>
      </c>
      <c r="AE6" s="12">
        <v>109</v>
      </c>
      <c r="AF6" s="12">
        <v>67.5</v>
      </c>
      <c r="AG6" s="12">
        <v>21.5</v>
      </c>
      <c r="AH6" s="12">
        <v>16.5</v>
      </c>
      <c r="AI6" s="12">
        <v>19.25</v>
      </c>
      <c r="AJ6" s="12">
        <v>3.25</v>
      </c>
      <c r="AK6" s="12">
        <v>3.25</v>
      </c>
      <c r="AL6" s="12">
        <v>10.5</v>
      </c>
      <c r="AM6" s="12">
        <v>1.75</v>
      </c>
      <c r="AN6" s="12">
        <v>9.75</v>
      </c>
      <c r="AO6" s="12">
        <v>2.5</v>
      </c>
      <c r="AP6" s="12">
        <v>4.25</v>
      </c>
      <c r="AQ6" s="12">
        <v>99.25</v>
      </c>
      <c r="AR6" s="12">
        <v>24</v>
      </c>
      <c r="AS6" s="12">
        <v>3</v>
      </c>
      <c r="AT6" s="13">
        <v>2119</v>
      </c>
      <c r="AU6" s="14"/>
      <c r="AX6" s="12"/>
    </row>
    <row r="7" spans="1:57">
      <c r="A7" s="1" t="s">
        <v>6</v>
      </c>
      <c r="B7" s="12">
        <v>161.25</v>
      </c>
      <c r="C7" s="12">
        <v>230.25</v>
      </c>
      <c r="D7" s="12">
        <v>268.5</v>
      </c>
      <c r="E7" s="12">
        <v>87.25</v>
      </c>
      <c r="F7" s="12">
        <v>29.5</v>
      </c>
      <c r="G7" s="12">
        <v>165.5</v>
      </c>
      <c r="H7" s="12">
        <v>161.25</v>
      </c>
      <c r="I7" s="12">
        <v>179</v>
      </c>
      <c r="J7" s="12">
        <v>208.5</v>
      </c>
      <c r="K7" s="12">
        <v>91</v>
      </c>
      <c r="L7" s="12">
        <v>129.25</v>
      </c>
      <c r="M7" s="12">
        <v>237.25</v>
      </c>
      <c r="N7" s="12">
        <v>63.5</v>
      </c>
      <c r="O7" s="12">
        <v>57.75</v>
      </c>
      <c r="P7" s="12">
        <v>38.5</v>
      </c>
      <c r="Q7" s="12">
        <v>32.75</v>
      </c>
      <c r="R7" s="12">
        <v>54.5</v>
      </c>
      <c r="S7" s="12">
        <v>213</v>
      </c>
      <c r="T7" s="12">
        <v>41.75</v>
      </c>
      <c r="U7" s="12">
        <v>37</v>
      </c>
      <c r="V7" s="12">
        <v>60</v>
      </c>
      <c r="W7" s="12">
        <v>32</v>
      </c>
      <c r="X7" s="12">
        <v>25.25</v>
      </c>
      <c r="Y7" s="12">
        <v>30.5</v>
      </c>
      <c r="Z7" s="12">
        <v>60.5</v>
      </c>
      <c r="AA7" s="12">
        <v>605.5</v>
      </c>
      <c r="AB7" s="12">
        <v>275.5</v>
      </c>
      <c r="AC7" s="12">
        <v>974.25</v>
      </c>
      <c r="AD7" s="12">
        <v>440</v>
      </c>
      <c r="AE7" s="12">
        <v>222</v>
      </c>
      <c r="AF7" s="12">
        <v>152.75</v>
      </c>
      <c r="AG7" s="12">
        <v>61.75</v>
      </c>
      <c r="AH7" s="12">
        <v>55.5</v>
      </c>
      <c r="AI7" s="12">
        <v>60.25</v>
      </c>
      <c r="AJ7" s="12">
        <v>13</v>
      </c>
      <c r="AK7" s="12">
        <v>19.5</v>
      </c>
      <c r="AL7" s="12">
        <v>87</v>
      </c>
      <c r="AM7" s="12">
        <v>9.25</v>
      </c>
      <c r="AN7" s="12">
        <v>27.75</v>
      </c>
      <c r="AO7" s="12">
        <v>7.75</v>
      </c>
      <c r="AP7" s="12">
        <v>16.5</v>
      </c>
      <c r="AQ7" s="12">
        <v>275.75</v>
      </c>
      <c r="AR7" s="12">
        <v>105.5</v>
      </c>
      <c r="AS7" s="12">
        <v>23.25</v>
      </c>
      <c r="AT7" s="13">
        <v>6128.25</v>
      </c>
      <c r="AU7" s="14"/>
      <c r="AX7" s="12"/>
    </row>
    <row r="8" spans="1:57">
      <c r="A8" s="1" t="s">
        <v>7</v>
      </c>
      <c r="B8" s="12">
        <v>70</v>
      </c>
      <c r="C8" s="12">
        <v>91</v>
      </c>
      <c r="D8" s="12">
        <v>58.25</v>
      </c>
      <c r="E8" s="12">
        <v>40.25</v>
      </c>
      <c r="F8" s="12">
        <v>165.25</v>
      </c>
      <c r="G8" s="12">
        <v>11</v>
      </c>
      <c r="H8" s="12">
        <v>83</v>
      </c>
      <c r="I8" s="12">
        <v>105.75</v>
      </c>
      <c r="J8" s="12">
        <v>118</v>
      </c>
      <c r="K8" s="12">
        <v>55</v>
      </c>
      <c r="L8" s="12">
        <v>70.5</v>
      </c>
      <c r="M8" s="12">
        <v>113.25</v>
      </c>
      <c r="N8" s="12">
        <v>25</v>
      </c>
      <c r="O8" s="12">
        <v>37.5</v>
      </c>
      <c r="P8" s="12">
        <v>17.75</v>
      </c>
      <c r="Q8" s="12">
        <v>14.25</v>
      </c>
      <c r="R8" s="12">
        <v>8.75</v>
      </c>
      <c r="S8" s="12">
        <v>41.5</v>
      </c>
      <c r="T8" s="12">
        <v>10.75</v>
      </c>
      <c r="U8" s="12">
        <v>10</v>
      </c>
      <c r="V8" s="12">
        <v>16.5</v>
      </c>
      <c r="W8" s="12">
        <v>5.25</v>
      </c>
      <c r="X8" s="12">
        <v>6</v>
      </c>
      <c r="Y8" s="12">
        <v>10</v>
      </c>
      <c r="Z8" s="12">
        <v>31.75</v>
      </c>
      <c r="AA8" s="12">
        <v>223.5</v>
      </c>
      <c r="AB8" s="12">
        <v>117.5</v>
      </c>
      <c r="AC8" s="12">
        <v>296.25</v>
      </c>
      <c r="AD8" s="12">
        <v>247.25</v>
      </c>
      <c r="AE8" s="12">
        <v>142.5</v>
      </c>
      <c r="AF8" s="12">
        <v>96.5</v>
      </c>
      <c r="AG8" s="12">
        <v>21.25</v>
      </c>
      <c r="AH8" s="12">
        <v>14.5</v>
      </c>
      <c r="AI8" s="12">
        <v>13.5</v>
      </c>
      <c r="AJ8" s="12">
        <v>4.25</v>
      </c>
      <c r="AK8" s="12">
        <v>4.5</v>
      </c>
      <c r="AL8" s="12">
        <v>13.25</v>
      </c>
      <c r="AM8" s="12">
        <v>3.25</v>
      </c>
      <c r="AN8" s="12">
        <v>17.5</v>
      </c>
      <c r="AO8" s="12">
        <v>3.75</v>
      </c>
      <c r="AP8" s="12">
        <v>3</v>
      </c>
      <c r="AQ8" s="12">
        <v>82.5</v>
      </c>
      <c r="AR8" s="12">
        <v>17.75</v>
      </c>
      <c r="AS8" s="12">
        <v>5.75</v>
      </c>
      <c r="AT8" s="13">
        <v>2544.5</v>
      </c>
      <c r="AU8" s="14"/>
      <c r="AX8" s="15"/>
    </row>
    <row r="9" spans="1:57">
      <c r="A9" s="1" t="s">
        <v>8</v>
      </c>
      <c r="B9" s="12">
        <v>72.75</v>
      </c>
      <c r="C9" s="12">
        <v>78.25</v>
      </c>
      <c r="D9" s="12">
        <v>53.25</v>
      </c>
      <c r="E9" s="12">
        <v>46.5</v>
      </c>
      <c r="F9" s="12">
        <v>150.75</v>
      </c>
      <c r="G9" s="12">
        <v>82</v>
      </c>
      <c r="H9" s="12">
        <v>13.5</v>
      </c>
      <c r="I9" s="12">
        <v>55.75</v>
      </c>
      <c r="J9" s="12">
        <v>120</v>
      </c>
      <c r="K9" s="12">
        <v>40</v>
      </c>
      <c r="L9" s="12">
        <v>88</v>
      </c>
      <c r="M9" s="12">
        <v>159.75</v>
      </c>
      <c r="N9" s="12">
        <v>39.25</v>
      </c>
      <c r="O9" s="12">
        <v>53</v>
      </c>
      <c r="P9" s="12">
        <v>33.25</v>
      </c>
      <c r="Q9" s="12">
        <v>14.75</v>
      </c>
      <c r="R9" s="12">
        <v>13.25</v>
      </c>
      <c r="S9" s="12">
        <v>38</v>
      </c>
      <c r="T9" s="12">
        <v>32.5</v>
      </c>
      <c r="U9" s="12">
        <v>26.5</v>
      </c>
      <c r="V9" s="12">
        <v>37.5</v>
      </c>
      <c r="W9" s="12">
        <v>12.75</v>
      </c>
      <c r="X9" s="12">
        <v>19</v>
      </c>
      <c r="Y9" s="12">
        <v>45.75</v>
      </c>
      <c r="Z9" s="12">
        <v>49.75</v>
      </c>
      <c r="AA9" s="12">
        <v>366.25</v>
      </c>
      <c r="AB9" s="12">
        <v>193</v>
      </c>
      <c r="AC9" s="12">
        <v>520.5</v>
      </c>
      <c r="AD9" s="12">
        <v>361.25</v>
      </c>
      <c r="AE9" s="12">
        <v>209.75</v>
      </c>
      <c r="AF9" s="12">
        <v>138.5</v>
      </c>
      <c r="AG9" s="12">
        <v>35</v>
      </c>
      <c r="AH9" s="12">
        <v>37</v>
      </c>
      <c r="AI9" s="12">
        <v>22.5</v>
      </c>
      <c r="AJ9" s="12">
        <v>7.25</v>
      </c>
      <c r="AK9" s="12">
        <v>7.75</v>
      </c>
      <c r="AL9" s="12">
        <v>17.75</v>
      </c>
      <c r="AM9" s="12">
        <v>8</v>
      </c>
      <c r="AN9" s="12">
        <v>65.75</v>
      </c>
      <c r="AO9" s="12">
        <v>5.5</v>
      </c>
      <c r="AP9" s="12">
        <v>10.25</v>
      </c>
      <c r="AQ9" s="12">
        <v>125</v>
      </c>
      <c r="AR9" s="12">
        <v>21</v>
      </c>
      <c r="AS9" s="12">
        <v>9.75</v>
      </c>
      <c r="AT9" s="13">
        <v>3537.5</v>
      </c>
      <c r="AU9" s="14"/>
      <c r="AX9" s="15"/>
    </row>
    <row r="10" spans="1:57">
      <c r="A10" s="1">
        <v>19</v>
      </c>
      <c r="B10" s="12">
        <v>34.5</v>
      </c>
      <c r="C10" s="12">
        <v>51</v>
      </c>
      <c r="D10" s="12">
        <v>37</v>
      </c>
      <c r="E10" s="12">
        <v>57.25</v>
      </c>
      <c r="F10" s="12">
        <v>171</v>
      </c>
      <c r="G10" s="12">
        <v>92.25</v>
      </c>
      <c r="H10" s="12">
        <v>56.25</v>
      </c>
      <c r="I10" s="12">
        <v>14</v>
      </c>
      <c r="J10" s="12">
        <v>16</v>
      </c>
      <c r="K10" s="12">
        <v>17.75</v>
      </c>
      <c r="L10" s="12">
        <v>56</v>
      </c>
      <c r="M10" s="12">
        <v>101.5</v>
      </c>
      <c r="N10" s="12">
        <v>35.25</v>
      </c>
      <c r="O10" s="12">
        <v>37.75</v>
      </c>
      <c r="P10" s="12">
        <v>33.5</v>
      </c>
      <c r="Q10" s="12">
        <v>20.25</v>
      </c>
      <c r="R10" s="12">
        <v>15.5</v>
      </c>
      <c r="S10" s="12">
        <v>35</v>
      </c>
      <c r="T10" s="12">
        <v>22.25</v>
      </c>
      <c r="U10" s="12">
        <v>22.25</v>
      </c>
      <c r="V10" s="12">
        <v>35.25</v>
      </c>
      <c r="W10" s="12">
        <v>13.75</v>
      </c>
      <c r="X10" s="12">
        <v>11.5</v>
      </c>
      <c r="Y10" s="12">
        <v>48.25</v>
      </c>
      <c r="Z10" s="12">
        <v>38.25</v>
      </c>
      <c r="AA10" s="12">
        <v>210.25</v>
      </c>
      <c r="AB10" s="12">
        <v>185.5</v>
      </c>
      <c r="AC10" s="12">
        <v>393.75</v>
      </c>
      <c r="AD10" s="12">
        <v>254.75</v>
      </c>
      <c r="AE10" s="12">
        <v>173.25</v>
      </c>
      <c r="AF10" s="12">
        <v>106.75</v>
      </c>
      <c r="AG10" s="12">
        <v>25.25</v>
      </c>
      <c r="AH10" s="12">
        <v>31</v>
      </c>
      <c r="AI10" s="12">
        <v>28</v>
      </c>
      <c r="AJ10" s="12">
        <v>5.25</v>
      </c>
      <c r="AK10" s="12">
        <v>6.75</v>
      </c>
      <c r="AL10" s="12">
        <v>13</v>
      </c>
      <c r="AM10" s="12">
        <v>5.75</v>
      </c>
      <c r="AN10" s="12">
        <v>35.5</v>
      </c>
      <c r="AO10" s="12">
        <v>4</v>
      </c>
      <c r="AP10" s="12">
        <v>5.75</v>
      </c>
      <c r="AQ10" s="12">
        <v>71.25</v>
      </c>
      <c r="AR10" s="12">
        <v>18.5</v>
      </c>
      <c r="AS10" s="12">
        <v>3.5</v>
      </c>
      <c r="AT10" s="13">
        <v>2651</v>
      </c>
      <c r="AU10" s="14"/>
      <c r="AW10" s="17"/>
      <c r="AX10" s="15"/>
      <c r="BD10" s="11"/>
    </row>
    <row r="11" spans="1:57">
      <c r="A11" s="1">
        <v>12</v>
      </c>
      <c r="B11" s="12">
        <v>64</v>
      </c>
      <c r="C11" s="12">
        <v>111.25</v>
      </c>
      <c r="D11" s="12">
        <v>76.75</v>
      </c>
      <c r="E11" s="12">
        <v>81.5</v>
      </c>
      <c r="F11" s="12">
        <v>178</v>
      </c>
      <c r="G11" s="12">
        <v>111.75</v>
      </c>
      <c r="H11" s="12">
        <v>105</v>
      </c>
      <c r="I11" s="12">
        <v>13.25</v>
      </c>
      <c r="J11" s="12">
        <v>17.75</v>
      </c>
      <c r="K11" s="12">
        <v>20.5</v>
      </c>
      <c r="L11" s="12">
        <v>102.75</v>
      </c>
      <c r="M11" s="12">
        <v>173.25</v>
      </c>
      <c r="N11" s="12">
        <v>75</v>
      </c>
      <c r="O11" s="12">
        <v>95.75</v>
      </c>
      <c r="P11" s="12">
        <v>65</v>
      </c>
      <c r="Q11" s="12">
        <v>34.75</v>
      </c>
      <c r="R11" s="12">
        <v>41.25</v>
      </c>
      <c r="S11" s="12">
        <v>68</v>
      </c>
      <c r="T11" s="12">
        <v>48.75</v>
      </c>
      <c r="U11" s="12">
        <v>33.5</v>
      </c>
      <c r="V11" s="12">
        <v>54.25</v>
      </c>
      <c r="W11" s="12">
        <v>29.5</v>
      </c>
      <c r="X11" s="12">
        <v>22.75</v>
      </c>
      <c r="Y11" s="12">
        <v>61</v>
      </c>
      <c r="Z11" s="12">
        <v>61.25</v>
      </c>
      <c r="AA11" s="12">
        <v>336</v>
      </c>
      <c r="AB11" s="12">
        <v>219</v>
      </c>
      <c r="AC11" s="12">
        <v>563.25</v>
      </c>
      <c r="AD11" s="12">
        <v>278.75</v>
      </c>
      <c r="AE11" s="12">
        <v>138</v>
      </c>
      <c r="AF11" s="12">
        <v>91</v>
      </c>
      <c r="AG11" s="12">
        <v>37.25</v>
      </c>
      <c r="AH11" s="12">
        <v>55.5</v>
      </c>
      <c r="AI11" s="12">
        <v>40.5</v>
      </c>
      <c r="AJ11" s="12">
        <v>11.5</v>
      </c>
      <c r="AK11" s="12">
        <v>18</v>
      </c>
      <c r="AL11" s="12">
        <v>21.75</v>
      </c>
      <c r="AM11" s="12">
        <v>17.75</v>
      </c>
      <c r="AN11" s="12">
        <v>60.75</v>
      </c>
      <c r="AO11" s="12">
        <v>9.75</v>
      </c>
      <c r="AP11" s="12">
        <v>15.5</v>
      </c>
      <c r="AQ11" s="12">
        <v>120.5</v>
      </c>
      <c r="AR11" s="12">
        <v>36.5</v>
      </c>
      <c r="AS11" s="12">
        <v>11</v>
      </c>
      <c r="AT11" s="13">
        <v>3828.75</v>
      </c>
      <c r="AU11" s="14"/>
      <c r="AW11" s="18"/>
      <c r="AX11" s="15" t="s">
        <v>43</v>
      </c>
      <c r="AY11" s="15" t="s">
        <v>44</v>
      </c>
      <c r="AZ11" s="15" t="s">
        <v>45</v>
      </c>
      <c r="BA11" s="15" t="s">
        <v>46</v>
      </c>
      <c r="BB11" s="15" t="s">
        <v>47</v>
      </c>
      <c r="BC11" s="15" t="s">
        <v>48</v>
      </c>
      <c r="BD11" s="14" t="s">
        <v>57</v>
      </c>
      <c r="BE11" s="9" t="s">
        <v>37</v>
      </c>
    </row>
    <row r="12" spans="1:57">
      <c r="A12" s="1" t="s">
        <v>9</v>
      </c>
      <c r="B12" s="12">
        <v>27.5</v>
      </c>
      <c r="C12" s="12">
        <v>42.25</v>
      </c>
      <c r="D12" s="12">
        <v>26.5</v>
      </c>
      <c r="E12" s="12">
        <v>35.5</v>
      </c>
      <c r="F12" s="12">
        <v>79</v>
      </c>
      <c r="G12" s="12">
        <v>58.5</v>
      </c>
      <c r="H12" s="12">
        <v>33.5</v>
      </c>
      <c r="I12" s="12">
        <v>17.5</v>
      </c>
      <c r="J12" s="12">
        <v>20</v>
      </c>
      <c r="K12" s="12">
        <v>8.5</v>
      </c>
      <c r="L12" s="12">
        <v>140</v>
      </c>
      <c r="M12" s="12">
        <v>151.25</v>
      </c>
      <c r="N12" s="12">
        <v>108</v>
      </c>
      <c r="O12" s="12">
        <v>89</v>
      </c>
      <c r="P12" s="12">
        <v>44.5</v>
      </c>
      <c r="Q12" s="12">
        <v>33.5</v>
      </c>
      <c r="R12" s="12">
        <v>38</v>
      </c>
      <c r="S12" s="12">
        <v>48</v>
      </c>
      <c r="T12" s="12">
        <v>12.75</v>
      </c>
      <c r="U12" s="12">
        <v>8.25</v>
      </c>
      <c r="V12" s="12">
        <v>13.25</v>
      </c>
      <c r="W12" s="12">
        <v>5.5</v>
      </c>
      <c r="X12" s="12">
        <v>6.75</v>
      </c>
      <c r="Y12" s="12">
        <v>16</v>
      </c>
      <c r="Z12" s="12">
        <v>30.5</v>
      </c>
      <c r="AA12" s="12">
        <v>235.5</v>
      </c>
      <c r="AB12" s="12">
        <v>180.5</v>
      </c>
      <c r="AC12" s="12">
        <v>466.25</v>
      </c>
      <c r="AD12" s="12">
        <v>234.5</v>
      </c>
      <c r="AE12" s="12">
        <v>152.75</v>
      </c>
      <c r="AF12" s="12">
        <v>101.75</v>
      </c>
      <c r="AG12" s="12">
        <v>31.75</v>
      </c>
      <c r="AH12" s="12">
        <v>51</v>
      </c>
      <c r="AI12" s="12">
        <v>31.25</v>
      </c>
      <c r="AJ12" s="12">
        <v>3.5</v>
      </c>
      <c r="AK12" s="12">
        <v>46.5</v>
      </c>
      <c r="AL12" s="12">
        <v>48.25</v>
      </c>
      <c r="AM12" s="12">
        <v>2</v>
      </c>
      <c r="AN12" s="12">
        <v>15</v>
      </c>
      <c r="AO12" s="12">
        <v>3.75</v>
      </c>
      <c r="AP12" s="12">
        <v>5.5</v>
      </c>
      <c r="AQ12" s="12">
        <v>31</v>
      </c>
      <c r="AR12" s="12">
        <v>11.5</v>
      </c>
      <c r="AS12" s="12">
        <v>30</v>
      </c>
      <c r="AT12" s="13">
        <v>2776.25</v>
      </c>
      <c r="AU12" s="14"/>
      <c r="AW12" s="17" t="s">
        <v>43</v>
      </c>
      <c r="AX12" s="15">
        <f>SUM(AA28:AD31)</f>
        <v>1716.75</v>
      </c>
      <c r="AY12" s="15">
        <f>SUM(Z28:Z31,H28:K31)</f>
        <v>6801.25</v>
      </c>
      <c r="AZ12" s="15">
        <f>SUM(AE28:AJ31)</f>
        <v>11854.75</v>
      </c>
      <c r="BA12" s="15">
        <f>SUM(B28:G31)</f>
        <v>6083.25</v>
      </c>
      <c r="BB12" s="15">
        <f>SUM(AM28:AN31,T28:Y31)</f>
        <v>6056.5</v>
      </c>
      <c r="BC12" s="15">
        <f>SUM(AK28:AL31,L28:S31)</f>
        <v>7943.5</v>
      </c>
      <c r="BD12" s="14">
        <f>SUM(AO28:AR31)</f>
        <v>5552.5</v>
      </c>
      <c r="BE12" s="9">
        <f t="shared" ref="BE12:BE19" si="0">SUM(AX12:BD12)</f>
        <v>46008.5</v>
      </c>
    </row>
    <row r="13" spans="1:57">
      <c r="A13" s="1" t="s">
        <v>10</v>
      </c>
      <c r="B13" s="12">
        <v>59.75</v>
      </c>
      <c r="C13" s="12">
        <v>76.25</v>
      </c>
      <c r="D13" s="12">
        <v>42.5</v>
      </c>
      <c r="E13" s="12">
        <v>37.75</v>
      </c>
      <c r="F13" s="12">
        <v>132</v>
      </c>
      <c r="G13" s="12">
        <v>66</v>
      </c>
      <c r="H13" s="12">
        <v>76</v>
      </c>
      <c r="I13" s="12">
        <v>57.75</v>
      </c>
      <c r="J13" s="12">
        <v>100.25</v>
      </c>
      <c r="K13" s="12">
        <v>127</v>
      </c>
      <c r="L13" s="12">
        <v>20.75</v>
      </c>
      <c r="M13" s="12">
        <v>213</v>
      </c>
      <c r="N13" s="12">
        <v>105</v>
      </c>
      <c r="O13" s="12">
        <v>189.25</v>
      </c>
      <c r="P13" s="12">
        <v>102.25</v>
      </c>
      <c r="Q13" s="12">
        <v>47.25</v>
      </c>
      <c r="R13" s="12">
        <v>30.75</v>
      </c>
      <c r="S13" s="12">
        <v>80</v>
      </c>
      <c r="T13" s="12">
        <v>30.75</v>
      </c>
      <c r="U13" s="12">
        <v>13.5</v>
      </c>
      <c r="V13" s="12">
        <v>30</v>
      </c>
      <c r="W13" s="12">
        <v>9.5</v>
      </c>
      <c r="X13" s="12">
        <v>8</v>
      </c>
      <c r="Y13" s="12">
        <v>23.25</v>
      </c>
      <c r="Z13" s="12">
        <v>67.75</v>
      </c>
      <c r="AA13" s="12">
        <v>305.5</v>
      </c>
      <c r="AB13" s="12">
        <v>172.25</v>
      </c>
      <c r="AC13" s="12">
        <v>556.25</v>
      </c>
      <c r="AD13" s="12">
        <v>277</v>
      </c>
      <c r="AE13" s="12">
        <v>125.25</v>
      </c>
      <c r="AF13" s="12">
        <v>113.75</v>
      </c>
      <c r="AG13" s="12">
        <v>24.75</v>
      </c>
      <c r="AH13" s="12">
        <v>49.75</v>
      </c>
      <c r="AI13" s="12">
        <v>34.25</v>
      </c>
      <c r="AJ13" s="12">
        <v>6.75</v>
      </c>
      <c r="AK13" s="12">
        <v>34.75</v>
      </c>
      <c r="AL13" s="12">
        <v>55.5</v>
      </c>
      <c r="AM13" s="12">
        <v>4.25</v>
      </c>
      <c r="AN13" s="12">
        <v>43.75</v>
      </c>
      <c r="AO13" s="12">
        <v>4.5</v>
      </c>
      <c r="AP13" s="12">
        <v>9.5</v>
      </c>
      <c r="AQ13" s="12">
        <v>62.75</v>
      </c>
      <c r="AR13" s="12">
        <v>12</v>
      </c>
      <c r="AS13" s="12">
        <v>33</v>
      </c>
      <c r="AT13" s="13">
        <v>3671.75</v>
      </c>
      <c r="AU13" s="14"/>
      <c r="AW13" s="17" t="s">
        <v>44</v>
      </c>
      <c r="AX13" s="15">
        <f>SUM(AA27:AD27,AA9:AD12)</f>
        <v>6697.25</v>
      </c>
      <c r="AY13" s="15">
        <f>SUM(Z27,Z9:Z12,H9:K12,H27:K27)</f>
        <v>925.75</v>
      </c>
      <c r="AZ13" s="15">
        <f>SUM(AE9:AJ12,AE27:AJ27)</f>
        <v>1958.75</v>
      </c>
      <c r="BA13" s="15">
        <f>SUM(B9:G12,B27:G27)</f>
        <v>1957</v>
      </c>
      <c r="BB13" s="15">
        <f>SUM(T9:Y12,AM9:AN12,T27:Y27,AM27:AN27)</f>
        <v>911</v>
      </c>
      <c r="BC13" s="15">
        <f>SUM(L9:S12,AK9:AL12,L27:S27,AK27:AL27)</f>
        <v>2512.5</v>
      </c>
      <c r="BD13" s="14">
        <f>SUM(AO9:AR12,AO27:AR27)</f>
        <v>566.25</v>
      </c>
      <c r="BE13" s="9">
        <f t="shared" si="0"/>
        <v>15528.5</v>
      </c>
    </row>
    <row r="14" spans="1:57">
      <c r="A14" s="1" t="s">
        <v>11</v>
      </c>
      <c r="B14" s="12">
        <v>57.25</v>
      </c>
      <c r="C14" s="12">
        <v>149.25</v>
      </c>
      <c r="D14" s="12">
        <v>74.75</v>
      </c>
      <c r="E14" s="12">
        <v>81</v>
      </c>
      <c r="F14" s="12">
        <v>176</v>
      </c>
      <c r="G14" s="12">
        <v>92.25</v>
      </c>
      <c r="H14" s="12">
        <v>131.75</v>
      </c>
      <c r="I14" s="12">
        <v>102.75</v>
      </c>
      <c r="J14" s="12">
        <v>173.25</v>
      </c>
      <c r="K14" s="12">
        <v>121.25</v>
      </c>
      <c r="L14" s="12">
        <v>192.75</v>
      </c>
      <c r="M14" s="12">
        <v>13.25</v>
      </c>
      <c r="N14" s="12">
        <v>143</v>
      </c>
      <c r="O14" s="12">
        <v>204.75</v>
      </c>
      <c r="P14" s="12">
        <v>135.25</v>
      </c>
      <c r="Q14" s="12">
        <v>67.25</v>
      </c>
      <c r="R14" s="12">
        <v>91</v>
      </c>
      <c r="S14" s="12">
        <v>244.75</v>
      </c>
      <c r="T14" s="12">
        <v>93.75</v>
      </c>
      <c r="U14" s="12">
        <v>79.5</v>
      </c>
      <c r="V14" s="12">
        <v>95.75</v>
      </c>
      <c r="W14" s="12">
        <v>52.5</v>
      </c>
      <c r="X14" s="12">
        <v>46.75</v>
      </c>
      <c r="Y14" s="12">
        <v>71</v>
      </c>
      <c r="Z14" s="12">
        <v>78.25</v>
      </c>
      <c r="AA14" s="12">
        <v>335.75</v>
      </c>
      <c r="AB14" s="12">
        <v>175</v>
      </c>
      <c r="AC14" s="12">
        <v>515.5</v>
      </c>
      <c r="AD14" s="12">
        <v>227</v>
      </c>
      <c r="AE14" s="12">
        <v>102.5</v>
      </c>
      <c r="AF14" s="12">
        <v>86.75</v>
      </c>
      <c r="AG14" s="12">
        <v>38.5</v>
      </c>
      <c r="AH14" s="12">
        <v>47.75</v>
      </c>
      <c r="AI14" s="12">
        <v>56.5</v>
      </c>
      <c r="AJ14" s="12">
        <v>11.5</v>
      </c>
      <c r="AK14" s="12">
        <v>102.5</v>
      </c>
      <c r="AL14" s="12">
        <v>356.5</v>
      </c>
      <c r="AM14" s="12">
        <v>41.5</v>
      </c>
      <c r="AN14" s="12">
        <v>103.5</v>
      </c>
      <c r="AO14" s="12">
        <v>9.75</v>
      </c>
      <c r="AP14" s="12">
        <v>14</v>
      </c>
      <c r="AQ14" s="12">
        <v>55.25</v>
      </c>
      <c r="AR14" s="12">
        <v>28.5</v>
      </c>
      <c r="AS14" s="12">
        <v>136.75</v>
      </c>
      <c r="AT14" s="13">
        <v>5214</v>
      </c>
      <c r="AU14" s="14"/>
      <c r="AW14" s="17" t="s">
        <v>45</v>
      </c>
      <c r="AX14" s="15">
        <f>SUM(AA32:AD37)</f>
        <v>12296</v>
      </c>
      <c r="AY14" s="15">
        <f>SUM(H32:K37,Z32:Z37)</f>
        <v>1944</v>
      </c>
      <c r="AZ14" s="15">
        <f>SUM(AE32:AJ37)</f>
        <v>4107.75</v>
      </c>
      <c r="BA14" s="15">
        <f>SUM(B32:G37)</f>
        <v>1612.75</v>
      </c>
      <c r="BB14" s="15">
        <f>SUM(T32:Y37,AM32:AN37)</f>
        <v>1133.25</v>
      </c>
      <c r="BC14" s="15">
        <f>SUM(L32:S37,AK32:AL37)</f>
        <v>1712.5</v>
      </c>
      <c r="BD14" s="14">
        <f>SUM(AO32:AR37)</f>
        <v>2317.75</v>
      </c>
      <c r="BE14" s="9">
        <f t="shared" si="0"/>
        <v>25124</v>
      </c>
    </row>
    <row r="15" spans="1:57">
      <c r="A15" s="1" t="s">
        <v>12</v>
      </c>
      <c r="B15" s="12">
        <v>21.75</v>
      </c>
      <c r="C15" s="12">
        <v>26.75</v>
      </c>
      <c r="D15" s="12">
        <v>13.25</v>
      </c>
      <c r="E15" s="12">
        <v>16.5</v>
      </c>
      <c r="F15" s="12">
        <v>65.5</v>
      </c>
      <c r="G15" s="12">
        <v>21.25</v>
      </c>
      <c r="H15" s="12">
        <v>48.25</v>
      </c>
      <c r="I15" s="12">
        <v>46.75</v>
      </c>
      <c r="J15" s="12">
        <v>91.5</v>
      </c>
      <c r="K15" s="12">
        <v>102.75</v>
      </c>
      <c r="L15" s="12">
        <v>100.5</v>
      </c>
      <c r="M15" s="12">
        <v>153.25</v>
      </c>
      <c r="N15" s="12">
        <v>6.5</v>
      </c>
      <c r="O15" s="12">
        <v>90</v>
      </c>
      <c r="P15" s="12">
        <v>69.25</v>
      </c>
      <c r="Q15" s="12">
        <v>30.5</v>
      </c>
      <c r="R15" s="12">
        <v>22.25</v>
      </c>
      <c r="S15" s="12">
        <v>43</v>
      </c>
      <c r="T15" s="12">
        <v>12</v>
      </c>
      <c r="U15" s="12">
        <v>7.5</v>
      </c>
      <c r="V15" s="12">
        <v>10.25</v>
      </c>
      <c r="W15" s="12">
        <v>2.25</v>
      </c>
      <c r="X15" s="12">
        <v>3.5</v>
      </c>
      <c r="Y15" s="12">
        <v>15.25</v>
      </c>
      <c r="Z15" s="12">
        <v>17.25</v>
      </c>
      <c r="AA15" s="12">
        <v>177.25</v>
      </c>
      <c r="AB15" s="12">
        <v>99.25</v>
      </c>
      <c r="AC15" s="12">
        <v>305.25</v>
      </c>
      <c r="AD15" s="12">
        <v>108.75</v>
      </c>
      <c r="AE15" s="12">
        <v>44</v>
      </c>
      <c r="AF15" s="12">
        <v>36.5</v>
      </c>
      <c r="AG15" s="12">
        <v>14.75</v>
      </c>
      <c r="AH15" s="12">
        <v>25</v>
      </c>
      <c r="AI15" s="12">
        <v>23.75</v>
      </c>
      <c r="AJ15" s="12">
        <v>4.5</v>
      </c>
      <c r="AK15" s="12">
        <v>25.25</v>
      </c>
      <c r="AL15" s="12">
        <v>30</v>
      </c>
      <c r="AM15" s="12">
        <v>3.5</v>
      </c>
      <c r="AN15" s="12">
        <v>18.75</v>
      </c>
      <c r="AO15" s="12">
        <v>4.25</v>
      </c>
      <c r="AP15" s="12">
        <v>7.75</v>
      </c>
      <c r="AQ15" s="12">
        <v>24.75</v>
      </c>
      <c r="AR15" s="12">
        <v>15.5</v>
      </c>
      <c r="AS15" s="12">
        <v>27</v>
      </c>
      <c r="AT15" s="13">
        <v>2033.25</v>
      </c>
      <c r="AU15" s="14"/>
      <c r="AW15" s="17" t="s">
        <v>46</v>
      </c>
      <c r="AX15" s="15">
        <f>SUM(AA3:AD8)</f>
        <v>6199.75</v>
      </c>
      <c r="AY15" s="15">
        <f>SUM(H3:K8,Z3:Z8)</f>
        <v>2097.75</v>
      </c>
      <c r="AZ15" s="15">
        <f>SUM(AE3:AJ8)</f>
        <v>1639</v>
      </c>
      <c r="BA15" s="15">
        <f>SUM(B3:G8)</f>
        <v>2999.25</v>
      </c>
      <c r="BB15" s="15">
        <f>SUM(T3:Y8,AM3:AN8)</f>
        <v>677.5</v>
      </c>
      <c r="BC15" s="15">
        <f>SUM(L3:S8,AK3:AL8)</f>
        <v>2307.25</v>
      </c>
      <c r="BD15" s="14">
        <f>SUM(AO3:AR8)</f>
        <v>875.5</v>
      </c>
      <c r="BE15" s="9">
        <f t="shared" si="0"/>
        <v>16796</v>
      </c>
    </row>
    <row r="16" spans="1:57">
      <c r="A16" s="1" t="s">
        <v>13</v>
      </c>
      <c r="B16" s="12">
        <v>24.5</v>
      </c>
      <c r="C16" s="12">
        <v>31</v>
      </c>
      <c r="D16" s="12">
        <v>12.25</v>
      </c>
      <c r="E16" s="12">
        <v>15.25</v>
      </c>
      <c r="F16" s="12">
        <v>52.5</v>
      </c>
      <c r="G16" s="12">
        <v>35</v>
      </c>
      <c r="H16" s="12">
        <v>48.25</v>
      </c>
      <c r="I16" s="12">
        <v>55.5</v>
      </c>
      <c r="J16" s="12">
        <v>107.5</v>
      </c>
      <c r="K16" s="12">
        <v>94</v>
      </c>
      <c r="L16" s="12">
        <v>188</v>
      </c>
      <c r="M16" s="12">
        <v>216.25</v>
      </c>
      <c r="N16" s="12">
        <v>83.75</v>
      </c>
      <c r="O16" s="12">
        <v>8.5</v>
      </c>
      <c r="P16" s="12">
        <v>105.75</v>
      </c>
      <c r="Q16" s="12">
        <v>52.75</v>
      </c>
      <c r="R16" s="12">
        <v>62.25</v>
      </c>
      <c r="S16" s="12">
        <v>93.5</v>
      </c>
      <c r="T16" s="12">
        <v>14</v>
      </c>
      <c r="U16" s="12">
        <v>7.25</v>
      </c>
      <c r="V16" s="12">
        <v>10.75</v>
      </c>
      <c r="W16" s="12">
        <v>4.5</v>
      </c>
      <c r="X16" s="12">
        <v>2.75</v>
      </c>
      <c r="Y16" s="12">
        <v>12.75</v>
      </c>
      <c r="Z16" s="12">
        <v>23.25</v>
      </c>
      <c r="AA16" s="12">
        <v>162.75</v>
      </c>
      <c r="AB16" s="12">
        <v>103.5</v>
      </c>
      <c r="AC16" s="12">
        <v>296</v>
      </c>
      <c r="AD16" s="12">
        <v>89.75</v>
      </c>
      <c r="AE16" s="12">
        <v>38</v>
      </c>
      <c r="AF16" s="12">
        <v>32</v>
      </c>
      <c r="AG16" s="12">
        <v>15.5</v>
      </c>
      <c r="AH16" s="12">
        <v>25</v>
      </c>
      <c r="AI16" s="12">
        <v>23.5</v>
      </c>
      <c r="AJ16" s="12">
        <v>7.5</v>
      </c>
      <c r="AK16" s="12">
        <v>44</v>
      </c>
      <c r="AL16" s="12">
        <v>77</v>
      </c>
      <c r="AM16" s="12">
        <v>2</v>
      </c>
      <c r="AN16" s="12">
        <v>21.5</v>
      </c>
      <c r="AO16" s="12">
        <v>3.75</v>
      </c>
      <c r="AP16" s="12">
        <v>10.25</v>
      </c>
      <c r="AQ16" s="12">
        <v>18.75</v>
      </c>
      <c r="AR16" s="12">
        <v>8.75</v>
      </c>
      <c r="AS16" s="12">
        <v>89.25</v>
      </c>
      <c r="AT16" s="13">
        <v>2430.5</v>
      </c>
      <c r="AU16" s="14"/>
      <c r="AW16" s="17" t="s">
        <v>47</v>
      </c>
      <c r="AX16" s="15">
        <f>SUM(AA21:AD26,AA40:AD41)</f>
        <v>6191.75</v>
      </c>
      <c r="AY16" s="15">
        <f>SUM(H21:K26,H40:K41,Z21:Z26,Z40:Z41)</f>
        <v>965.75</v>
      </c>
      <c r="AZ16" s="15">
        <f>SUM(AE21:AJ26,AE40:AJ41)</f>
        <v>1146.75</v>
      </c>
      <c r="BA16" s="15">
        <f>SUM(B21:G26,B40:G41)</f>
        <v>707.5</v>
      </c>
      <c r="BB16" s="15">
        <f>SUM(T21:Y26,T40:Y41,AM21:AN26,AM40:AN41)</f>
        <v>2395.75</v>
      </c>
      <c r="BC16" s="15">
        <f>SUM(L21:S26,L40:S41,AK21:AL26,AK40:AL41)</f>
        <v>1283</v>
      </c>
      <c r="BD16" s="14">
        <f>SUM(AO21:AR26,AO40:AR41)</f>
        <v>921</v>
      </c>
      <c r="BE16" s="9">
        <f t="shared" si="0"/>
        <v>13611.5</v>
      </c>
    </row>
    <row r="17" spans="1:57">
      <c r="A17" s="1" t="s">
        <v>14</v>
      </c>
      <c r="B17" s="12">
        <v>23</v>
      </c>
      <c r="C17" s="12">
        <v>30.25</v>
      </c>
      <c r="D17" s="12">
        <v>8.75</v>
      </c>
      <c r="E17" s="12">
        <v>12</v>
      </c>
      <c r="F17" s="12">
        <v>44</v>
      </c>
      <c r="G17" s="12">
        <v>19.5</v>
      </c>
      <c r="H17" s="12">
        <v>37.25</v>
      </c>
      <c r="I17" s="12">
        <v>35.25</v>
      </c>
      <c r="J17" s="12">
        <v>73</v>
      </c>
      <c r="K17" s="12">
        <v>50.25</v>
      </c>
      <c r="L17" s="12">
        <v>98.75</v>
      </c>
      <c r="M17" s="12">
        <v>141</v>
      </c>
      <c r="N17" s="12">
        <v>65.25</v>
      </c>
      <c r="O17" s="12">
        <v>114.75</v>
      </c>
      <c r="P17" s="12">
        <v>9</v>
      </c>
      <c r="Q17" s="12">
        <v>55.25</v>
      </c>
      <c r="R17" s="12">
        <v>52.75</v>
      </c>
      <c r="S17" s="12">
        <v>99</v>
      </c>
      <c r="T17" s="12">
        <v>9</v>
      </c>
      <c r="U17" s="12">
        <v>4.5</v>
      </c>
      <c r="V17" s="12">
        <v>9.5</v>
      </c>
      <c r="W17" s="12">
        <v>2.5</v>
      </c>
      <c r="X17" s="12">
        <v>1</v>
      </c>
      <c r="Y17" s="12">
        <v>5.25</v>
      </c>
      <c r="Z17" s="12">
        <v>16</v>
      </c>
      <c r="AA17" s="12">
        <v>102</v>
      </c>
      <c r="AB17" s="12">
        <v>47.25</v>
      </c>
      <c r="AC17" s="12">
        <v>154.5</v>
      </c>
      <c r="AD17" s="12">
        <v>59.25</v>
      </c>
      <c r="AE17" s="12">
        <v>19.5</v>
      </c>
      <c r="AF17" s="12">
        <v>17</v>
      </c>
      <c r="AG17" s="12">
        <v>11.5</v>
      </c>
      <c r="AH17" s="12">
        <v>12.75</v>
      </c>
      <c r="AI17" s="12">
        <v>12.25</v>
      </c>
      <c r="AJ17" s="12">
        <v>3</v>
      </c>
      <c r="AK17" s="12">
        <v>15.75</v>
      </c>
      <c r="AL17" s="12">
        <v>28.25</v>
      </c>
      <c r="AM17" s="12">
        <v>2.5</v>
      </c>
      <c r="AN17" s="12">
        <v>21.5</v>
      </c>
      <c r="AO17" s="12">
        <v>2.25</v>
      </c>
      <c r="AP17" s="12">
        <v>2.75</v>
      </c>
      <c r="AQ17" s="12">
        <v>19.25</v>
      </c>
      <c r="AR17" s="12">
        <v>5.75</v>
      </c>
      <c r="AS17" s="12">
        <v>24.25</v>
      </c>
      <c r="AT17" s="13">
        <v>1578</v>
      </c>
      <c r="AU17" s="14"/>
      <c r="AW17" s="1" t="s">
        <v>48</v>
      </c>
      <c r="AX17" s="14">
        <f>SUM(AA13:AD20,AA38:AD39)</f>
        <v>7947.75</v>
      </c>
      <c r="AY17" s="14">
        <f>SUM(H13:K20,H38:K39,Z13:Z20,Z38:Z39)</f>
        <v>2551.5</v>
      </c>
      <c r="AZ17" s="14">
        <f>SUM(AE13:AJ20,AE38:AJ39)</f>
        <v>1669.75</v>
      </c>
      <c r="BA17" s="14">
        <f>SUM(B13:G20,B38:G39)</f>
        <v>2244.75</v>
      </c>
      <c r="BB17" s="14">
        <f>SUM(T13:Y20,T38:Y39,AM13:AN20,AM38:AN39)</f>
        <v>1211.25</v>
      </c>
      <c r="BC17" s="14">
        <f>SUM(L13:S20,L38:S39,AK13:AL20,AK38:AL39)</f>
        <v>7387.25</v>
      </c>
      <c r="BD17" s="14">
        <f>SUM(AO13:AR20,AO38:AR39)</f>
        <v>616.5</v>
      </c>
      <c r="BE17" s="9">
        <f t="shared" si="0"/>
        <v>23628.75</v>
      </c>
    </row>
    <row r="18" spans="1:57">
      <c r="A18" s="1" t="s">
        <v>15</v>
      </c>
      <c r="B18" s="12">
        <v>9.5</v>
      </c>
      <c r="C18" s="12">
        <v>17</v>
      </c>
      <c r="D18" s="12">
        <v>6</v>
      </c>
      <c r="E18" s="12">
        <v>7.5</v>
      </c>
      <c r="F18" s="12">
        <v>29</v>
      </c>
      <c r="G18" s="12">
        <v>12.25</v>
      </c>
      <c r="H18" s="12">
        <v>11.5</v>
      </c>
      <c r="I18" s="12">
        <v>21</v>
      </c>
      <c r="J18" s="12">
        <v>39.75</v>
      </c>
      <c r="K18" s="12">
        <v>33.75</v>
      </c>
      <c r="L18" s="12">
        <v>51.25</v>
      </c>
      <c r="M18" s="12">
        <v>77.5</v>
      </c>
      <c r="N18" s="12">
        <v>30.75</v>
      </c>
      <c r="O18" s="12">
        <v>62.25</v>
      </c>
      <c r="P18" s="12">
        <v>53.75</v>
      </c>
      <c r="Q18" s="12">
        <v>5.5</v>
      </c>
      <c r="R18" s="12">
        <v>27.25</v>
      </c>
      <c r="S18" s="12">
        <v>79.75</v>
      </c>
      <c r="T18" s="12">
        <v>5.25</v>
      </c>
      <c r="U18" s="12">
        <v>2</v>
      </c>
      <c r="V18" s="12">
        <v>4.5</v>
      </c>
      <c r="W18" s="12">
        <v>0.5</v>
      </c>
      <c r="X18" s="12">
        <v>0.25</v>
      </c>
      <c r="Y18" s="12">
        <v>3.5</v>
      </c>
      <c r="Z18" s="12">
        <v>8</v>
      </c>
      <c r="AA18" s="12">
        <v>65.5</v>
      </c>
      <c r="AB18" s="12">
        <v>41.5</v>
      </c>
      <c r="AC18" s="12">
        <v>113.5</v>
      </c>
      <c r="AD18" s="12">
        <v>43.5</v>
      </c>
      <c r="AE18" s="12">
        <v>17.75</v>
      </c>
      <c r="AF18" s="12">
        <v>17.75</v>
      </c>
      <c r="AG18" s="12">
        <v>6</v>
      </c>
      <c r="AH18" s="12">
        <v>15.75</v>
      </c>
      <c r="AI18" s="12">
        <v>14.5</v>
      </c>
      <c r="AJ18" s="12">
        <v>2.75</v>
      </c>
      <c r="AK18" s="12">
        <v>13.75</v>
      </c>
      <c r="AL18" s="12">
        <v>10.75</v>
      </c>
      <c r="AM18" s="12">
        <v>1</v>
      </c>
      <c r="AN18" s="12">
        <v>15</v>
      </c>
      <c r="AO18" s="12">
        <v>3</v>
      </c>
      <c r="AP18" s="12">
        <v>3</v>
      </c>
      <c r="AQ18" s="12">
        <v>7.25</v>
      </c>
      <c r="AR18" s="12">
        <v>2.75</v>
      </c>
      <c r="AS18" s="12">
        <v>13</v>
      </c>
      <c r="AT18" s="13">
        <v>1007.25</v>
      </c>
      <c r="AU18" s="14"/>
      <c r="AW18" s="9" t="s">
        <v>58</v>
      </c>
      <c r="AX18" s="15">
        <f>SUM(AA42:AD45)</f>
        <v>5254.75</v>
      </c>
      <c r="AY18" s="9">
        <f>SUM(Z42:Z45,H42:K45)</f>
        <v>461.5</v>
      </c>
      <c r="AZ18" s="9">
        <f>SUM(AE42:AJ45)</f>
        <v>1921.75</v>
      </c>
      <c r="BA18" s="9">
        <f>SUM(B42:G45)</f>
        <v>657.25</v>
      </c>
      <c r="BB18" s="9">
        <f>SUM(T42:Y45, AM42:AN45)</f>
        <v>729.5</v>
      </c>
      <c r="BC18" s="9">
        <f>SUM(AK42:AL45,L42:S45)</f>
        <v>446</v>
      </c>
      <c r="BD18" s="9">
        <f>SUM(AO42:AR45)</f>
        <v>1038.75</v>
      </c>
      <c r="BE18" s="9">
        <f t="shared" si="0"/>
        <v>10509.5</v>
      </c>
    </row>
    <row r="19" spans="1:57">
      <c r="A19" s="1" t="s">
        <v>16</v>
      </c>
      <c r="B19" s="12">
        <v>7</v>
      </c>
      <c r="C19" s="12">
        <v>19.5</v>
      </c>
      <c r="D19" s="12">
        <v>13.75</v>
      </c>
      <c r="E19" s="12">
        <v>13.25</v>
      </c>
      <c r="F19" s="12">
        <v>50.25</v>
      </c>
      <c r="G19" s="12">
        <v>12</v>
      </c>
      <c r="H19" s="12">
        <v>17.25</v>
      </c>
      <c r="I19" s="12">
        <v>16.25</v>
      </c>
      <c r="J19" s="12">
        <v>49.75</v>
      </c>
      <c r="K19" s="12">
        <v>36.5</v>
      </c>
      <c r="L19" s="12">
        <v>40</v>
      </c>
      <c r="M19" s="12">
        <v>108</v>
      </c>
      <c r="N19" s="12">
        <v>25.75</v>
      </c>
      <c r="O19" s="12">
        <v>63.75</v>
      </c>
      <c r="P19" s="12">
        <v>55</v>
      </c>
      <c r="Q19" s="12">
        <v>30</v>
      </c>
      <c r="R19" s="12">
        <v>16.5</v>
      </c>
      <c r="S19" s="12">
        <v>85</v>
      </c>
      <c r="T19" s="12">
        <v>8.5</v>
      </c>
      <c r="U19" s="12">
        <v>6</v>
      </c>
      <c r="V19" s="12">
        <v>5.25</v>
      </c>
      <c r="W19" s="12">
        <v>2.5</v>
      </c>
      <c r="X19" s="12">
        <v>2.25</v>
      </c>
      <c r="Y19" s="12">
        <v>7.75</v>
      </c>
      <c r="Z19" s="12">
        <v>5.75</v>
      </c>
      <c r="AA19" s="12">
        <v>132.75</v>
      </c>
      <c r="AB19" s="12">
        <v>69.75</v>
      </c>
      <c r="AC19" s="12">
        <v>195.25</v>
      </c>
      <c r="AD19" s="12">
        <v>59.75</v>
      </c>
      <c r="AE19" s="12">
        <v>20</v>
      </c>
      <c r="AF19" s="12">
        <v>18.5</v>
      </c>
      <c r="AG19" s="12">
        <v>9.75</v>
      </c>
      <c r="AH19" s="12">
        <v>18.5</v>
      </c>
      <c r="AI19" s="12">
        <v>14.25</v>
      </c>
      <c r="AJ19" s="12">
        <v>1</v>
      </c>
      <c r="AK19" s="12">
        <v>11.25</v>
      </c>
      <c r="AL19" s="12">
        <v>17.75</v>
      </c>
      <c r="AM19" s="12">
        <v>2.5</v>
      </c>
      <c r="AN19" s="12">
        <v>12.75</v>
      </c>
      <c r="AO19" s="12">
        <v>4</v>
      </c>
      <c r="AP19" s="12">
        <v>3.5</v>
      </c>
      <c r="AQ19" s="12">
        <v>24.5</v>
      </c>
      <c r="AR19" s="12">
        <v>4.5</v>
      </c>
      <c r="AS19" s="12">
        <v>12</v>
      </c>
      <c r="AT19" s="13">
        <v>1329.75</v>
      </c>
      <c r="AU19" s="14"/>
      <c r="AW19" s="9" t="s">
        <v>49</v>
      </c>
      <c r="AX19" s="15">
        <f>SUM(AX12:AX18)</f>
        <v>46304</v>
      </c>
      <c r="AY19" s="9">
        <f t="shared" ref="AY19:BD19" si="1">SUM(AY12:AY18)</f>
        <v>15747.5</v>
      </c>
      <c r="AZ19" s="9">
        <f t="shared" si="1"/>
        <v>24298.5</v>
      </c>
      <c r="BA19" s="9">
        <f t="shared" si="1"/>
        <v>16261.75</v>
      </c>
      <c r="BB19" s="9">
        <f t="shared" si="1"/>
        <v>13114.75</v>
      </c>
      <c r="BC19" s="9">
        <f t="shared" si="1"/>
        <v>23592</v>
      </c>
      <c r="BD19" s="9">
        <f t="shared" si="1"/>
        <v>11888.25</v>
      </c>
      <c r="BE19" s="9">
        <f t="shared" si="0"/>
        <v>151206.75</v>
      </c>
    </row>
    <row r="20" spans="1:57">
      <c r="A20" s="1" t="s">
        <v>17</v>
      </c>
      <c r="B20" s="12">
        <v>22.75</v>
      </c>
      <c r="C20" s="12">
        <v>42.75</v>
      </c>
      <c r="D20" s="12">
        <v>37.25</v>
      </c>
      <c r="E20" s="12">
        <v>21.75</v>
      </c>
      <c r="F20" s="12">
        <v>179.75</v>
      </c>
      <c r="G20" s="12">
        <v>38</v>
      </c>
      <c r="H20" s="12">
        <v>42</v>
      </c>
      <c r="I20" s="12">
        <v>34</v>
      </c>
      <c r="J20" s="12">
        <v>78.5</v>
      </c>
      <c r="K20" s="12">
        <v>57.5</v>
      </c>
      <c r="L20" s="12">
        <v>83</v>
      </c>
      <c r="M20" s="12">
        <v>255.25</v>
      </c>
      <c r="N20" s="12">
        <v>40.75</v>
      </c>
      <c r="O20" s="12">
        <v>103.25</v>
      </c>
      <c r="P20" s="12">
        <v>116.5</v>
      </c>
      <c r="Q20" s="12">
        <v>80.75</v>
      </c>
      <c r="R20" s="12">
        <v>97.5</v>
      </c>
      <c r="S20" s="12">
        <v>18.75</v>
      </c>
      <c r="T20" s="12">
        <v>21.75</v>
      </c>
      <c r="U20" s="12">
        <v>17.5</v>
      </c>
      <c r="V20" s="12">
        <v>16.25</v>
      </c>
      <c r="W20" s="12">
        <v>8.25</v>
      </c>
      <c r="X20" s="12">
        <v>4</v>
      </c>
      <c r="Y20" s="12">
        <v>16</v>
      </c>
      <c r="Z20" s="12">
        <v>9.25</v>
      </c>
      <c r="AA20" s="12">
        <v>279.5</v>
      </c>
      <c r="AB20" s="12">
        <v>129.75</v>
      </c>
      <c r="AC20" s="12">
        <v>381.25</v>
      </c>
      <c r="AD20" s="12">
        <v>129.5</v>
      </c>
      <c r="AE20" s="12">
        <v>44.5</v>
      </c>
      <c r="AF20" s="12">
        <v>30</v>
      </c>
      <c r="AG20" s="12">
        <v>17</v>
      </c>
      <c r="AH20" s="12">
        <v>28.25</v>
      </c>
      <c r="AI20" s="12">
        <v>26.5</v>
      </c>
      <c r="AJ20" s="12">
        <v>3.5</v>
      </c>
      <c r="AK20" s="12">
        <v>17.25</v>
      </c>
      <c r="AL20" s="12">
        <v>46</v>
      </c>
      <c r="AM20" s="12">
        <v>4</v>
      </c>
      <c r="AN20" s="12">
        <v>30.75</v>
      </c>
      <c r="AO20" s="12">
        <v>2.5</v>
      </c>
      <c r="AP20" s="12">
        <v>6</v>
      </c>
      <c r="AQ20" s="12">
        <v>58.5</v>
      </c>
      <c r="AR20" s="12">
        <v>4.5</v>
      </c>
      <c r="AS20" s="12">
        <v>17.75</v>
      </c>
      <c r="AT20" s="13">
        <v>2700</v>
      </c>
      <c r="AU20" s="14"/>
      <c r="AW20" s="18"/>
      <c r="AX20" s="15"/>
    </row>
    <row r="21" spans="1:57">
      <c r="A21" s="1" t="s">
        <v>18</v>
      </c>
      <c r="B21" s="12">
        <v>18.5</v>
      </c>
      <c r="C21" s="12">
        <v>19</v>
      </c>
      <c r="D21" s="12">
        <v>11.25</v>
      </c>
      <c r="E21" s="12">
        <v>13.5</v>
      </c>
      <c r="F21" s="12">
        <v>45.25</v>
      </c>
      <c r="G21" s="12">
        <v>13.75</v>
      </c>
      <c r="H21" s="12">
        <v>39.25</v>
      </c>
      <c r="I21" s="12">
        <v>23.75</v>
      </c>
      <c r="J21" s="12">
        <v>49</v>
      </c>
      <c r="K21" s="12">
        <v>10</v>
      </c>
      <c r="L21" s="12">
        <v>24.25</v>
      </c>
      <c r="M21" s="12">
        <v>104</v>
      </c>
      <c r="N21" s="12">
        <v>10.25</v>
      </c>
      <c r="O21" s="12">
        <v>11</v>
      </c>
      <c r="P21" s="12">
        <v>9</v>
      </c>
      <c r="Q21" s="12">
        <v>5</v>
      </c>
      <c r="R21" s="12">
        <v>9.25</v>
      </c>
      <c r="S21" s="12">
        <v>21.75</v>
      </c>
      <c r="T21" s="12">
        <v>9.25</v>
      </c>
      <c r="U21" s="12">
        <v>50.75</v>
      </c>
      <c r="V21" s="12">
        <v>142.75</v>
      </c>
      <c r="W21" s="12">
        <v>56.5</v>
      </c>
      <c r="X21" s="12">
        <v>19.5</v>
      </c>
      <c r="Y21" s="12">
        <v>34.75</v>
      </c>
      <c r="Z21" s="12">
        <v>6.25</v>
      </c>
      <c r="AA21" s="12">
        <v>231.5</v>
      </c>
      <c r="AB21" s="12">
        <v>92</v>
      </c>
      <c r="AC21" s="12">
        <v>238.25</v>
      </c>
      <c r="AD21" s="12">
        <v>109.25</v>
      </c>
      <c r="AE21" s="12">
        <v>28.75</v>
      </c>
      <c r="AF21" s="12">
        <v>36.75</v>
      </c>
      <c r="AG21" s="12">
        <v>18.75</v>
      </c>
      <c r="AH21" s="12">
        <v>27.75</v>
      </c>
      <c r="AI21" s="12">
        <v>26</v>
      </c>
      <c r="AJ21" s="12">
        <v>8.75</v>
      </c>
      <c r="AK21" s="12">
        <v>2</v>
      </c>
      <c r="AL21" s="12">
        <v>9.5</v>
      </c>
      <c r="AM21" s="12">
        <v>18.75</v>
      </c>
      <c r="AN21" s="12">
        <v>163</v>
      </c>
      <c r="AO21" s="12">
        <v>6.75</v>
      </c>
      <c r="AP21" s="12">
        <v>10</v>
      </c>
      <c r="AQ21" s="12">
        <v>70</v>
      </c>
      <c r="AR21" s="12">
        <v>13.25</v>
      </c>
      <c r="AS21" s="12">
        <v>3.5</v>
      </c>
      <c r="AT21" s="13">
        <v>1872</v>
      </c>
      <c r="AU21" s="14"/>
      <c r="AW21" s="17"/>
      <c r="AX21" s="15" t="s">
        <v>43</v>
      </c>
      <c r="AY21" s="15" t="s">
        <v>44</v>
      </c>
      <c r="AZ21" s="9" t="s">
        <v>45</v>
      </c>
      <c r="BA21" s="9" t="s">
        <v>46</v>
      </c>
      <c r="BB21" s="9" t="s">
        <v>47</v>
      </c>
      <c r="BC21" s="9" t="s">
        <v>48</v>
      </c>
      <c r="BD21" s="9" t="s">
        <v>58</v>
      </c>
    </row>
    <row r="22" spans="1:57">
      <c r="A22" s="1" t="s">
        <v>19</v>
      </c>
      <c r="B22" s="12">
        <v>7</v>
      </c>
      <c r="C22" s="12">
        <v>9.5</v>
      </c>
      <c r="D22" s="12">
        <v>9</v>
      </c>
      <c r="E22" s="12">
        <v>9</v>
      </c>
      <c r="F22" s="12">
        <v>36.5</v>
      </c>
      <c r="G22" s="12">
        <v>8.75</v>
      </c>
      <c r="H22" s="12">
        <v>26.5</v>
      </c>
      <c r="I22" s="12">
        <v>23.5</v>
      </c>
      <c r="J22" s="12">
        <v>36.25</v>
      </c>
      <c r="K22" s="12">
        <v>6</v>
      </c>
      <c r="L22" s="12">
        <v>15</v>
      </c>
      <c r="M22" s="12">
        <v>94</v>
      </c>
      <c r="N22" s="12">
        <v>8.75</v>
      </c>
      <c r="O22" s="12">
        <v>3.75</v>
      </c>
      <c r="P22" s="12">
        <v>6.75</v>
      </c>
      <c r="Q22" s="12">
        <v>2.75</v>
      </c>
      <c r="R22" s="12">
        <v>5.5</v>
      </c>
      <c r="S22" s="12">
        <v>19</v>
      </c>
      <c r="T22" s="12">
        <v>47.75</v>
      </c>
      <c r="U22" s="12">
        <v>13</v>
      </c>
      <c r="V22" s="12">
        <v>78.25</v>
      </c>
      <c r="W22" s="12">
        <v>22.5</v>
      </c>
      <c r="X22" s="12">
        <v>11.75</v>
      </c>
      <c r="Y22" s="12">
        <v>38.25</v>
      </c>
      <c r="Z22" s="12">
        <v>4.5</v>
      </c>
      <c r="AA22" s="12">
        <v>333.75</v>
      </c>
      <c r="AB22" s="12">
        <v>130</v>
      </c>
      <c r="AC22" s="12">
        <v>253.75</v>
      </c>
      <c r="AD22" s="12">
        <v>128.75</v>
      </c>
      <c r="AE22" s="12">
        <v>47.5</v>
      </c>
      <c r="AF22" s="12">
        <v>27</v>
      </c>
      <c r="AG22" s="12">
        <v>17</v>
      </c>
      <c r="AH22" s="12">
        <v>19.75</v>
      </c>
      <c r="AI22" s="12">
        <v>24</v>
      </c>
      <c r="AJ22" s="12">
        <v>6.75</v>
      </c>
      <c r="AK22" s="12">
        <v>3</v>
      </c>
      <c r="AL22" s="12">
        <v>4</v>
      </c>
      <c r="AM22" s="12">
        <v>8.75</v>
      </c>
      <c r="AN22" s="12">
        <v>47</v>
      </c>
      <c r="AO22" s="12">
        <v>4</v>
      </c>
      <c r="AP22" s="12">
        <v>7.75</v>
      </c>
      <c r="AQ22" s="12">
        <v>136</v>
      </c>
      <c r="AR22" s="12">
        <v>13.75</v>
      </c>
      <c r="AS22" s="12">
        <v>2.25</v>
      </c>
      <c r="AT22" s="13">
        <v>1758.25</v>
      </c>
      <c r="AU22" s="14"/>
      <c r="AW22" s="17" t="s">
        <v>43</v>
      </c>
      <c r="AX22" s="15">
        <f>AX12</f>
        <v>1716.75</v>
      </c>
      <c r="AY22" s="15"/>
      <c r="AZ22" s="15"/>
    </row>
    <row r="23" spans="1:57">
      <c r="A23" s="1" t="s">
        <v>20</v>
      </c>
      <c r="B23" s="12">
        <v>17.25</v>
      </c>
      <c r="C23" s="12">
        <v>21.25</v>
      </c>
      <c r="D23" s="12">
        <v>15</v>
      </c>
      <c r="E23" s="12">
        <v>20.5</v>
      </c>
      <c r="F23" s="12">
        <v>56</v>
      </c>
      <c r="G23" s="12">
        <v>20.25</v>
      </c>
      <c r="H23" s="12">
        <v>41.75</v>
      </c>
      <c r="I23" s="12">
        <v>37</v>
      </c>
      <c r="J23" s="12">
        <v>51.75</v>
      </c>
      <c r="K23" s="12">
        <v>11</v>
      </c>
      <c r="L23" s="12">
        <v>22.75</v>
      </c>
      <c r="M23" s="12">
        <v>117.25</v>
      </c>
      <c r="N23" s="12">
        <v>6.25</v>
      </c>
      <c r="O23" s="12">
        <v>9</v>
      </c>
      <c r="P23" s="12">
        <v>8.25</v>
      </c>
      <c r="Q23" s="12">
        <v>5.75</v>
      </c>
      <c r="R23" s="12">
        <v>6.75</v>
      </c>
      <c r="S23" s="12">
        <v>18.75</v>
      </c>
      <c r="T23" s="12">
        <v>158.5</v>
      </c>
      <c r="U23" s="12">
        <v>80.5</v>
      </c>
      <c r="V23" s="12">
        <v>14.25</v>
      </c>
      <c r="W23" s="12">
        <v>28.25</v>
      </c>
      <c r="X23" s="12">
        <v>22.75</v>
      </c>
      <c r="Y23" s="12">
        <v>80</v>
      </c>
      <c r="Z23" s="12">
        <v>10</v>
      </c>
      <c r="AA23" s="12">
        <v>430.25</v>
      </c>
      <c r="AB23" s="12">
        <v>170</v>
      </c>
      <c r="AC23" s="12">
        <v>316.75</v>
      </c>
      <c r="AD23" s="12">
        <v>198</v>
      </c>
      <c r="AE23" s="12">
        <v>42</v>
      </c>
      <c r="AF23" s="12">
        <v>41</v>
      </c>
      <c r="AG23" s="12">
        <v>21</v>
      </c>
      <c r="AH23" s="12">
        <v>17.75</v>
      </c>
      <c r="AI23" s="12">
        <v>21.5</v>
      </c>
      <c r="AJ23" s="12">
        <v>4</v>
      </c>
      <c r="AK23" s="12">
        <v>2</v>
      </c>
      <c r="AL23" s="12">
        <v>3.75</v>
      </c>
      <c r="AM23" s="12">
        <v>18.5</v>
      </c>
      <c r="AN23" s="12">
        <v>97</v>
      </c>
      <c r="AO23" s="12">
        <v>5</v>
      </c>
      <c r="AP23" s="12">
        <v>6.75</v>
      </c>
      <c r="AQ23" s="12">
        <v>135</v>
      </c>
      <c r="AR23" s="12">
        <v>17</v>
      </c>
      <c r="AS23" s="12">
        <v>2.5</v>
      </c>
      <c r="AT23" s="13">
        <v>2430.5</v>
      </c>
      <c r="AU23" s="14"/>
      <c r="AW23" s="17" t="s">
        <v>44</v>
      </c>
      <c r="AX23" s="15">
        <f>AX13+AY12</f>
        <v>13498.5</v>
      </c>
      <c r="AY23" s="15">
        <f>AY13</f>
        <v>925.75</v>
      </c>
      <c r="AZ23" s="15"/>
      <c r="BA23" s="15"/>
    </row>
    <row r="24" spans="1:57">
      <c r="A24" s="1" t="s">
        <v>21</v>
      </c>
      <c r="B24" s="12">
        <v>6.75</v>
      </c>
      <c r="C24" s="12">
        <v>6.25</v>
      </c>
      <c r="D24" s="12">
        <v>10</v>
      </c>
      <c r="E24" s="12">
        <v>9.75</v>
      </c>
      <c r="F24" s="12">
        <v>32.75</v>
      </c>
      <c r="G24" s="12">
        <v>6.25</v>
      </c>
      <c r="H24" s="12">
        <v>17.5</v>
      </c>
      <c r="I24" s="12">
        <v>16.75</v>
      </c>
      <c r="J24" s="12">
        <v>30.75</v>
      </c>
      <c r="K24" s="12">
        <v>6.25</v>
      </c>
      <c r="L24" s="12">
        <v>10</v>
      </c>
      <c r="M24" s="12">
        <v>61.75</v>
      </c>
      <c r="N24" s="12">
        <v>3.5</v>
      </c>
      <c r="O24" s="12">
        <v>3</v>
      </c>
      <c r="P24" s="12">
        <v>3.25</v>
      </c>
      <c r="Q24" s="12">
        <v>0.25</v>
      </c>
      <c r="R24" s="12">
        <v>3.5</v>
      </c>
      <c r="S24" s="12">
        <v>6.25</v>
      </c>
      <c r="T24" s="12">
        <v>59.25</v>
      </c>
      <c r="U24" s="12">
        <v>29.25</v>
      </c>
      <c r="V24" s="12">
        <v>29.75</v>
      </c>
      <c r="W24" s="12">
        <v>6.5</v>
      </c>
      <c r="X24" s="12">
        <v>11.75</v>
      </c>
      <c r="Y24" s="12">
        <v>46.5</v>
      </c>
      <c r="Z24" s="12">
        <v>4</v>
      </c>
      <c r="AA24" s="12">
        <v>275.5</v>
      </c>
      <c r="AB24" s="12">
        <v>102.5</v>
      </c>
      <c r="AC24" s="12">
        <v>190</v>
      </c>
      <c r="AD24" s="12">
        <v>128.25</v>
      </c>
      <c r="AE24" s="12">
        <v>33.25</v>
      </c>
      <c r="AF24" s="12">
        <v>18.75</v>
      </c>
      <c r="AG24" s="12">
        <v>10.25</v>
      </c>
      <c r="AH24" s="12">
        <v>7.75</v>
      </c>
      <c r="AI24" s="12">
        <v>7.25</v>
      </c>
      <c r="AJ24" s="12">
        <v>1</v>
      </c>
      <c r="AK24" s="12">
        <v>0</v>
      </c>
      <c r="AL24" s="12">
        <v>2.5</v>
      </c>
      <c r="AM24" s="12">
        <v>3.75</v>
      </c>
      <c r="AN24" s="12">
        <v>22.25</v>
      </c>
      <c r="AO24" s="12">
        <v>3.25</v>
      </c>
      <c r="AP24" s="12">
        <v>3</v>
      </c>
      <c r="AQ24" s="12">
        <v>78</v>
      </c>
      <c r="AR24" s="12">
        <v>7.25</v>
      </c>
      <c r="AS24" s="12">
        <v>0</v>
      </c>
      <c r="AT24" s="13">
        <v>1316</v>
      </c>
      <c r="AU24" s="14"/>
      <c r="AW24" s="17" t="s">
        <v>45</v>
      </c>
      <c r="AX24" s="15">
        <f>AX14+AZ12</f>
        <v>24150.75</v>
      </c>
      <c r="AY24" s="15">
        <f>AY14+AZ13</f>
        <v>3902.75</v>
      </c>
      <c r="AZ24" s="15">
        <f>AZ14</f>
        <v>4107.75</v>
      </c>
      <c r="BA24" s="15"/>
      <c r="BB24" s="15"/>
    </row>
    <row r="25" spans="1:57">
      <c r="A25" s="1" t="s">
        <v>22</v>
      </c>
      <c r="B25" s="12">
        <v>2</v>
      </c>
      <c r="C25" s="12">
        <v>5</v>
      </c>
      <c r="D25" s="12">
        <v>6.5</v>
      </c>
      <c r="E25" s="12">
        <v>8.25</v>
      </c>
      <c r="F25" s="12">
        <v>22</v>
      </c>
      <c r="G25" s="12">
        <v>7</v>
      </c>
      <c r="H25" s="12">
        <v>19.25</v>
      </c>
      <c r="I25" s="12">
        <v>12.75</v>
      </c>
      <c r="J25" s="12">
        <v>25.75</v>
      </c>
      <c r="K25" s="12">
        <v>3.5</v>
      </c>
      <c r="L25" s="12">
        <v>8</v>
      </c>
      <c r="M25" s="12">
        <v>47.75</v>
      </c>
      <c r="N25" s="12">
        <v>2.75</v>
      </c>
      <c r="O25" s="12">
        <v>4</v>
      </c>
      <c r="P25" s="12">
        <v>1</v>
      </c>
      <c r="Q25" s="12">
        <v>0.5</v>
      </c>
      <c r="R25" s="12">
        <v>1</v>
      </c>
      <c r="S25" s="12">
        <v>5.5</v>
      </c>
      <c r="T25" s="12">
        <v>21.75</v>
      </c>
      <c r="U25" s="12">
        <v>13.75</v>
      </c>
      <c r="V25" s="12">
        <v>26.5</v>
      </c>
      <c r="W25" s="12">
        <v>11.5</v>
      </c>
      <c r="X25" s="12">
        <v>3.75</v>
      </c>
      <c r="Y25" s="12">
        <v>33.75</v>
      </c>
      <c r="Z25" s="12">
        <v>3</v>
      </c>
      <c r="AA25" s="12">
        <v>201.75</v>
      </c>
      <c r="AB25" s="12">
        <v>89.25</v>
      </c>
      <c r="AC25" s="12">
        <v>141</v>
      </c>
      <c r="AD25" s="12">
        <v>95</v>
      </c>
      <c r="AE25" s="12">
        <v>19.5</v>
      </c>
      <c r="AF25" s="12">
        <v>15.5</v>
      </c>
      <c r="AG25" s="12">
        <v>11</v>
      </c>
      <c r="AH25" s="12">
        <v>3</v>
      </c>
      <c r="AI25" s="12">
        <v>9.75</v>
      </c>
      <c r="AJ25" s="12">
        <v>2.25</v>
      </c>
      <c r="AK25" s="12">
        <v>1.5</v>
      </c>
      <c r="AL25" s="12">
        <v>2.5</v>
      </c>
      <c r="AM25" s="12">
        <v>4.5</v>
      </c>
      <c r="AN25" s="12">
        <v>11.25</v>
      </c>
      <c r="AO25" s="12">
        <v>2.25</v>
      </c>
      <c r="AP25" s="12">
        <v>2.5</v>
      </c>
      <c r="AQ25" s="12">
        <v>56.25</v>
      </c>
      <c r="AR25" s="12">
        <v>5</v>
      </c>
      <c r="AS25" s="12">
        <v>1.25</v>
      </c>
      <c r="AT25" s="13">
        <v>971.5</v>
      </c>
      <c r="AU25" s="14"/>
      <c r="AW25" s="17" t="s">
        <v>46</v>
      </c>
      <c r="AX25" s="15">
        <f>AX15+BA12</f>
        <v>12283</v>
      </c>
      <c r="AY25" s="15">
        <f>AY15+BA13</f>
        <v>4054.75</v>
      </c>
      <c r="AZ25" s="15">
        <f>AZ15+BA14</f>
        <v>3251.75</v>
      </c>
      <c r="BA25" s="15">
        <f>BA15</f>
        <v>2999.25</v>
      </c>
      <c r="BB25" s="15"/>
      <c r="BC25" s="15"/>
      <c r="BD25" s="14"/>
    </row>
    <row r="26" spans="1:57">
      <c r="A26" s="1" t="s">
        <v>23</v>
      </c>
      <c r="B26" s="12">
        <v>13</v>
      </c>
      <c r="C26" s="12">
        <v>12.25</v>
      </c>
      <c r="D26" s="12">
        <v>21.25</v>
      </c>
      <c r="E26" s="12">
        <v>16</v>
      </c>
      <c r="F26" s="12">
        <v>34</v>
      </c>
      <c r="G26" s="12">
        <v>9.25</v>
      </c>
      <c r="H26" s="12">
        <v>35.75</v>
      </c>
      <c r="I26" s="12">
        <v>58</v>
      </c>
      <c r="J26" s="12">
        <v>69.25</v>
      </c>
      <c r="K26" s="12">
        <v>17.5</v>
      </c>
      <c r="L26" s="12">
        <v>26.5</v>
      </c>
      <c r="M26" s="12">
        <v>86.5</v>
      </c>
      <c r="N26" s="12">
        <v>13.25</v>
      </c>
      <c r="O26" s="12">
        <v>10.25</v>
      </c>
      <c r="P26" s="12">
        <v>5</v>
      </c>
      <c r="Q26" s="12">
        <v>5.75</v>
      </c>
      <c r="R26" s="12">
        <v>9.5</v>
      </c>
      <c r="S26" s="12">
        <v>13.25</v>
      </c>
      <c r="T26" s="12">
        <v>42.5</v>
      </c>
      <c r="U26" s="12">
        <v>43.75</v>
      </c>
      <c r="V26" s="12">
        <v>78.5</v>
      </c>
      <c r="W26" s="12">
        <v>42.25</v>
      </c>
      <c r="X26" s="12">
        <v>39.75</v>
      </c>
      <c r="Y26" s="12">
        <v>15.5</v>
      </c>
      <c r="Z26" s="12">
        <v>19.75</v>
      </c>
      <c r="AA26" s="12">
        <v>390.75</v>
      </c>
      <c r="AB26" s="12">
        <v>214</v>
      </c>
      <c r="AC26" s="12">
        <v>430.5</v>
      </c>
      <c r="AD26" s="12">
        <v>321.5</v>
      </c>
      <c r="AE26" s="12">
        <v>141.75</v>
      </c>
      <c r="AF26" s="12">
        <v>100.75</v>
      </c>
      <c r="AG26" s="12">
        <v>42</v>
      </c>
      <c r="AH26" s="12">
        <v>23.25</v>
      </c>
      <c r="AI26" s="12">
        <v>21</v>
      </c>
      <c r="AJ26" s="12">
        <v>2.75</v>
      </c>
      <c r="AK26" s="12">
        <v>5.5</v>
      </c>
      <c r="AL26" s="12">
        <v>9.75</v>
      </c>
      <c r="AM26" s="12">
        <v>6</v>
      </c>
      <c r="AN26" s="12">
        <v>19.25</v>
      </c>
      <c r="AO26" s="12">
        <v>3</v>
      </c>
      <c r="AP26" s="12">
        <v>5.5</v>
      </c>
      <c r="AQ26" s="12">
        <v>143</v>
      </c>
      <c r="AR26" s="12">
        <v>27</v>
      </c>
      <c r="AS26" s="12">
        <v>2.75</v>
      </c>
      <c r="AT26" s="13">
        <v>2648.25</v>
      </c>
      <c r="AU26" s="14"/>
      <c r="AW26" s="9" t="s">
        <v>47</v>
      </c>
      <c r="AX26" s="15">
        <f>AX16+BB12</f>
        <v>12248.25</v>
      </c>
      <c r="AY26" s="9">
        <f>AY16+BB13</f>
        <v>1876.75</v>
      </c>
      <c r="AZ26" s="9">
        <f>AZ16+BB14</f>
        <v>2280</v>
      </c>
      <c r="BA26" s="9">
        <f>BA16+BB15</f>
        <v>1385</v>
      </c>
      <c r="BB26" s="9">
        <f>BB16</f>
        <v>2395.75</v>
      </c>
    </row>
    <row r="27" spans="1:57">
      <c r="A27" s="1" t="s">
        <v>24</v>
      </c>
      <c r="B27" s="12">
        <v>15.25</v>
      </c>
      <c r="C27" s="12">
        <v>21.5</v>
      </c>
      <c r="D27" s="12">
        <v>5.75</v>
      </c>
      <c r="E27" s="12">
        <v>9.75</v>
      </c>
      <c r="F27" s="12">
        <v>60.25</v>
      </c>
      <c r="G27" s="12">
        <v>25.5</v>
      </c>
      <c r="H27" s="12">
        <v>41.5</v>
      </c>
      <c r="I27" s="12">
        <v>32.5</v>
      </c>
      <c r="J27" s="12">
        <v>68.75</v>
      </c>
      <c r="K27" s="12">
        <v>23.5</v>
      </c>
      <c r="L27" s="12">
        <v>69.75</v>
      </c>
      <c r="M27" s="12">
        <v>80.75</v>
      </c>
      <c r="N27" s="12">
        <v>20.25</v>
      </c>
      <c r="O27" s="12">
        <v>27.5</v>
      </c>
      <c r="P27" s="12">
        <v>12</v>
      </c>
      <c r="Q27" s="12">
        <v>4.25</v>
      </c>
      <c r="R27" s="12">
        <v>8.25</v>
      </c>
      <c r="S27" s="12">
        <v>9.5</v>
      </c>
      <c r="T27" s="12">
        <v>5.75</v>
      </c>
      <c r="U27" s="12">
        <v>3</v>
      </c>
      <c r="V27" s="12">
        <v>7.75</v>
      </c>
      <c r="W27" s="12">
        <v>1.75</v>
      </c>
      <c r="X27" s="12">
        <v>2.25</v>
      </c>
      <c r="Y27" s="12">
        <v>20.25</v>
      </c>
      <c r="Z27" s="12">
        <v>10.5</v>
      </c>
      <c r="AA27" s="12">
        <v>481</v>
      </c>
      <c r="AB27" s="12">
        <v>259.25</v>
      </c>
      <c r="AC27" s="12">
        <v>637.75</v>
      </c>
      <c r="AD27" s="12">
        <v>320.25</v>
      </c>
      <c r="AE27" s="12">
        <v>183.75</v>
      </c>
      <c r="AF27" s="12">
        <v>120</v>
      </c>
      <c r="AG27" s="12">
        <v>26</v>
      </c>
      <c r="AH27" s="12">
        <v>39</v>
      </c>
      <c r="AI27" s="12">
        <v>19.75</v>
      </c>
      <c r="AJ27" s="12">
        <v>5</v>
      </c>
      <c r="AK27" s="12">
        <v>6.5</v>
      </c>
      <c r="AL27" s="12">
        <v>12</v>
      </c>
      <c r="AM27" s="12">
        <v>2.75</v>
      </c>
      <c r="AN27" s="12">
        <v>17.5</v>
      </c>
      <c r="AO27" s="12">
        <v>3.5</v>
      </c>
      <c r="AP27" s="12">
        <v>9.75</v>
      </c>
      <c r="AQ27" s="12">
        <v>44.75</v>
      </c>
      <c r="AR27" s="12">
        <v>13</v>
      </c>
      <c r="AS27" s="12">
        <v>5.25</v>
      </c>
      <c r="AT27" s="13">
        <v>2794.5</v>
      </c>
      <c r="AU27" s="14"/>
      <c r="AW27" s="9" t="s">
        <v>48</v>
      </c>
      <c r="AX27" s="15">
        <f>AX17+BC12</f>
        <v>15891.25</v>
      </c>
      <c r="AY27" s="9">
        <f>AY17+BC13</f>
        <v>5064</v>
      </c>
      <c r="AZ27" s="9">
        <f>AZ17+BC14</f>
        <v>3382.25</v>
      </c>
      <c r="BA27" s="9">
        <f>BA17+BC15</f>
        <v>4552</v>
      </c>
      <c r="BB27" s="9">
        <f>BB17+BC16</f>
        <v>2494.25</v>
      </c>
      <c r="BC27" s="9">
        <f>BC17</f>
        <v>7387.25</v>
      </c>
    </row>
    <row r="28" spans="1:57">
      <c r="A28" s="1" t="s">
        <v>25</v>
      </c>
      <c r="B28" s="12">
        <v>110.5</v>
      </c>
      <c r="C28" s="12">
        <v>275</v>
      </c>
      <c r="D28" s="12">
        <v>210.5</v>
      </c>
      <c r="E28" s="12">
        <v>356.5</v>
      </c>
      <c r="F28" s="12">
        <v>771.25</v>
      </c>
      <c r="G28" s="12">
        <v>263.5</v>
      </c>
      <c r="H28" s="12">
        <v>453.75</v>
      </c>
      <c r="I28" s="12">
        <v>299.25</v>
      </c>
      <c r="J28" s="12">
        <v>401</v>
      </c>
      <c r="K28" s="12">
        <v>261</v>
      </c>
      <c r="L28" s="12">
        <v>314.25</v>
      </c>
      <c r="M28" s="12">
        <v>415</v>
      </c>
      <c r="N28" s="12">
        <v>205</v>
      </c>
      <c r="O28" s="12">
        <v>190.25</v>
      </c>
      <c r="P28" s="12">
        <v>120.75</v>
      </c>
      <c r="Q28" s="12">
        <v>70.5</v>
      </c>
      <c r="R28" s="12">
        <v>154.5</v>
      </c>
      <c r="S28" s="12">
        <v>320</v>
      </c>
      <c r="T28" s="12">
        <v>275</v>
      </c>
      <c r="U28" s="12">
        <v>380</v>
      </c>
      <c r="V28" s="12">
        <v>489.25</v>
      </c>
      <c r="W28" s="12">
        <v>319.5</v>
      </c>
      <c r="X28" s="12">
        <v>239.5</v>
      </c>
      <c r="Y28" s="12">
        <v>469.75</v>
      </c>
      <c r="Z28" s="12">
        <v>550.75</v>
      </c>
      <c r="AA28" s="12">
        <v>86</v>
      </c>
      <c r="AB28" s="12">
        <v>34.75</v>
      </c>
      <c r="AC28" s="12">
        <v>234.75</v>
      </c>
      <c r="AD28" s="12">
        <v>136.75</v>
      </c>
      <c r="AE28" s="12">
        <v>363.25</v>
      </c>
      <c r="AF28" s="12">
        <v>443</v>
      </c>
      <c r="AG28" s="12">
        <v>282</v>
      </c>
      <c r="AH28" s="12">
        <v>382.75</v>
      </c>
      <c r="AI28" s="12">
        <v>311</v>
      </c>
      <c r="AJ28" s="12">
        <v>105.5</v>
      </c>
      <c r="AK28" s="12">
        <v>166</v>
      </c>
      <c r="AL28" s="12">
        <v>800.25</v>
      </c>
      <c r="AM28" s="12">
        <v>124.5</v>
      </c>
      <c r="AN28" s="12">
        <v>241.25</v>
      </c>
      <c r="AO28" s="12">
        <v>97.5</v>
      </c>
      <c r="AP28" s="12">
        <v>114.25</v>
      </c>
      <c r="AQ28" s="12">
        <v>529</v>
      </c>
      <c r="AR28" s="12">
        <v>331</v>
      </c>
      <c r="AS28" s="12">
        <v>233.25</v>
      </c>
      <c r="AT28" s="13">
        <v>12933</v>
      </c>
      <c r="AU28" s="14"/>
      <c r="AW28" s="9" t="s">
        <v>58</v>
      </c>
      <c r="AX28" s="15">
        <f>AX18+BD12</f>
        <v>10807.25</v>
      </c>
      <c r="AY28" s="9">
        <f>AY18+BD13</f>
        <v>1027.75</v>
      </c>
      <c r="AZ28" s="9">
        <f>AZ18+BD14</f>
        <v>4239.5</v>
      </c>
      <c r="BA28" s="9">
        <f>BA18+BD15</f>
        <v>1532.75</v>
      </c>
      <c r="BB28" s="9">
        <f>BB18+BD16</f>
        <v>1650.5</v>
      </c>
      <c r="BC28" s="9">
        <f>SUM(BC18,BD17)</f>
        <v>1062.5</v>
      </c>
      <c r="BD28" s="9">
        <f>BD18</f>
        <v>1038.75</v>
      </c>
      <c r="BE28" s="9">
        <f>SUM(AX22:BD28)</f>
        <v>151206.75</v>
      </c>
    </row>
    <row r="29" spans="1:57">
      <c r="A29" s="1" t="s">
        <v>26</v>
      </c>
      <c r="B29" s="12">
        <v>79.25</v>
      </c>
      <c r="C29" s="12">
        <v>175.25</v>
      </c>
      <c r="D29" s="12">
        <v>106.75</v>
      </c>
      <c r="E29" s="12">
        <v>158</v>
      </c>
      <c r="F29" s="12">
        <v>305.25</v>
      </c>
      <c r="G29" s="12">
        <v>140</v>
      </c>
      <c r="H29" s="12">
        <v>225</v>
      </c>
      <c r="I29" s="12">
        <v>214.25</v>
      </c>
      <c r="J29" s="12">
        <v>263</v>
      </c>
      <c r="K29" s="12">
        <v>210.75</v>
      </c>
      <c r="L29" s="12">
        <v>200</v>
      </c>
      <c r="M29" s="12">
        <v>221.75</v>
      </c>
      <c r="N29" s="12">
        <v>123</v>
      </c>
      <c r="O29" s="12">
        <v>126</v>
      </c>
      <c r="P29" s="12">
        <v>60.75</v>
      </c>
      <c r="Q29" s="12">
        <v>40.5</v>
      </c>
      <c r="R29" s="12">
        <v>81</v>
      </c>
      <c r="S29" s="12">
        <v>151</v>
      </c>
      <c r="T29" s="12">
        <v>112</v>
      </c>
      <c r="U29" s="12">
        <v>139.25</v>
      </c>
      <c r="V29" s="12">
        <v>163.5</v>
      </c>
      <c r="W29" s="12">
        <v>93</v>
      </c>
      <c r="X29" s="12">
        <v>77.5</v>
      </c>
      <c r="Y29" s="12">
        <v>208.25</v>
      </c>
      <c r="Z29" s="12">
        <v>291</v>
      </c>
      <c r="AA29" s="12">
        <v>27.5</v>
      </c>
      <c r="AB29" s="12">
        <v>40.75</v>
      </c>
      <c r="AC29" s="12">
        <v>43</v>
      </c>
      <c r="AD29" s="12">
        <v>71.25</v>
      </c>
      <c r="AE29" s="12">
        <v>323.75</v>
      </c>
      <c r="AF29" s="12">
        <v>357.75</v>
      </c>
      <c r="AG29" s="12">
        <v>261</v>
      </c>
      <c r="AH29" s="12">
        <v>724.5</v>
      </c>
      <c r="AI29" s="12">
        <v>212.5</v>
      </c>
      <c r="AJ29" s="12">
        <v>92.5</v>
      </c>
      <c r="AK29" s="12">
        <v>75.5</v>
      </c>
      <c r="AL29" s="12">
        <v>216</v>
      </c>
      <c r="AM29" s="12">
        <v>53.75</v>
      </c>
      <c r="AN29" s="12">
        <v>108.25</v>
      </c>
      <c r="AO29" s="12">
        <v>63.25</v>
      </c>
      <c r="AP29" s="12">
        <v>55</v>
      </c>
      <c r="AQ29" s="12">
        <v>451</v>
      </c>
      <c r="AR29" s="12">
        <v>127</v>
      </c>
      <c r="AS29" s="12">
        <v>68.75</v>
      </c>
      <c r="AT29" s="13">
        <v>7339</v>
      </c>
      <c r="AU29" s="14"/>
      <c r="AX29" s="15"/>
    </row>
    <row r="30" spans="1:57">
      <c r="A30" s="1" t="s">
        <v>27</v>
      </c>
      <c r="B30" s="12">
        <v>176.75</v>
      </c>
      <c r="C30" s="12">
        <v>397</v>
      </c>
      <c r="D30" s="12">
        <v>204</v>
      </c>
      <c r="E30" s="12">
        <v>242</v>
      </c>
      <c r="F30" s="12">
        <v>813.25</v>
      </c>
      <c r="G30" s="12">
        <v>271</v>
      </c>
      <c r="H30" s="12">
        <v>469.75</v>
      </c>
      <c r="I30" s="12">
        <v>349</v>
      </c>
      <c r="J30" s="12">
        <v>483.25</v>
      </c>
      <c r="K30" s="12">
        <v>405.5</v>
      </c>
      <c r="L30" s="12">
        <v>503.5</v>
      </c>
      <c r="M30" s="12">
        <v>462.5</v>
      </c>
      <c r="N30" s="12">
        <v>269</v>
      </c>
      <c r="O30" s="12">
        <v>275</v>
      </c>
      <c r="P30" s="12">
        <v>136</v>
      </c>
      <c r="Q30" s="12">
        <v>104</v>
      </c>
      <c r="R30" s="12">
        <v>166.75</v>
      </c>
      <c r="S30" s="12">
        <v>316</v>
      </c>
      <c r="T30" s="12">
        <v>199.75</v>
      </c>
      <c r="U30" s="12">
        <v>221.75</v>
      </c>
      <c r="V30" s="12">
        <v>272.75</v>
      </c>
      <c r="W30" s="12">
        <v>157.5</v>
      </c>
      <c r="X30" s="12">
        <v>125.75</v>
      </c>
      <c r="Y30" s="12">
        <v>353.5</v>
      </c>
      <c r="Z30" s="12">
        <v>646.25</v>
      </c>
      <c r="AA30" s="12">
        <v>269.5</v>
      </c>
      <c r="AB30" s="12">
        <v>38</v>
      </c>
      <c r="AC30" s="12">
        <v>121.75</v>
      </c>
      <c r="AD30" s="12">
        <v>178.5</v>
      </c>
      <c r="AE30" s="12">
        <v>1171.75</v>
      </c>
      <c r="AF30" s="12">
        <v>1293.25</v>
      </c>
      <c r="AG30" s="12">
        <v>742</v>
      </c>
      <c r="AH30" s="12">
        <v>1410.25</v>
      </c>
      <c r="AI30" s="12">
        <v>836</v>
      </c>
      <c r="AJ30" s="12">
        <v>338.5</v>
      </c>
      <c r="AK30" s="12">
        <v>134.75</v>
      </c>
      <c r="AL30" s="12">
        <v>421.5</v>
      </c>
      <c r="AM30" s="12">
        <v>82.25</v>
      </c>
      <c r="AN30" s="12">
        <v>235</v>
      </c>
      <c r="AO30" s="12">
        <v>236</v>
      </c>
      <c r="AP30" s="12">
        <v>226.75</v>
      </c>
      <c r="AQ30" s="12">
        <v>1702.75</v>
      </c>
      <c r="AR30" s="12">
        <v>482.5</v>
      </c>
      <c r="AS30" s="12">
        <v>133.75</v>
      </c>
      <c r="AT30" s="13">
        <v>18076.25</v>
      </c>
      <c r="AU30" s="14"/>
      <c r="AX30" s="15"/>
    </row>
    <row r="31" spans="1:57">
      <c r="A31" s="1" t="s">
        <v>28</v>
      </c>
      <c r="B31" s="12">
        <v>78.25</v>
      </c>
      <c r="C31" s="12">
        <v>115.25</v>
      </c>
      <c r="D31" s="12">
        <v>90.5</v>
      </c>
      <c r="E31" s="12">
        <v>165.5</v>
      </c>
      <c r="F31" s="12">
        <v>374.25</v>
      </c>
      <c r="G31" s="12">
        <v>203.75</v>
      </c>
      <c r="H31" s="12">
        <v>315.5</v>
      </c>
      <c r="I31" s="12">
        <v>240.25</v>
      </c>
      <c r="J31" s="12">
        <v>234.75</v>
      </c>
      <c r="K31" s="12">
        <v>181.5</v>
      </c>
      <c r="L31" s="12">
        <v>256.25</v>
      </c>
      <c r="M31" s="12">
        <v>215.75</v>
      </c>
      <c r="N31" s="12">
        <v>81.5</v>
      </c>
      <c r="O31" s="12">
        <v>72.75</v>
      </c>
      <c r="P31" s="12">
        <v>41</v>
      </c>
      <c r="Q31" s="12">
        <v>32.25</v>
      </c>
      <c r="R31" s="12">
        <v>52.5</v>
      </c>
      <c r="S31" s="12">
        <v>119.25</v>
      </c>
      <c r="T31" s="12">
        <v>94.5</v>
      </c>
      <c r="U31" s="12">
        <v>102.75</v>
      </c>
      <c r="V31" s="12">
        <v>175.25</v>
      </c>
      <c r="W31" s="12">
        <v>96.5</v>
      </c>
      <c r="X31" s="12">
        <v>78.5</v>
      </c>
      <c r="Y31" s="12">
        <v>248</v>
      </c>
      <c r="Z31" s="12">
        <v>305.75</v>
      </c>
      <c r="AA31" s="12">
        <v>129</v>
      </c>
      <c r="AB31" s="12">
        <v>63</v>
      </c>
      <c r="AC31" s="12">
        <v>175.5</v>
      </c>
      <c r="AD31" s="12">
        <v>66.75</v>
      </c>
      <c r="AE31" s="12">
        <v>453.5</v>
      </c>
      <c r="AF31" s="12">
        <v>578.25</v>
      </c>
      <c r="AG31" s="12">
        <v>307.5</v>
      </c>
      <c r="AH31" s="12">
        <v>489</v>
      </c>
      <c r="AI31" s="12">
        <v>260.75</v>
      </c>
      <c r="AJ31" s="12">
        <v>114.5</v>
      </c>
      <c r="AK31" s="12">
        <v>58.5</v>
      </c>
      <c r="AL31" s="12">
        <v>172.75</v>
      </c>
      <c r="AM31" s="12">
        <v>31</v>
      </c>
      <c r="AN31" s="12">
        <v>87.5</v>
      </c>
      <c r="AO31" s="12">
        <v>76.25</v>
      </c>
      <c r="AP31" s="12">
        <v>131.75</v>
      </c>
      <c r="AQ31" s="12">
        <v>672.5</v>
      </c>
      <c r="AR31" s="12">
        <v>256</v>
      </c>
      <c r="AS31" s="12">
        <v>67.5</v>
      </c>
      <c r="AT31" s="13">
        <v>8163.5</v>
      </c>
      <c r="AU31" s="14"/>
      <c r="AX31" s="15"/>
    </row>
    <row r="32" spans="1:57">
      <c r="A32" s="1">
        <v>16</v>
      </c>
      <c r="B32" s="12">
        <v>49.75</v>
      </c>
      <c r="C32" s="12">
        <v>77.75</v>
      </c>
      <c r="D32" s="12">
        <v>47.25</v>
      </c>
      <c r="E32" s="12">
        <v>95.75</v>
      </c>
      <c r="F32" s="12">
        <v>203</v>
      </c>
      <c r="G32" s="12">
        <v>153</v>
      </c>
      <c r="H32" s="12">
        <v>207.5</v>
      </c>
      <c r="I32" s="12">
        <v>168.25</v>
      </c>
      <c r="J32" s="12">
        <v>136.75</v>
      </c>
      <c r="K32" s="12">
        <v>131.25</v>
      </c>
      <c r="L32" s="12">
        <v>126.75</v>
      </c>
      <c r="M32" s="12">
        <v>100.25</v>
      </c>
      <c r="N32" s="12">
        <v>39</v>
      </c>
      <c r="O32" s="12">
        <v>35</v>
      </c>
      <c r="P32" s="12">
        <v>23</v>
      </c>
      <c r="Q32" s="12">
        <v>18.75</v>
      </c>
      <c r="R32" s="12">
        <v>18.75</v>
      </c>
      <c r="S32" s="12">
        <v>46.5</v>
      </c>
      <c r="T32" s="12">
        <v>30.25</v>
      </c>
      <c r="U32" s="12">
        <v>41</v>
      </c>
      <c r="V32" s="12">
        <v>40.25</v>
      </c>
      <c r="W32" s="12">
        <v>26.5</v>
      </c>
      <c r="X32" s="12">
        <v>14.75</v>
      </c>
      <c r="Y32" s="12">
        <v>120.75</v>
      </c>
      <c r="Z32" s="12">
        <v>187.25</v>
      </c>
      <c r="AA32" s="12">
        <v>376.5</v>
      </c>
      <c r="AB32" s="12">
        <v>269.75</v>
      </c>
      <c r="AC32" s="12">
        <v>1229.75</v>
      </c>
      <c r="AD32" s="12">
        <v>518.75</v>
      </c>
      <c r="AE32" s="12">
        <v>46</v>
      </c>
      <c r="AF32" s="12">
        <v>169</v>
      </c>
      <c r="AG32" s="12">
        <v>209.75</v>
      </c>
      <c r="AH32" s="12">
        <v>355</v>
      </c>
      <c r="AI32" s="12">
        <v>184.25</v>
      </c>
      <c r="AJ32" s="12">
        <v>75</v>
      </c>
      <c r="AK32" s="12">
        <v>21.75</v>
      </c>
      <c r="AL32" s="12">
        <v>63</v>
      </c>
      <c r="AM32" s="12">
        <v>9</v>
      </c>
      <c r="AN32" s="12">
        <v>31.75</v>
      </c>
      <c r="AO32" s="12">
        <v>47.75</v>
      </c>
      <c r="AP32" s="12">
        <v>82.5</v>
      </c>
      <c r="AQ32" s="12">
        <v>316.5</v>
      </c>
      <c r="AR32" s="12">
        <v>151</v>
      </c>
      <c r="AS32" s="12">
        <v>22.75</v>
      </c>
      <c r="AT32" s="13">
        <v>6318.75</v>
      </c>
      <c r="AU32" s="14"/>
      <c r="AX32" s="15"/>
    </row>
    <row r="33" spans="1:50">
      <c r="A33" s="1">
        <v>24</v>
      </c>
      <c r="B33" s="12">
        <v>59.75</v>
      </c>
      <c r="C33" s="12">
        <v>54.75</v>
      </c>
      <c r="D33" s="12">
        <v>33.25</v>
      </c>
      <c r="E33" s="12">
        <v>65.25</v>
      </c>
      <c r="F33" s="12">
        <v>143.5</v>
      </c>
      <c r="G33" s="12">
        <v>97.75</v>
      </c>
      <c r="H33" s="12">
        <v>135.25</v>
      </c>
      <c r="I33" s="12">
        <v>110.25</v>
      </c>
      <c r="J33" s="12">
        <v>100</v>
      </c>
      <c r="K33" s="12">
        <v>95</v>
      </c>
      <c r="L33" s="12">
        <v>127.25</v>
      </c>
      <c r="M33" s="12">
        <v>103</v>
      </c>
      <c r="N33" s="12">
        <v>33</v>
      </c>
      <c r="O33" s="12">
        <v>31.5</v>
      </c>
      <c r="P33" s="12">
        <v>21.25</v>
      </c>
      <c r="Q33" s="12">
        <v>17</v>
      </c>
      <c r="R33" s="12">
        <v>15</v>
      </c>
      <c r="S33" s="12">
        <v>25.5</v>
      </c>
      <c r="T33" s="12">
        <v>33.75</v>
      </c>
      <c r="U33" s="12">
        <v>30</v>
      </c>
      <c r="V33" s="12">
        <v>34</v>
      </c>
      <c r="W33" s="12">
        <v>25</v>
      </c>
      <c r="X33" s="12">
        <v>15</v>
      </c>
      <c r="Y33" s="12">
        <v>100.5</v>
      </c>
      <c r="Z33" s="12">
        <v>131.25</v>
      </c>
      <c r="AA33" s="12">
        <v>424.5</v>
      </c>
      <c r="AB33" s="12">
        <v>303</v>
      </c>
      <c r="AC33" s="12">
        <v>1439.5</v>
      </c>
      <c r="AD33" s="12">
        <v>634.25</v>
      </c>
      <c r="AE33" s="12">
        <v>163.75</v>
      </c>
      <c r="AF33" s="12">
        <v>40</v>
      </c>
      <c r="AG33" s="12">
        <v>186.25</v>
      </c>
      <c r="AH33" s="12">
        <v>302.75</v>
      </c>
      <c r="AI33" s="12">
        <v>156</v>
      </c>
      <c r="AJ33" s="12">
        <v>87.75</v>
      </c>
      <c r="AK33" s="12">
        <v>12.25</v>
      </c>
      <c r="AL33" s="12">
        <v>46.25</v>
      </c>
      <c r="AM33" s="12">
        <v>7.5</v>
      </c>
      <c r="AN33" s="12">
        <v>43</v>
      </c>
      <c r="AO33" s="12">
        <v>41</v>
      </c>
      <c r="AP33" s="12">
        <v>102.5</v>
      </c>
      <c r="AQ33" s="12">
        <v>258</v>
      </c>
      <c r="AR33" s="12">
        <v>117</v>
      </c>
      <c r="AS33" s="12">
        <v>10.75</v>
      </c>
      <c r="AT33" s="13">
        <v>6013.75</v>
      </c>
      <c r="AU33" s="14"/>
      <c r="AX33" s="15"/>
    </row>
    <row r="34" spans="1:50">
      <c r="A34" s="1" t="s">
        <v>29</v>
      </c>
      <c r="B34" s="12">
        <v>21.5</v>
      </c>
      <c r="C34" s="12">
        <v>27.25</v>
      </c>
      <c r="D34" s="12">
        <v>14.75</v>
      </c>
      <c r="E34" s="12">
        <v>25.5</v>
      </c>
      <c r="F34" s="12">
        <v>59.25</v>
      </c>
      <c r="G34" s="12">
        <v>20.25</v>
      </c>
      <c r="H34" s="12">
        <v>38.75</v>
      </c>
      <c r="I34" s="12">
        <v>33.25</v>
      </c>
      <c r="J34" s="12">
        <v>37.25</v>
      </c>
      <c r="K34" s="12">
        <v>25.5</v>
      </c>
      <c r="L34" s="12">
        <v>33</v>
      </c>
      <c r="M34" s="12">
        <v>44.25</v>
      </c>
      <c r="N34" s="12">
        <v>14.25</v>
      </c>
      <c r="O34" s="12">
        <v>14.75</v>
      </c>
      <c r="P34" s="12">
        <v>8.5</v>
      </c>
      <c r="Q34" s="12">
        <v>7</v>
      </c>
      <c r="R34" s="12">
        <v>7.5</v>
      </c>
      <c r="S34" s="12">
        <v>19.25</v>
      </c>
      <c r="T34" s="12">
        <v>21.75</v>
      </c>
      <c r="U34" s="12">
        <v>17.75</v>
      </c>
      <c r="V34" s="12">
        <v>23</v>
      </c>
      <c r="W34" s="12">
        <v>10.75</v>
      </c>
      <c r="X34" s="12">
        <v>12.25</v>
      </c>
      <c r="Y34" s="12">
        <v>43</v>
      </c>
      <c r="Z34" s="12">
        <v>32.75</v>
      </c>
      <c r="AA34" s="12">
        <v>270.75</v>
      </c>
      <c r="AB34" s="12">
        <v>191.5</v>
      </c>
      <c r="AC34" s="12">
        <v>906</v>
      </c>
      <c r="AD34" s="12">
        <v>276.75</v>
      </c>
      <c r="AE34" s="12">
        <v>203.25</v>
      </c>
      <c r="AF34" s="12">
        <v>174.5</v>
      </c>
      <c r="AG34" s="12">
        <v>22.5</v>
      </c>
      <c r="AH34" s="12">
        <v>52.25</v>
      </c>
      <c r="AI34" s="12">
        <v>37</v>
      </c>
      <c r="AJ34" s="12">
        <v>36.25</v>
      </c>
      <c r="AK34" s="12">
        <v>12.5</v>
      </c>
      <c r="AL34" s="12">
        <v>24.75</v>
      </c>
      <c r="AM34" s="12">
        <v>9.75</v>
      </c>
      <c r="AN34" s="12">
        <v>32.75</v>
      </c>
      <c r="AO34" s="12">
        <v>19.5</v>
      </c>
      <c r="AP34" s="12">
        <v>48.5</v>
      </c>
      <c r="AQ34" s="12">
        <v>134.25</v>
      </c>
      <c r="AR34" s="12">
        <v>63.25</v>
      </c>
      <c r="AS34" s="12">
        <v>6.5</v>
      </c>
      <c r="AT34" s="13">
        <v>3135.5</v>
      </c>
      <c r="AU34" s="14"/>
      <c r="AX34" s="15"/>
    </row>
    <row r="35" spans="1:50">
      <c r="A35" s="1" t="s">
        <v>30</v>
      </c>
      <c r="B35" s="12">
        <v>30.5</v>
      </c>
      <c r="C35" s="12">
        <v>49.75</v>
      </c>
      <c r="D35" s="12">
        <v>10.5</v>
      </c>
      <c r="E35" s="12">
        <v>19.5</v>
      </c>
      <c r="F35" s="12">
        <v>46.75</v>
      </c>
      <c r="G35" s="12">
        <v>20.5</v>
      </c>
      <c r="H35" s="12">
        <v>35.75</v>
      </c>
      <c r="I35" s="12">
        <v>33.5</v>
      </c>
      <c r="J35" s="12">
        <v>40.5</v>
      </c>
      <c r="K35" s="12">
        <v>41</v>
      </c>
      <c r="L35" s="12">
        <v>47.25</v>
      </c>
      <c r="M35" s="12">
        <v>46.5</v>
      </c>
      <c r="N35" s="12">
        <v>24.5</v>
      </c>
      <c r="O35" s="12">
        <v>22</v>
      </c>
      <c r="P35" s="12">
        <v>17.5</v>
      </c>
      <c r="Q35" s="12">
        <v>13.25</v>
      </c>
      <c r="R35" s="12">
        <v>14</v>
      </c>
      <c r="S35" s="12">
        <v>30.75</v>
      </c>
      <c r="T35" s="12">
        <v>30.25</v>
      </c>
      <c r="U35" s="12">
        <v>20.25</v>
      </c>
      <c r="V35" s="12">
        <v>25</v>
      </c>
      <c r="W35" s="12">
        <v>9.5</v>
      </c>
      <c r="X35" s="12">
        <v>4</v>
      </c>
      <c r="Y35" s="12">
        <v>16</v>
      </c>
      <c r="Z35" s="12">
        <v>45</v>
      </c>
      <c r="AA35" s="12">
        <v>374</v>
      </c>
      <c r="AB35" s="12">
        <v>349.75</v>
      </c>
      <c r="AC35" s="12">
        <v>1860.25</v>
      </c>
      <c r="AD35" s="12">
        <v>444</v>
      </c>
      <c r="AE35" s="12">
        <v>297.25</v>
      </c>
      <c r="AF35" s="12">
        <v>283.25</v>
      </c>
      <c r="AG35" s="12">
        <v>50.25</v>
      </c>
      <c r="AH35" s="12">
        <v>35.25</v>
      </c>
      <c r="AI35" s="12">
        <v>53.25</v>
      </c>
      <c r="AJ35" s="12">
        <v>64</v>
      </c>
      <c r="AK35" s="12">
        <v>11.5</v>
      </c>
      <c r="AL35" s="12">
        <v>57.5</v>
      </c>
      <c r="AM35" s="12">
        <v>9</v>
      </c>
      <c r="AN35" s="12">
        <v>39.25</v>
      </c>
      <c r="AO35" s="12">
        <v>27.5</v>
      </c>
      <c r="AP35" s="12">
        <v>118.25</v>
      </c>
      <c r="AQ35" s="12">
        <v>101.75</v>
      </c>
      <c r="AR35" s="12">
        <v>73</v>
      </c>
      <c r="AS35" s="12">
        <v>12.5</v>
      </c>
      <c r="AT35" s="13">
        <v>4955.5</v>
      </c>
      <c r="AU35" s="14"/>
      <c r="AX35" s="15"/>
    </row>
    <row r="36" spans="1:50">
      <c r="A36" s="1" t="s">
        <v>31</v>
      </c>
      <c r="B36" s="12">
        <v>21.5</v>
      </c>
      <c r="C36" s="12">
        <v>26.75</v>
      </c>
      <c r="D36" s="12">
        <v>12</v>
      </c>
      <c r="E36" s="12">
        <v>13.75</v>
      </c>
      <c r="F36" s="12">
        <v>55</v>
      </c>
      <c r="G36" s="12">
        <v>12</v>
      </c>
      <c r="H36" s="12">
        <v>14.75</v>
      </c>
      <c r="I36" s="12">
        <v>23.25</v>
      </c>
      <c r="J36" s="12">
        <v>37.75</v>
      </c>
      <c r="K36" s="12">
        <v>33.25</v>
      </c>
      <c r="L36" s="12">
        <v>34.25</v>
      </c>
      <c r="M36" s="12">
        <v>62.25</v>
      </c>
      <c r="N36" s="12">
        <v>25.25</v>
      </c>
      <c r="O36" s="12">
        <v>21</v>
      </c>
      <c r="P36" s="12">
        <v>15.75</v>
      </c>
      <c r="Q36" s="12">
        <v>11.75</v>
      </c>
      <c r="R36" s="12">
        <v>14.75</v>
      </c>
      <c r="S36" s="12">
        <v>30.25</v>
      </c>
      <c r="T36" s="12">
        <v>24.5</v>
      </c>
      <c r="U36" s="12">
        <v>20</v>
      </c>
      <c r="V36" s="12">
        <v>26.75</v>
      </c>
      <c r="W36" s="12">
        <v>12.5</v>
      </c>
      <c r="X36" s="12">
        <v>8.25</v>
      </c>
      <c r="Y36" s="12">
        <v>20.75</v>
      </c>
      <c r="Z36" s="12">
        <v>28.75</v>
      </c>
      <c r="AA36" s="12">
        <v>292.75</v>
      </c>
      <c r="AB36" s="12">
        <v>190.25</v>
      </c>
      <c r="AC36" s="12">
        <v>994.75</v>
      </c>
      <c r="AD36" s="12">
        <v>258.25</v>
      </c>
      <c r="AE36" s="12">
        <v>190.75</v>
      </c>
      <c r="AF36" s="12">
        <v>182</v>
      </c>
      <c r="AG36" s="12">
        <v>44.5</v>
      </c>
      <c r="AH36" s="12">
        <v>68.25</v>
      </c>
      <c r="AI36" s="12">
        <v>14.75</v>
      </c>
      <c r="AJ36" s="12">
        <v>33.5</v>
      </c>
      <c r="AK36" s="12">
        <v>11.5</v>
      </c>
      <c r="AL36" s="12">
        <v>41.25</v>
      </c>
      <c r="AM36" s="12">
        <v>7.25</v>
      </c>
      <c r="AN36" s="12">
        <v>34.75</v>
      </c>
      <c r="AO36" s="12">
        <v>26.5</v>
      </c>
      <c r="AP36" s="12">
        <v>98</v>
      </c>
      <c r="AQ36" s="12">
        <v>189.5</v>
      </c>
      <c r="AR36" s="12">
        <v>119</v>
      </c>
      <c r="AS36" s="12">
        <v>14.75</v>
      </c>
      <c r="AT36" s="13">
        <v>3419</v>
      </c>
      <c r="AU36" s="14"/>
      <c r="AX36" s="15"/>
    </row>
    <row r="37" spans="1:50">
      <c r="A37" s="1" t="s">
        <v>32</v>
      </c>
      <c r="B37" s="12">
        <v>7.5</v>
      </c>
      <c r="C37" s="12">
        <v>14.25</v>
      </c>
      <c r="D37" s="12">
        <v>4.5</v>
      </c>
      <c r="E37" s="12">
        <v>5</v>
      </c>
      <c r="F37" s="12">
        <v>12</v>
      </c>
      <c r="G37" s="12">
        <v>1.75</v>
      </c>
      <c r="H37" s="12">
        <v>8.75</v>
      </c>
      <c r="I37" s="12">
        <v>6.25</v>
      </c>
      <c r="J37" s="12">
        <v>16.25</v>
      </c>
      <c r="K37" s="12">
        <v>2.75</v>
      </c>
      <c r="L37" s="12">
        <v>6</v>
      </c>
      <c r="M37" s="12">
        <v>12.75</v>
      </c>
      <c r="N37" s="12">
        <v>3.75</v>
      </c>
      <c r="O37" s="12">
        <v>4.75</v>
      </c>
      <c r="P37" s="12">
        <v>2.25</v>
      </c>
      <c r="Q37" s="12">
        <v>5.25</v>
      </c>
      <c r="R37" s="12">
        <v>3.25</v>
      </c>
      <c r="S37" s="12">
        <v>4.5</v>
      </c>
      <c r="T37" s="12">
        <v>10.75</v>
      </c>
      <c r="U37" s="12">
        <v>7</v>
      </c>
      <c r="V37" s="12">
        <v>6</v>
      </c>
      <c r="W37" s="12">
        <v>2</v>
      </c>
      <c r="X37" s="12">
        <v>2.5</v>
      </c>
      <c r="Y37" s="12">
        <v>2.5</v>
      </c>
      <c r="Z37" s="12">
        <v>6.25</v>
      </c>
      <c r="AA37" s="12">
        <v>99.5</v>
      </c>
      <c r="AB37" s="12">
        <v>84.75</v>
      </c>
      <c r="AC37" s="12">
        <v>382</v>
      </c>
      <c r="AD37" s="12">
        <v>124.75</v>
      </c>
      <c r="AE37" s="12">
        <v>70.25</v>
      </c>
      <c r="AF37" s="12">
        <v>77</v>
      </c>
      <c r="AG37" s="12">
        <v>39.25</v>
      </c>
      <c r="AH37" s="12">
        <v>66.25</v>
      </c>
      <c r="AI37" s="12">
        <v>30.25</v>
      </c>
      <c r="AJ37" s="12">
        <v>6.5</v>
      </c>
      <c r="AK37" s="12">
        <v>2</v>
      </c>
      <c r="AL37" s="12">
        <v>4.75</v>
      </c>
      <c r="AM37" s="12">
        <v>4.25</v>
      </c>
      <c r="AN37" s="12">
        <v>16.25</v>
      </c>
      <c r="AO37" s="12">
        <v>9.25</v>
      </c>
      <c r="AP37" s="12">
        <v>48</v>
      </c>
      <c r="AQ37" s="12">
        <v>85.25</v>
      </c>
      <c r="AR37" s="12">
        <v>40</v>
      </c>
      <c r="AS37" s="12">
        <v>2.5</v>
      </c>
      <c r="AT37" s="13">
        <v>1351.25</v>
      </c>
      <c r="AU37" s="14"/>
      <c r="AX37" s="15"/>
    </row>
    <row r="38" spans="1:50">
      <c r="A38" s="1" t="s">
        <v>33</v>
      </c>
      <c r="B38" s="12">
        <v>2</v>
      </c>
      <c r="C38" s="12">
        <v>6.75</v>
      </c>
      <c r="D38" s="12">
        <v>4.5</v>
      </c>
      <c r="E38" s="12">
        <v>4</v>
      </c>
      <c r="F38" s="12">
        <v>19.5</v>
      </c>
      <c r="G38" s="12">
        <v>5.75</v>
      </c>
      <c r="H38" s="12">
        <v>11</v>
      </c>
      <c r="I38" s="12">
        <v>5.75</v>
      </c>
      <c r="J38" s="12">
        <v>19</v>
      </c>
      <c r="K38" s="12">
        <v>40.5</v>
      </c>
      <c r="L38" s="12">
        <v>34.75</v>
      </c>
      <c r="M38" s="12">
        <v>107.5</v>
      </c>
      <c r="N38" s="12">
        <v>29</v>
      </c>
      <c r="O38" s="12">
        <v>50.25</v>
      </c>
      <c r="P38" s="12">
        <v>14.25</v>
      </c>
      <c r="Q38" s="12">
        <v>9.25</v>
      </c>
      <c r="R38" s="12">
        <v>14.75</v>
      </c>
      <c r="S38" s="12">
        <v>18.5</v>
      </c>
      <c r="T38" s="12">
        <v>3.5</v>
      </c>
      <c r="U38" s="12">
        <v>2.75</v>
      </c>
      <c r="V38" s="12">
        <v>2.25</v>
      </c>
      <c r="W38" s="12">
        <v>0.25</v>
      </c>
      <c r="X38" s="12">
        <v>1.75</v>
      </c>
      <c r="Y38" s="12">
        <v>2.75</v>
      </c>
      <c r="Z38" s="12">
        <v>8</v>
      </c>
      <c r="AA38" s="12">
        <v>151.5</v>
      </c>
      <c r="AB38" s="12">
        <v>61.5</v>
      </c>
      <c r="AC38" s="12">
        <v>153.5</v>
      </c>
      <c r="AD38" s="12">
        <v>76.5</v>
      </c>
      <c r="AE38" s="12">
        <v>24.5</v>
      </c>
      <c r="AF38" s="12">
        <v>14.25</v>
      </c>
      <c r="AG38" s="12">
        <v>7.5</v>
      </c>
      <c r="AH38" s="12">
        <v>10.25</v>
      </c>
      <c r="AI38" s="12">
        <v>11.75</v>
      </c>
      <c r="AJ38" s="12">
        <v>2.75</v>
      </c>
      <c r="AK38" s="12">
        <v>6</v>
      </c>
      <c r="AL38" s="12">
        <v>53</v>
      </c>
      <c r="AM38" s="12">
        <v>1</v>
      </c>
      <c r="AN38" s="12">
        <v>5.75</v>
      </c>
      <c r="AO38" s="12">
        <v>1.25</v>
      </c>
      <c r="AP38" s="12">
        <v>3.75</v>
      </c>
      <c r="AQ38" s="12">
        <v>22.5</v>
      </c>
      <c r="AR38" s="12">
        <v>3</v>
      </c>
      <c r="AS38" s="12">
        <v>62.75</v>
      </c>
      <c r="AT38" s="13">
        <v>1091.25</v>
      </c>
      <c r="AU38" s="14"/>
      <c r="AX38" s="15"/>
    </row>
    <row r="39" spans="1:50">
      <c r="A39" s="1" t="s">
        <v>34</v>
      </c>
      <c r="B39" s="12">
        <v>9.25</v>
      </c>
      <c r="C39" s="12">
        <v>11.75</v>
      </c>
      <c r="D39" s="12">
        <v>10.25</v>
      </c>
      <c r="E39" s="12">
        <v>10.5</v>
      </c>
      <c r="F39" s="12">
        <v>86.5</v>
      </c>
      <c r="G39" s="12">
        <v>17</v>
      </c>
      <c r="H39" s="12">
        <v>16</v>
      </c>
      <c r="I39" s="12">
        <v>14.25</v>
      </c>
      <c r="J39" s="12">
        <v>21.25</v>
      </c>
      <c r="K39" s="12">
        <v>57</v>
      </c>
      <c r="L39" s="12">
        <v>61.5</v>
      </c>
      <c r="M39" s="12">
        <v>364.25</v>
      </c>
      <c r="N39" s="12">
        <v>28.25</v>
      </c>
      <c r="O39" s="12">
        <v>68</v>
      </c>
      <c r="P39" s="12">
        <v>32.5</v>
      </c>
      <c r="Q39" s="12">
        <v>13</v>
      </c>
      <c r="R39" s="12">
        <v>16.75</v>
      </c>
      <c r="S39" s="12">
        <v>47.75</v>
      </c>
      <c r="T39" s="12">
        <v>8.25</v>
      </c>
      <c r="U39" s="12">
        <v>7</v>
      </c>
      <c r="V39" s="12">
        <v>3.75</v>
      </c>
      <c r="W39" s="12">
        <v>1.5</v>
      </c>
      <c r="X39" s="12">
        <v>1.75</v>
      </c>
      <c r="Y39" s="12">
        <v>7.75</v>
      </c>
      <c r="Z39" s="12">
        <v>15.25</v>
      </c>
      <c r="AA39" s="12">
        <v>713.75</v>
      </c>
      <c r="AB39" s="12">
        <v>216.75</v>
      </c>
      <c r="AC39" s="12">
        <v>478.25</v>
      </c>
      <c r="AD39" s="12">
        <v>184.75</v>
      </c>
      <c r="AE39" s="12">
        <v>52.75</v>
      </c>
      <c r="AF39" s="12">
        <v>44</v>
      </c>
      <c r="AG39" s="12">
        <v>30.75</v>
      </c>
      <c r="AH39" s="12">
        <v>53.5</v>
      </c>
      <c r="AI39" s="12">
        <v>41.25</v>
      </c>
      <c r="AJ39" s="12">
        <v>6.25</v>
      </c>
      <c r="AK39" s="12">
        <v>55.5</v>
      </c>
      <c r="AL39" s="12">
        <v>26.5</v>
      </c>
      <c r="AM39" s="12">
        <v>2</v>
      </c>
      <c r="AN39" s="12">
        <v>9.75</v>
      </c>
      <c r="AO39" s="12">
        <v>3</v>
      </c>
      <c r="AP39" s="12">
        <v>7.75</v>
      </c>
      <c r="AQ39" s="12">
        <v>119.75</v>
      </c>
      <c r="AR39" s="12">
        <v>11.5</v>
      </c>
      <c r="AS39" s="12">
        <v>20.5</v>
      </c>
      <c r="AT39" s="13">
        <v>3009.25</v>
      </c>
      <c r="AU39" s="14"/>
      <c r="AX39" s="15"/>
    </row>
    <row r="40" spans="1:50">
      <c r="A40" s="1" t="s">
        <v>35</v>
      </c>
      <c r="B40" s="12">
        <v>1.25</v>
      </c>
      <c r="C40" s="12">
        <v>1.5</v>
      </c>
      <c r="D40" s="12">
        <v>1.5</v>
      </c>
      <c r="E40" s="12">
        <v>0.25</v>
      </c>
      <c r="F40" s="12">
        <v>8</v>
      </c>
      <c r="G40" s="12">
        <v>2.75</v>
      </c>
      <c r="H40" s="12">
        <v>7.75</v>
      </c>
      <c r="I40" s="12">
        <v>7</v>
      </c>
      <c r="J40" s="12">
        <v>16.25</v>
      </c>
      <c r="K40" s="12">
        <v>2</v>
      </c>
      <c r="L40" s="12">
        <v>4.25</v>
      </c>
      <c r="M40" s="12">
        <v>38.75</v>
      </c>
      <c r="N40" s="12">
        <v>3.75</v>
      </c>
      <c r="O40" s="12">
        <v>3</v>
      </c>
      <c r="P40" s="12">
        <v>0.75</v>
      </c>
      <c r="Q40" s="12">
        <v>2.5</v>
      </c>
      <c r="R40" s="12">
        <v>1.5</v>
      </c>
      <c r="S40" s="12">
        <v>3.75</v>
      </c>
      <c r="T40" s="12">
        <v>21.5</v>
      </c>
      <c r="U40" s="12">
        <v>6.5</v>
      </c>
      <c r="V40" s="12">
        <v>16.5</v>
      </c>
      <c r="W40" s="12">
        <v>5.5</v>
      </c>
      <c r="X40" s="12">
        <v>3.25</v>
      </c>
      <c r="Y40" s="12">
        <v>8</v>
      </c>
      <c r="Z40" s="12">
        <v>2.75</v>
      </c>
      <c r="AA40" s="12">
        <v>103.5</v>
      </c>
      <c r="AB40" s="12">
        <v>56.5</v>
      </c>
      <c r="AC40" s="12">
        <v>86.5</v>
      </c>
      <c r="AD40" s="12">
        <v>32.5</v>
      </c>
      <c r="AE40" s="12">
        <v>9</v>
      </c>
      <c r="AF40" s="12">
        <v>4.5</v>
      </c>
      <c r="AG40" s="12">
        <v>4.75</v>
      </c>
      <c r="AH40" s="12">
        <v>12.5</v>
      </c>
      <c r="AI40" s="12">
        <v>9</v>
      </c>
      <c r="AJ40" s="12">
        <v>3.25</v>
      </c>
      <c r="AK40" s="12">
        <v>2</v>
      </c>
      <c r="AL40" s="12">
        <v>0.25</v>
      </c>
      <c r="AM40" s="12">
        <v>3</v>
      </c>
      <c r="AN40" s="12">
        <v>27</v>
      </c>
      <c r="AO40" s="12">
        <v>1.75</v>
      </c>
      <c r="AP40" s="12">
        <v>3.5</v>
      </c>
      <c r="AQ40" s="12">
        <v>33</v>
      </c>
      <c r="AR40" s="12">
        <v>3.25</v>
      </c>
      <c r="AS40" s="12">
        <v>0.75</v>
      </c>
      <c r="AT40" s="13">
        <v>567</v>
      </c>
      <c r="AU40" s="14"/>
      <c r="AX40" s="15"/>
    </row>
    <row r="41" spans="1:50">
      <c r="A41" s="1" t="s">
        <v>36</v>
      </c>
      <c r="B41" s="12">
        <v>25.25</v>
      </c>
      <c r="C41" s="12">
        <v>28</v>
      </c>
      <c r="D41" s="12">
        <v>8.5</v>
      </c>
      <c r="E41" s="12">
        <v>9.5</v>
      </c>
      <c r="F41" s="12">
        <v>28.75</v>
      </c>
      <c r="G41" s="12">
        <v>12.75</v>
      </c>
      <c r="H41" s="12">
        <v>84.25</v>
      </c>
      <c r="I41" s="12">
        <v>41</v>
      </c>
      <c r="J41" s="12">
        <v>62.25</v>
      </c>
      <c r="K41" s="12">
        <v>9</v>
      </c>
      <c r="L41" s="12">
        <v>45.75</v>
      </c>
      <c r="M41" s="12">
        <v>124</v>
      </c>
      <c r="N41" s="12">
        <v>17.25</v>
      </c>
      <c r="O41" s="12">
        <v>24</v>
      </c>
      <c r="P41" s="12">
        <v>25</v>
      </c>
      <c r="Q41" s="12">
        <v>13.25</v>
      </c>
      <c r="R41" s="12">
        <v>10.25</v>
      </c>
      <c r="S41" s="12">
        <v>28.25</v>
      </c>
      <c r="T41" s="12">
        <v>176</v>
      </c>
      <c r="U41" s="12">
        <v>56.75</v>
      </c>
      <c r="V41" s="12">
        <v>89</v>
      </c>
      <c r="W41" s="12">
        <v>22.75</v>
      </c>
      <c r="X41" s="12">
        <v>10.25</v>
      </c>
      <c r="Y41" s="12">
        <v>24.25</v>
      </c>
      <c r="Z41" s="12">
        <v>17.25</v>
      </c>
      <c r="AA41" s="12">
        <v>216.25</v>
      </c>
      <c r="AB41" s="12">
        <v>95.25</v>
      </c>
      <c r="AC41" s="12">
        <v>287.25</v>
      </c>
      <c r="AD41" s="12">
        <v>101.75</v>
      </c>
      <c r="AE41" s="12">
        <v>38</v>
      </c>
      <c r="AF41" s="12">
        <v>48</v>
      </c>
      <c r="AG41" s="12">
        <v>30</v>
      </c>
      <c r="AH41" s="12">
        <v>33.75</v>
      </c>
      <c r="AI41" s="12">
        <v>30.75</v>
      </c>
      <c r="AJ41" s="12">
        <v>16.5</v>
      </c>
      <c r="AK41" s="12">
        <v>5.5</v>
      </c>
      <c r="AL41" s="12">
        <v>6.5</v>
      </c>
      <c r="AM41" s="12">
        <v>27</v>
      </c>
      <c r="AN41" s="12">
        <v>13</v>
      </c>
      <c r="AO41" s="12">
        <v>13.25</v>
      </c>
      <c r="AP41" s="12">
        <v>14.75</v>
      </c>
      <c r="AQ41" s="12">
        <v>74.25</v>
      </c>
      <c r="AR41" s="12">
        <v>16</v>
      </c>
      <c r="AS41" s="12">
        <v>4.25</v>
      </c>
      <c r="AT41" s="13">
        <v>2065.25</v>
      </c>
      <c r="AU41" s="14"/>
      <c r="AX41" s="15"/>
    </row>
    <row r="42" spans="1:50">
      <c r="A42" s="1" t="s">
        <v>53</v>
      </c>
      <c r="B42" s="12">
        <v>7.25</v>
      </c>
      <c r="C42" s="12">
        <v>10.75</v>
      </c>
      <c r="D42" s="12">
        <v>2.75</v>
      </c>
      <c r="E42" s="12">
        <v>3</v>
      </c>
      <c r="F42" s="12">
        <v>9.5</v>
      </c>
      <c r="G42" s="12">
        <v>3.5</v>
      </c>
      <c r="H42" s="12">
        <v>4.75</v>
      </c>
      <c r="I42" s="12">
        <v>3.75</v>
      </c>
      <c r="J42" s="12">
        <v>9.75</v>
      </c>
      <c r="K42" s="12">
        <v>4.75</v>
      </c>
      <c r="L42" s="12">
        <v>7.25</v>
      </c>
      <c r="M42" s="12">
        <v>9.5</v>
      </c>
      <c r="N42" s="12">
        <v>4.5</v>
      </c>
      <c r="O42" s="12">
        <v>3</v>
      </c>
      <c r="P42" s="12">
        <v>2.25</v>
      </c>
      <c r="Q42" s="12">
        <v>1.75</v>
      </c>
      <c r="R42" s="12">
        <v>2.25</v>
      </c>
      <c r="S42" s="12">
        <v>4</v>
      </c>
      <c r="T42" s="12">
        <v>8.25</v>
      </c>
      <c r="U42" s="12">
        <v>6</v>
      </c>
      <c r="V42" s="12">
        <v>6.75</v>
      </c>
      <c r="W42" s="12">
        <v>1.25</v>
      </c>
      <c r="X42" s="12">
        <v>2.25</v>
      </c>
      <c r="Y42" s="12">
        <v>1.75</v>
      </c>
      <c r="Z42" s="12">
        <v>4.75</v>
      </c>
      <c r="AA42" s="12">
        <v>105.5</v>
      </c>
      <c r="AB42" s="12">
        <v>55.75</v>
      </c>
      <c r="AC42" s="12">
        <v>258.5</v>
      </c>
      <c r="AD42" s="12">
        <v>83.5</v>
      </c>
      <c r="AE42" s="12">
        <v>41.25</v>
      </c>
      <c r="AF42" s="12">
        <v>41.25</v>
      </c>
      <c r="AG42" s="12">
        <v>15.25</v>
      </c>
      <c r="AH42" s="12">
        <v>36</v>
      </c>
      <c r="AI42" s="12">
        <v>28</v>
      </c>
      <c r="AJ42" s="12">
        <v>9</v>
      </c>
      <c r="AK42" s="12">
        <v>2.5</v>
      </c>
      <c r="AL42" s="12">
        <v>7</v>
      </c>
      <c r="AM42" s="12">
        <v>2.5</v>
      </c>
      <c r="AN42" s="12">
        <v>17</v>
      </c>
      <c r="AO42" s="12">
        <v>6</v>
      </c>
      <c r="AP42" s="12">
        <v>30.25</v>
      </c>
      <c r="AQ42" s="12">
        <v>41.25</v>
      </c>
      <c r="AR42" s="12">
        <v>15</v>
      </c>
      <c r="AS42" s="12">
        <v>2.5</v>
      </c>
      <c r="AT42" s="13">
        <v>923.25</v>
      </c>
      <c r="AU42" s="14"/>
      <c r="AX42" s="15"/>
    </row>
    <row r="43" spans="1:50">
      <c r="A43" s="1" t="s">
        <v>54</v>
      </c>
      <c r="B43" s="12">
        <v>9</v>
      </c>
      <c r="C43" s="12">
        <v>12.25</v>
      </c>
      <c r="D43" s="12">
        <v>5</v>
      </c>
      <c r="E43" s="12">
        <v>3.75</v>
      </c>
      <c r="F43" s="12">
        <v>13.5</v>
      </c>
      <c r="G43" s="12">
        <v>3.25</v>
      </c>
      <c r="H43" s="12">
        <v>7.25</v>
      </c>
      <c r="I43" s="12">
        <v>9.5</v>
      </c>
      <c r="J43" s="12">
        <v>15.5</v>
      </c>
      <c r="K43" s="12">
        <v>7.5</v>
      </c>
      <c r="L43" s="12">
        <v>12</v>
      </c>
      <c r="M43" s="12">
        <v>15.25</v>
      </c>
      <c r="N43" s="12">
        <v>5.75</v>
      </c>
      <c r="O43" s="12">
        <v>10.5</v>
      </c>
      <c r="P43" s="12">
        <v>5</v>
      </c>
      <c r="Q43" s="12">
        <v>1.25</v>
      </c>
      <c r="R43" s="12">
        <v>6.25</v>
      </c>
      <c r="S43" s="12">
        <v>6.5</v>
      </c>
      <c r="T43" s="12">
        <v>12.25</v>
      </c>
      <c r="U43" s="12">
        <v>7.5</v>
      </c>
      <c r="V43" s="12">
        <v>6.25</v>
      </c>
      <c r="W43" s="12">
        <v>1.75</v>
      </c>
      <c r="X43" s="12">
        <v>2.25</v>
      </c>
      <c r="Y43" s="12">
        <v>4.75</v>
      </c>
      <c r="Z43" s="12">
        <v>10.25</v>
      </c>
      <c r="AA43" s="12">
        <v>116</v>
      </c>
      <c r="AB43" s="12">
        <v>60</v>
      </c>
      <c r="AC43" s="12">
        <v>275.25</v>
      </c>
      <c r="AD43" s="12">
        <v>137</v>
      </c>
      <c r="AE43" s="12">
        <v>74.25</v>
      </c>
      <c r="AF43" s="12">
        <v>107.75</v>
      </c>
      <c r="AG43" s="12">
        <v>53.75</v>
      </c>
      <c r="AH43" s="12">
        <v>122</v>
      </c>
      <c r="AI43" s="12">
        <v>99.25</v>
      </c>
      <c r="AJ43" s="12">
        <v>42</v>
      </c>
      <c r="AK43" s="12">
        <v>2.25</v>
      </c>
      <c r="AL43" s="12">
        <v>7</v>
      </c>
      <c r="AM43" s="12">
        <v>2.75</v>
      </c>
      <c r="AN43" s="12">
        <v>17</v>
      </c>
      <c r="AO43" s="12">
        <v>29.75</v>
      </c>
      <c r="AP43" s="12">
        <v>7.5</v>
      </c>
      <c r="AQ43" s="12">
        <v>52.75</v>
      </c>
      <c r="AR43" s="12">
        <v>30.75</v>
      </c>
      <c r="AS43" s="12">
        <v>1.75</v>
      </c>
      <c r="AT43" s="13">
        <v>1432.75</v>
      </c>
      <c r="AU43" s="14"/>
      <c r="AX43" s="15"/>
    </row>
    <row r="44" spans="1:50">
      <c r="A44" s="1" t="s">
        <v>55</v>
      </c>
      <c r="B44" s="12">
        <v>19</v>
      </c>
      <c r="C44" s="12">
        <v>45.75</v>
      </c>
      <c r="D44" s="12">
        <v>39</v>
      </c>
      <c r="E44" s="12">
        <v>56.5</v>
      </c>
      <c r="F44" s="12">
        <v>194</v>
      </c>
      <c r="G44" s="12">
        <v>33.5</v>
      </c>
      <c r="H44" s="12">
        <v>77.25</v>
      </c>
      <c r="I44" s="12">
        <v>43.5</v>
      </c>
      <c r="J44" s="12">
        <v>78</v>
      </c>
      <c r="K44" s="12">
        <v>21</v>
      </c>
      <c r="L44" s="12">
        <v>26.75</v>
      </c>
      <c r="M44" s="12">
        <v>51.75</v>
      </c>
      <c r="N44" s="12">
        <v>18.5</v>
      </c>
      <c r="O44" s="12">
        <v>11</v>
      </c>
      <c r="P44" s="12">
        <v>7.75</v>
      </c>
      <c r="Q44" s="12">
        <v>5</v>
      </c>
      <c r="R44" s="12">
        <v>11.25</v>
      </c>
      <c r="S44" s="12">
        <v>28.25</v>
      </c>
      <c r="T44" s="12">
        <v>47</v>
      </c>
      <c r="U44" s="12">
        <v>82.75</v>
      </c>
      <c r="V44" s="12">
        <v>104</v>
      </c>
      <c r="W44" s="12">
        <v>63.25</v>
      </c>
      <c r="X44" s="12">
        <v>49</v>
      </c>
      <c r="Y44" s="12">
        <v>99</v>
      </c>
      <c r="Z44" s="12">
        <v>48</v>
      </c>
      <c r="AA44" s="12">
        <v>454.75</v>
      </c>
      <c r="AB44" s="12">
        <v>385.5</v>
      </c>
      <c r="AC44" s="12">
        <v>1547.5</v>
      </c>
      <c r="AD44" s="12">
        <v>508</v>
      </c>
      <c r="AE44" s="12">
        <v>207.75</v>
      </c>
      <c r="AF44" s="12">
        <v>168.75</v>
      </c>
      <c r="AG44" s="12">
        <v>66</v>
      </c>
      <c r="AH44" s="12">
        <v>70.25</v>
      </c>
      <c r="AI44" s="12">
        <v>106</v>
      </c>
      <c r="AJ44" s="12">
        <v>65.5</v>
      </c>
      <c r="AK44" s="12">
        <v>10.75</v>
      </c>
      <c r="AL44" s="12">
        <v>65.25</v>
      </c>
      <c r="AM44" s="12">
        <v>25.75</v>
      </c>
      <c r="AN44" s="12">
        <v>50.75</v>
      </c>
      <c r="AO44" s="12">
        <v>20.25</v>
      </c>
      <c r="AP44" s="12">
        <v>36.25</v>
      </c>
      <c r="AQ44" s="12">
        <v>68.75</v>
      </c>
      <c r="AR44" s="12">
        <v>204.5</v>
      </c>
      <c r="AS44" s="12">
        <v>20.75</v>
      </c>
      <c r="AT44" s="13">
        <v>5343.75</v>
      </c>
      <c r="AU44" s="14"/>
      <c r="AX44" s="15"/>
    </row>
    <row r="45" spans="1:50">
      <c r="A45" s="1" t="s">
        <v>56</v>
      </c>
      <c r="B45" s="12">
        <v>10.75</v>
      </c>
      <c r="C45" s="12">
        <v>16.75</v>
      </c>
      <c r="D45" s="12">
        <v>14</v>
      </c>
      <c r="E45" s="12">
        <v>24</v>
      </c>
      <c r="F45" s="12">
        <v>104</v>
      </c>
      <c r="G45" s="12">
        <v>16.5</v>
      </c>
      <c r="H45" s="12">
        <v>26.5</v>
      </c>
      <c r="I45" s="12">
        <v>23</v>
      </c>
      <c r="J45" s="12">
        <v>35.75</v>
      </c>
      <c r="K45" s="12">
        <v>14.25</v>
      </c>
      <c r="L45" s="12">
        <v>15.25</v>
      </c>
      <c r="M45" s="12">
        <v>27.75</v>
      </c>
      <c r="N45" s="12">
        <v>10.5</v>
      </c>
      <c r="O45" s="12">
        <v>5</v>
      </c>
      <c r="P45" s="12">
        <v>6.5</v>
      </c>
      <c r="Q45" s="12">
        <v>2.5</v>
      </c>
      <c r="R45" s="12">
        <v>2.75</v>
      </c>
      <c r="S45" s="12">
        <v>4.25</v>
      </c>
      <c r="T45" s="12">
        <v>13</v>
      </c>
      <c r="U45" s="12">
        <v>15.75</v>
      </c>
      <c r="V45" s="12">
        <v>16</v>
      </c>
      <c r="W45" s="12">
        <v>9</v>
      </c>
      <c r="X45" s="12">
        <v>6.25</v>
      </c>
      <c r="Y45" s="12">
        <v>23.75</v>
      </c>
      <c r="Z45" s="12">
        <v>16.5</v>
      </c>
      <c r="AA45" s="12">
        <v>299.5</v>
      </c>
      <c r="AB45" s="12">
        <v>135.5</v>
      </c>
      <c r="AC45" s="12">
        <v>562.75</v>
      </c>
      <c r="AD45" s="12">
        <v>269.75</v>
      </c>
      <c r="AE45" s="12">
        <v>153</v>
      </c>
      <c r="AF45" s="12">
        <v>118.5</v>
      </c>
      <c r="AG45" s="12">
        <v>58</v>
      </c>
      <c r="AH45" s="12">
        <v>89.25</v>
      </c>
      <c r="AI45" s="12">
        <v>111.75</v>
      </c>
      <c r="AJ45" s="12">
        <v>37.25</v>
      </c>
      <c r="AK45" s="12">
        <v>4.5</v>
      </c>
      <c r="AL45" s="12">
        <v>15</v>
      </c>
      <c r="AM45" s="12">
        <v>4.25</v>
      </c>
      <c r="AN45" s="12">
        <v>19.75</v>
      </c>
      <c r="AO45" s="12">
        <v>20.75</v>
      </c>
      <c r="AP45" s="12">
        <v>33</v>
      </c>
      <c r="AQ45" s="12">
        <v>421</v>
      </c>
      <c r="AR45" s="12">
        <v>21</v>
      </c>
      <c r="AS45" s="12">
        <v>3</v>
      </c>
      <c r="AT45" s="13">
        <v>2837.75</v>
      </c>
      <c r="AU45" s="14"/>
      <c r="AX45" s="15"/>
    </row>
    <row r="46" spans="1:50">
      <c r="A46" s="1" t="s">
        <v>62</v>
      </c>
      <c r="B46" s="12">
        <v>2</v>
      </c>
      <c r="C46" s="12">
        <v>6</v>
      </c>
      <c r="D46" s="12">
        <v>7</v>
      </c>
      <c r="E46" s="12">
        <v>4.25</v>
      </c>
      <c r="F46" s="12">
        <v>18.25</v>
      </c>
      <c r="G46" s="12">
        <v>4.25</v>
      </c>
      <c r="H46" s="12">
        <v>8.75</v>
      </c>
      <c r="I46" s="12">
        <v>6</v>
      </c>
      <c r="J46" s="12">
        <v>11</v>
      </c>
      <c r="K46" s="12">
        <v>28</v>
      </c>
      <c r="L46" s="12">
        <v>40.25</v>
      </c>
      <c r="M46" s="12">
        <v>153</v>
      </c>
      <c r="N46" s="12">
        <v>27.5</v>
      </c>
      <c r="O46" s="12">
        <v>89</v>
      </c>
      <c r="P46" s="12">
        <v>18.5</v>
      </c>
      <c r="Q46" s="12">
        <v>14</v>
      </c>
      <c r="R46" s="12">
        <v>16.5</v>
      </c>
      <c r="S46" s="12">
        <v>19.25</v>
      </c>
      <c r="T46" s="12">
        <v>3</v>
      </c>
      <c r="U46" s="12">
        <v>3.25</v>
      </c>
      <c r="V46" s="12">
        <v>2.5</v>
      </c>
      <c r="W46" s="12">
        <v>0.25</v>
      </c>
      <c r="X46" s="12">
        <v>0.25</v>
      </c>
      <c r="Y46" s="12">
        <v>1.5</v>
      </c>
      <c r="Z46" s="12">
        <v>6.5</v>
      </c>
      <c r="AA46" s="12">
        <v>208.5</v>
      </c>
      <c r="AB46" s="12">
        <v>81.5</v>
      </c>
      <c r="AC46" s="12">
        <v>175.25</v>
      </c>
      <c r="AD46" s="12">
        <v>80.25</v>
      </c>
      <c r="AE46" s="12">
        <v>23.5</v>
      </c>
      <c r="AF46" s="12">
        <v>14.5</v>
      </c>
      <c r="AG46" s="12">
        <v>9.75</v>
      </c>
      <c r="AH46" s="12">
        <v>14</v>
      </c>
      <c r="AI46" s="12">
        <v>10.25</v>
      </c>
      <c r="AJ46" s="12">
        <v>2.75</v>
      </c>
      <c r="AK46" s="12">
        <v>72.25</v>
      </c>
      <c r="AL46" s="12">
        <v>15.5</v>
      </c>
      <c r="AM46" s="12">
        <v>1</v>
      </c>
      <c r="AN46" s="12">
        <v>2.5</v>
      </c>
      <c r="AO46" s="12">
        <v>1.75</v>
      </c>
      <c r="AP46" s="12">
        <v>1.5</v>
      </c>
      <c r="AQ46" s="12">
        <v>48.5</v>
      </c>
      <c r="AR46" s="12">
        <v>4.5</v>
      </c>
      <c r="AS46" s="12">
        <v>15.25</v>
      </c>
      <c r="AT46" s="13">
        <v>1273.75</v>
      </c>
      <c r="AU46" s="14"/>
      <c r="AX46" s="15"/>
    </row>
    <row r="47" spans="1:50">
      <c r="A47" s="11" t="s">
        <v>49</v>
      </c>
      <c r="B47" s="14">
        <v>1632.25</v>
      </c>
      <c r="C47" s="14">
        <v>2595</v>
      </c>
      <c r="D47" s="14">
        <v>1785.25</v>
      </c>
      <c r="E47" s="14">
        <v>2049</v>
      </c>
      <c r="F47" s="14">
        <v>5777</v>
      </c>
      <c r="G47" s="14">
        <v>2465</v>
      </c>
      <c r="H47" s="14">
        <v>3492.5</v>
      </c>
      <c r="I47" s="14">
        <v>2787</v>
      </c>
      <c r="J47" s="14">
        <v>3928.5</v>
      </c>
      <c r="K47" s="14">
        <v>2631.75</v>
      </c>
      <c r="L47" s="14">
        <v>3627.5</v>
      </c>
      <c r="M47" s="14">
        <v>5659.75</v>
      </c>
      <c r="N47" s="14">
        <v>1941</v>
      </c>
      <c r="O47" s="14">
        <v>2404.75</v>
      </c>
      <c r="P47" s="14">
        <v>1555</v>
      </c>
      <c r="Q47" s="14">
        <v>963.75</v>
      </c>
      <c r="R47" s="14">
        <v>1267.5</v>
      </c>
      <c r="S47" s="14">
        <v>2620.25</v>
      </c>
      <c r="T47" s="14">
        <v>1888.75</v>
      </c>
      <c r="U47" s="14">
        <v>1710</v>
      </c>
      <c r="V47" s="14">
        <v>2342.25</v>
      </c>
      <c r="W47" s="14">
        <v>1237.75</v>
      </c>
      <c r="X47" s="14">
        <v>946</v>
      </c>
      <c r="Y47" s="14">
        <v>2447</v>
      </c>
      <c r="Z47" s="14">
        <v>2968</v>
      </c>
      <c r="AA47" s="14">
        <v>11404.5</v>
      </c>
      <c r="AB47" s="14">
        <v>6238.25</v>
      </c>
      <c r="AC47" s="14">
        <v>20360</v>
      </c>
      <c r="AD47" s="14">
        <v>8846.75</v>
      </c>
      <c r="AE47" s="14">
        <v>6126.75</v>
      </c>
      <c r="AF47" s="14">
        <v>5777.5</v>
      </c>
      <c r="AG47" s="14">
        <v>2993</v>
      </c>
      <c r="AH47" s="14">
        <v>5035.25</v>
      </c>
      <c r="AI47" s="14">
        <v>3155</v>
      </c>
      <c r="AJ47" s="14">
        <v>1285.75</v>
      </c>
      <c r="AK47" s="14">
        <v>1068.75</v>
      </c>
      <c r="AL47" s="14">
        <v>2949.5</v>
      </c>
      <c r="AM47" s="14">
        <v>586.75</v>
      </c>
      <c r="AN47" s="14">
        <v>1970.5</v>
      </c>
      <c r="AO47" s="14">
        <v>858.75</v>
      </c>
      <c r="AP47" s="14">
        <v>1349.5</v>
      </c>
      <c r="AQ47" s="14">
        <v>7215</v>
      </c>
      <c r="AR47" s="14">
        <v>2521.25</v>
      </c>
      <c r="AS47" s="14">
        <v>1171.25</v>
      </c>
      <c r="AT47" s="14">
        <v>153636.5</v>
      </c>
      <c r="AU47" s="14"/>
      <c r="AX47" s="15"/>
    </row>
    <row r="48" spans="1:50">
      <c r="AT48" s="14"/>
      <c r="AX48" s="15"/>
    </row>
    <row r="49" spans="50:50">
      <c r="AX49" s="15"/>
    </row>
    <row r="50" spans="50:50">
      <c r="AX50" s="15"/>
    </row>
    <row r="51" spans="50:50">
      <c r="AX51" s="15"/>
    </row>
    <row r="52" spans="50:50">
      <c r="AX52" s="15"/>
    </row>
    <row r="53" spans="50:50">
      <c r="AX53" s="15"/>
    </row>
    <row r="54" spans="50:50">
      <c r="AX54" s="15"/>
    </row>
    <row r="55" spans="50:50">
      <c r="AX55" s="15"/>
    </row>
    <row r="56" spans="50:50">
      <c r="AX56" s="15"/>
    </row>
    <row r="57" spans="50:50">
      <c r="AX57" s="15"/>
    </row>
    <row r="58" spans="50:50">
      <c r="AX58" s="15"/>
    </row>
    <row r="59" spans="50:50">
      <c r="AX59" s="15"/>
    </row>
    <row r="60" spans="50:50">
      <c r="AX60" s="15"/>
    </row>
    <row r="61" spans="50:50">
      <c r="AX61" s="15"/>
    </row>
    <row r="62" spans="50:50">
      <c r="AX62" s="15"/>
    </row>
    <row r="63" spans="50:50">
      <c r="AX63" s="15"/>
    </row>
    <row r="64" spans="50:50">
      <c r="AX64" s="15"/>
    </row>
  </sheetData>
  <phoneticPr fontId="0" type="noConversion"/>
  <pageMargins left="0.75" right="0.75" top="1" bottom="1" header="0.5" footer="0.5"/>
  <pageSetup scale="72" fitToWidth="2" orientation="landscape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>
      <selection activeCell="B37" sqref="B37"/>
    </sheetView>
  </sheetViews>
  <sheetFormatPr baseColWidth="10" defaultColWidth="8.83203125" defaultRowHeight="12" x14ac:dyDescent="0"/>
  <cols>
    <col min="1" max="10" width="8.1640625" customWidth="1" collapsed="1"/>
  </cols>
  <sheetData>
    <row r="1" spans="1:10">
      <c r="A1" s="2" t="s">
        <v>63</v>
      </c>
      <c r="D1" s="10"/>
      <c r="G1" s="20">
        <f>'Weekday OD'!G1</f>
        <v>41487</v>
      </c>
    </row>
    <row r="3" spans="1:10">
      <c r="A3" t="s">
        <v>50</v>
      </c>
    </row>
    <row r="4" spans="1:10">
      <c r="B4" s="1" t="s">
        <v>25</v>
      </c>
      <c r="C4" s="1" t="s">
        <v>26</v>
      </c>
      <c r="D4" s="1" t="s">
        <v>27</v>
      </c>
      <c r="E4" s="1" t="s">
        <v>28</v>
      </c>
      <c r="F4" s="1">
        <v>16</v>
      </c>
      <c r="G4" s="1">
        <v>24</v>
      </c>
      <c r="H4" s="1" t="s">
        <v>29</v>
      </c>
      <c r="I4" s="1" t="s">
        <v>30</v>
      </c>
      <c r="J4" s="3" t="s">
        <v>37</v>
      </c>
    </row>
    <row r="5" spans="1:10">
      <c r="A5" s="1" t="s">
        <v>25</v>
      </c>
      <c r="B5" s="4">
        <v>40.454545454545453</v>
      </c>
      <c r="C5" s="4">
        <v>21.227272727272727</v>
      </c>
      <c r="D5" s="4">
        <v>76.818181818181813</v>
      </c>
      <c r="E5" s="4">
        <v>101.77272727272727</v>
      </c>
      <c r="F5" s="4">
        <v>359.22727272727275</v>
      </c>
      <c r="G5" s="4">
        <v>690.72727272727275</v>
      </c>
      <c r="H5" s="4">
        <v>620.63636363636363</v>
      </c>
      <c r="I5" s="4">
        <v>870.5</v>
      </c>
      <c r="J5" s="5">
        <v>2781.3636363636365</v>
      </c>
    </row>
    <row r="6" spans="1:10">
      <c r="A6" s="1" t="s">
        <v>26</v>
      </c>
      <c r="B6" s="4">
        <v>25</v>
      </c>
      <c r="C6" s="4">
        <v>35.727272727272727</v>
      </c>
      <c r="D6" s="4">
        <v>42.727272727272727</v>
      </c>
      <c r="E6" s="4">
        <v>83.86363636363636</v>
      </c>
      <c r="F6" s="4">
        <v>460.27272727272725</v>
      </c>
      <c r="G6" s="4">
        <v>848.90909090909088</v>
      </c>
      <c r="H6" s="4">
        <v>827.72727272727275</v>
      </c>
      <c r="I6" s="4">
        <v>1538.8636363636363</v>
      </c>
      <c r="J6" s="5">
        <v>3863.090909090909</v>
      </c>
    </row>
    <row r="7" spans="1:10">
      <c r="A7" s="1" t="s">
        <v>27</v>
      </c>
      <c r="B7" s="4">
        <v>118.54545454545455</v>
      </c>
      <c r="C7" s="4">
        <v>73.36363636363636</v>
      </c>
      <c r="D7" s="4">
        <v>36.81818181818182</v>
      </c>
      <c r="E7" s="4">
        <v>55.272727272727273</v>
      </c>
      <c r="F7" s="4">
        <v>366</v>
      </c>
      <c r="G7" s="4">
        <v>597.22727272727275</v>
      </c>
      <c r="H7" s="4">
        <v>442.90909090909093</v>
      </c>
      <c r="I7" s="4">
        <v>1116.9545454545455</v>
      </c>
      <c r="J7" s="5">
        <v>2807.090909090909</v>
      </c>
    </row>
    <row r="8" spans="1:10">
      <c r="A8" s="1" t="s">
        <v>28</v>
      </c>
      <c r="B8" s="4">
        <v>82.681818181818187</v>
      </c>
      <c r="C8" s="4">
        <v>72.318181818181813</v>
      </c>
      <c r="D8" s="4">
        <v>59.18181818181818</v>
      </c>
      <c r="E8" s="4">
        <v>20.454545454545453</v>
      </c>
      <c r="F8" s="4">
        <v>188.5</v>
      </c>
      <c r="G8" s="4">
        <v>342.09090909090907</v>
      </c>
      <c r="H8" s="4">
        <v>308.22727272727275</v>
      </c>
      <c r="I8" s="4">
        <v>702.77272727272725</v>
      </c>
      <c r="J8" s="5">
        <v>1776.2272727272727</v>
      </c>
    </row>
    <row r="9" spans="1:10">
      <c r="A9" s="1">
        <v>16</v>
      </c>
      <c r="B9" s="4">
        <v>332.31818181818181</v>
      </c>
      <c r="C9" s="4">
        <v>351.54545454545456</v>
      </c>
      <c r="D9" s="4">
        <v>444.95454545454544</v>
      </c>
      <c r="E9" s="4">
        <v>199.90909090909091</v>
      </c>
      <c r="F9" s="4">
        <v>13.045454545454545</v>
      </c>
      <c r="G9" s="4">
        <v>90.590909090909093</v>
      </c>
      <c r="H9" s="4">
        <v>128.40909090909091</v>
      </c>
      <c r="I9" s="4">
        <v>304.45454545454544</v>
      </c>
      <c r="J9" s="5">
        <v>1865.2272727272727</v>
      </c>
    </row>
    <row r="10" spans="1:10">
      <c r="A10" s="1">
        <v>24</v>
      </c>
      <c r="B10" s="4">
        <v>539</v>
      </c>
      <c r="C10" s="4">
        <v>629.86363636363637</v>
      </c>
      <c r="D10" s="4">
        <v>689.09090909090912</v>
      </c>
      <c r="E10" s="4">
        <v>336.54545454545456</v>
      </c>
      <c r="F10" s="4">
        <v>103.86363636363636</v>
      </c>
      <c r="G10" s="4">
        <v>14.590909090909092</v>
      </c>
      <c r="H10" s="4">
        <v>96.36363636363636</v>
      </c>
      <c r="I10" s="4">
        <v>263.22727272727275</v>
      </c>
      <c r="J10" s="5">
        <v>2672.545454545455</v>
      </c>
    </row>
    <row r="11" spans="1:10">
      <c r="A11" s="1" t="s">
        <v>29</v>
      </c>
      <c r="B11" s="4">
        <v>539.27272727272725</v>
      </c>
      <c r="C11" s="4">
        <v>603.27272727272725</v>
      </c>
      <c r="D11" s="4">
        <v>570.18181818181813</v>
      </c>
      <c r="E11" s="4">
        <v>282.22727272727275</v>
      </c>
      <c r="F11" s="4">
        <v>133</v>
      </c>
      <c r="G11" s="4">
        <v>104.31818181818181</v>
      </c>
      <c r="H11" s="4">
        <v>12.727272727272727</v>
      </c>
      <c r="I11" s="4">
        <v>62.409090909090907</v>
      </c>
      <c r="J11" s="5">
        <v>2307.4090909090905</v>
      </c>
    </row>
    <row r="12" spans="1:10">
      <c r="A12" s="1" t="s">
        <v>30</v>
      </c>
      <c r="B12" s="4">
        <v>758</v>
      </c>
      <c r="C12" s="4">
        <v>940.81818181818187</v>
      </c>
      <c r="D12" s="4">
        <v>1557.3181818181818</v>
      </c>
      <c r="E12" s="4">
        <v>637.31818181818187</v>
      </c>
      <c r="F12" s="4">
        <v>289</v>
      </c>
      <c r="G12" s="4">
        <v>278.40909090909093</v>
      </c>
      <c r="H12" s="4">
        <v>62.772727272727273</v>
      </c>
      <c r="I12" s="4">
        <v>35.954545454545453</v>
      </c>
      <c r="J12" s="5">
        <v>4559.590909090909</v>
      </c>
    </row>
    <row r="13" spans="1:10" s="3" customFormat="1">
      <c r="A13" s="3" t="s">
        <v>49</v>
      </c>
      <c r="B13" s="5">
        <v>2435.272727272727</v>
      </c>
      <c r="C13" s="5">
        <v>2728.1363636363635</v>
      </c>
      <c r="D13" s="5">
        <v>3477.090909090909</v>
      </c>
      <c r="E13" s="5">
        <v>1717.3636363636365</v>
      </c>
      <c r="F13" s="5">
        <v>1912.9090909090908</v>
      </c>
      <c r="G13" s="5">
        <v>2966.863636363636</v>
      </c>
      <c r="H13" s="5">
        <v>2499.7727272727275</v>
      </c>
      <c r="I13" s="5">
        <v>4895.1363636363631</v>
      </c>
      <c r="J13" s="5">
        <v>22633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51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25</v>
      </c>
      <c r="C16" s="6" t="s">
        <v>26</v>
      </c>
      <c r="D16" s="6" t="s">
        <v>27</v>
      </c>
      <c r="E16" s="6" t="s">
        <v>28</v>
      </c>
      <c r="F16" s="6">
        <v>16</v>
      </c>
      <c r="G16" s="6">
        <v>24</v>
      </c>
      <c r="H16" s="6" t="s">
        <v>29</v>
      </c>
      <c r="I16" s="6" t="s">
        <v>30</v>
      </c>
      <c r="J16" s="3" t="s">
        <v>37</v>
      </c>
    </row>
    <row r="17" spans="1:10">
      <c r="A17" s="1" t="s">
        <v>25</v>
      </c>
      <c r="B17" s="4">
        <v>15.4</v>
      </c>
      <c r="C17" s="4">
        <v>6.4</v>
      </c>
      <c r="D17" s="4">
        <v>30.6</v>
      </c>
      <c r="E17" s="4">
        <v>24.2</v>
      </c>
      <c r="F17" s="4">
        <v>125</v>
      </c>
      <c r="G17" s="4">
        <v>169.6</v>
      </c>
      <c r="H17" s="4">
        <v>114</v>
      </c>
      <c r="I17" s="4">
        <v>255.8</v>
      </c>
      <c r="J17" s="5">
        <v>741</v>
      </c>
    </row>
    <row r="18" spans="1:10">
      <c r="A18" s="1" t="s">
        <v>26</v>
      </c>
      <c r="B18" s="4">
        <v>8.6</v>
      </c>
      <c r="C18" s="4">
        <v>13.4</v>
      </c>
      <c r="D18" s="4">
        <v>10.6</v>
      </c>
      <c r="E18" s="4">
        <v>13</v>
      </c>
      <c r="F18" s="4">
        <v>154.19999999999999</v>
      </c>
      <c r="G18" s="4">
        <v>192</v>
      </c>
      <c r="H18" s="4">
        <v>184</v>
      </c>
      <c r="I18" s="4">
        <v>647.4</v>
      </c>
      <c r="J18" s="5">
        <v>1223.1999999999998</v>
      </c>
    </row>
    <row r="19" spans="1:10">
      <c r="A19" s="1" t="s">
        <v>27</v>
      </c>
      <c r="B19" s="4">
        <v>38.6</v>
      </c>
      <c r="C19" s="4">
        <v>13.2</v>
      </c>
      <c r="D19" s="4">
        <v>42</v>
      </c>
      <c r="E19" s="4">
        <v>24.8</v>
      </c>
      <c r="F19" s="4">
        <v>312.39999999999998</v>
      </c>
      <c r="G19" s="4">
        <v>449</v>
      </c>
      <c r="H19" s="4">
        <v>360</v>
      </c>
      <c r="I19" s="4">
        <v>943.2</v>
      </c>
      <c r="J19" s="5">
        <v>2183.1999999999998</v>
      </c>
    </row>
    <row r="20" spans="1:10">
      <c r="A20" s="1" t="s">
        <v>28</v>
      </c>
      <c r="B20" s="4">
        <v>15.2</v>
      </c>
      <c r="C20" s="4">
        <v>8.8000000000000007</v>
      </c>
      <c r="D20" s="4">
        <v>21</v>
      </c>
      <c r="E20" s="4">
        <v>18.8</v>
      </c>
      <c r="F20" s="4">
        <v>130.19999999999999</v>
      </c>
      <c r="G20" s="4">
        <v>196</v>
      </c>
      <c r="H20" s="4">
        <v>102.2</v>
      </c>
      <c r="I20" s="4">
        <v>238</v>
      </c>
      <c r="J20" s="5">
        <v>730.2</v>
      </c>
    </row>
    <row r="21" spans="1:10">
      <c r="A21" s="1">
        <v>16</v>
      </c>
      <c r="B21" s="4">
        <v>104.4</v>
      </c>
      <c r="C21" s="4">
        <v>82.2</v>
      </c>
      <c r="D21" s="4">
        <v>329.2</v>
      </c>
      <c r="E21" s="4">
        <v>130.6</v>
      </c>
      <c r="F21" s="4">
        <v>15.4</v>
      </c>
      <c r="G21" s="4">
        <v>85.2</v>
      </c>
      <c r="H21" s="4">
        <v>101.4</v>
      </c>
      <c r="I21" s="4">
        <v>206.2</v>
      </c>
      <c r="J21" s="5">
        <v>1054.5999999999999</v>
      </c>
    </row>
    <row r="22" spans="1:10">
      <c r="A22" s="1">
        <v>24</v>
      </c>
      <c r="B22" s="4">
        <v>146.19999999999999</v>
      </c>
      <c r="C22" s="4">
        <v>125</v>
      </c>
      <c r="D22" s="4">
        <v>495.4</v>
      </c>
      <c r="E22" s="4">
        <v>201.4</v>
      </c>
      <c r="F22" s="4">
        <v>85</v>
      </c>
      <c r="G22" s="4">
        <v>20.399999999999999</v>
      </c>
      <c r="H22" s="4">
        <v>80.2</v>
      </c>
      <c r="I22" s="4">
        <v>194</v>
      </c>
      <c r="J22" s="5">
        <v>1347.6000000000001</v>
      </c>
    </row>
    <row r="23" spans="1:10">
      <c r="A23" s="1" t="s">
        <v>29</v>
      </c>
      <c r="B23" s="4">
        <v>99</v>
      </c>
      <c r="C23" s="4">
        <v>109.4</v>
      </c>
      <c r="D23" s="4">
        <v>417</v>
      </c>
      <c r="E23" s="4">
        <v>106</v>
      </c>
      <c r="F23" s="4">
        <v>81</v>
      </c>
      <c r="G23" s="4">
        <v>79.599999999999994</v>
      </c>
      <c r="H23" s="4">
        <v>9</v>
      </c>
      <c r="I23" s="4">
        <v>31.8</v>
      </c>
      <c r="J23" s="5">
        <v>932.8</v>
      </c>
    </row>
    <row r="24" spans="1:10">
      <c r="A24" s="1" t="s">
        <v>30</v>
      </c>
      <c r="B24" s="4">
        <v>208.4</v>
      </c>
      <c r="C24" s="4">
        <v>259.2</v>
      </c>
      <c r="D24" s="4">
        <v>1208</v>
      </c>
      <c r="E24" s="4">
        <v>195.4</v>
      </c>
      <c r="F24" s="4">
        <v>173.4</v>
      </c>
      <c r="G24" s="4">
        <v>167.6</v>
      </c>
      <c r="H24" s="4">
        <v>29</v>
      </c>
      <c r="I24" s="4">
        <v>22.8</v>
      </c>
      <c r="J24" s="5">
        <v>2263.8000000000002</v>
      </c>
    </row>
    <row r="25" spans="1:10" s="3" customFormat="1">
      <c r="A25" s="3" t="s">
        <v>49</v>
      </c>
      <c r="B25" s="5">
        <v>635.79999999999995</v>
      </c>
      <c r="C25" s="5">
        <v>617.59999999999991</v>
      </c>
      <c r="D25" s="5">
        <v>2553.8000000000002</v>
      </c>
      <c r="E25" s="5">
        <v>714.19999999999993</v>
      </c>
      <c r="F25" s="5">
        <v>1076.5999999999999</v>
      </c>
      <c r="G25" s="5">
        <v>1359.3999999999999</v>
      </c>
      <c r="H25" s="5">
        <v>979.80000000000007</v>
      </c>
      <c r="I25" s="5">
        <v>2539.2000000000003</v>
      </c>
      <c r="J25" s="5">
        <v>10477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52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25</v>
      </c>
      <c r="C28" s="6" t="s">
        <v>26</v>
      </c>
      <c r="D28" s="6" t="s">
        <v>27</v>
      </c>
      <c r="E28" s="6" t="s">
        <v>28</v>
      </c>
      <c r="F28" s="6">
        <v>16</v>
      </c>
      <c r="G28" s="6">
        <v>24</v>
      </c>
      <c r="H28" s="6" t="s">
        <v>29</v>
      </c>
      <c r="I28" s="6" t="s">
        <v>30</v>
      </c>
      <c r="J28" s="3" t="s">
        <v>37</v>
      </c>
    </row>
    <row r="29" spans="1:10">
      <c r="A29" s="1" t="s">
        <v>25</v>
      </c>
      <c r="B29" s="4">
        <v>20</v>
      </c>
      <c r="C29" s="4">
        <v>4.75</v>
      </c>
      <c r="D29" s="4">
        <v>20.75</v>
      </c>
      <c r="E29" s="4">
        <v>14.5</v>
      </c>
      <c r="F29" s="4">
        <v>67.25</v>
      </c>
      <c r="G29" s="4">
        <v>99.75</v>
      </c>
      <c r="H29" s="4">
        <v>69.75</v>
      </c>
      <c r="I29" s="4">
        <v>182.5</v>
      </c>
      <c r="J29" s="5">
        <v>479.25</v>
      </c>
    </row>
    <row r="30" spans="1:10">
      <c r="A30" s="1" t="s">
        <v>26</v>
      </c>
      <c r="B30" s="4">
        <v>3.25</v>
      </c>
      <c r="C30" s="4">
        <v>15</v>
      </c>
      <c r="D30" s="4">
        <v>7</v>
      </c>
      <c r="E30" s="4">
        <v>11</v>
      </c>
      <c r="F30" s="4">
        <v>89</v>
      </c>
      <c r="G30" s="4">
        <v>114</v>
      </c>
      <c r="H30" s="4">
        <v>119</v>
      </c>
      <c r="I30" s="4">
        <v>432.25</v>
      </c>
      <c r="J30" s="5">
        <v>790.5</v>
      </c>
    </row>
    <row r="31" spans="1:10">
      <c r="A31" s="1" t="s">
        <v>27</v>
      </c>
      <c r="B31" s="4">
        <v>21.75</v>
      </c>
      <c r="C31" s="4">
        <v>7.5</v>
      </c>
      <c r="D31" s="4">
        <v>40.5</v>
      </c>
      <c r="E31" s="4">
        <v>18.25</v>
      </c>
      <c r="F31" s="4">
        <v>205.75</v>
      </c>
      <c r="G31" s="4">
        <v>335.75</v>
      </c>
      <c r="H31" s="4">
        <v>230.25</v>
      </c>
      <c r="I31" s="4">
        <v>657.25</v>
      </c>
      <c r="J31" s="5">
        <v>1517</v>
      </c>
    </row>
    <row r="32" spans="1:10">
      <c r="A32" s="1" t="s">
        <v>28</v>
      </c>
      <c r="B32" s="4">
        <v>15.5</v>
      </c>
      <c r="C32" s="4">
        <v>6.25</v>
      </c>
      <c r="D32" s="4">
        <v>20</v>
      </c>
      <c r="E32" s="4">
        <v>24.25</v>
      </c>
      <c r="F32" s="4">
        <v>97.75</v>
      </c>
      <c r="G32" s="4">
        <v>137</v>
      </c>
      <c r="H32" s="4">
        <v>94.75</v>
      </c>
      <c r="I32" s="4">
        <v>224</v>
      </c>
      <c r="J32" s="5">
        <v>619.5</v>
      </c>
    </row>
    <row r="33" spans="1:10">
      <c r="A33" s="1">
        <v>16</v>
      </c>
      <c r="B33" s="4">
        <v>75.5</v>
      </c>
      <c r="C33" s="4">
        <v>52.25</v>
      </c>
      <c r="D33" s="4">
        <v>241.25</v>
      </c>
      <c r="E33" s="4">
        <v>109.25</v>
      </c>
      <c r="F33" s="4">
        <v>18.25</v>
      </c>
      <c r="G33" s="4">
        <v>59.5</v>
      </c>
      <c r="H33" s="4">
        <v>58.75</v>
      </c>
      <c r="I33" s="4">
        <v>150.25</v>
      </c>
      <c r="J33" s="5">
        <v>765</v>
      </c>
    </row>
    <row r="34" spans="1:10">
      <c r="A34" s="1">
        <v>24</v>
      </c>
      <c r="B34" s="4">
        <v>114.75</v>
      </c>
      <c r="C34" s="4">
        <v>82</v>
      </c>
      <c r="D34" s="4">
        <v>379.75</v>
      </c>
      <c r="E34" s="4">
        <v>138.75</v>
      </c>
      <c r="F34" s="4">
        <v>51.75</v>
      </c>
      <c r="G34" s="4">
        <v>22</v>
      </c>
      <c r="H34" s="4">
        <v>60</v>
      </c>
      <c r="I34" s="4">
        <v>126.75</v>
      </c>
      <c r="J34" s="5">
        <v>975.75</v>
      </c>
    </row>
    <row r="35" spans="1:10">
      <c r="A35" s="1" t="s">
        <v>29</v>
      </c>
      <c r="B35" s="4">
        <v>77.25</v>
      </c>
      <c r="C35" s="4">
        <v>74.25</v>
      </c>
      <c r="D35" s="4">
        <v>326.25</v>
      </c>
      <c r="E35" s="4">
        <v>87</v>
      </c>
      <c r="F35" s="4">
        <v>61.75</v>
      </c>
      <c r="G35" s="4">
        <v>54.25</v>
      </c>
      <c r="H35" s="4">
        <v>12.75</v>
      </c>
      <c r="I35" s="4">
        <v>22.75</v>
      </c>
      <c r="J35" s="5">
        <v>716.25</v>
      </c>
    </row>
    <row r="36" spans="1:10">
      <c r="A36" s="1" t="s">
        <v>30</v>
      </c>
      <c r="B36" s="4">
        <v>182</v>
      </c>
      <c r="C36" s="4">
        <v>198.25</v>
      </c>
      <c r="D36" s="4">
        <v>994</v>
      </c>
      <c r="E36" s="4">
        <v>200.75</v>
      </c>
      <c r="F36" s="4">
        <v>124.5</v>
      </c>
      <c r="G36" s="4">
        <v>120</v>
      </c>
      <c r="H36" s="4">
        <v>21.25</v>
      </c>
      <c r="I36" s="4">
        <v>23.75</v>
      </c>
      <c r="J36" s="5">
        <v>1864.5</v>
      </c>
    </row>
    <row r="37" spans="1:10" s="3" customFormat="1">
      <c r="A37" s="3" t="s">
        <v>49</v>
      </c>
      <c r="B37" s="5">
        <v>510</v>
      </c>
      <c r="C37" s="5">
        <v>440.25</v>
      </c>
      <c r="D37" s="5">
        <v>2029.5</v>
      </c>
      <c r="E37" s="5">
        <v>603.75</v>
      </c>
      <c r="F37" s="5">
        <v>716</v>
      </c>
      <c r="G37" s="5">
        <v>942.25</v>
      </c>
      <c r="H37" s="5">
        <v>666.5</v>
      </c>
      <c r="I37" s="5">
        <v>1819.5</v>
      </c>
      <c r="J37" s="5">
        <v>7728</v>
      </c>
    </row>
  </sheetData>
  <phoneticPr fontId="0" type="noConversion"/>
  <pageMargins left="0.75" right="0.75" top="1" bottom="1" header="0.5" footer="0.5"/>
  <pageSetup orientation="portrait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Weekday OD</vt:lpstr>
      <vt:lpstr>Saturday OD</vt:lpstr>
      <vt:lpstr>Sunday OD</vt:lpstr>
      <vt:lpstr>FP Adult_Clipper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2014-05-06T23:54:11Z</dcterms:modified>
</cp:coreProperties>
</file>