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4526"/>
  <workbookPr autoCompressPictures="0"/>
  <bookViews>
    <workbookView xWindow="0" yWindow="0" windowWidth="51200" windowHeight="28280"/>
  </bookViews>
  <sheets>
    <sheet name="Weekday OD" sheetId="1" r:id="rId1"/>
    <sheet name="Saturday OD" sheetId="2" r:id="rId2"/>
    <sheet name="Sunday OD" sheetId="3" r:id="rId3"/>
    <sheet name="FP Adult_Clipper OD" sheetId="4" r:id="rId4"/>
  </sheets>
  <definedNames>
    <definedName name="_xlnm.Print_Area" localSheetId="1">'Saturday OD'!$A$1:$AT$47</definedName>
    <definedName name="_xlnm.Print_Area" localSheetId="2">'Sunday OD'!$A$1:$AT$47</definedName>
    <definedName name="_xlnm.Print_Titles" localSheetId="1">'Saturday OD'!$A:$A</definedName>
    <definedName name="_xlnm.Print_Titles" localSheetId="2">'Sunday OD'!$A:$A</definedName>
    <definedName name="_xlnm.Print_Titles" localSheetId="0">'Weekday OD'!$A:$A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X5" i="2" l="1"/>
  <c r="AX4" i="2"/>
  <c r="AX3" i="2"/>
  <c r="AX5" i="3"/>
  <c r="AX4" i="3"/>
  <c r="AX3" i="3"/>
  <c r="AW5" i="1"/>
  <c r="AW4" i="1"/>
  <c r="AW3" i="1"/>
  <c r="G1" i="4"/>
  <c r="AX12" i="2"/>
  <c r="AX22" i="2"/>
  <c r="AX13" i="2"/>
  <c r="AY12" i="2"/>
  <c r="AX23" i="2"/>
  <c r="AY13" i="2"/>
  <c r="AY23" i="2"/>
  <c r="AX14" i="2"/>
  <c r="AX15" i="2"/>
  <c r="AX16" i="2"/>
  <c r="AX17" i="2"/>
  <c r="AX18" i="2"/>
  <c r="AX19" i="2"/>
  <c r="AZ12" i="2"/>
  <c r="AX24" i="2"/>
  <c r="AY14" i="2"/>
  <c r="AZ13" i="2"/>
  <c r="AY24" i="2"/>
  <c r="AZ14" i="2"/>
  <c r="AZ24" i="2"/>
  <c r="BA12" i="2"/>
  <c r="AX25" i="2"/>
  <c r="AY15" i="2"/>
  <c r="BA13" i="2"/>
  <c r="AY25" i="2"/>
  <c r="AZ15" i="2"/>
  <c r="BA15" i="2"/>
  <c r="BB15" i="2"/>
  <c r="BC15" i="2"/>
  <c r="BD15" i="2"/>
  <c r="BE15" i="2"/>
  <c r="BA14" i="2"/>
  <c r="AZ25" i="2"/>
  <c r="BA25" i="2"/>
  <c r="BB12" i="2"/>
  <c r="AX26" i="2"/>
  <c r="AY16" i="2"/>
  <c r="AY17" i="2"/>
  <c r="AY18" i="2"/>
  <c r="AY19" i="2"/>
  <c r="BB13" i="2"/>
  <c r="AY26" i="2"/>
  <c r="AZ16" i="2"/>
  <c r="BB14" i="2"/>
  <c r="AZ26" i="2"/>
  <c r="BA16" i="2"/>
  <c r="BA26" i="2"/>
  <c r="BB16" i="2"/>
  <c r="BB26" i="2"/>
  <c r="BC12" i="2"/>
  <c r="AX27" i="2"/>
  <c r="BC13" i="2"/>
  <c r="AY27" i="2"/>
  <c r="AZ17" i="2"/>
  <c r="BC14" i="2"/>
  <c r="AZ27" i="2"/>
  <c r="BA17" i="2"/>
  <c r="BA27" i="2"/>
  <c r="BB17" i="2"/>
  <c r="BC16" i="2"/>
  <c r="BB27" i="2"/>
  <c r="BC17" i="2"/>
  <c r="BC27" i="2"/>
  <c r="BD12" i="2"/>
  <c r="AX28" i="2"/>
  <c r="BD13" i="2"/>
  <c r="AY28" i="2"/>
  <c r="AZ18" i="2"/>
  <c r="AZ19" i="2"/>
  <c r="BD14" i="2"/>
  <c r="AZ28" i="2"/>
  <c r="BA18" i="2"/>
  <c r="BA28" i="2"/>
  <c r="BB18" i="2"/>
  <c r="BD16" i="2"/>
  <c r="BB28" i="2"/>
  <c r="BC18" i="2"/>
  <c r="BD17" i="2"/>
  <c r="BC28" i="2"/>
  <c r="BD18" i="2"/>
  <c r="BD28" i="2"/>
  <c r="BA19" i="2"/>
  <c r="BE17" i="2"/>
  <c r="BE14" i="2"/>
  <c r="BE13" i="2"/>
  <c r="BE12" i="2"/>
  <c r="G1" i="2"/>
  <c r="AX12" i="3"/>
  <c r="AX22" i="3"/>
  <c r="AX13" i="3"/>
  <c r="AY12" i="3"/>
  <c r="AX23" i="3"/>
  <c r="AY13" i="3"/>
  <c r="AY23" i="3"/>
  <c r="AX14" i="3"/>
  <c r="AZ12" i="3"/>
  <c r="AX24" i="3"/>
  <c r="AY14" i="3"/>
  <c r="AY15" i="3"/>
  <c r="AY16" i="3"/>
  <c r="AY17" i="3"/>
  <c r="AY18" i="3"/>
  <c r="AY19" i="3"/>
  <c r="AZ13" i="3"/>
  <c r="AY24" i="3"/>
  <c r="AZ14" i="3"/>
  <c r="AZ24" i="3"/>
  <c r="AX15" i="3"/>
  <c r="BA12" i="3"/>
  <c r="AX25" i="3"/>
  <c r="BA13" i="3"/>
  <c r="AY25" i="3"/>
  <c r="AZ15" i="3"/>
  <c r="BA14" i="3"/>
  <c r="AZ25" i="3"/>
  <c r="BA15" i="3"/>
  <c r="BA25" i="3"/>
  <c r="AX16" i="3"/>
  <c r="BB12" i="3"/>
  <c r="AX26" i="3"/>
  <c r="BB13" i="3"/>
  <c r="AY26" i="3"/>
  <c r="AZ16" i="3"/>
  <c r="BB14" i="3"/>
  <c r="AZ26" i="3"/>
  <c r="BA16" i="3"/>
  <c r="BB15" i="3"/>
  <c r="BA26" i="3"/>
  <c r="BB16" i="3"/>
  <c r="BB26" i="3"/>
  <c r="AX17" i="3"/>
  <c r="BC12" i="3"/>
  <c r="AX27" i="3"/>
  <c r="BC13" i="3"/>
  <c r="AY27" i="3"/>
  <c r="AZ17" i="3"/>
  <c r="BA17" i="3"/>
  <c r="BB17" i="3"/>
  <c r="BC17" i="3"/>
  <c r="BD17" i="3"/>
  <c r="BE17" i="3"/>
  <c r="BC14" i="3"/>
  <c r="AZ27" i="3"/>
  <c r="BC15" i="3"/>
  <c r="BA27" i="3"/>
  <c r="BB18" i="3"/>
  <c r="BB19" i="3"/>
  <c r="BC16" i="3"/>
  <c r="BB27" i="3"/>
  <c r="BC27" i="3"/>
  <c r="AX18" i="3"/>
  <c r="BD12" i="3"/>
  <c r="AX28" i="3"/>
  <c r="AZ18" i="3"/>
  <c r="BA18" i="3"/>
  <c r="BC18" i="3"/>
  <c r="BD18" i="3"/>
  <c r="BE18" i="3"/>
  <c r="BD13" i="3"/>
  <c r="AY28" i="3"/>
  <c r="BD14" i="3"/>
  <c r="AZ28" i="3"/>
  <c r="BD15" i="3"/>
  <c r="BA28" i="3"/>
  <c r="BD16" i="3"/>
  <c r="BB28" i="3"/>
  <c r="BC28" i="3"/>
  <c r="BD28" i="3"/>
  <c r="AX19" i="3"/>
  <c r="AZ19" i="3"/>
  <c r="BD19" i="3"/>
  <c r="BE16" i="3"/>
  <c r="BE12" i="3"/>
  <c r="BA4" i="3"/>
  <c r="G1" i="3"/>
  <c r="AW12" i="1"/>
  <c r="AW22" i="1"/>
  <c r="AW13" i="1"/>
  <c r="AX12" i="1"/>
  <c r="AW23" i="1"/>
  <c r="AX13" i="1"/>
  <c r="AX23" i="1"/>
  <c r="AW14" i="1"/>
  <c r="AY12" i="1"/>
  <c r="AW24" i="1"/>
  <c r="AX14" i="1"/>
  <c r="AY13" i="1"/>
  <c r="AX24" i="1"/>
  <c r="AY14" i="1"/>
  <c r="AY24" i="1"/>
  <c r="AW15" i="1"/>
  <c r="AZ12" i="1"/>
  <c r="AW25" i="1"/>
  <c r="AX15" i="1"/>
  <c r="AZ13" i="1"/>
  <c r="AX25" i="1"/>
  <c r="AY15" i="1"/>
  <c r="AZ14" i="1"/>
  <c r="AY25" i="1"/>
  <c r="AZ15" i="1"/>
  <c r="AZ25" i="1"/>
  <c r="AW16" i="1"/>
  <c r="BA12" i="1"/>
  <c r="AW26" i="1"/>
  <c r="AX16" i="1"/>
  <c r="BA13" i="1"/>
  <c r="AX26" i="1"/>
  <c r="AY16" i="1"/>
  <c r="BA14" i="1"/>
  <c r="AY26" i="1"/>
  <c r="AZ16" i="1"/>
  <c r="BA16" i="1"/>
  <c r="BB16" i="1"/>
  <c r="BC16" i="1"/>
  <c r="BD16" i="1"/>
  <c r="BA15" i="1"/>
  <c r="AZ26" i="1"/>
  <c r="BA26" i="1"/>
  <c r="AW17" i="1"/>
  <c r="BB12" i="1"/>
  <c r="AW27" i="1"/>
  <c r="AX17" i="1"/>
  <c r="BB13" i="1"/>
  <c r="AX27" i="1"/>
  <c r="AY17" i="1"/>
  <c r="BB14" i="1"/>
  <c r="AY27" i="1"/>
  <c r="AZ17" i="1"/>
  <c r="BB15" i="1"/>
  <c r="AZ27" i="1"/>
  <c r="BA17" i="1"/>
  <c r="BA27" i="1"/>
  <c r="BB17" i="1"/>
  <c r="BB27" i="1"/>
  <c r="AW18" i="1"/>
  <c r="AW19" i="1"/>
  <c r="AX18" i="1"/>
  <c r="AX19" i="1"/>
  <c r="AY18" i="1"/>
  <c r="AY19" i="1"/>
  <c r="AZ18" i="1"/>
  <c r="AZ19" i="1"/>
  <c r="BA18" i="1"/>
  <c r="BA19" i="1"/>
  <c r="BB18" i="1"/>
  <c r="BB19" i="1"/>
  <c r="BC12" i="1"/>
  <c r="BC13" i="1"/>
  <c r="BC14" i="1"/>
  <c r="BC15" i="1"/>
  <c r="BC17" i="1"/>
  <c r="BC18" i="1"/>
  <c r="BC19" i="1"/>
  <c r="BD19" i="1"/>
  <c r="AX28" i="1"/>
  <c r="AY28" i="1"/>
  <c r="AZ28" i="1"/>
  <c r="BA28" i="1"/>
  <c r="BB28" i="1"/>
  <c r="BC28" i="1"/>
  <c r="BD15" i="1"/>
  <c r="BD13" i="1"/>
  <c r="AZ3" i="1"/>
  <c r="AZ4" i="1"/>
  <c r="BD12" i="1"/>
  <c r="BD14" i="1"/>
  <c r="BD18" i="1"/>
  <c r="BA3" i="3"/>
  <c r="BE13" i="3"/>
  <c r="BE15" i="3"/>
  <c r="BC19" i="3"/>
  <c r="BA19" i="3"/>
  <c r="BA4" i="2"/>
  <c r="BE16" i="2"/>
  <c r="BE18" i="2"/>
  <c r="BD19" i="2"/>
  <c r="BA4" i="1"/>
  <c r="BA3" i="1"/>
  <c r="BE19" i="3"/>
  <c r="BE28" i="3"/>
  <c r="BE28" i="2"/>
  <c r="BD17" i="1"/>
  <c r="AW28" i="1"/>
  <c r="BD28" i="1"/>
  <c r="BE14" i="3"/>
  <c r="BA3" i="2"/>
  <c r="BC19" i="2"/>
  <c r="BB19" i="2"/>
  <c r="BE19" i="2"/>
  <c r="BB4" i="2"/>
  <c r="BB3" i="2"/>
  <c r="BB4" i="3"/>
  <c r="BB3" i="3"/>
</calcChain>
</file>

<file path=xl/sharedStrings.xml><?xml version="1.0" encoding="utf-8"?>
<sst xmlns="http://schemas.openxmlformats.org/spreadsheetml/2006/main" count="404" uniqueCount="64">
  <si>
    <t>Exit stations</t>
  </si>
  <si>
    <t>Entry stations-&gt;</t>
  </si>
  <si>
    <t>RM</t>
  </si>
  <si>
    <t>EN</t>
  </si>
  <si>
    <t>EP</t>
  </si>
  <si>
    <t>NB</t>
  </si>
  <si>
    <t>BK</t>
  </si>
  <si>
    <t>AS</t>
  </si>
  <si>
    <t>MA</t>
  </si>
  <si>
    <t>LM</t>
  </si>
  <si>
    <t>FV</t>
  </si>
  <si>
    <t>CL</t>
  </si>
  <si>
    <t>SL</t>
  </si>
  <si>
    <t>BF</t>
  </si>
  <si>
    <t>HY</t>
  </si>
  <si>
    <t>SH</t>
  </si>
  <si>
    <t>UC</t>
  </si>
  <si>
    <t>FM</t>
  </si>
  <si>
    <t>CN</t>
  </si>
  <si>
    <t>PH</t>
  </si>
  <si>
    <t>WC</t>
  </si>
  <si>
    <t>LF</t>
  </si>
  <si>
    <t>OR</t>
  </si>
  <si>
    <t>RR</t>
  </si>
  <si>
    <t>OW</t>
  </si>
  <si>
    <t>EM</t>
  </si>
  <si>
    <t>MT</t>
  </si>
  <si>
    <t>PL</t>
  </si>
  <si>
    <t>CC</t>
  </si>
  <si>
    <t>GP</t>
  </si>
  <si>
    <t>BP</t>
  </si>
  <si>
    <t>DC</t>
  </si>
  <si>
    <t>CM</t>
  </si>
  <si>
    <t>CV</t>
  </si>
  <si>
    <t>ED</t>
  </si>
  <si>
    <t>NC</t>
  </si>
  <si>
    <t>WP</t>
  </si>
  <si>
    <t>Exits</t>
  </si>
  <si>
    <t>Eastbay</t>
  </si>
  <si>
    <t>SF CBD</t>
  </si>
  <si>
    <t>Westbay</t>
  </si>
  <si>
    <t>non-CBD</t>
  </si>
  <si>
    <t>Transbay</t>
  </si>
  <si>
    <t>Dtwn SF</t>
  </si>
  <si>
    <t>OAK</t>
  </si>
  <si>
    <t>CM line</t>
  </si>
  <si>
    <t>RM line</t>
  </si>
  <si>
    <t>WP line</t>
  </si>
  <si>
    <t>FT/ED line</t>
  </si>
  <si>
    <t>Entries</t>
  </si>
  <si>
    <t>Weekday</t>
  </si>
  <si>
    <t>Saturday</t>
  </si>
  <si>
    <t>Sunday</t>
  </si>
  <si>
    <t>SS</t>
  </si>
  <si>
    <t>SB</t>
  </si>
  <si>
    <t>SO</t>
  </si>
  <si>
    <t>MB</t>
  </si>
  <si>
    <t>SFO Ext.</t>
  </si>
  <si>
    <t>SFIA</t>
  </si>
  <si>
    <t>WEEKDAY</t>
  </si>
  <si>
    <t>SATURDAY</t>
  </si>
  <si>
    <t>SUNDAY</t>
  </si>
  <si>
    <t>WD</t>
  </si>
  <si>
    <t>Muni Fast Pass Adult/Clipper 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</si>
</sst>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.00_-;\-* #,##0.00_-;_-* &quot;-&quot;??_-;_-@_-"/>
    <numFmt numFmtId="165" formatCode="_-* #,##0_-;\-* #,##0_-;_-* &quot;-&quot;??_-;_-@_-"/>
    <numFmt numFmtId="166" formatCode="0.0%"/>
    <numFmt numFmtId="167" formatCode="mmm\ yy"/>
  </numFmts>
  <fonts count="6" x14ac:knownFonts="1">
    <font>
      <sz val="10"/>
      <name val="Arial"/>
    </font>
    <font>
      <sz val="10"/>
      <name val="Arial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3" fillId="0" borderId="0" xfId="0" applyFont="1" applyFill="1" applyAlignment="1">
      <alignment horizontal="left"/>
    </xf>
    <xf numFmtId="0" fontId="2" fillId="0" borderId="0" xfId="0" applyFont="1"/>
    <xf numFmtId="0" fontId="3" fillId="0" borderId="0" xfId="0" applyFont="1"/>
    <xf numFmtId="3" fontId="0" fillId="0" borderId="0" xfId="0" applyNumberFormat="1"/>
    <xf numFmtId="3" fontId="3" fillId="0" borderId="0" xfId="0" applyNumberFormat="1" applyFont="1"/>
    <xf numFmtId="3" fontId="3" fillId="0" borderId="0" xfId="0" applyNumberFormat="1" applyFont="1" applyFill="1" applyAlignment="1">
      <alignment horizontal="left"/>
    </xf>
    <xf numFmtId="0" fontId="2" fillId="0" borderId="0" xfId="0" applyFont="1" applyFill="1" applyAlignment="1">
      <alignment wrapText="1"/>
    </xf>
    <xf numFmtId="0" fontId="4" fillId="0" borderId="0" xfId="0" applyFont="1" applyFill="1"/>
    <xf numFmtId="0" fontId="0" fillId="0" borderId="0" xfId="0" applyFill="1"/>
    <xf numFmtId="17" fontId="0" fillId="0" borderId="0" xfId="0" applyNumberFormat="1" applyFill="1"/>
    <xf numFmtId="0" fontId="3" fillId="0" borderId="0" xfId="0" applyFont="1" applyFill="1"/>
    <xf numFmtId="165" fontId="1" fillId="0" borderId="0" xfId="1" applyNumberFormat="1" applyFill="1"/>
    <xf numFmtId="165" fontId="3" fillId="0" borderId="0" xfId="1" applyNumberFormat="1" applyFont="1" applyFill="1"/>
    <xf numFmtId="165" fontId="3" fillId="0" borderId="0" xfId="0" applyNumberFormat="1" applyFont="1" applyFill="1"/>
    <xf numFmtId="165" fontId="0" fillId="0" borderId="0" xfId="0" applyNumberFormat="1" applyFill="1"/>
    <xf numFmtId="166" fontId="0" fillId="0" borderId="0" xfId="2" applyNumberFormat="1" applyFont="1" applyFill="1"/>
    <xf numFmtId="0" fontId="0" fillId="0" borderId="0" xfId="0" applyFill="1" applyAlignment="1">
      <alignment horizontal="left"/>
    </xf>
    <xf numFmtId="165" fontId="0" fillId="0" borderId="0" xfId="0" applyNumberFormat="1" applyFill="1" applyAlignment="1">
      <alignment horizontal="left"/>
    </xf>
    <xf numFmtId="167" fontId="0" fillId="0" borderId="0" xfId="0" applyNumberFormat="1" applyFill="1"/>
    <xf numFmtId="167" fontId="0" fillId="0" borderId="0" xfId="0" applyNumberFormat="1"/>
    <xf numFmtId="167" fontId="2" fillId="0" borderId="0" xfId="0" applyNumberFormat="1" applyFont="1" applyFill="1"/>
    <xf numFmtId="3" fontId="0" fillId="0" borderId="0" xfId="0" applyNumberFormat="1" applyFill="1"/>
    <xf numFmtId="3" fontId="3" fillId="0" borderId="0" xfId="0" applyNumberFormat="1" applyFont="1" applyFill="1"/>
    <xf numFmtId="165" fontId="5" fillId="0" borderId="0" xfId="1" applyNumberFormat="1" applyFon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BE63"/>
  <sheetViews>
    <sheetView tabSelected="1" workbookViewId="0">
      <pane xSplit="1" ySplit="2" topLeftCell="B3" activePane="bottomRight" state="frozen"/>
      <selection activeCell="AX3" sqref="AX3"/>
      <selection pane="topRight" activeCell="AX3" sqref="AX3"/>
      <selection pane="bottomLeft" activeCell="AX3" sqref="AX3"/>
      <selection pane="bottomRight" activeCell="AS1" sqref="AS1:AS1048576"/>
    </sheetView>
  </sheetViews>
  <sheetFormatPr baseColWidth="10" defaultColWidth="8.83203125" defaultRowHeight="12" x14ac:dyDescent="0"/>
  <cols>
    <col min="1" max="44" width="7.6640625" style="9" customWidth="1" collapsed="1"/>
    <col min="45" max="45" width="8.6640625" style="11" customWidth="1" collapsed="1"/>
    <col min="46" max="46" width="8.83203125" style="11" collapsed="1"/>
    <col min="47" max="48" width="8.83203125" style="9" collapsed="1"/>
    <col min="49" max="49" width="8.6640625" style="9" customWidth="1" collapsed="1"/>
    <col min="50" max="56" width="8.83203125" style="9" collapsed="1"/>
    <col min="57" max="57" width="8.83203125" style="9"/>
    <col min="58" max="16384" width="8.83203125" style="9" collapsed="1"/>
  </cols>
  <sheetData>
    <row r="1" spans="1:56" ht="26.25" customHeight="1">
      <c r="A1" s="7" t="s">
        <v>0</v>
      </c>
      <c r="B1" s="8" t="s">
        <v>1</v>
      </c>
      <c r="D1" s="9" t="s">
        <v>59</v>
      </c>
      <c r="G1" s="21">
        <v>41548</v>
      </c>
    </row>
    <row r="2" spans="1:56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53</v>
      </c>
      <c r="AP2" s="1" t="s">
        <v>54</v>
      </c>
      <c r="AQ2" s="1" t="s">
        <v>55</v>
      </c>
      <c r="AR2" s="1" t="s">
        <v>56</v>
      </c>
      <c r="AS2" s="11" t="s">
        <v>37</v>
      </c>
    </row>
    <row r="3" spans="1:56">
      <c r="A3" s="1" t="s">
        <v>2</v>
      </c>
      <c r="B3" s="12">
        <v>8.9090909090909083</v>
      </c>
      <c r="C3" s="12">
        <v>109.45454545454545</v>
      </c>
      <c r="D3" s="12">
        <v>93.181818181818187</v>
      </c>
      <c r="E3" s="12">
        <v>113.31818181818181</v>
      </c>
      <c r="F3" s="12">
        <v>431.86363636363637</v>
      </c>
      <c r="G3" s="12">
        <v>99.63636363636364</v>
      </c>
      <c r="H3" s="12">
        <v>143.95454545454547</v>
      </c>
      <c r="I3" s="12">
        <v>133.81818181818181</v>
      </c>
      <c r="J3" s="12">
        <v>170.77272727272728</v>
      </c>
      <c r="K3" s="12">
        <v>54.863636363636367</v>
      </c>
      <c r="L3" s="12">
        <v>99.954545454545453</v>
      </c>
      <c r="M3" s="12">
        <v>92.318181818181813</v>
      </c>
      <c r="N3" s="12">
        <v>43.5</v>
      </c>
      <c r="O3" s="12">
        <v>31.681818181818183</v>
      </c>
      <c r="P3" s="12">
        <v>46.909090909090907</v>
      </c>
      <c r="Q3" s="12">
        <v>18.454545454545453</v>
      </c>
      <c r="R3" s="12">
        <v>13.272727272727273</v>
      </c>
      <c r="S3" s="12">
        <v>36.454545454545453</v>
      </c>
      <c r="T3" s="12">
        <v>24.181818181818183</v>
      </c>
      <c r="U3" s="12">
        <v>13.681818181818182</v>
      </c>
      <c r="V3" s="12">
        <v>22.954545454545453</v>
      </c>
      <c r="W3" s="12">
        <v>13.772727272727273</v>
      </c>
      <c r="X3" s="12">
        <v>12.227272727272727</v>
      </c>
      <c r="Y3" s="12">
        <v>19.227272727272727</v>
      </c>
      <c r="Z3" s="12">
        <v>29</v>
      </c>
      <c r="AA3" s="12">
        <v>250.40909090909091</v>
      </c>
      <c r="AB3" s="12">
        <v>270.77272727272725</v>
      </c>
      <c r="AC3" s="12">
        <v>360.18181818181819</v>
      </c>
      <c r="AD3" s="12">
        <v>245.04545454545453</v>
      </c>
      <c r="AE3" s="12">
        <v>127.36363636363636</v>
      </c>
      <c r="AF3" s="12">
        <v>137</v>
      </c>
      <c r="AG3" s="12">
        <v>35.409090909090907</v>
      </c>
      <c r="AH3" s="12">
        <v>65.181818181818187</v>
      </c>
      <c r="AI3" s="12">
        <v>90.818181818181813</v>
      </c>
      <c r="AJ3" s="12">
        <v>13.363636363636363</v>
      </c>
      <c r="AK3" s="12">
        <v>4.9090909090909092</v>
      </c>
      <c r="AL3" s="12">
        <v>15.090909090909092</v>
      </c>
      <c r="AM3" s="12">
        <v>5.4090909090909092</v>
      </c>
      <c r="AN3" s="12">
        <v>36.68181818181818</v>
      </c>
      <c r="AO3" s="12">
        <v>9.5909090909090917</v>
      </c>
      <c r="AP3" s="12">
        <v>25.772727272727273</v>
      </c>
      <c r="AQ3" s="12">
        <v>29.636363636363637</v>
      </c>
      <c r="AR3" s="12">
        <v>25.181818181818183</v>
      </c>
      <c r="AS3" s="13">
        <v>3628.7727272727275</v>
      </c>
      <c r="AT3" s="14"/>
      <c r="AV3" s="9" t="s">
        <v>38</v>
      </c>
      <c r="AW3" s="24" t="e">
        <f>SUM(B3:Z27,AK3:AN27,B38:Z41,AK38:AN41,#REF!,#REF!,#REF!,#REF!,#REF!)</f>
        <v>#REF!</v>
      </c>
      <c r="AY3" s="9" t="s">
        <v>39</v>
      </c>
      <c r="AZ3" s="15">
        <f>SUM(AW12:AW18,AX12:BC12)</f>
        <v>224554.5</v>
      </c>
      <c r="BA3" s="16">
        <f>AZ3/BD$19</f>
        <v>0.63417318957266156</v>
      </c>
    </row>
    <row r="4" spans="1:56">
      <c r="A4" s="1" t="s">
        <v>3</v>
      </c>
      <c r="B4" s="12">
        <v>121.09090909090909</v>
      </c>
      <c r="C4" s="12">
        <v>17.136363636363637</v>
      </c>
      <c r="D4" s="12">
        <v>105.59090909090909</v>
      </c>
      <c r="E4" s="12">
        <v>124.68181818181819</v>
      </c>
      <c r="F4" s="12">
        <v>968.9545454545455</v>
      </c>
      <c r="G4" s="12">
        <v>146.13636363636363</v>
      </c>
      <c r="H4" s="12">
        <v>263.45454545454544</v>
      </c>
      <c r="I4" s="12">
        <v>455.90909090909093</v>
      </c>
      <c r="J4" s="12">
        <v>549.86363636363637</v>
      </c>
      <c r="K4" s="12">
        <v>131.27272727272728</v>
      </c>
      <c r="L4" s="12">
        <v>135.90909090909091</v>
      </c>
      <c r="M4" s="12">
        <v>182.13636363636363</v>
      </c>
      <c r="N4" s="12">
        <v>65.63636363636364</v>
      </c>
      <c r="O4" s="12">
        <v>54.454545454545453</v>
      </c>
      <c r="P4" s="12">
        <v>94.86363636363636</v>
      </c>
      <c r="Q4" s="12">
        <v>29.727272727272727</v>
      </c>
      <c r="R4" s="12">
        <v>35.136363636363633</v>
      </c>
      <c r="S4" s="12">
        <v>81.86363636363636</v>
      </c>
      <c r="T4" s="12">
        <v>39.18181818181818</v>
      </c>
      <c r="U4" s="12">
        <v>21.227272727272727</v>
      </c>
      <c r="V4" s="12">
        <v>41</v>
      </c>
      <c r="W4" s="12">
        <v>10.681818181818182</v>
      </c>
      <c r="X4" s="12">
        <v>11.318181818181818</v>
      </c>
      <c r="Y4" s="12">
        <v>36.590909090909093</v>
      </c>
      <c r="Z4" s="12">
        <v>43.090909090909093</v>
      </c>
      <c r="AA4" s="12">
        <v>752.13636363636363</v>
      </c>
      <c r="AB4" s="12">
        <v>899.18181818181813</v>
      </c>
      <c r="AC4" s="12">
        <v>836.27272727272725</v>
      </c>
      <c r="AD4" s="12">
        <v>664.18181818181813</v>
      </c>
      <c r="AE4" s="12">
        <v>184.36363636363637</v>
      </c>
      <c r="AF4" s="12">
        <v>172.54545454545453</v>
      </c>
      <c r="AG4" s="12">
        <v>62.727272727272727</v>
      </c>
      <c r="AH4" s="12">
        <v>115.27272727272727</v>
      </c>
      <c r="AI4" s="12">
        <v>199.54545454545453</v>
      </c>
      <c r="AJ4" s="12">
        <v>32.727272727272727</v>
      </c>
      <c r="AK4" s="12">
        <v>10.590909090909092</v>
      </c>
      <c r="AL4" s="12">
        <v>29.09090909090909</v>
      </c>
      <c r="AM4" s="12">
        <v>8.454545454545455</v>
      </c>
      <c r="AN4" s="12">
        <v>44.81818181818182</v>
      </c>
      <c r="AO4" s="12">
        <v>30.636363636363637</v>
      </c>
      <c r="AP4" s="12">
        <v>42.227272727272727</v>
      </c>
      <c r="AQ4" s="12">
        <v>76.090909090909093</v>
      </c>
      <c r="AR4" s="12">
        <v>47.954545454545453</v>
      </c>
      <c r="AS4" s="13">
        <v>7991.363636363636</v>
      </c>
      <c r="AT4" s="14"/>
      <c r="AV4" s="9" t="s">
        <v>40</v>
      </c>
      <c r="AW4" s="24">
        <f>SUM(AA28:AJ37, AA42:AJ45, AO28:AR37, AO42:AR45)</f>
        <v>96942.590909090897</v>
      </c>
      <c r="AY4" s="9" t="s">
        <v>41</v>
      </c>
      <c r="AZ4" s="15">
        <f>SUM(AX13:BB18)</f>
        <v>121561.90909090912</v>
      </c>
      <c r="BA4" s="16">
        <f>AZ4/BD$19</f>
        <v>0.34330776545882519</v>
      </c>
    </row>
    <row r="5" spans="1:56">
      <c r="A5" s="1" t="s">
        <v>4</v>
      </c>
      <c r="B5" s="12">
        <v>107.13636363636364</v>
      </c>
      <c r="C5" s="12">
        <v>93.5</v>
      </c>
      <c r="D5" s="12">
        <v>9</v>
      </c>
      <c r="E5" s="12">
        <v>64.63636363636364</v>
      </c>
      <c r="F5" s="12">
        <v>699.36363636363637</v>
      </c>
      <c r="G5" s="12">
        <v>76.13636363636364</v>
      </c>
      <c r="H5" s="12">
        <v>119.13636363636364</v>
      </c>
      <c r="I5" s="12">
        <v>239.86363636363637</v>
      </c>
      <c r="J5" s="12">
        <v>261.04545454545456</v>
      </c>
      <c r="K5" s="12">
        <v>82.272727272727266</v>
      </c>
      <c r="L5" s="12">
        <v>57.136363636363633</v>
      </c>
      <c r="M5" s="12">
        <v>85.5</v>
      </c>
      <c r="N5" s="12">
        <v>24.181818181818183</v>
      </c>
      <c r="O5" s="12">
        <v>18.818181818181817</v>
      </c>
      <c r="P5" s="12">
        <v>33.272727272727273</v>
      </c>
      <c r="Q5" s="12">
        <v>7.1363636363636367</v>
      </c>
      <c r="R5" s="12">
        <v>13.318181818181818</v>
      </c>
      <c r="S5" s="12">
        <v>39.954545454545453</v>
      </c>
      <c r="T5" s="12">
        <v>25.636363636363637</v>
      </c>
      <c r="U5" s="12">
        <v>13.863636363636363</v>
      </c>
      <c r="V5" s="12">
        <v>26.272727272727273</v>
      </c>
      <c r="W5" s="12">
        <v>8.8636363636363633</v>
      </c>
      <c r="X5" s="12">
        <v>10.954545454545455</v>
      </c>
      <c r="Y5" s="12">
        <v>37.863636363636367</v>
      </c>
      <c r="Z5" s="12">
        <v>13.681818181818182</v>
      </c>
      <c r="AA5" s="12">
        <v>454.13636363636363</v>
      </c>
      <c r="AB5" s="12">
        <v>557.72727272727275</v>
      </c>
      <c r="AC5" s="12">
        <v>351.13636363636363</v>
      </c>
      <c r="AD5" s="12">
        <v>344.36363636363637</v>
      </c>
      <c r="AE5" s="12">
        <v>92.181818181818187</v>
      </c>
      <c r="AF5" s="12">
        <v>54.090909090909093</v>
      </c>
      <c r="AG5" s="12">
        <v>23.045454545454547</v>
      </c>
      <c r="AH5" s="12">
        <v>39.454545454545453</v>
      </c>
      <c r="AI5" s="12">
        <v>63.954545454545453</v>
      </c>
      <c r="AJ5" s="12">
        <v>7.0454545454545459</v>
      </c>
      <c r="AK5" s="12">
        <v>4.3181818181818183</v>
      </c>
      <c r="AL5" s="12">
        <v>16.045454545454547</v>
      </c>
      <c r="AM5" s="12">
        <v>4.5454545454545459</v>
      </c>
      <c r="AN5" s="12">
        <v>13.545454545454545</v>
      </c>
      <c r="AO5" s="12">
        <v>9.7727272727272734</v>
      </c>
      <c r="AP5" s="12">
        <v>7.3636363636363633</v>
      </c>
      <c r="AQ5" s="12">
        <v>48.5</v>
      </c>
      <c r="AR5" s="12">
        <v>20.818181818181817</v>
      </c>
      <c r="AS5" s="13">
        <v>4290.4090909090928</v>
      </c>
      <c r="AT5" s="14"/>
      <c r="AV5" s="9" t="s">
        <v>42</v>
      </c>
      <c r="AW5" s="24" t="e">
        <f>SUM(AA3:AJ27,B28:Z37,AA38:AJ41,AK28:AN37, B42:Z45, AK42:AN45, AO3:AR27, AO38:AR41,#REF!,#REF!,#REF!,#REF!)</f>
        <v>#REF!</v>
      </c>
    </row>
    <row r="6" spans="1:56">
      <c r="A6" s="1" t="s">
        <v>5</v>
      </c>
      <c r="B6" s="12">
        <v>104.27272727272727</v>
      </c>
      <c r="C6" s="12">
        <v>106.77272727272727</v>
      </c>
      <c r="D6" s="12">
        <v>60.31818181818182</v>
      </c>
      <c r="E6" s="12">
        <v>12.636363636363637</v>
      </c>
      <c r="F6" s="12">
        <v>189.63636363636363</v>
      </c>
      <c r="G6" s="12">
        <v>63.18181818181818</v>
      </c>
      <c r="H6" s="12">
        <v>94.772727272727266</v>
      </c>
      <c r="I6" s="12">
        <v>201.40909090909091</v>
      </c>
      <c r="J6" s="12">
        <v>233.27272727272728</v>
      </c>
      <c r="K6" s="12">
        <v>72.545454545454547</v>
      </c>
      <c r="L6" s="12">
        <v>74.272727272727266</v>
      </c>
      <c r="M6" s="12">
        <v>101.13636363636364</v>
      </c>
      <c r="N6" s="12">
        <v>22.40909090909091</v>
      </c>
      <c r="O6" s="12">
        <v>23.863636363636363</v>
      </c>
      <c r="P6" s="12">
        <v>32.727272727272727</v>
      </c>
      <c r="Q6" s="12">
        <v>10.863636363636363</v>
      </c>
      <c r="R6" s="12">
        <v>16.227272727272727</v>
      </c>
      <c r="S6" s="12">
        <v>28.363636363636363</v>
      </c>
      <c r="T6" s="12">
        <v>18.045454545454547</v>
      </c>
      <c r="U6" s="12">
        <v>15.181818181818182</v>
      </c>
      <c r="V6" s="12">
        <v>28.636363636363637</v>
      </c>
      <c r="W6" s="12">
        <v>9.5909090909090917</v>
      </c>
      <c r="X6" s="12">
        <v>11.454545454545455</v>
      </c>
      <c r="Y6" s="12">
        <v>21.681818181818183</v>
      </c>
      <c r="Z6" s="12">
        <v>18.59090909090909</v>
      </c>
      <c r="AA6" s="12">
        <v>603.81818181818187</v>
      </c>
      <c r="AB6" s="12">
        <v>688</v>
      </c>
      <c r="AC6" s="12">
        <v>413.27272727272725</v>
      </c>
      <c r="AD6" s="12">
        <v>431.54545454545456</v>
      </c>
      <c r="AE6" s="12">
        <v>141.09090909090909</v>
      </c>
      <c r="AF6" s="12">
        <v>85.727272727272734</v>
      </c>
      <c r="AG6" s="12">
        <v>34.227272727272727</v>
      </c>
      <c r="AH6" s="12">
        <v>39.5</v>
      </c>
      <c r="AI6" s="12">
        <v>49.772727272727273</v>
      </c>
      <c r="AJ6" s="12">
        <v>7.6363636363636367</v>
      </c>
      <c r="AK6" s="12">
        <v>9.3636363636363633</v>
      </c>
      <c r="AL6" s="12">
        <v>17.545454545454547</v>
      </c>
      <c r="AM6" s="12">
        <v>5.8636363636363633</v>
      </c>
      <c r="AN6" s="12">
        <v>14.181818181818182</v>
      </c>
      <c r="AO6" s="12">
        <v>6.4545454545454541</v>
      </c>
      <c r="AP6" s="12">
        <v>9.7272727272727266</v>
      </c>
      <c r="AQ6" s="12">
        <v>76.545454545454547</v>
      </c>
      <c r="AR6" s="12">
        <v>31.272727272727273</v>
      </c>
      <c r="AS6" s="13">
        <v>4243.9090909090901</v>
      </c>
      <c r="AT6" s="14"/>
      <c r="AW6" s="12"/>
    </row>
    <row r="7" spans="1:56">
      <c r="A7" s="1" t="s">
        <v>6</v>
      </c>
      <c r="B7" s="12">
        <v>457.40909090909093</v>
      </c>
      <c r="C7" s="12">
        <v>981.81818181818187</v>
      </c>
      <c r="D7" s="12">
        <v>703.68181818181813</v>
      </c>
      <c r="E7" s="12">
        <v>198.90909090909091</v>
      </c>
      <c r="F7" s="12">
        <v>31.454545454545453</v>
      </c>
      <c r="G7" s="12">
        <v>366.72727272727275</v>
      </c>
      <c r="H7" s="12">
        <v>453.68181818181819</v>
      </c>
      <c r="I7" s="12">
        <v>515.9545454545455</v>
      </c>
      <c r="J7" s="12">
        <v>544.5</v>
      </c>
      <c r="K7" s="12">
        <v>277.40909090909093</v>
      </c>
      <c r="L7" s="12">
        <v>317.36363636363637</v>
      </c>
      <c r="M7" s="12">
        <v>274.31818181818181</v>
      </c>
      <c r="N7" s="12">
        <v>199.22727272727272</v>
      </c>
      <c r="O7" s="12">
        <v>143.13636363636363</v>
      </c>
      <c r="P7" s="12">
        <v>169.68181818181819</v>
      </c>
      <c r="Q7" s="12">
        <v>92.454545454545453</v>
      </c>
      <c r="R7" s="12">
        <v>152.59090909090909</v>
      </c>
      <c r="S7" s="12">
        <v>268.27272727272725</v>
      </c>
      <c r="T7" s="12">
        <v>141.18181818181819</v>
      </c>
      <c r="U7" s="12">
        <v>151.54545454545453</v>
      </c>
      <c r="V7" s="12">
        <v>135.63636363636363</v>
      </c>
      <c r="W7" s="12">
        <v>88.36363636363636</v>
      </c>
      <c r="X7" s="12">
        <v>60.227272727272727</v>
      </c>
      <c r="Y7" s="12">
        <v>62.68181818181818</v>
      </c>
      <c r="Z7" s="12">
        <v>100.90909090909091</v>
      </c>
      <c r="AA7" s="12">
        <v>889.63636363636363</v>
      </c>
      <c r="AB7" s="12">
        <v>907.4545454545455</v>
      </c>
      <c r="AC7" s="12">
        <v>877.5454545454545</v>
      </c>
      <c r="AD7" s="12">
        <v>747.31818181818187</v>
      </c>
      <c r="AE7" s="12">
        <v>358.54545454545456</v>
      </c>
      <c r="AF7" s="12">
        <v>327.36363636363637</v>
      </c>
      <c r="AG7" s="12">
        <v>139.68181818181819</v>
      </c>
      <c r="AH7" s="12">
        <v>125.40909090909091</v>
      </c>
      <c r="AI7" s="12">
        <v>161.45454545454547</v>
      </c>
      <c r="AJ7" s="12">
        <v>34</v>
      </c>
      <c r="AK7" s="12">
        <v>56.18181818181818</v>
      </c>
      <c r="AL7" s="12">
        <v>108.45454545454545</v>
      </c>
      <c r="AM7" s="12">
        <v>54.636363636363633</v>
      </c>
      <c r="AN7" s="12">
        <v>92.909090909090907</v>
      </c>
      <c r="AO7" s="12">
        <v>32.954545454545453</v>
      </c>
      <c r="AP7" s="12">
        <v>38.545454545454547</v>
      </c>
      <c r="AQ7" s="12">
        <v>162.18181818181819</v>
      </c>
      <c r="AR7" s="12">
        <v>150.13636363636363</v>
      </c>
      <c r="AS7" s="13">
        <v>12207.227272727272</v>
      </c>
      <c r="AT7" s="14"/>
      <c r="AW7" s="12"/>
    </row>
    <row r="8" spans="1:56">
      <c r="A8" s="1" t="s">
        <v>7</v>
      </c>
      <c r="B8" s="12">
        <v>105.63636363636364</v>
      </c>
      <c r="C8" s="12">
        <v>124.95454545454545</v>
      </c>
      <c r="D8" s="12">
        <v>78.5</v>
      </c>
      <c r="E8" s="12">
        <v>64.318181818181813</v>
      </c>
      <c r="F8" s="12">
        <v>317.68181818181819</v>
      </c>
      <c r="G8" s="12">
        <v>14.090909090909092</v>
      </c>
      <c r="H8" s="12">
        <v>89.090909090909093</v>
      </c>
      <c r="I8" s="12">
        <v>229.77272727272728</v>
      </c>
      <c r="J8" s="12">
        <v>235.04545454545453</v>
      </c>
      <c r="K8" s="12">
        <v>84.954545454545453</v>
      </c>
      <c r="L8" s="12">
        <v>108.31818181818181</v>
      </c>
      <c r="M8" s="12">
        <v>117.77272727272727</v>
      </c>
      <c r="N8" s="12">
        <v>44.18181818181818</v>
      </c>
      <c r="O8" s="12">
        <v>42.272727272727273</v>
      </c>
      <c r="P8" s="12">
        <v>47.5</v>
      </c>
      <c r="Q8" s="12">
        <v>27.227272727272727</v>
      </c>
      <c r="R8" s="12">
        <v>32.545454545454547</v>
      </c>
      <c r="S8" s="12">
        <v>61.272727272727273</v>
      </c>
      <c r="T8" s="12">
        <v>25.545454545454547</v>
      </c>
      <c r="U8" s="12">
        <v>19.90909090909091</v>
      </c>
      <c r="V8" s="12">
        <v>30.045454545454547</v>
      </c>
      <c r="W8" s="12">
        <v>11</v>
      </c>
      <c r="X8" s="12">
        <v>9.045454545454545</v>
      </c>
      <c r="Y8" s="12">
        <v>17.90909090909091</v>
      </c>
      <c r="Z8" s="12">
        <v>39.227272727272727</v>
      </c>
      <c r="AA8" s="12">
        <v>593.13636363636363</v>
      </c>
      <c r="AB8" s="12">
        <v>658.77272727272725</v>
      </c>
      <c r="AC8" s="12">
        <v>437.86363636363637</v>
      </c>
      <c r="AD8" s="12">
        <v>473.54545454545456</v>
      </c>
      <c r="AE8" s="12">
        <v>206.22727272727272</v>
      </c>
      <c r="AF8" s="12">
        <v>122.86363636363636</v>
      </c>
      <c r="AG8" s="12">
        <v>34.909090909090907</v>
      </c>
      <c r="AH8" s="12">
        <v>52.363636363636367</v>
      </c>
      <c r="AI8" s="12">
        <v>67.13636363636364</v>
      </c>
      <c r="AJ8" s="12">
        <v>11.954545454545455</v>
      </c>
      <c r="AK8" s="12">
        <v>13.772727272727273</v>
      </c>
      <c r="AL8" s="12">
        <v>18.5</v>
      </c>
      <c r="AM8" s="12">
        <v>6.0454545454545459</v>
      </c>
      <c r="AN8" s="12">
        <v>29.5</v>
      </c>
      <c r="AO8" s="12">
        <v>5.4090909090909092</v>
      </c>
      <c r="AP8" s="12">
        <v>12.5</v>
      </c>
      <c r="AQ8" s="12">
        <v>48.227272727272727</v>
      </c>
      <c r="AR8" s="12">
        <v>31.5</v>
      </c>
      <c r="AS8" s="13">
        <v>4811.1818181818189</v>
      </c>
      <c r="AT8" s="14"/>
      <c r="AW8" s="15"/>
    </row>
    <row r="9" spans="1:56">
      <c r="A9" s="1" t="s">
        <v>8</v>
      </c>
      <c r="B9" s="12">
        <v>151.59090909090909</v>
      </c>
      <c r="C9" s="12">
        <v>259.63636363636363</v>
      </c>
      <c r="D9" s="12">
        <v>114.72727272727273</v>
      </c>
      <c r="E9" s="12">
        <v>95.409090909090907</v>
      </c>
      <c r="F9" s="12">
        <v>414.18181818181819</v>
      </c>
      <c r="G9" s="12">
        <v>94.545454545454547</v>
      </c>
      <c r="H9" s="12">
        <v>16.545454545454547</v>
      </c>
      <c r="I9" s="12">
        <v>154.45454545454547</v>
      </c>
      <c r="J9" s="12">
        <v>218.45454545454547</v>
      </c>
      <c r="K9" s="12">
        <v>93.181818181818187</v>
      </c>
      <c r="L9" s="12">
        <v>176.95454545454547</v>
      </c>
      <c r="M9" s="12">
        <v>219.95454545454547</v>
      </c>
      <c r="N9" s="12">
        <v>109.63636363636364</v>
      </c>
      <c r="O9" s="12">
        <v>122.27272727272727</v>
      </c>
      <c r="P9" s="12">
        <v>120.68181818181819</v>
      </c>
      <c r="Q9" s="12">
        <v>59</v>
      </c>
      <c r="R9" s="12">
        <v>81.181818181818187</v>
      </c>
      <c r="S9" s="12">
        <v>138.5</v>
      </c>
      <c r="T9" s="12">
        <v>141</v>
      </c>
      <c r="U9" s="12">
        <v>111.45454545454545</v>
      </c>
      <c r="V9" s="12">
        <v>120.59090909090909</v>
      </c>
      <c r="W9" s="12">
        <v>50.045454545454547</v>
      </c>
      <c r="X9" s="12">
        <v>61.227272727272727</v>
      </c>
      <c r="Y9" s="12">
        <v>62.363636363636367</v>
      </c>
      <c r="Z9" s="12">
        <v>70.045454545454547</v>
      </c>
      <c r="AA9" s="12">
        <v>814.72727272727275</v>
      </c>
      <c r="AB9" s="12">
        <v>977.09090909090912</v>
      </c>
      <c r="AC9" s="12">
        <v>783.22727272727275</v>
      </c>
      <c r="AD9" s="12">
        <v>766.09090909090912</v>
      </c>
      <c r="AE9" s="12">
        <v>326.31818181818181</v>
      </c>
      <c r="AF9" s="12">
        <v>215.09090909090909</v>
      </c>
      <c r="AG9" s="12">
        <v>74.590909090909093</v>
      </c>
      <c r="AH9" s="12">
        <v>98.772727272727266</v>
      </c>
      <c r="AI9" s="12">
        <v>110.95454545454545</v>
      </c>
      <c r="AJ9" s="12">
        <v>31.136363636363637</v>
      </c>
      <c r="AK9" s="12">
        <v>27.954545454545453</v>
      </c>
      <c r="AL9" s="12">
        <v>57.772727272727273</v>
      </c>
      <c r="AM9" s="12">
        <v>45.409090909090907</v>
      </c>
      <c r="AN9" s="12">
        <v>193.63636363636363</v>
      </c>
      <c r="AO9" s="12">
        <v>17.90909090909091</v>
      </c>
      <c r="AP9" s="12">
        <v>30.272727272727273</v>
      </c>
      <c r="AQ9" s="12">
        <v>90.36363636363636</v>
      </c>
      <c r="AR9" s="12">
        <v>59.909090909090907</v>
      </c>
      <c r="AS9" s="13">
        <v>8002.1818181818171</v>
      </c>
      <c r="AT9" s="14"/>
      <c r="AW9" s="15"/>
    </row>
    <row r="10" spans="1:56">
      <c r="A10" s="1">
        <v>19</v>
      </c>
      <c r="B10" s="12">
        <v>147.68181818181819</v>
      </c>
      <c r="C10" s="12">
        <v>462.54545454545456</v>
      </c>
      <c r="D10" s="12">
        <v>241.27272727272728</v>
      </c>
      <c r="E10" s="12">
        <v>208.81818181818181</v>
      </c>
      <c r="F10" s="12">
        <v>478.27272727272725</v>
      </c>
      <c r="G10" s="12">
        <v>231.81818181818181</v>
      </c>
      <c r="H10" s="12">
        <v>150.22727272727272</v>
      </c>
      <c r="I10" s="12">
        <v>18.863636363636363</v>
      </c>
      <c r="J10" s="12">
        <v>45.363636363636367</v>
      </c>
      <c r="K10" s="12">
        <v>45.727272727272727</v>
      </c>
      <c r="L10" s="12">
        <v>149.72727272727272</v>
      </c>
      <c r="M10" s="12">
        <v>210.27272727272728</v>
      </c>
      <c r="N10" s="12">
        <v>202.04545454545453</v>
      </c>
      <c r="O10" s="12">
        <v>190.31818181818181</v>
      </c>
      <c r="P10" s="12">
        <v>192.13636363636363</v>
      </c>
      <c r="Q10" s="12">
        <v>139.72727272727272</v>
      </c>
      <c r="R10" s="12">
        <v>180.04545454545453</v>
      </c>
      <c r="S10" s="12">
        <v>341.31818181818181</v>
      </c>
      <c r="T10" s="12">
        <v>260.13636363636363</v>
      </c>
      <c r="U10" s="12">
        <v>312.54545454545456</v>
      </c>
      <c r="V10" s="12">
        <v>254.13636363636363</v>
      </c>
      <c r="W10" s="12">
        <v>144</v>
      </c>
      <c r="X10" s="12">
        <v>98.818181818181813</v>
      </c>
      <c r="Y10" s="12">
        <v>147.5</v>
      </c>
      <c r="Z10" s="12">
        <v>71</v>
      </c>
      <c r="AA10" s="12">
        <v>936.4545454545455</v>
      </c>
      <c r="AB10" s="12">
        <v>1017.7272727272727</v>
      </c>
      <c r="AC10" s="12">
        <v>770.18181818181813</v>
      </c>
      <c r="AD10" s="12">
        <v>798.9545454545455</v>
      </c>
      <c r="AE10" s="12">
        <v>335.54545454545456</v>
      </c>
      <c r="AF10" s="12">
        <v>277.5</v>
      </c>
      <c r="AG10" s="12">
        <v>129.40909090909091</v>
      </c>
      <c r="AH10" s="12">
        <v>120.09090909090909</v>
      </c>
      <c r="AI10" s="12">
        <v>156.45454545454547</v>
      </c>
      <c r="AJ10" s="12">
        <v>60.227272727272727</v>
      </c>
      <c r="AK10" s="12">
        <v>77.772727272727266</v>
      </c>
      <c r="AL10" s="12">
        <v>173.95454545454547</v>
      </c>
      <c r="AM10" s="12">
        <v>156.45454545454547</v>
      </c>
      <c r="AN10" s="12">
        <v>223.40909090909091</v>
      </c>
      <c r="AO10" s="12">
        <v>59.636363636363633</v>
      </c>
      <c r="AP10" s="12">
        <v>48.090909090909093</v>
      </c>
      <c r="AQ10" s="12">
        <v>55.909090909090907</v>
      </c>
      <c r="AR10" s="12">
        <v>98.727272727272734</v>
      </c>
      <c r="AS10" s="13">
        <v>10493.318181818182</v>
      </c>
      <c r="AT10" s="14"/>
      <c r="AV10" s="17"/>
      <c r="AW10" s="15"/>
      <c r="BC10" s="11"/>
    </row>
    <row r="11" spans="1:56">
      <c r="A11" s="1">
        <v>12</v>
      </c>
      <c r="B11" s="12">
        <v>175.31818181818181</v>
      </c>
      <c r="C11" s="12">
        <v>533.5454545454545</v>
      </c>
      <c r="D11" s="12">
        <v>247.13636363636363</v>
      </c>
      <c r="E11" s="12">
        <v>248.90909090909091</v>
      </c>
      <c r="F11" s="12">
        <v>484.13636363636363</v>
      </c>
      <c r="G11" s="12">
        <v>225.27272727272728</v>
      </c>
      <c r="H11" s="12">
        <v>212.09090909090909</v>
      </c>
      <c r="I11" s="12">
        <v>43.81818181818182</v>
      </c>
      <c r="J11" s="12">
        <v>23.954545454545453</v>
      </c>
      <c r="K11" s="12">
        <v>50.545454545454547</v>
      </c>
      <c r="L11" s="12">
        <v>212</v>
      </c>
      <c r="M11" s="12">
        <v>336.95454545454544</v>
      </c>
      <c r="N11" s="12">
        <v>293.22727272727275</v>
      </c>
      <c r="O11" s="12">
        <v>308.77272727272725</v>
      </c>
      <c r="P11" s="12">
        <v>290.90909090909093</v>
      </c>
      <c r="Q11" s="12">
        <v>165.59090909090909</v>
      </c>
      <c r="R11" s="12">
        <v>207.63636363636363</v>
      </c>
      <c r="S11" s="12">
        <v>333.31818181818181</v>
      </c>
      <c r="T11" s="12">
        <v>285.04545454545456</v>
      </c>
      <c r="U11" s="12">
        <v>276.72727272727275</v>
      </c>
      <c r="V11" s="12">
        <v>240.68181818181819</v>
      </c>
      <c r="W11" s="12">
        <v>144.31818181818181</v>
      </c>
      <c r="X11" s="12">
        <v>90.272727272727266</v>
      </c>
      <c r="Y11" s="12">
        <v>154.09090909090909</v>
      </c>
      <c r="Z11" s="12">
        <v>92.454545454545453</v>
      </c>
      <c r="AA11" s="12">
        <v>926.9545454545455</v>
      </c>
      <c r="AB11" s="12">
        <v>992.22727272727275</v>
      </c>
      <c r="AC11" s="12">
        <v>852.36363636363637</v>
      </c>
      <c r="AD11" s="12">
        <v>782.9545454545455</v>
      </c>
      <c r="AE11" s="12">
        <v>281.31818181818181</v>
      </c>
      <c r="AF11" s="12">
        <v>269.09090909090907</v>
      </c>
      <c r="AG11" s="12">
        <v>143.45454545454547</v>
      </c>
      <c r="AH11" s="12">
        <v>171.22727272727272</v>
      </c>
      <c r="AI11" s="12">
        <v>184.86363636363637</v>
      </c>
      <c r="AJ11" s="12">
        <v>100.77272727272727</v>
      </c>
      <c r="AK11" s="12">
        <v>99.772727272727266</v>
      </c>
      <c r="AL11" s="12">
        <v>211.18181818181819</v>
      </c>
      <c r="AM11" s="12">
        <v>147.13636363636363</v>
      </c>
      <c r="AN11" s="12">
        <v>261.18181818181819</v>
      </c>
      <c r="AO11" s="12">
        <v>67.909090909090907</v>
      </c>
      <c r="AP11" s="12">
        <v>70.045454545454547</v>
      </c>
      <c r="AQ11" s="12">
        <v>96.63636363636364</v>
      </c>
      <c r="AR11" s="12">
        <v>117.90909090909091</v>
      </c>
      <c r="AS11" s="13">
        <v>11562.18181818182</v>
      </c>
      <c r="AT11" s="14"/>
      <c r="AV11" s="18"/>
      <c r="AW11" s="15" t="s">
        <v>43</v>
      </c>
      <c r="AX11" s="15" t="s">
        <v>44</v>
      </c>
      <c r="AY11" s="15" t="s">
        <v>45</v>
      </c>
      <c r="AZ11" s="15" t="s">
        <v>46</v>
      </c>
      <c r="BA11" s="15" t="s">
        <v>47</v>
      </c>
      <c r="BB11" s="15" t="s">
        <v>48</v>
      </c>
      <c r="BC11" s="14" t="s">
        <v>57</v>
      </c>
      <c r="BD11" s="15" t="s">
        <v>37</v>
      </c>
    </row>
    <row r="12" spans="1:56">
      <c r="A12" s="1" t="s">
        <v>9</v>
      </c>
      <c r="B12" s="12">
        <v>54.409090909090907</v>
      </c>
      <c r="C12" s="12">
        <v>127.36363636363636</v>
      </c>
      <c r="D12" s="12">
        <v>89.818181818181813</v>
      </c>
      <c r="E12" s="12">
        <v>75.272727272727266</v>
      </c>
      <c r="F12" s="12">
        <v>285.63636363636363</v>
      </c>
      <c r="G12" s="12">
        <v>84.318181818181813</v>
      </c>
      <c r="H12" s="12">
        <v>89</v>
      </c>
      <c r="I12" s="12">
        <v>44.636363636363633</v>
      </c>
      <c r="J12" s="12">
        <v>49.454545454545453</v>
      </c>
      <c r="K12" s="12">
        <v>13.636363636363637</v>
      </c>
      <c r="L12" s="12">
        <v>189.5</v>
      </c>
      <c r="M12" s="12">
        <v>301.22727272727275</v>
      </c>
      <c r="N12" s="12">
        <v>273.63636363636363</v>
      </c>
      <c r="O12" s="12">
        <v>260.04545454545456</v>
      </c>
      <c r="P12" s="12">
        <v>186.54545454545453</v>
      </c>
      <c r="Q12" s="12">
        <v>109.86363636363636</v>
      </c>
      <c r="R12" s="12">
        <v>115.36363636363636</v>
      </c>
      <c r="S12" s="12">
        <v>175.04545454545453</v>
      </c>
      <c r="T12" s="12">
        <v>36.954545454545453</v>
      </c>
      <c r="U12" s="12">
        <v>27.90909090909091</v>
      </c>
      <c r="V12" s="12">
        <v>34.81818181818182</v>
      </c>
      <c r="W12" s="12">
        <v>13</v>
      </c>
      <c r="X12" s="12">
        <v>10.227272727272727</v>
      </c>
      <c r="Y12" s="12">
        <v>33.909090909090907</v>
      </c>
      <c r="Z12" s="12">
        <v>51.68181818181818</v>
      </c>
      <c r="AA12" s="12">
        <v>673.59090909090912</v>
      </c>
      <c r="AB12" s="12">
        <v>726.5454545454545</v>
      </c>
      <c r="AC12" s="12">
        <v>598.68181818181813</v>
      </c>
      <c r="AD12" s="12">
        <v>509.90909090909093</v>
      </c>
      <c r="AE12" s="12">
        <v>196.95454545454547</v>
      </c>
      <c r="AF12" s="12">
        <v>121.09090909090909</v>
      </c>
      <c r="AG12" s="12">
        <v>57.772727272727273</v>
      </c>
      <c r="AH12" s="12">
        <v>97.5</v>
      </c>
      <c r="AI12" s="12">
        <v>142.5</v>
      </c>
      <c r="AJ12" s="12">
        <v>7.0454545454545459</v>
      </c>
      <c r="AK12" s="12">
        <v>104.90909090909091</v>
      </c>
      <c r="AL12" s="12">
        <v>164.40909090909091</v>
      </c>
      <c r="AM12" s="12">
        <v>17.363636363636363</v>
      </c>
      <c r="AN12" s="12">
        <v>53.636363636363633</v>
      </c>
      <c r="AO12" s="12">
        <v>8.5</v>
      </c>
      <c r="AP12" s="12">
        <v>12.363636363636363</v>
      </c>
      <c r="AQ12" s="12">
        <v>25.90909090909091</v>
      </c>
      <c r="AR12" s="12">
        <v>18.40909090909091</v>
      </c>
      <c r="AS12" s="13">
        <v>6343.181818181818</v>
      </c>
      <c r="AT12" s="14"/>
      <c r="AV12" s="17" t="s">
        <v>43</v>
      </c>
      <c r="AW12" s="22">
        <f>SUM(AA28:AD31)</f>
        <v>4539.6363636363631</v>
      </c>
      <c r="AX12" s="22">
        <f>SUM(Z28:Z31,H28:K31)</f>
        <v>16694.227272727272</v>
      </c>
      <c r="AY12" s="22">
        <f>SUM(AE28:AJ31)</f>
        <v>29582.227272727268</v>
      </c>
      <c r="AZ12" s="22">
        <f>SUM(B28:G31)</f>
        <v>12875.000000000002</v>
      </c>
      <c r="BA12" s="22">
        <f>SUM(AM28:AN31,T28:Y31)</f>
        <v>18937.409090909096</v>
      </c>
      <c r="BB12" s="22">
        <f>SUM(AK28:AL31,L28:S31)</f>
        <v>22226.318181818177</v>
      </c>
      <c r="BC12" s="23">
        <f>SUM(AO28:AR31)</f>
        <v>9719.181818181818</v>
      </c>
      <c r="BD12" s="22">
        <f t="shared" ref="BD12:BD19" si="0">SUM(AW12:BC12)</f>
        <v>114574</v>
      </c>
    </row>
    <row r="13" spans="1:56">
      <c r="A13" s="1" t="s">
        <v>10</v>
      </c>
      <c r="B13" s="12">
        <v>97.409090909090907</v>
      </c>
      <c r="C13" s="12">
        <v>136.40909090909091</v>
      </c>
      <c r="D13" s="12">
        <v>58.863636363636367</v>
      </c>
      <c r="E13" s="12">
        <v>79.227272727272734</v>
      </c>
      <c r="F13" s="12">
        <v>325.54545454545456</v>
      </c>
      <c r="G13" s="12">
        <v>120.95454545454545</v>
      </c>
      <c r="H13" s="12">
        <v>193.45454545454547</v>
      </c>
      <c r="I13" s="12">
        <v>166.18181818181819</v>
      </c>
      <c r="J13" s="12">
        <v>226.59090909090909</v>
      </c>
      <c r="K13" s="12">
        <v>191.18181818181819</v>
      </c>
      <c r="L13" s="12">
        <v>18.181818181818183</v>
      </c>
      <c r="M13" s="12">
        <v>343</v>
      </c>
      <c r="N13" s="12">
        <v>221.36363636363637</v>
      </c>
      <c r="O13" s="12">
        <v>267.95454545454544</v>
      </c>
      <c r="P13" s="12">
        <v>268.13636363636363</v>
      </c>
      <c r="Q13" s="12">
        <v>92.272727272727266</v>
      </c>
      <c r="R13" s="12">
        <v>82.318181818181813</v>
      </c>
      <c r="S13" s="12">
        <v>147.36363636363637</v>
      </c>
      <c r="T13" s="12">
        <v>56.772727272727273</v>
      </c>
      <c r="U13" s="12">
        <v>29.045454545454547</v>
      </c>
      <c r="V13" s="12">
        <v>44</v>
      </c>
      <c r="W13" s="12">
        <v>20.636363636363637</v>
      </c>
      <c r="X13" s="12">
        <v>47.68181818181818</v>
      </c>
      <c r="Y13" s="12">
        <v>55.590909090909093</v>
      </c>
      <c r="Z13" s="12">
        <v>120.59090909090909</v>
      </c>
      <c r="AA13" s="12">
        <v>724.90909090909088</v>
      </c>
      <c r="AB13" s="12">
        <v>816</v>
      </c>
      <c r="AC13" s="12">
        <v>805.63636363636363</v>
      </c>
      <c r="AD13" s="12">
        <v>701.40909090909088</v>
      </c>
      <c r="AE13" s="12">
        <v>259.40909090909093</v>
      </c>
      <c r="AF13" s="12">
        <v>202.31818181818181</v>
      </c>
      <c r="AG13" s="12">
        <v>57.68181818181818</v>
      </c>
      <c r="AH13" s="12">
        <v>105.86363636363636</v>
      </c>
      <c r="AI13" s="12">
        <v>166.40909090909091</v>
      </c>
      <c r="AJ13" s="12">
        <v>14.681818181818182</v>
      </c>
      <c r="AK13" s="12">
        <v>57.454545454545453</v>
      </c>
      <c r="AL13" s="12">
        <v>116.81818181818181</v>
      </c>
      <c r="AM13" s="12">
        <v>10.954545454545455</v>
      </c>
      <c r="AN13" s="12">
        <v>52.454545454545453</v>
      </c>
      <c r="AO13" s="12">
        <v>11.909090909090908</v>
      </c>
      <c r="AP13" s="12">
        <v>26.59090909090909</v>
      </c>
      <c r="AQ13" s="12">
        <v>48.590909090909093</v>
      </c>
      <c r="AR13" s="12">
        <v>27.09090909090909</v>
      </c>
      <c r="AS13" s="13">
        <v>7664.545454545454</v>
      </c>
      <c r="AT13" s="14"/>
      <c r="AV13" s="17" t="s">
        <v>44</v>
      </c>
      <c r="AW13" s="22">
        <f>SUM(AA27:AD27,AA9:AD12)</f>
        <v>16772.090909090908</v>
      </c>
      <c r="AX13" s="22">
        <f>SUM(Z27,Z9:Z12,H9:K12,H27:K27)</f>
        <v>1842.5909090909095</v>
      </c>
      <c r="AY13" s="22">
        <f>SUM(AE9:AJ12,AE27:AJ27)</f>
        <v>4284.7272727272739</v>
      </c>
      <c r="AZ13" s="22">
        <f>SUM(B9:G12,B27:G27)</f>
        <v>5766.545454545455</v>
      </c>
      <c r="BA13" s="22">
        <f>SUM(T9:Y12,AM9:AN12,T27:Y27,AM27:AN27)</f>
        <v>4351.227272727273</v>
      </c>
      <c r="BB13" s="22">
        <f>SUM(L9:S12,AK9:AL12,L27:S27,AK27:AL27)</f>
        <v>7766.4999999999991</v>
      </c>
      <c r="BC13" s="23">
        <f>SUM(AO9:AR12,AO27:AR27)</f>
        <v>981.68181818181824</v>
      </c>
      <c r="BD13" s="22">
        <f t="shared" si="0"/>
        <v>41765.363636363632</v>
      </c>
    </row>
    <row r="14" spans="1:56">
      <c r="A14" s="1" t="s">
        <v>11</v>
      </c>
      <c r="B14" s="12">
        <v>94.909090909090907</v>
      </c>
      <c r="C14" s="12">
        <v>193.27272727272728</v>
      </c>
      <c r="D14" s="12">
        <v>90.727272727272734</v>
      </c>
      <c r="E14" s="12">
        <v>106.09090909090909</v>
      </c>
      <c r="F14" s="12">
        <v>283.90909090909093</v>
      </c>
      <c r="G14" s="12">
        <v>124.63636363636364</v>
      </c>
      <c r="H14" s="12">
        <v>232.5</v>
      </c>
      <c r="I14" s="12">
        <v>251.77272727272728</v>
      </c>
      <c r="J14" s="12">
        <v>368.45454545454544</v>
      </c>
      <c r="K14" s="12">
        <v>292.18181818181819</v>
      </c>
      <c r="L14" s="12">
        <v>350.13636363636363</v>
      </c>
      <c r="M14" s="12">
        <v>14.409090909090908</v>
      </c>
      <c r="N14" s="12">
        <v>216.40909090909091</v>
      </c>
      <c r="O14" s="12">
        <v>272.31818181818181</v>
      </c>
      <c r="P14" s="12">
        <v>263</v>
      </c>
      <c r="Q14" s="12">
        <v>120.36363636363636</v>
      </c>
      <c r="R14" s="12">
        <v>157.81818181818181</v>
      </c>
      <c r="S14" s="12">
        <v>301.59090909090907</v>
      </c>
      <c r="T14" s="12">
        <v>97.5</v>
      </c>
      <c r="U14" s="12">
        <v>100.18181818181819</v>
      </c>
      <c r="V14" s="12">
        <v>123.86363636363636</v>
      </c>
      <c r="W14" s="12">
        <v>77.590909090909093</v>
      </c>
      <c r="X14" s="12">
        <v>63.18181818181818</v>
      </c>
      <c r="Y14" s="12">
        <v>101.27272727272727</v>
      </c>
      <c r="Z14" s="12">
        <v>117.54545454545455</v>
      </c>
      <c r="AA14" s="12">
        <v>599.0454545454545</v>
      </c>
      <c r="AB14" s="12">
        <v>545.0454545454545</v>
      </c>
      <c r="AC14" s="12">
        <v>561.27272727272725</v>
      </c>
      <c r="AD14" s="12">
        <v>478.68181818181819</v>
      </c>
      <c r="AE14" s="12">
        <v>143.63636363636363</v>
      </c>
      <c r="AF14" s="12">
        <v>134.63636363636363</v>
      </c>
      <c r="AG14" s="12">
        <v>66.227272727272734</v>
      </c>
      <c r="AH14" s="12">
        <v>82.5</v>
      </c>
      <c r="AI14" s="12">
        <v>166.45454545454547</v>
      </c>
      <c r="AJ14" s="12">
        <v>22.09090909090909</v>
      </c>
      <c r="AK14" s="12">
        <v>122.54545454545455</v>
      </c>
      <c r="AL14" s="12">
        <v>318.5</v>
      </c>
      <c r="AM14" s="12">
        <v>47.81818181818182</v>
      </c>
      <c r="AN14" s="12">
        <v>119.18181818181819</v>
      </c>
      <c r="AO14" s="12">
        <v>24.863636363636363</v>
      </c>
      <c r="AP14" s="12">
        <v>29.954545454545453</v>
      </c>
      <c r="AQ14" s="12">
        <v>46.136363636363633</v>
      </c>
      <c r="AR14" s="12">
        <v>41.045454545454547</v>
      </c>
      <c r="AS14" s="13">
        <v>8121.090909090909</v>
      </c>
      <c r="AT14" s="14"/>
      <c r="AV14" s="17" t="s">
        <v>45</v>
      </c>
      <c r="AW14" s="22">
        <f>SUM(AA32:AD37)</f>
        <v>28688.045454545456</v>
      </c>
      <c r="AX14" s="22">
        <f>SUM(H32:K37,Z32:Z37)</f>
        <v>4124.545454545455</v>
      </c>
      <c r="AY14" s="22">
        <f>SUM(AE32:AJ37)</f>
        <v>7977.3636363636369</v>
      </c>
      <c r="AZ14" s="22">
        <f>SUM(B32:G37)</f>
        <v>3254.045454545454</v>
      </c>
      <c r="BA14" s="22">
        <f>SUM(T32:Y37,AM32:AN37)</f>
        <v>2286.4545454545455</v>
      </c>
      <c r="BB14" s="22">
        <f>SUM(L32:S37,AK32:AL37)</f>
        <v>3617.318181818182</v>
      </c>
      <c r="BC14" s="23">
        <f>SUM(AO32:AR37)</f>
        <v>2998.772727272727</v>
      </c>
      <c r="BD14" s="22">
        <f t="shared" si="0"/>
        <v>52946.545454545463</v>
      </c>
    </row>
    <row r="15" spans="1:56">
      <c r="A15" s="1" t="s">
        <v>12</v>
      </c>
      <c r="B15" s="12">
        <v>44.772727272727273</v>
      </c>
      <c r="C15" s="12">
        <v>72.590909090909093</v>
      </c>
      <c r="D15" s="12">
        <v>24.954545454545453</v>
      </c>
      <c r="E15" s="12">
        <v>23.136363636363637</v>
      </c>
      <c r="F15" s="12">
        <v>190.40909090909091</v>
      </c>
      <c r="G15" s="12">
        <v>44.18181818181818</v>
      </c>
      <c r="H15" s="12">
        <v>122.04545454545455</v>
      </c>
      <c r="I15" s="12">
        <v>214</v>
      </c>
      <c r="J15" s="12">
        <v>306.72727272727275</v>
      </c>
      <c r="K15" s="12">
        <v>266.40909090909093</v>
      </c>
      <c r="L15" s="12">
        <v>242.09090909090909</v>
      </c>
      <c r="M15" s="12">
        <v>226.40909090909091</v>
      </c>
      <c r="N15" s="12">
        <v>10.409090909090908</v>
      </c>
      <c r="O15" s="12">
        <v>121.68181818181819</v>
      </c>
      <c r="P15" s="12">
        <v>182.59090909090909</v>
      </c>
      <c r="Q15" s="12">
        <v>80.227272727272734</v>
      </c>
      <c r="R15" s="12">
        <v>82.045454545454547</v>
      </c>
      <c r="S15" s="12">
        <v>126.72727272727273</v>
      </c>
      <c r="T15" s="12">
        <v>43.636363636363633</v>
      </c>
      <c r="U15" s="12">
        <v>19.954545454545453</v>
      </c>
      <c r="V15" s="12">
        <v>25.181818181818183</v>
      </c>
      <c r="W15" s="12">
        <v>10.136363636363637</v>
      </c>
      <c r="X15" s="12">
        <v>14.863636363636363</v>
      </c>
      <c r="Y15" s="12">
        <v>25.454545454545453</v>
      </c>
      <c r="Z15" s="12">
        <v>36.18181818181818</v>
      </c>
      <c r="AA15" s="12">
        <v>613.9545454545455</v>
      </c>
      <c r="AB15" s="12">
        <v>593.86363636363637</v>
      </c>
      <c r="AC15" s="12">
        <v>481.86363636363637</v>
      </c>
      <c r="AD15" s="12">
        <v>404.13636363636363</v>
      </c>
      <c r="AE15" s="12">
        <v>102.95454545454545</v>
      </c>
      <c r="AF15" s="12">
        <v>73.13636363636364</v>
      </c>
      <c r="AG15" s="12">
        <v>37</v>
      </c>
      <c r="AH15" s="12">
        <v>59</v>
      </c>
      <c r="AI15" s="12">
        <v>103.27272727272727</v>
      </c>
      <c r="AJ15" s="12">
        <v>9.3181818181818183</v>
      </c>
      <c r="AK15" s="12">
        <v>46.090909090909093</v>
      </c>
      <c r="AL15" s="12">
        <v>87.318181818181813</v>
      </c>
      <c r="AM15" s="12">
        <v>11.772727272727273</v>
      </c>
      <c r="AN15" s="12">
        <v>43.909090909090907</v>
      </c>
      <c r="AO15" s="12">
        <v>10</v>
      </c>
      <c r="AP15" s="12">
        <v>15.590909090909092</v>
      </c>
      <c r="AQ15" s="12">
        <v>30.5</v>
      </c>
      <c r="AR15" s="12">
        <v>17.181818181818183</v>
      </c>
      <c r="AS15" s="13">
        <v>5332.590909090909</v>
      </c>
      <c r="AT15" s="14"/>
      <c r="AV15" s="17" t="s">
        <v>46</v>
      </c>
      <c r="AW15" s="22">
        <f>SUM(AA3:AD8)</f>
        <v>13707.454545454546</v>
      </c>
      <c r="AX15" s="22">
        <f>SUM(H3:K8,Z3:Z8)</f>
        <v>5883.136363636364</v>
      </c>
      <c r="AY15" s="22">
        <f>SUM(AE3:AJ8)</f>
        <v>3515.9545454545455</v>
      </c>
      <c r="AZ15" s="22">
        <f>SUM(B3:G8)</f>
        <v>7371.7272727272721</v>
      </c>
      <c r="BA15" s="22">
        <f>SUM(T3:Y8,AM3:AN8)</f>
        <v>1563.7727272727275</v>
      </c>
      <c r="BB15" s="22">
        <f>SUM(L3:S8,AK3:AL8)</f>
        <v>4053.454545454546</v>
      </c>
      <c r="BC15" s="23">
        <f>SUM(AO3:AR8)</f>
        <v>979</v>
      </c>
      <c r="BD15" s="22">
        <f t="shared" si="0"/>
        <v>37074.5</v>
      </c>
    </row>
    <row r="16" spans="1:56">
      <c r="A16" s="1" t="s">
        <v>13</v>
      </c>
      <c r="B16" s="12">
        <v>31</v>
      </c>
      <c r="C16" s="12">
        <v>54.090909090909093</v>
      </c>
      <c r="D16" s="12">
        <v>17.045454545454547</v>
      </c>
      <c r="E16" s="12">
        <v>29.09090909090909</v>
      </c>
      <c r="F16" s="12">
        <v>150.68181818181819</v>
      </c>
      <c r="G16" s="12">
        <v>39.81818181818182</v>
      </c>
      <c r="H16" s="12">
        <v>121.18181818181819</v>
      </c>
      <c r="I16" s="12">
        <v>209.13636363636363</v>
      </c>
      <c r="J16" s="12">
        <v>306.63636363636363</v>
      </c>
      <c r="K16" s="12">
        <v>256.04545454545456</v>
      </c>
      <c r="L16" s="12">
        <v>263.5</v>
      </c>
      <c r="M16" s="12">
        <v>265.90909090909093</v>
      </c>
      <c r="N16" s="12">
        <v>120.5</v>
      </c>
      <c r="O16" s="12">
        <v>13.545454545454545</v>
      </c>
      <c r="P16" s="12">
        <v>201.04545454545453</v>
      </c>
      <c r="Q16" s="12">
        <v>104.90909090909091</v>
      </c>
      <c r="R16" s="12">
        <v>125.13636363636364</v>
      </c>
      <c r="S16" s="12">
        <v>239.68181818181819</v>
      </c>
      <c r="T16" s="12">
        <v>28.136363636363637</v>
      </c>
      <c r="U16" s="12">
        <v>12.681818181818182</v>
      </c>
      <c r="V16" s="12">
        <v>17.181818181818183</v>
      </c>
      <c r="W16" s="12">
        <v>6.9090909090909092</v>
      </c>
      <c r="X16" s="12">
        <v>6.4090909090909092</v>
      </c>
      <c r="Y16" s="12">
        <v>15.136363636363637</v>
      </c>
      <c r="Z16" s="12">
        <v>50.5</v>
      </c>
      <c r="AA16" s="12">
        <v>521.22727272727275</v>
      </c>
      <c r="AB16" s="12">
        <v>530.40909090909088</v>
      </c>
      <c r="AC16" s="12">
        <v>457.45454545454544</v>
      </c>
      <c r="AD16" s="12">
        <v>351.5</v>
      </c>
      <c r="AE16" s="12">
        <v>97.318181818181813</v>
      </c>
      <c r="AF16" s="12">
        <v>68.13636363636364</v>
      </c>
      <c r="AG16" s="12">
        <v>24.954545454545453</v>
      </c>
      <c r="AH16" s="12">
        <v>50.409090909090907</v>
      </c>
      <c r="AI16" s="12">
        <v>105.5</v>
      </c>
      <c r="AJ16" s="12">
        <v>11.272727272727273</v>
      </c>
      <c r="AK16" s="12">
        <v>66.045454545454547</v>
      </c>
      <c r="AL16" s="12">
        <v>185.81818181818181</v>
      </c>
      <c r="AM16" s="12">
        <v>4.5</v>
      </c>
      <c r="AN16" s="12">
        <v>19.90909090909091</v>
      </c>
      <c r="AO16" s="12">
        <v>6.7272727272727275</v>
      </c>
      <c r="AP16" s="12">
        <v>14.272727272727273</v>
      </c>
      <c r="AQ16" s="12">
        <v>20.40909090909091</v>
      </c>
      <c r="AR16" s="12">
        <v>8.5909090909090917</v>
      </c>
      <c r="AS16" s="13">
        <v>5336.3181818181811</v>
      </c>
      <c r="AT16" s="14"/>
      <c r="AV16" s="17" t="s">
        <v>47</v>
      </c>
      <c r="AW16" s="22">
        <f>SUM(AA21:AD26,AA40:AD41)</f>
        <v>19393.409090909096</v>
      </c>
      <c r="AX16" s="22">
        <f>SUM(H21:K26,H40:K41,Z21:Z26,Z40:Z41)</f>
        <v>4427.590909090909</v>
      </c>
      <c r="AY16" s="22">
        <f>SUM(AE21:AJ26,AE40:AJ41)</f>
        <v>2525.136363636364</v>
      </c>
      <c r="AZ16" s="22">
        <f>SUM(B21:G26,B40:G41)</f>
        <v>1578.7272727272725</v>
      </c>
      <c r="BA16" s="22">
        <f>SUM(T21:Y26,T40:Y41,AM21:AN26,AM40:AN41)</f>
        <v>5204.909090909091</v>
      </c>
      <c r="BB16" s="22">
        <f>SUM(L21:S26,L40:S41,AK21:AL26,AK40:AL41)</f>
        <v>1947.7272727272732</v>
      </c>
      <c r="BC16" s="23">
        <f>SUM(AO21:AR26,AO40:AR41)</f>
        <v>1111.1363636363637</v>
      </c>
      <c r="BD16" s="22">
        <f t="shared" si="0"/>
        <v>36188.63636363636</v>
      </c>
    </row>
    <row r="17" spans="1:56">
      <c r="A17" s="1" t="s">
        <v>14</v>
      </c>
      <c r="B17" s="12">
        <v>48.363636363636367</v>
      </c>
      <c r="C17" s="12">
        <v>92.227272727272734</v>
      </c>
      <c r="D17" s="12">
        <v>34.18181818181818</v>
      </c>
      <c r="E17" s="12">
        <v>35.954545454545453</v>
      </c>
      <c r="F17" s="12">
        <v>161.63636363636363</v>
      </c>
      <c r="G17" s="12">
        <v>47.5</v>
      </c>
      <c r="H17" s="12">
        <v>119.27272727272727</v>
      </c>
      <c r="I17" s="12">
        <v>199.22727272727272</v>
      </c>
      <c r="J17" s="12">
        <v>285.27272727272725</v>
      </c>
      <c r="K17" s="12">
        <v>171.40909090909091</v>
      </c>
      <c r="L17" s="12">
        <v>272.5</v>
      </c>
      <c r="M17" s="12">
        <v>254.59090909090909</v>
      </c>
      <c r="N17" s="12">
        <v>191.13636363636363</v>
      </c>
      <c r="O17" s="12">
        <v>220.95454545454547</v>
      </c>
      <c r="P17" s="12">
        <v>12.272727272727273</v>
      </c>
      <c r="Q17" s="12">
        <v>122.63636363636364</v>
      </c>
      <c r="R17" s="12">
        <v>208.5</v>
      </c>
      <c r="S17" s="12">
        <v>381.63636363636363</v>
      </c>
      <c r="T17" s="12">
        <v>41.863636363636367</v>
      </c>
      <c r="U17" s="12">
        <v>26.40909090909091</v>
      </c>
      <c r="V17" s="12">
        <v>22.818181818181817</v>
      </c>
      <c r="W17" s="12">
        <v>10.409090909090908</v>
      </c>
      <c r="X17" s="12">
        <v>6.0454545454545459</v>
      </c>
      <c r="Y17" s="12">
        <v>19.318181818181817</v>
      </c>
      <c r="Z17" s="12">
        <v>37.909090909090907</v>
      </c>
      <c r="AA17" s="12">
        <v>407.22727272727275</v>
      </c>
      <c r="AB17" s="12">
        <v>405.95454545454544</v>
      </c>
      <c r="AC17" s="12">
        <v>324.45454545454544</v>
      </c>
      <c r="AD17" s="12">
        <v>274.59090909090907</v>
      </c>
      <c r="AE17" s="12">
        <v>74.63636363636364</v>
      </c>
      <c r="AF17" s="12">
        <v>61.454545454545453</v>
      </c>
      <c r="AG17" s="12">
        <v>29.09090909090909</v>
      </c>
      <c r="AH17" s="12">
        <v>51.954545454545453</v>
      </c>
      <c r="AI17" s="12">
        <v>62.227272727272727</v>
      </c>
      <c r="AJ17" s="12">
        <v>11.227272727272727</v>
      </c>
      <c r="AK17" s="12">
        <v>27.454545454545453</v>
      </c>
      <c r="AL17" s="12">
        <v>72</v>
      </c>
      <c r="AM17" s="12">
        <v>18.772727272727273</v>
      </c>
      <c r="AN17" s="12">
        <v>66.86363636363636</v>
      </c>
      <c r="AO17" s="12">
        <v>12.954545454545455</v>
      </c>
      <c r="AP17" s="12">
        <v>11.045454545454545</v>
      </c>
      <c r="AQ17" s="12">
        <v>17.772727272727273</v>
      </c>
      <c r="AR17" s="12">
        <v>7.8636363636363633</v>
      </c>
      <c r="AS17" s="13">
        <v>5006.4090909090901</v>
      </c>
      <c r="AT17" s="14"/>
      <c r="AV17" s="1" t="s">
        <v>48</v>
      </c>
      <c r="AW17" s="23">
        <f>SUM(AA13:AD20,AA38:AD39)</f>
        <v>22190.954545454544</v>
      </c>
      <c r="AX17" s="23">
        <f>SUM(H13:K20,H38:K39,Z13:Z20,Z38:Z39)</f>
        <v>7856.7272727272739</v>
      </c>
      <c r="AY17" s="23">
        <f>SUM(AE13:AJ20,AE38:AJ39)</f>
        <v>3791.545454545454</v>
      </c>
      <c r="AZ17" s="23">
        <f>SUM(B13:G20,B38:G39)</f>
        <v>4166.8181818181811</v>
      </c>
      <c r="BA17" s="23">
        <f>SUM(T13:Y20,T38:Y39,AM13:AN20,AM38:AN39)</f>
        <v>2009.2272727272727</v>
      </c>
      <c r="BB17" s="23">
        <f>SUM(L13:S20,L38:S39,AK13:AL20,AK38:AL39)</f>
        <v>13479.18181818182</v>
      </c>
      <c r="BC17" s="23">
        <f>SUM(AO13:AR20,AO38:AR39)</f>
        <v>739.68181818181824</v>
      </c>
      <c r="BD17" s="22">
        <f t="shared" si="0"/>
        <v>54234.13636363636</v>
      </c>
    </row>
    <row r="18" spans="1:56">
      <c r="A18" s="1" t="s">
        <v>15</v>
      </c>
      <c r="B18" s="12">
        <v>18.045454545454547</v>
      </c>
      <c r="C18" s="12">
        <v>29.40909090909091</v>
      </c>
      <c r="D18" s="12">
        <v>7.3636363636363633</v>
      </c>
      <c r="E18" s="12">
        <v>11.727272727272727</v>
      </c>
      <c r="F18" s="12">
        <v>89.818181818181813</v>
      </c>
      <c r="G18" s="12">
        <v>24.954545454545453</v>
      </c>
      <c r="H18" s="12">
        <v>56.136363636363633</v>
      </c>
      <c r="I18" s="12">
        <v>134.68181818181819</v>
      </c>
      <c r="J18" s="12">
        <v>159.5</v>
      </c>
      <c r="K18" s="12">
        <v>100.81818181818181</v>
      </c>
      <c r="L18" s="12">
        <v>90.090909090909093</v>
      </c>
      <c r="M18" s="12">
        <v>112.09090909090909</v>
      </c>
      <c r="N18" s="12">
        <v>79.045454545454547</v>
      </c>
      <c r="O18" s="12">
        <v>96</v>
      </c>
      <c r="P18" s="12">
        <v>107.5</v>
      </c>
      <c r="Q18" s="12">
        <v>8</v>
      </c>
      <c r="R18" s="12">
        <v>72.181818181818187</v>
      </c>
      <c r="S18" s="12">
        <v>178.04545454545453</v>
      </c>
      <c r="T18" s="12">
        <v>16.40909090909091</v>
      </c>
      <c r="U18" s="12">
        <v>9.1363636363636367</v>
      </c>
      <c r="V18" s="12">
        <v>8.9090909090909083</v>
      </c>
      <c r="W18" s="12">
        <v>2.1363636363636362</v>
      </c>
      <c r="X18" s="12">
        <v>3.5454545454545454</v>
      </c>
      <c r="Y18" s="12">
        <v>7.6818181818181817</v>
      </c>
      <c r="Z18" s="12">
        <v>14.136363636363637</v>
      </c>
      <c r="AA18" s="12">
        <v>341.40909090909093</v>
      </c>
      <c r="AB18" s="12">
        <v>314.40909090909093</v>
      </c>
      <c r="AC18" s="12">
        <v>228.22727272727272</v>
      </c>
      <c r="AD18" s="12">
        <v>197.77272727272728</v>
      </c>
      <c r="AE18" s="12">
        <v>60</v>
      </c>
      <c r="AF18" s="12">
        <v>43.136363636363633</v>
      </c>
      <c r="AG18" s="12">
        <v>9.3181818181818183</v>
      </c>
      <c r="AH18" s="12">
        <v>22.363636363636363</v>
      </c>
      <c r="AI18" s="12">
        <v>65.045454545454547</v>
      </c>
      <c r="AJ18" s="12">
        <v>4.5909090909090908</v>
      </c>
      <c r="AK18" s="12">
        <v>21.90909090909091</v>
      </c>
      <c r="AL18" s="12">
        <v>38.136363636363633</v>
      </c>
      <c r="AM18" s="12">
        <v>6.7272727272727275</v>
      </c>
      <c r="AN18" s="12">
        <v>16.545454545454547</v>
      </c>
      <c r="AO18" s="12">
        <v>6.8181818181818183</v>
      </c>
      <c r="AP18" s="12">
        <v>6.0454545454545459</v>
      </c>
      <c r="AQ18" s="12">
        <v>11.954545454545455</v>
      </c>
      <c r="AR18" s="12">
        <v>4.1818181818181817</v>
      </c>
      <c r="AS18" s="13">
        <v>2858.2727272727279</v>
      </c>
      <c r="AT18" s="14"/>
      <c r="AV18" s="9" t="s">
        <v>58</v>
      </c>
      <c r="AW18" s="22">
        <f>SUM(AA42:AD45)</f>
        <v>9228.5454545454559</v>
      </c>
      <c r="AX18" s="22">
        <f>SUM(Z42:Z45,H42:K45)</f>
        <v>1016.1363636363636</v>
      </c>
      <c r="AY18" s="22">
        <f>SUM(AE42:AJ45)</f>
        <v>3045.3181818181824</v>
      </c>
      <c r="AZ18" s="22">
        <f>SUM(B42:G45)</f>
        <v>1004.2727272727273</v>
      </c>
      <c r="BA18" s="22">
        <f>SUM(T42:Y45, AM42:AN45)</f>
        <v>1131.9545454545453</v>
      </c>
      <c r="BB18" s="22">
        <f>SUM(AK42:AL45,L42:S45)</f>
        <v>717.27272727272737</v>
      </c>
      <c r="BC18" s="22">
        <f>SUM(AO42:AR45)</f>
        <v>1163.4999999999998</v>
      </c>
      <c r="BD18" s="22">
        <f t="shared" si="0"/>
        <v>17307.000000000004</v>
      </c>
    </row>
    <row r="19" spans="1:56">
      <c r="A19" s="1" t="s">
        <v>16</v>
      </c>
      <c r="B19" s="12">
        <v>16.454545454545453</v>
      </c>
      <c r="C19" s="12">
        <v>35.590909090909093</v>
      </c>
      <c r="D19" s="12">
        <v>14.818181818181818</v>
      </c>
      <c r="E19" s="12">
        <v>19.045454545454547</v>
      </c>
      <c r="F19" s="12">
        <v>149.63636363636363</v>
      </c>
      <c r="G19" s="12">
        <v>34.909090909090907</v>
      </c>
      <c r="H19" s="12">
        <v>81.727272727272734</v>
      </c>
      <c r="I19" s="12">
        <v>183</v>
      </c>
      <c r="J19" s="12">
        <v>210.5</v>
      </c>
      <c r="K19" s="12">
        <v>112.04545454545455</v>
      </c>
      <c r="L19" s="12">
        <v>85.318181818181813</v>
      </c>
      <c r="M19" s="12">
        <v>153.77272727272728</v>
      </c>
      <c r="N19" s="12">
        <v>81.045454545454547</v>
      </c>
      <c r="O19" s="12">
        <v>134.40909090909091</v>
      </c>
      <c r="P19" s="12">
        <v>208.95454545454547</v>
      </c>
      <c r="Q19" s="12">
        <v>77.909090909090907</v>
      </c>
      <c r="R19" s="12">
        <v>15.272727272727273</v>
      </c>
      <c r="S19" s="12">
        <v>187.68181818181819</v>
      </c>
      <c r="T19" s="12">
        <v>16.954545454545453</v>
      </c>
      <c r="U19" s="12">
        <v>13.863636363636363</v>
      </c>
      <c r="V19" s="12">
        <v>16.272727272727273</v>
      </c>
      <c r="W19" s="12">
        <v>3.5909090909090908</v>
      </c>
      <c r="X19" s="12">
        <v>5.7727272727272725</v>
      </c>
      <c r="Y19" s="12">
        <v>11.954545454545455</v>
      </c>
      <c r="Z19" s="12">
        <v>14.636363636363637</v>
      </c>
      <c r="AA19" s="12">
        <v>751.59090909090912</v>
      </c>
      <c r="AB19" s="12">
        <v>639.5454545454545</v>
      </c>
      <c r="AC19" s="12">
        <v>342.18181818181819</v>
      </c>
      <c r="AD19" s="12">
        <v>236.59090909090909</v>
      </c>
      <c r="AE19" s="12">
        <v>61.136363636363633</v>
      </c>
      <c r="AF19" s="12">
        <v>29.954545454545453</v>
      </c>
      <c r="AG19" s="12">
        <v>12.181818181818182</v>
      </c>
      <c r="AH19" s="12">
        <v>25.5</v>
      </c>
      <c r="AI19" s="12">
        <v>84.727272727272734</v>
      </c>
      <c r="AJ19" s="12">
        <v>7</v>
      </c>
      <c r="AK19" s="12">
        <v>19.272727272727273</v>
      </c>
      <c r="AL19" s="12">
        <v>48.227272727272727</v>
      </c>
      <c r="AM19" s="12">
        <v>3.0909090909090908</v>
      </c>
      <c r="AN19" s="12">
        <v>18.954545454545453</v>
      </c>
      <c r="AO19" s="12">
        <v>4.6818181818181817</v>
      </c>
      <c r="AP19" s="12">
        <v>5.1818181818181817</v>
      </c>
      <c r="AQ19" s="12">
        <v>22.272727272727273</v>
      </c>
      <c r="AR19" s="12">
        <v>5.3181818181818183</v>
      </c>
      <c r="AS19" s="13">
        <v>4225.7272727272712</v>
      </c>
      <c r="AT19" s="14"/>
      <c r="AV19" s="9" t="s">
        <v>49</v>
      </c>
      <c r="AW19" s="22">
        <f>SUM(AW12:AW18)</f>
        <v>114520.13636363637</v>
      </c>
      <c r="AX19" s="22">
        <f t="shared" ref="AX19:BC19" si="1">SUM(AX12:AX18)</f>
        <v>41844.954545454544</v>
      </c>
      <c r="AY19" s="22">
        <f t="shared" si="1"/>
        <v>54722.272727272728</v>
      </c>
      <c r="AZ19" s="22">
        <f t="shared" si="1"/>
        <v>36017.136363636368</v>
      </c>
      <c r="BA19" s="22">
        <f t="shared" si="1"/>
        <v>35484.954545454551</v>
      </c>
      <c r="BB19" s="22">
        <f t="shared" si="1"/>
        <v>53807.772727272728</v>
      </c>
      <c r="BC19" s="22">
        <f t="shared" si="1"/>
        <v>17692.954545454548</v>
      </c>
      <c r="BD19" s="22">
        <f t="shared" si="0"/>
        <v>354090.18181818177</v>
      </c>
    </row>
    <row r="20" spans="1:56">
      <c r="A20" s="1" t="s">
        <v>17</v>
      </c>
      <c r="B20" s="12">
        <v>38.045454545454547</v>
      </c>
      <c r="C20" s="12">
        <v>85.318181818181813</v>
      </c>
      <c r="D20" s="12">
        <v>41.68181818181818</v>
      </c>
      <c r="E20" s="12">
        <v>32.227272727272727</v>
      </c>
      <c r="F20" s="12">
        <v>292.45454545454544</v>
      </c>
      <c r="G20" s="12">
        <v>69.227272727272734</v>
      </c>
      <c r="H20" s="12">
        <v>130.68181818181819</v>
      </c>
      <c r="I20" s="12">
        <v>343.95454545454544</v>
      </c>
      <c r="J20" s="12">
        <v>333.40909090909093</v>
      </c>
      <c r="K20" s="12">
        <v>176.54545454545453</v>
      </c>
      <c r="L20" s="12">
        <v>144.13636363636363</v>
      </c>
      <c r="M20" s="12">
        <v>288.63636363636363</v>
      </c>
      <c r="N20" s="12">
        <v>129.40909090909091</v>
      </c>
      <c r="O20" s="12">
        <v>250.63636363636363</v>
      </c>
      <c r="P20" s="12">
        <v>395.45454545454544</v>
      </c>
      <c r="Q20" s="12">
        <v>201.27272727272728</v>
      </c>
      <c r="R20" s="12">
        <v>187.13636363636363</v>
      </c>
      <c r="S20" s="12">
        <v>29.545454545454547</v>
      </c>
      <c r="T20" s="12">
        <v>31.318181818181817</v>
      </c>
      <c r="U20" s="12">
        <v>34</v>
      </c>
      <c r="V20" s="12">
        <v>29.5</v>
      </c>
      <c r="W20" s="12">
        <v>14.090909090909092</v>
      </c>
      <c r="X20" s="12">
        <v>10.409090909090908</v>
      </c>
      <c r="Y20" s="12">
        <v>30.09090909090909</v>
      </c>
      <c r="Z20" s="12">
        <v>22.181818181818183</v>
      </c>
      <c r="AA20" s="12">
        <v>1525.1363636363637</v>
      </c>
      <c r="AB20" s="12">
        <v>1202.1818181818182</v>
      </c>
      <c r="AC20" s="12">
        <v>536.90909090909088</v>
      </c>
      <c r="AD20" s="12">
        <v>358.59090909090907</v>
      </c>
      <c r="AE20" s="12">
        <v>94.772727272727266</v>
      </c>
      <c r="AF20" s="12">
        <v>41.81818181818182</v>
      </c>
      <c r="AG20" s="12">
        <v>28.59090909090909</v>
      </c>
      <c r="AH20" s="12">
        <v>34.5</v>
      </c>
      <c r="AI20" s="12">
        <v>116.72727272727273</v>
      </c>
      <c r="AJ20" s="12">
        <v>6.6363636363636367</v>
      </c>
      <c r="AK20" s="12">
        <v>37.5</v>
      </c>
      <c r="AL20" s="12">
        <v>84.13636363636364</v>
      </c>
      <c r="AM20" s="12">
        <v>10.136363636363637</v>
      </c>
      <c r="AN20" s="12">
        <v>34.81818181818182</v>
      </c>
      <c r="AO20" s="12">
        <v>5.2272727272727275</v>
      </c>
      <c r="AP20" s="12">
        <v>6.5</v>
      </c>
      <c r="AQ20" s="12">
        <v>44.136363636363633</v>
      </c>
      <c r="AR20" s="12">
        <v>6.2272727272727275</v>
      </c>
      <c r="AS20" s="13">
        <v>7547.9090909090928</v>
      </c>
      <c r="AT20" s="14"/>
      <c r="AV20" s="18"/>
      <c r="AW20" s="22"/>
      <c r="AX20" s="22"/>
      <c r="AY20" s="22"/>
      <c r="AZ20" s="22"/>
      <c r="BA20" s="22"/>
      <c r="BB20" s="22"/>
      <c r="BC20" s="22"/>
      <c r="BD20" s="22"/>
    </row>
    <row r="21" spans="1:56">
      <c r="A21" s="1" t="s">
        <v>18</v>
      </c>
      <c r="B21" s="12">
        <v>27.59090909090909</v>
      </c>
      <c r="C21" s="12">
        <v>40.590909090909093</v>
      </c>
      <c r="D21" s="12">
        <v>24.681818181818183</v>
      </c>
      <c r="E21" s="12">
        <v>20.5</v>
      </c>
      <c r="F21" s="12">
        <v>138.77272727272728</v>
      </c>
      <c r="G21" s="12">
        <v>27.454545454545453</v>
      </c>
      <c r="H21" s="12">
        <v>137.59090909090909</v>
      </c>
      <c r="I21" s="12">
        <v>267.68181818181819</v>
      </c>
      <c r="J21" s="12">
        <v>289.22727272727275</v>
      </c>
      <c r="K21" s="12">
        <v>30.727272727272727</v>
      </c>
      <c r="L21" s="12">
        <v>54.31818181818182</v>
      </c>
      <c r="M21" s="12">
        <v>90.318181818181813</v>
      </c>
      <c r="N21" s="12">
        <v>44.636363636363633</v>
      </c>
      <c r="O21" s="12">
        <v>28.90909090909091</v>
      </c>
      <c r="P21" s="12">
        <v>44.5</v>
      </c>
      <c r="Q21" s="12">
        <v>14.909090909090908</v>
      </c>
      <c r="R21" s="12">
        <v>17.863636363636363</v>
      </c>
      <c r="S21" s="12">
        <v>29.227272727272727</v>
      </c>
      <c r="T21" s="12">
        <v>17.454545454545453</v>
      </c>
      <c r="U21" s="12">
        <v>116.72727272727273</v>
      </c>
      <c r="V21" s="12">
        <v>306.72727272727275</v>
      </c>
      <c r="W21" s="12">
        <v>110.18181818181819</v>
      </c>
      <c r="X21" s="12">
        <v>43.81818181818182</v>
      </c>
      <c r="Y21" s="12">
        <v>89.818181818181813</v>
      </c>
      <c r="Z21" s="12">
        <v>23.59090909090909</v>
      </c>
      <c r="AA21" s="12">
        <v>736.22727272727275</v>
      </c>
      <c r="AB21" s="12">
        <v>791.72727272727275</v>
      </c>
      <c r="AC21" s="12">
        <v>459.68181818181819</v>
      </c>
      <c r="AD21" s="12">
        <v>408.09090909090907</v>
      </c>
      <c r="AE21" s="12">
        <v>85.954545454545453</v>
      </c>
      <c r="AF21" s="12">
        <v>71.045454545454547</v>
      </c>
      <c r="AG21" s="12">
        <v>36.18181818181818</v>
      </c>
      <c r="AH21" s="12">
        <v>46.454545454545453</v>
      </c>
      <c r="AI21" s="12">
        <v>112.40909090909091</v>
      </c>
      <c r="AJ21" s="12">
        <v>26.545454545454547</v>
      </c>
      <c r="AK21" s="12">
        <v>6.7272727272727275</v>
      </c>
      <c r="AL21" s="12">
        <v>11.318181818181818</v>
      </c>
      <c r="AM21" s="12">
        <v>57.68181818181818</v>
      </c>
      <c r="AN21" s="12">
        <v>369.63636363636363</v>
      </c>
      <c r="AO21" s="12">
        <v>15.181818181818182</v>
      </c>
      <c r="AP21" s="12">
        <v>27.545454545454547</v>
      </c>
      <c r="AQ21" s="12">
        <v>81.954545454545453</v>
      </c>
      <c r="AR21" s="12">
        <v>21.59090909090909</v>
      </c>
      <c r="AS21" s="13">
        <v>5409.5909090909099</v>
      </c>
      <c r="AT21" s="14"/>
      <c r="AV21" s="17"/>
      <c r="AW21" s="22" t="s">
        <v>43</v>
      </c>
      <c r="AX21" s="22" t="s">
        <v>44</v>
      </c>
      <c r="AY21" s="22" t="s">
        <v>45</v>
      </c>
      <c r="AZ21" s="22" t="s">
        <v>46</v>
      </c>
      <c r="BA21" s="22" t="s">
        <v>47</v>
      </c>
      <c r="BB21" s="22" t="s">
        <v>48</v>
      </c>
      <c r="BC21" s="22" t="s">
        <v>58</v>
      </c>
      <c r="BD21" s="22"/>
    </row>
    <row r="22" spans="1:56">
      <c r="A22" s="1" t="s">
        <v>19</v>
      </c>
      <c r="B22" s="12">
        <v>15.363636363636363</v>
      </c>
      <c r="C22" s="12">
        <v>18.772727272727273</v>
      </c>
      <c r="D22" s="12">
        <v>15.954545454545455</v>
      </c>
      <c r="E22" s="12">
        <v>14.636363636363637</v>
      </c>
      <c r="F22" s="12">
        <v>149.40909090909091</v>
      </c>
      <c r="G22" s="12">
        <v>21.636363636363637</v>
      </c>
      <c r="H22" s="12">
        <v>110.90909090909091</v>
      </c>
      <c r="I22" s="12">
        <v>296.09090909090907</v>
      </c>
      <c r="J22" s="12">
        <v>273.27272727272725</v>
      </c>
      <c r="K22" s="12">
        <v>26.954545454545453</v>
      </c>
      <c r="L22" s="12">
        <v>25.818181818181817</v>
      </c>
      <c r="M22" s="12">
        <v>92.86363636363636</v>
      </c>
      <c r="N22" s="12">
        <v>18.59090909090909</v>
      </c>
      <c r="O22" s="12">
        <v>11.954545454545455</v>
      </c>
      <c r="P22" s="12">
        <v>26.772727272727273</v>
      </c>
      <c r="Q22" s="12">
        <v>9.954545454545455</v>
      </c>
      <c r="R22" s="12">
        <v>15.818181818181818</v>
      </c>
      <c r="S22" s="12">
        <v>35.590909090909093</v>
      </c>
      <c r="T22" s="12">
        <v>122.13636363636364</v>
      </c>
      <c r="U22" s="12">
        <v>13.636363636363637</v>
      </c>
      <c r="V22" s="12">
        <v>121.68181818181819</v>
      </c>
      <c r="W22" s="12">
        <v>44.909090909090907</v>
      </c>
      <c r="X22" s="12">
        <v>26.727272727272727</v>
      </c>
      <c r="Y22" s="12">
        <v>97.954545454545453</v>
      </c>
      <c r="Z22" s="12">
        <v>12.909090909090908</v>
      </c>
      <c r="AA22" s="12">
        <v>1321.1363636363637</v>
      </c>
      <c r="AB22" s="12">
        <v>1315.409090909091</v>
      </c>
      <c r="AC22" s="12">
        <v>539.09090909090912</v>
      </c>
      <c r="AD22" s="12">
        <v>428.31818181818181</v>
      </c>
      <c r="AE22" s="12">
        <v>94.13636363636364</v>
      </c>
      <c r="AF22" s="12">
        <v>52.68181818181818</v>
      </c>
      <c r="AG22" s="12">
        <v>69.727272727272734</v>
      </c>
      <c r="AH22" s="12">
        <v>36.727272727272727</v>
      </c>
      <c r="AI22" s="12">
        <v>113.27272727272727</v>
      </c>
      <c r="AJ22" s="12">
        <v>15.363636363636363</v>
      </c>
      <c r="AK22" s="12">
        <v>3.5</v>
      </c>
      <c r="AL22" s="12">
        <v>4.6363636363636367</v>
      </c>
      <c r="AM22" s="12">
        <v>29.772727272727273</v>
      </c>
      <c r="AN22" s="12">
        <v>115.95454545454545</v>
      </c>
      <c r="AO22" s="12">
        <v>14.590909090909092</v>
      </c>
      <c r="AP22" s="12">
        <v>23.227272727272727</v>
      </c>
      <c r="AQ22" s="12">
        <v>118.13636363636364</v>
      </c>
      <c r="AR22" s="12">
        <v>18.863636363636363</v>
      </c>
      <c r="AS22" s="13">
        <v>5938.136363636364</v>
      </c>
      <c r="AT22" s="14"/>
      <c r="AV22" s="17" t="s">
        <v>43</v>
      </c>
      <c r="AW22" s="22">
        <f>AW12</f>
        <v>4539.6363636363631</v>
      </c>
      <c r="AX22" s="22"/>
      <c r="AY22" s="22"/>
      <c r="AZ22" s="22"/>
      <c r="BA22" s="22"/>
      <c r="BB22" s="22"/>
      <c r="BC22" s="22"/>
      <c r="BD22" s="22"/>
    </row>
    <row r="23" spans="1:56">
      <c r="A23" s="1" t="s">
        <v>20</v>
      </c>
      <c r="B23" s="12">
        <v>24.727272727272727</v>
      </c>
      <c r="C23" s="12">
        <v>41.863636363636367</v>
      </c>
      <c r="D23" s="12">
        <v>28.863636363636363</v>
      </c>
      <c r="E23" s="12">
        <v>28.227272727272727</v>
      </c>
      <c r="F23" s="12">
        <v>136.59090909090909</v>
      </c>
      <c r="G23" s="12">
        <v>31.636363636363637</v>
      </c>
      <c r="H23" s="12">
        <v>128</v>
      </c>
      <c r="I23" s="12">
        <v>262.04545454545456</v>
      </c>
      <c r="J23" s="12">
        <v>250.27272727272728</v>
      </c>
      <c r="K23" s="12">
        <v>31.227272727272727</v>
      </c>
      <c r="L23" s="12">
        <v>40.136363636363633</v>
      </c>
      <c r="M23" s="12">
        <v>120.63636363636364</v>
      </c>
      <c r="N23" s="12">
        <v>22.818181818181817</v>
      </c>
      <c r="O23" s="12">
        <v>17.5</v>
      </c>
      <c r="P23" s="12">
        <v>22.318181818181817</v>
      </c>
      <c r="Q23" s="12">
        <v>11.727272727272727</v>
      </c>
      <c r="R23" s="12">
        <v>15.954545454545455</v>
      </c>
      <c r="S23" s="12">
        <v>27.09090909090909</v>
      </c>
      <c r="T23" s="12">
        <v>326</v>
      </c>
      <c r="U23" s="12">
        <v>122.04545454545455</v>
      </c>
      <c r="V23" s="12">
        <v>13.681818181818182</v>
      </c>
      <c r="W23" s="12">
        <v>66.545454545454547</v>
      </c>
      <c r="X23" s="12">
        <v>44.81818181818182</v>
      </c>
      <c r="Y23" s="12">
        <v>152.86363636363637</v>
      </c>
      <c r="Z23" s="12">
        <v>20.318181818181817</v>
      </c>
      <c r="AA23" s="12">
        <v>1071.2727272727273</v>
      </c>
      <c r="AB23" s="12">
        <v>1081.590909090909</v>
      </c>
      <c r="AC23" s="12">
        <v>491.40909090909093</v>
      </c>
      <c r="AD23" s="12">
        <v>347.22727272727275</v>
      </c>
      <c r="AE23" s="12">
        <v>79.590909090909093</v>
      </c>
      <c r="AF23" s="12">
        <v>53.68181818181818</v>
      </c>
      <c r="AG23" s="12">
        <v>45.227272727272727</v>
      </c>
      <c r="AH23" s="12">
        <v>38.5</v>
      </c>
      <c r="AI23" s="12">
        <v>81.63636363636364</v>
      </c>
      <c r="AJ23" s="12">
        <v>22.5</v>
      </c>
      <c r="AK23" s="12">
        <v>8.3181818181818183</v>
      </c>
      <c r="AL23" s="12">
        <v>6.6363636363636367</v>
      </c>
      <c r="AM23" s="12">
        <v>69.045454545454547</v>
      </c>
      <c r="AN23" s="12">
        <v>239</v>
      </c>
      <c r="AO23" s="12">
        <v>20.727272727272727</v>
      </c>
      <c r="AP23" s="12">
        <v>21.772727272727273</v>
      </c>
      <c r="AQ23" s="12">
        <v>137.68181818181819</v>
      </c>
      <c r="AR23" s="12">
        <v>25.727272727272727</v>
      </c>
      <c r="AS23" s="13">
        <v>5833.5909090909108</v>
      </c>
      <c r="AT23" s="14"/>
      <c r="AV23" s="17" t="s">
        <v>44</v>
      </c>
      <c r="AW23" s="22">
        <f>AW13+AX12</f>
        <v>33466.318181818177</v>
      </c>
      <c r="AX23" s="22">
        <f>AX13</f>
        <v>1842.5909090909095</v>
      </c>
      <c r="AY23" s="22"/>
      <c r="AZ23" s="22"/>
      <c r="BA23" s="22"/>
      <c r="BB23" s="22"/>
      <c r="BC23" s="22"/>
      <c r="BD23" s="22"/>
    </row>
    <row r="24" spans="1:56">
      <c r="A24" s="1" t="s">
        <v>21</v>
      </c>
      <c r="B24" s="12">
        <v>14.363636363636363</v>
      </c>
      <c r="C24" s="12">
        <v>11.227272727272727</v>
      </c>
      <c r="D24" s="12">
        <v>10.181818181818182</v>
      </c>
      <c r="E24" s="12">
        <v>9.6818181818181817</v>
      </c>
      <c r="F24" s="12">
        <v>88.86363636363636</v>
      </c>
      <c r="G24" s="12">
        <v>10.045454545454545</v>
      </c>
      <c r="H24" s="12">
        <v>51.545454545454547</v>
      </c>
      <c r="I24" s="12">
        <v>146.81818181818181</v>
      </c>
      <c r="J24" s="12">
        <v>145.5</v>
      </c>
      <c r="K24" s="12">
        <v>13.227272727272727</v>
      </c>
      <c r="L24" s="12">
        <v>20</v>
      </c>
      <c r="M24" s="12">
        <v>69.954545454545453</v>
      </c>
      <c r="N24" s="12">
        <v>10.818181818181818</v>
      </c>
      <c r="O24" s="12">
        <v>4.1363636363636367</v>
      </c>
      <c r="P24" s="12">
        <v>10.136363636363637</v>
      </c>
      <c r="Q24" s="12">
        <v>2.2272727272727271</v>
      </c>
      <c r="R24" s="12">
        <v>3.9090909090909092</v>
      </c>
      <c r="S24" s="12">
        <v>14.409090909090908</v>
      </c>
      <c r="T24" s="12">
        <v>130.31818181818181</v>
      </c>
      <c r="U24" s="12">
        <v>57.545454545454547</v>
      </c>
      <c r="V24" s="12">
        <v>69.5</v>
      </c>
      <c r="W24" s="12">
        <v>8.545454545454545</v>
      </c>
      <c r="X24" s="12">
        <v>13.272727272727273</v>
      </c>
      <c r="Y24" s="12">
        <v>80.590909090909093</v>
      </c>
      <c r="Z24" s="12">
        <v>5.5</v>
      </c>
      <c r="AA24" s="12">
        <v>818.09090909090912</v>
      </c>
      <c r="AB24" s="12">
        <v>769.9545454545455</v>
      </c>
      <c r="AC24" s="12">
        <v>291.27272727272725</v>
      </c>
      <c r="AD24" s="12">
        <v>218.5</v>
      </c>
      <c r="AE24" s="12">
        <v>44.227272727272727</v>
      </c>
      <c r="AF24" s="12">
        <v>28.454545454545453</v>
      </c>
      <c r="AG24" s="12">
        <v>18.136363636363637</v>
      </c>
      <c r="AH24" s="12">
        <v>13.863636363636363</v>
      </c>
      <c r="AI24" s="12">
        <v>30.363636363636363</v>
      </c>
      <c r="AJ24" s="12">
        <v>3.9545454545454546</v>
      </c>
      <c r="AK24" s="12">
        <v>2.6363636363636362</v>
      </c>
      <c r="AL24" s="12">
        <v>2.6818181818181817</v>
      </c>
      <c r="AM24" s="12">
        <v>11.727272727272727</v>
      </c>
      <c r="AN24" s="12">
        <v>39.954545454545453</v>
      </c>
      <c r="AO24" s="12">
        <v>4.6818181818181817</v>
      </c>
      <c r="AP24" s="12">
        <v>8.8181818181818183</v>
      </c>
      <c r="AQ24" s="12">
        <v>75.590909090909093</v>
      </c>
      <c r="AR24" s="12">
        <v>10.681818181818182</v>
      </c>
      <c r="AS24" s="13">
        <v>3397.181818181818</v>
      </c>
      <c r="AT24" s="14"/>
      <c r="AV24" s="17" t="s">
        <v>45</v>
      </c>
      <c r="AW24" s="22">
        <f>AW14+AY12</f>
        <v>58270.272727272721</v>
      </c>
      <c r="AX24" s="22">
        <f>AX14+AY13</f>
        <v>8409.2727272727279</v>
      </c>
      <c r="AY24" s="22">
        <f>AY14</f>
        <v>7977.3636363636369</v>
      </c>
      <c r="AZ24" s="22"/>
      <c r="BA24" s="22"/>
      <c r="BB24" s="22"/>
      <c r="BC24" s="22"/>
      <c r="BD24" s="22"/>
    </row>
    <row r="25" spans="1:56">
      <c r="A25" s="1" t="s">
        <v>22</v>
      </c>
      <c r="B25" s="12">
        <v>13.181818181818182</v>
      </c>
      <c r="C25" s="12">
        <v>12.136363636363637</v>
      </c>
      <c r="D25" s="12">
        <v>10.181818181818182</v>
      </c>
      <c r="E25" s="12">
        <v>9.954545454545455</v>
      </c>
      <c r="F25" s="12">
        <v>56.5</v>
      </c>
      <c r="G25" s="12">
        <v>8.4090909090909083</v>
      </c>
      <c r="H25" s="12">
        <v>66.590909090909093</v>
      </c>
      <c r="I25" s="12">
        <v>95.818181818181813</v>
      </c>
      <c r="J25" s="12">
        <v>97</v>
      </c>
      <c r="K25" s="12">
        <v>9.5</v>
      </c>
      <c r="L25" s="12">
        <v>43</v>
      </c>
      <c r="M25" s="12">
        <v>57.68181818181818</v>
      </c>
      <c r="N25" s="12">
        <v>14.545454545454545</v>
      </c>
      <c r="O25" s="12">
        <v>4.9545454545454541</v>
      </c>
      <c r="P25" s="12">
        <v>6.4545454545454541</v>
      </c>
      <c r="Q25" s="12">
        <v>3.7727272727272729</v>
      </c>
      <c r="R25" s="12">
        <v>4.9545454545454541</v>
      </c>
      <c r="S25" s="12">
        <v>10</v>
      </c>
      <c r="T25" s="12">
        <v>48.909090909090907</v>
      </c>
      <c r="U25" s="12">
        <v>32.954545454545453</v>
      </c>
      <c r="V25" s="12">
        <v>45.31818181818182</v>
      </c>
      <c r="W25" s="12">
        <v>16.954545454545453</v>
      </c>
      <c r="X25" s="12">
        <v>14.909090909090908</v>
      </c>
      <c r="Y25" s="12">
        <v>68.727272727272734</v>
      </c>
      <c r="Z25" s="12">
        <v>4.7727272727272725</v>
      </c>
      <c r="AA25" s="12">
        <v>666.63636363636363</v>
      </c>
      <c r="AB25" s="12">
        <v>604.77272727272725</v>
      </c>
      <c r="AC25" s="12">
        <v>204.22727272727272</v>
      </c>
      <c r="AD25" s="12">
        <v>184.31818181818181</v>
      </c>
      <c r="AE25" s="12">
        <v>37.81818181818182</v>
      </c>
      <c r="AF25" s="12">
        <v>21.954545454545453</v>
      </c>
      <c r="AG25" s="12">
        <v>24.227272727272727</v>
      </c>
      <c r="AH25" s="12">
        <v>14.727272727272727</v>
      </c>
      <c r="AI25" s="12">
        <v>27.90909090909091</v>
      </c>
      <c r="AJ25" s="12">
        <v>3.7272727272727271</v>
      </c>
      <c r="AK25" s="12">
        <v>1.1363636363636365</v>
      </c>
      <c r="AL25" s="12">
        <v>2.8636363636363638</v>
      </c>
      <c r="AM25" s="12">
        <v>5</v>
      </c>
      <c r="AN25" s="12">
        <v>24.59090909090909</v>
      </c>
      <c r="AO25" s="12">
        <v>4.8636363636363633</v>
      </c>
      <c r="AP25" s="12">
        <v>5.9545454545454541</v>
      </c>
      <c r="AQ25" s="12">
        <v>57.454545454545453</v>
      </c>
      <c r="AR25" s="12">
        <v>7.5454545454545459</v>
      </c>
      <c r="AS25" s="13">
        <v>2658.090909090909</v>
      </c>
      <c r="AT25" s="14"/>
      <c r="AV25" s="17" t="s">
        <v>46</v>
      </c>
      <c r="AW25" s="22">
        <f>AW15+AZ12</f>
        <v>26582.454545454548</v>
      </c>
      <c r="AX25" s="22">
        <f>AX15+AZ13</f>
        <v>11649.68181818182</v>
      </c>
      <c r="AY25" s="22">
        <f>AY15+AZ14</f>
        <v>6770</v>
      </c>
      <c r="AZ25" s="22">
        <f>AZ15</f>
        <v>7371.7272727272721</v>
      </c>
      <c r="BA25" s="22"/>
      <c r="BB25" s="22"/>
      <c r="BC25" s="23"/>
      <c r="BD25" s="22"/>
    </row>
    <row r="26" spans="1:56">
      <c r="A26" s="1" t="s">
        <v>23</v>
      </c>
      <c r="B26" s="12">
        <v>21.136363636363637</v>
      </c>
      <c r="C26" s="12">
        <v>31.318181818181817</v>
      </c>
      <c r="D26" s="12">
        <v>38.909090909090907</v>
      </c>
      <c r="E26" s="12">
        <v>23.681818181818183</v>
      </c>
      <c r="F26" s="12">
        <v>68.545454545454547</v>
      </c>
      <c r="G26" s="12">
        <v>17.40909090909091</v>
      </c>
      <c r="H26" s="12">
        <v>70.454545454545453</v>
      </c>
      <c r="I26" s="12">
        <v>168.09090909090909</v>
      </c>
      <c r="J26" s="12">
        <v>183.18181818181819</v>
      </c>
      <c r="K26" s="12">
        <v>35.772727272727273</v>
      </c>
      <c r="L26" s="12">
        <v>57.590909090909093</v>
      </c>
      <c r="M26" s="12">
        <v>92.181818181818187</v>
      </c>
      <c r="N26" s="12">
        <v>25.09090909090909</v>
      </c>
      <c r="O26" s="12">
        <v>17</v>
      </c>
      <c r="P26" s="12">
        <v>18.681818181818183</v>
      </c>
      <c r="Q26" s="12">
        <v>7.3181818181818183</v>
      </c>
      <c r="R26" s="12">
        <v>12.954545454545455</v>
      </c>
      <c r="S26" s="12">
        <v>30.818181818181817</v>
      </c>
      <c r="T26" s="12">
        <v>82.13636363636364</v>
      </c>
      <c r="U26" s="12">
        <v>102.90909090909091</v>
      </c>
      <c r="V26" s="12">
        <v>154.95454545454547</v>
      </c>
      <c r="W26" s="12">
        <v>79.090909090909093</v>
      </c>
      <c r="X26" s="12">
        <v>72.454545454545453</v>
      </c>
      <c r="Y26" s="12">
        <v>15.363636363636363</v>
      </c>
      <c r="Z26" s="12">
        <v>34.636363636363633</v>
      </c>
      <c r="AA26" s="12">
        <v>1011.8636363636364</v>
      </c>
      <c r="AB26" s="12">
        <v>1115.4545454545455</v>
      </c>
      <c r="AC26" s="12">
        <v>582.27272727272725</v>
      </c>
      <c r="AD26" s="12">
        <v>556.9545454545455</v>
      </c>
      <c r="AE26" s="12">
        <v>179.63636363636363</v>
      </c>
      <c r="AF26" s="12">
        <v>101.72727272727273</v>
      </c>
      <c r="AG26" s="12">
        <v>57.68181818181818</v>
      </c>
      <c r="AH26" s="12">
        <v>53.863636363636367</v>
      </c>
      <c r="AI26" s="12">
        <v>51.545454545454547</v>
      </c>
      <c r="AJ26" s="12">
        <v>3.8181818181818183</v>
      </c>
      <c r="AK26" s="12">
        <v>6.0454545454545459</v>
      </c>
      <c r="AL26" s="12">
        <v>11.136363636363637</v>
      </c>
      <c r="AM26" s="12">
        <v>24.59090909090909</v>
      </c>
      <c r="AN26" s="12">
        <v>53.68181818181818</v>
      </c>
      <c r="AO26" s="12">
        <v>5.8636363636363633</v>
      </c>
      <c r="AP26" s="12">
        <v>11.272727272727273</v>
      </c>
      <c r="AQ26" s="12">
        <v>114.22727272727273</v>
      </c>
      <c r="AR26" s="12">
        <v>19.818181818181817</v>
      </c>
      <c r="AS26" s="13">
        <v>5428.545454545455</v>
      </c>
      <c r="AT26" s="14"/>
      <c r="AV26" s="9" t="s">
        <v>47</v>
      </c>
      <c r="AW26" s="22">
        <f>AW16+BA12</f>
        <v>38330.818181818191</v>
      </c>
      <c r="AX26" s="22">
        <f>AX16+BA13</f>
        <v>8778.818181818182</v>
      </c>
      <c r="AY26" s="22">
        <f>AY16+BA14</f>
        <v>4811.5909090909099</v>
      </c>
      <c r="AZ26" s="22">
        <f>AZ16+BA15</f>
        <v>3142.5</v>
      </c>
      <c r="BA26" s="22">
        <f>BA16</f>
        <v>5204.909090909091</v>
      </c>
      <c r="BB26" s="22"/>
      <c r="BC26" s="22"/>
      <c r="BD26" s="22"/>
    </row>
    <row r="27" spans="1:56">
      <c r="A27" s="1" t="s">
        <v>24</v>
      </c>
      <c r="B27" s="12">
        <v>26.272727272727273</v>
      </c>
      <c r="C27" s="12">
        <v>38.909090909090907</v>
      </c>
      <c r="D27" s="12">
        <v>15.409090909090908</v>
      </c>
      <c r="E27" s="12">
        <v>20.954545454545453</v>
      </c>
      <c r="F27" s="12">
        <v>94.818181818181813</v>
      </c>
      <c r="G27" s="12">
        <v>38.545454545454547</v>
      </c>
      <c r="H27" s="12">
        <v>60.454545454545453</v>
      </c>
      <c r="I27" s="12">
        <v>68.727272727272734</v>
      </c>
      <c r="J27" s="12">
        <v>103.31818181818181</v>
      </c>
      <c r="K27" s="12">
        <v>42.727272727272727</v>
      </c>
      <c r="L27" s="12">
        <v>116.40909090909091</v>
      </c>
      <c r="M27" s="12">
        <v>120.40909090909091</v>
      </c>
      <c r="N27" s="12">
        <v>41.772727272727273</v>
      </c>
      <c r="O27" s="12">
        <v>53.590909090909093</v>
      </c>
      <c r="P27" s="12">
        <v>40.545454545454547</v>
      </c>
      <c r="Q27" s="12">
        <v>14.227272727272727</v>
      </c>
      <c r="R27" s="12">
        <v>15.090909090909092</v>
      </c>
      <c r="S27" s="12">
        <v>23.272727272727273</v>
      </c>
      <c r="T27" s="12">
        <v>19.863636363636363</v>
      </c>
      <c r="U27" s="12">
        <v>14.954545454545455</v>
      </c>
      <c r="V27" s="12">
        <v>18.136363636363637</v>
      </c>
      <c r="W27" s="12">
        <v>5.0454545454545459</v>
      </c>
      <c r="X27" s="12">
        <v>4.3636363636363633</v>
      </c>
      <c r="Y27" s="12">
        <v>33.636363636363633</v>
      </c>
      <c r="Z27" s="12">
        <v>12.227272727272727</v>
      </c>
      <c r="AA27" s="12">
        <v>1306.1363636363637</v>
      </c>
      <c r="AB27" s="12">
        <v>1105.1363636363637</v>
      </c>
      <c r="AC27" s="12">
        <v>812.68181818181813</v>
      </c>
      <c r="AD27" s="12">
        <v>620.4545454545455</v>
      </c>
      <c r="AE27" s="12">
        <v>232.86363636363637</v>
      </c>
      <c r="AF27" s="12">
        <v>146.81818181818181</v>
      </c>
      <c r="AG27" s="12">
        <v>41.045454545454547</v>
      </c>
      <c r="AH27" s="12">
        <v>71.727272727272734</v>
      </c>
      <c r="AI27" s="12">
        <v>71.181818181818187</v>
      </c>
      <c r="AJ27" s="12">
        <v>11.409090909090908</v>
      </c>
      <c r="AK27" s="12">
        <v>6.8636363636363633</v>
      </c>
      <c r="AL27" s="12">
        <v>23.181818181818183</v>
      </c>
      <c r="AM27" s="12">
        <v>7.5909090909090908</v>
      </c>
      <c r="AN27" s="12">
        <v>37.636363636363633</v>
      </c>
      <c r="AO27" s="12">
        <v>11.818181818181818</v>
      </c>
      <c r="AP27" s="12">
        <v>21.818181818181817</v>
      </c>
      <c r="AQ27" s="12">
        <v>49.090909090909093</v>
      </c>
      <c r="AR27" s="12">
        <v>20.454545454545453</v>
      </c>
      <c r="AS27" s="13">
        <v>5647.8181818181829</v>
      </c>
      <c r="AT27" s="14"/>
      <c r="AV27" s="9" t="s">
        <v>48</v>
      </c>
      <c r="AW27" s="22">
        <f>AW17+BB12</f>
        <v>44417.272727272721</v>
      </c>
      <c r="AX27" s="22">
        <f>AX17+BB13</f>
        <v>15623.227272727272</v>
      </c>
      <c r="AY27" s="22">
        <f>AY17+BB14</f>
        <v>7408.863636363636</v>
      </c>
      <c r="AZ27" s="22">
        <f>AZ17+BB15</f>
        <v>8220.2727272727279</v>
      </c>
      <c r="BA27" s="22">
        <f>BA17+BB16</f>
        <v>3956.954545454546</v>
      </c>
      <c r="BB27" s="22">
        <f>BB17</f>
        <v>13479.18181818182</v>
      </c>
      <c r="BC27" s="22"/>
      <c r="BD27" s="22"/>
    </row>
    <row r="28" spans="1:56">
      <c r="A28" s="1" t="s">
        <v>25</v>
      </c>
      <c r="B28" s="12">
        <v>282.09090909090907</v>
      </c>
      <c r="C28" s="12">
        <v>793.5454545454545</v>
      </c>
      <c r="D28" s="12">
        <v>525.81818181818187</v>
      </c>
      <c r="E28" s="12">
        <v>640.81818181818187</v>
      </c>
      <c r="F28" s="12">
        <v>1044.090909090909</v>
      </c>
      <c r="G28" s="12">
        <v>749</v>
      </c>
      <c r="H28" s="12">
        <v>937.81818181818187</v>
      </c>
      <c r="I28" s="12">
        <v>1169.6363636363637</v>
      </c>
      <c r="J28" s="12">
        <v>1202.2727272727273</v>
      </c>
      <c r="K28" s="12">
        <v>804.9545454545455</v>
      </c>
      <c r="L28" s="12">
        <v>853.31818181818187</v>
      </c>
      <c r="M28" s="12">
        <v>610.5454545454545</v>
      </c>
      <c r="N28" s="12">
        <v>757.31818181818187</v>
      </c>
      <c r="O28" s="12">
        <v>638.5</v>
      </c>
      <c r="P28" s="12">
        <v>489.31818181818181</v>
      </c>
      <c r="Q28" s="12">
        <v>411.86363636363637</v>
      </c>
      <c r="R28" s="12">
        <v>842.27272727272725</v>
      </c>
      <c r="S28" s="12">
        <v>1703.1818181818182</v>
      </c>
      <c r="T28" s="12">
        <v>880.90909090909088</v>
      </c>
      <c r="U28" s="12">
        <v>1614.9545454545455</v>
      </c>
      <c r="V28" s="12">
        <v>1279.3636363636363</v>
      </c>
      <c r="W28" s="12">
        <v>891.5</v>
      </c>
      <c r="X28" s="12">
        <v>703.81818181818187</v>
      </c>
      <c r="Y28" s="12">
        <v>1040.3181818181818</v>
      </c>
      <c r="Z28" s="12">
        <v>1481.2727272727273</v>
      </c>
      <c r="AA28" s="12">
        <v>142.72727272727272</v>
      </c>
      <c r="AB28" s="12">
        <v>109.68181818181819</v>
      </c>
      <c r="AC28" s="12">
        <v>444.59090909090907</v>
      </c>
      <c r="AD28" s="12">
        <v>436.86363636363637</v>
      </c>
      <c r="AE28" s="12">
        <v>923.31818181818187</v>
      </c>
      <c r="AF28" s="12">
        <v>1470.590909090909</v>
      </c>
      <c r="AG28" s="12">
        <v>1079</v>
      </c>
      <c r="AH28" s="12">
        <v>1371.0454545454545</v>
      </c>
      <c r="AI28" s="12">
        <v>1121.8636363636363</v>
      </c>
      <c r="AJ28" s="12">
        <v>724.90909090909088</v>
      </c>
      <c r="AK28" s="12">
        <v>506.45454545454544</v>
      </c>
      <c r="AL28" s="12">
        <v>1605.1363636363637</v>
      </c>
      <c r="AM28" s="12">
        <v>488.18181818181819</v>
      </c>
      <c r="AN28" s="12">
        <v>695.81818181818187</v>
      </c>
      <c r="AO28" s="12">
        <v>571.68181818181813</v>
      </c>
      <c r="AP28" s="12">
        <v>500.36363636363637</v>
      </c>
      <c r="AQ28" s="12">
        <v>484.36363636363637</v>
      </c>
      <c r="AR28" s="12">
        <v>908.9545454545455</v>
      </c>
      <c r="AS28" s="13">
        <v>36673.5</v>
      </c>
      <c r="AT28" s="14"/>
      <c r="AV28" s="9" t="s">
        <v>58</v>
      </c>
      <c r="AW28" s="22">
        <f>AW18+BC12</f>
        <v>18947.727272727272</v>
      </c>
      <c r="AX28" s="22">
        <f>AX18+BC13</f>
        <v>1997.818181818182</v>
      </c>
      <c r="AY28" s="22">
        <f>AY18+BC14</f>
        <v>6044.0909090909099</v>
      </c>
      <c r="AZ28" s="22">
        <f>AZ18+BC15</f>
        <v>1983.2727272727273</v>
      </c>
      <c r="BA28" s="22">
        <f>BA18+BC16</f>
        <v>2243.090909090909</v>
      </c>
      <c r="BB28" s="22">
        <f>SUM(BB18,BC17)</f>
        <v>1456.9545454545455</v>
      </c>
      <c r="BC28" s="22">
        <f>BC18</f>
        <v>1163.4999999999998</v>
      </c>
      <c r="BD28" s="22">
        <f>SUM(AW22:BC28)</f>
        <v>354090.18181818171</v>
      </c>
    </row>
    <row r="29" spans="1:56">
      <c r="A29" s="1" t="s">
        <v>26</v>
      </c>
      <c r="B29" s="12">
        <v>291.90909090909093</v>
      </c>
      <c r="C29" s="12">
        <v>837.31818181818187</v>
      </c>
      <c r="D29" s="12">
        <v>556.40909090909088</v>
      </c>
      <c r="E29" s="12">
        <v>590.13636363636363</v>
      </c>
      <c r="F29" s="12">
        <v>869.5</v>
      </c>
      <c r="G29" s="12">
        <v>693.13636363636363</v>
      </c>
      <c r="H29" s="12">
        <v>966.09090909090912</v>
      </c>
      <c r="I29" s="12">
        <v>994.81818181818187</v>
      </c>
      <c r="J29" s="12">
        <v>994.72727272727275</v>
      </c>
      <c r="K29" s="12">
        <v>740.63636363636363</v>
      </c>
      <c r="L29" s="12">
        <v>840.18181818181813</v>
      </c>
      <c r="M29" s="12">
        <v>493.27272727272725</v>
      </c>
      <c r="N29" s="12">
        <v>599.86363636363637</v>
      </c>
      <c r="O29" s="12">
        <v>561.5</v>
      </c>
      <c r="P29" s="12">
        <v>443.40909090909093</v>
      </c>
      <c r="Q29" s="12">
        <v>341.36363636363637</v>
      </c>
      <c r="R29" s="12">
        <v>657.5454545454545</v>
      </c>
      <c r="S29" s="12">
        <v>1214.1818181818182</v>
      </c>
      <c r="T29" s="12">
        <v>799.27272727272725</v>
      </c>
      <c r="U29" s="12">
        <v>1320.5454545454545</v>
      </c>
      <c r="V29" s="12">
        <v>1017.2727272727273</v>
      </c>
      <c r="W29" s="12">
        <v>679.81818181818187</v>
      </c>
      <c r="X29" s="12">
        <v>559.77272727272725</v>
      </c>
      <c r="Y29" s="12">
        <v>956.18181818181813</v>
      </c>
      <c r="Z29" s="12">
        <v>1181.3181818181818</v>
      </c>
      <c r="AA29" s="12">
        <v>123.40909090909091</v>
      </c>
      <c r="AB29" s="12">
        <v>112.68181818181819</v>
      </c>
      <c r="AC29" s="12">
        <v>175.36363636363637</v>
      </c>
      <c r="AD29" s="12">
        <v>433.63636363636363</v>
      </c>
      <c r="AE29" s="12">
        <v>1260.090909090909</v>
      </c>
      <c r="AF29" s="12">
        <v>2069.590909090909</v>
      </c>
      <c r="AG29" s="12">
        <v>1571.7727272727273</v>
      </c>
      <c r="AH29" s="12">
        <v>2478.5</v>
      </c>
      <c r="AI29" s="12">
        <v>1571.590909090909</v>
      </c>
      <c r="AJ29" s="12">
        <v>932.5454545454545</v>
      </c>
      <c r="AK29" s="12">
        <v>428.04545454545456</v>
      </c>
      <c r="AL29" s="12">
        <v>1190.7727272727273</v>
      </c>
      <c r="AM29" s="12">
        <v>437.77272727272725</v>
      </c>
      <c r="AN29" s="12">
        <v>620.68181818181813</v>
      </c>
      <c r="AO29" s="12">
        <v>721.13636363636363</v>
      </c>
      <c r="AP29" s="12">
        <v>595.63636363636363</v>
      </c>
      <c r="AQ29" s="12">
        <v>472.81818181818181</v>
      </c>
      <c r="AR29" s="12">
        <v>1240.090909090909</v>
      </c>
      <c r="AS29" s="13">
        <v>36167.500000000007</v>
      </c>
      <c r="AT29" s="14"/>
      <c r="AW29" s="15"/>
    </row>
    <row r="30" spans="1:56">
      <c r="A30" s="1" t="s">
        <v>27</v>
      </c>
      <c r="B30" s="12">
        <v>296.04545454545456</v>
      </c>
      <c r="C30" s="12">
        <v>592.90909090909088</v>
      </c>
      <c r="D30" s="12">
        <v>271.40909090909093</v>
      </c>
      <c r="E30" s="12">
        <v>342.45454545454544</v>
      </c>
      <c r="F30" s="12">
        <v>767.59090909090912</v>
      </c>
      <c r="G30" s="12">
        <v>373.90909090909093</v>
      </c>
      <c r="H30" s="12">
        <v>653.9545454545455</v>
      </c>
      <c r="I30" s="12">
        <v>699.72727272727275</v>
      </c>
      <c r="J30" s="12">
        <v>746.18181818181813</v>
      </c>
      <c r="K30" s="12">
        <v>484.72727272727275</v>
      </c>
      <c r="L30" s="12">
        <v>642.86363636363637</v>
      </c>
      <c r="M30" s="12">
        <v>503.27272727272725</v>
      </c>
      <c r="N30" s="12">
        <v>388.72727272727275</v>
      </c>
      <c r="O30" s="12">
        <v>366.09090909090907</v>
      </c>
      <c r="P30" s="12">
        <v>267.95454545454544</v>
      </c>
      <c r="Q30" s="12">
        <v>188.95454545454547</v>
      </c>
      <c r="R30" s="12">
        <v>261.68181818181819</v>
      </c>
      <c r="S30" s="12">
        <v>459.5</v>
      </c>
      <c r="T30" s="12">
        <v>365.77272727272725</v>
      </c>
      <c r="U30" s="12">
        <v>415.22727272727275</v>
      </c>
      <c r="V30" s="12">
        <v>387.36363636363637</v>
      </c>
      <c r="W30" s="12">
        <v>214.31818181818181</v>
      </c>
      <c r="X30" s="12">
        <v>161.72727272727272</v>
      </c>
      <c r="Y30" s="12">
        <v>424.13636363636363</v>
      </c>
      <c r="Z30" s="12">
        <v>722.68181818181813</v>
      </c>
      <c r="AA30" s="12">
        <v>643.18181818181813</v>
      </c>
      <c r="AB30" s="12">
        <v>279.72727272727275</v>
      </c>
      <c r="AC30" s="12">
        <v>121.13636363636364</v>
      </c>
      <c r="AD30" s="12">
        <v>327.22727272727275</v>
      </c>
      <c r="AE30" s="12">
        <v>1289.4545454545455</v>
      </c>
      <c r="AF30" s="12">
        <v>1664.9545454545455</v>
      </c>
      <c r="AG30" s="12">
        <v>1085.5</v>
      </c>
      <c r="AH30" s="12">
        <v>2259.0454545454545</v>
      </c>
      <c r="AI30" s="12">
        <v>1144.2272727272727</v>
      </c>
      <c r="AJ30" s="12">
        <v>592.77272727272725</v>
      </c>
      <c r="AK30" s="12">
        <v>187.27272727272728</v>
      </c>
      <c r="AL30" s="12">
        <v>514.59090909090912</v>
      </c>
      <c r="AM30" s="12">
        <v>212.13636363636363</v>
      </c>
      <c r="AN30" s="12">
        <v>406.81818181818181</v>
      </c>
      <c r="AO30" s="12">
        <v>384.81818181818181</v>
      </c>
      <c r="AP30" s="12">
        <v>361</v>
      </c>
      <c r="AQ30" s="12">
        <v>1300.6363636363637</v>
      </c>
      <c r="AR30" s="12">
        <v>608.27272727272725</v>
      </c>
      <c r="AS30" s="13">
        <v>24616.863636363632</v>
      </c>
      <c r="AT30" s="14"/>
      <c r="AW30" s="15"/>
    </row>
    <row r="31" spans="1:56">
      <c r="A31" s="1" t="s">
        <v>28</v>
      </c>
      <c r="B31" s="12">
        <v>220.31818181818181</v>
      </c>
      <c r="C31" s="12">
        <v>505.09090909090907</v>
      </c>
      <c r="D31" s="12">
        <v>290.54545454545456</v>
      </c>
      <c r="E31" s="12">
        <v>335.45454545454544</v>
      </c>
      <c r="F31" s="12">
        <v>570.81818181818187</v>
      </c>
      <c r="G31" s="12">
        <v>434.68181818181819</v>
      </c>
      <c r="H31" s="12">
        <v>657.09090909090912</v>
      </c>
      <c r="I31" s="12">
        <v>646.77272727272725</v>
      </c>
      <c r="J31" s="12">
        <v>595.90909090909088</v>
      </c>
      <c r="K31" s="12">
        <v>426.45454545454544</v>
      </c>
      <c r="L31" s="12">
        <v>627.9545454545455</v>
      </c>
      <c r="M31" s="12">
        <v>411.54545454545456</v>
      </c>
      <c r="N31" s="12">
        <v>339.09090909090907</v>
      </c>
      <c r="O31" s="12">
        <v>302.63636363636363</v>
      </c>
      <c r="P31" s="12">
        <v>244.59090909090909</v>
      </c>
      <c r="Q31" s="12">
        <v>182.63636363636363</v>
      </c>
      <c r="R31" s="12">
        <v>224.59090909090909</v>
      </c>
      <c r="S31" s="12">
        <v>319.77272727272725</v>
      </c>
      <c r="T31" s="12">
        <v>345.36363636363637</v>
      </c>
      <c r="U31" s="12">
        <v>372.18181818181819</v>
      </c>
      <c r="V31" s="12">
        <v>280.04545454545456</v>
      </c>
      <c r="W31" s="12">
        <v>191.04545454545453</v>
      </c>
      <c r="X31" s="12">
        <v>152</v>
      </c>
      <c r="Y31" s="12">
        <v>432.54545454545456</v>
      </c>
      <c r="Z31" s="12">
        <v>587.18181818181813</v>
      </c>
      <c r="AA31" s="12">
        <v>421.59090909090907</v>
      </c>
      <c r="AB31" s="12">
        <v>408.22727272727275</v>
      </c>
      <c r="AC31" s="12">
        <v>298.31818181818181</v>
      </c>
      <c r="AD31" s="12">
        <v>61.272727272727273</v>
      </c>
      <c r="AE31" s="12">
        <v>646.36363636363637</v>
      </c>
      <c r="AF31" s="12">
        <v>1039.7272727272727</v>
      </c>
      <c r="AG31" s="12">
        <v>712.5</v>
      </c>
      <c r="AH31" s="12">
        <v>1470.4545454545455</v>
      </c>
      <c r="AI31" s="12">
        <v>657.81818181818187</v>
      </c>
      <c r="AJ31" s="12">
        <v>444.59090909090907</v>
      </c>
      <c r="AK31" s="12">
        <v>174.36363636363637</v>
      </c>
      <c r="AL31" s="12">
        <v>430.18181818181819</v>
      </c>
      <c r="AM31" s="12">
        <v>187.72727272727272</v>
      </c>
      <c r="AN31" s="12">
        <v>402.81818181818181</v>
      </c>
      <c r="AO31" s="12">
        <v>324.36363636363637</v>
      </c>
      <c r="AP31" s="12">
        <v>281.04545454545456</v>
      </c>
      <c r="AQ31" s="12">
        <v>524.5454545454545</v>
      </c>
      <c r="AR31" s="12">
        <v>439.45454545454544</v>
      </c>
      <c r="AS31" s="13">
        <v>18807.863636363636</v>
      </c>
      <c r="AT31" s="14"/>
      <c r="AW31" s="15"/>
    </row>
    <row r="32" spans="1:56">
      <c r="A32" s="1">
        <v>16</v>
      </c>
      <c r="B32" s="12">
        <v>113.40909090909091</v>
      </c>
      <c r="C32" s="12">
        <v>144.5</v>
      </c>
      <c r="D32" s="12">
        <v>79.818181818181813</v>
      </c>
      <c r="E32" s="12">
        <v>123.31818181818181</v>
      </c>
      <c r="F32" s="12">
        <v>339</v>
      </c>
      <c r="G32" s="12">
        <v>197.95454545454547</v>
      </c>
      <c r="H32" s="12">
        <v>304.36363636363637</v>
      </c>
      <c r="I32" s="12">
        <v>323.59090909090907</v>
      </c>
      <c r="J32" s="12">
        <v>273</v>
      </c>
      <c r="K32" s="12">
        <v>177.90909090909091</v>
      </c>
      <c r="L32" s="12">
        <v>223.77272727272728</v>
      </c>
      <c r="M32" s="12">
        <v>138.45454545454547</v>
      </c>
      <c r="N32" s="12">
        <v>87.181818181818187</v>
      </c>
      <c r="O32" s="12">
        <v>87.772727272727266</v>
      </c>
      <c r="P32" s="12">
        <v>72.181818181818187</v>
      </c>
      <c r="Q32" s="12">
        <v>56.409090909090907</v>
      </c>
      <c r="R32" s="12">
        <v>56.863636363636367</v>
      </c>
      <c r="S32" s="12">
        <v>91.227272727272734</v>
      </c>
      <c r="T32" s="12">
        <v>78.590909090909093</v>
      </c>
      <c r="U32" s="12">
        <v>84.090909090909093</v>
      </c>
      <c r="V32" s="12">
        <v>67.772727272727266</v>
      </c>
      <c r="W32" s="12">
        <v>42.045454545454547</v>
      </c>
      <c r="X32" s="12">
        <v>32.5</v>
      </c>
      <c r="Y32" s="12">
        <v>152.54545454545453</v>
      </c>
      <c r="Z32" s="12">
        <v>231.86363636363637</v>
      </c>
      <c r="AA32" s="12">
        <v>949.27272727272725</v>
      </c>
      <c r="AB32" s="12">
        <v>1202.9545454545455</v>
      </c>
      <c r="AC32" s="12">
        <v>1507.909090909091</v>
      </c>
      <c r="AD32" s="12">
        <v>726.18181818181813</v>
      </c>
      <c r="AE32" s="12">
        <v>29.318181818181817</v>
      </c>
      <c r="AF32" s="12">
        <v>261.86363636363637</v>
      </c>
      <c r="AG32" s="12">
        <v>352.18181818181819</v>
      </c>
      <c r="AH32" s="12">
        <v>723.5454545454545</v>
      </c>
      <c r="AI32" s="12">
        <v>283.63636363636363</v>
      </c>
      <c r="AJ32" s="12">
        <v>145.13636363636363</v>
      </c>
      <c r="AK32" s="12">
        <v>44.727272727272727</v>
      </c>
      <c r="AL32" s="12">
        <v>98.36363636363636</v>
      </c>
      <c r="AM32" s="12">
        <v>44.18181818181818</v>
      </c>
      <c r="AN32" s="12">
        <v>125.13636363636364</v>
      </c>
      <c r="AO32" s="12">
        <v>103.5</v>
      </c>
      <c r="AP32" s="12">
        <v>123.18181818181819</v>
      </c>
      <c r="AQ32" s="12">
        <v>219.63636363636363</v>
      </c>
      <c r="AR32" s="12">
        <v>227.36363636363637</v>
      </c>
      <c r="AS32" s="13">
        <v>10786.454545454544</v>
      </c>
      <c r="AT32" s="14"/>
      <c r="AW32" s="15"/>
    </row>
    <row r="33" spans="1:49">
      <c r="A33" s="1">
        <v>24</v>
      </c>
      <c r="B33" s="12">
        <v>111.90909090909091</v>
      </c>
      <c r="C33" s="12">
        <v>150.54545454545453</v>
      </c>
      <c r="D33" s="12">
        <v>49.090909090909093</v>
      </c>
      <c r="E33" s="12">
        <v>78.681818181818187</v>
      </c>
      <c r="F33" s="12">
        <v>300.04545454545456</v>
      </c>
      <c r="G33" s="12">
        <v>124</v>
      </c>
      <c r="H33" s="12">
        <v>210.09090909090909</v>
      </c>
      <c r="I33" s="12">
        <v>265</v>
      </c>
      <c r="J33" s="12">
        <v>252.13636363636363</v>
      </c>
      <c r="K33" s="12">
        <v>111.18181818181819</v>
      </c>
      <c r="L33" s="12">
        <v>195.63636363636363</v>
      </c>
      <c r="M33" s="12">
        <v>137.27272727272728</v>
      </c>
      <c r="N33" s="12">
        <v>67.181818181818187</v>
      </c>
      <c r="O33" s="12">
        <v>66.227272727272734</v>
      </c>
      <c r="P33" s="12">
        <v>58.772727272727273</v>
      </c>
      <c r="Q33" s="12">
        <v>37.5</v>
      </c>
      <c r="R33" s="12">
        <v>25.59090909090909</v>
      </c>
      <c r="S33" s="12">
        <v>39</v>
      </c>
      <c r="T33" s="12">
        <v>65.36363636363636</v>
      </c>
      <c r="U33" s="12">
        <v>49.045454545454547</v>
      </c>
      <c r="V33" s="12">
        <v>46.81818181818182</v>
      </c>
      <c r="W33" s="12">
        <v>27.40909090909091</v>
      </c>
      <c r="X33" s="12">
        <v>18.136363636363637</v>
      </c>
      <c r="Y33" s="12">
        <v>96.818181818181813</v>
      </c>
      <c r="Z33" s="12">
        <v>154.59090909090909</v>
      </c>
      <c r="AA33" s="12">
        <v>1256.1818181818182</v>
      </c>
      <c r="AB33" s="12">
        <v>1669</v>
      </c>
      <c r="AC33" s="12">
        <v>1973.1818181818182</v>
      </c>
      <c r="AD33" s="12">
        <v>1077.090909090909</v>
      </c>
      <c r="AE33" s="12">
        <v>268.5</v>
      </c>
      <c r="AF33" s="12">
        <v>36.045454545454547</v>
      </c>
      <c r="AG33" s="12">
        <v>279.31818181818181</v>
      </c>
      <c r="AH33" s="12">
        <v>792.90909090909088</v>
      </c>
      <c r="AI33" s="12">
        <v>287.5</v>
      </c>
      <c r="AJ33" s="12">
        <v>152.18181818181819</v>
      </c>
      <c r="AK33" s="12">
        <v>23.636363636363637</v>
      </c>
      <c r="AL33" s="12">
        <v>65.954545454545453</v>
      </c>
      <c r="AM33" s="12">
        <v>31.727272727272727</v>
      </c>
      <c r="AN33" s="12">
        <v>86.818181818181813</v>
      </c>
      <c r="AO33" s="12">
        <v>91.86363636363636</v>
      </c>
      <c r="AP33" s="12">
        <v>118.36363636363636</v>
      </c>
      <c r="AQ33" s="12">
        <v>192.36363636363637</v>
      </c>
      <c r="AR33" s="12">
        <v>222.54545454545453</v>
      </c>
      <c r="AS33" s="13">
        <v>11392.363636363634</v>
      </c>
      <c r="AT33" s="14"/>
      <c r="AW33" s="15"/>
    </row>
    <row r="34" spans="1:49">
      <c r="A34" s="1" t="s">
        <v>29</v>
      </c>
      <c r="B34" s="12">
        <v>34.136363636363633</v>
      </c>
      <c r="C34" s="12">
        <v>52.727272727272727</v>
      </c>
      <c r="D34" s="12">
        <v>23.59090909090909</v>
      </c>
      <c r="E34" s="12">
        <v>33.045454545454547</v>
      </c>
      <c r="F34" s="12">
        <v>128.63636363636363</v>
      </c>
      <c r="G34" s="12">
        <v>37.227272727272727</v>
      </c>
      <c r="H34" s="12">
        <v>66.227272727272734</v>
      </c>
      <c r="I34" s="12">
        <v>126.40909090909091</v>
      </c>
      <c r="J34" s="12">
        <v>133.72727272727272</v>
      </c>
      <c r="K34" s="12">
        <v>47.272727272727273</v>
      </c>
      <c r="L34" s="12">
        <v>54.68181818181818</v>
      </c>
      <c r="M34" s="12">
        <v>70.909090909090907</v>
      </c>
      <c r="N34" s="12">
        <v>28.818181818181817</v>
      </c>
      <c r="O34" s="12">
        <v>22.136363636363637</v>
      </c>
      <c r="P34" s="12">
        <v>28.545454545454547</v>
      </c>
      <c r="Q34" s="12">
        <v>8.7272727272727266</v>
      </c>
      <c r="R34" s="12">
        <v>9.6818181818181817</v>
      </c>
      <c r="S34" s="12">
        <v>26.5</v>
      </c>
      <c r="T34" s="12">
        <v>33</v>
      </c>
      <c r="U34" s="12">
        <v>39.727272727272727</v>
      </c>
      <c r="V34" s="12">
        <v>40.590909090909093</v>
      </c>
      <c r="W34" s="12">
        <v>12.727272727272727</v>
      </c>
      <c r="X34" s="12">
        <v>15.863636363636363</v>
      </c>
      <c r="Y34" s="12">
        <v>40.954545454545453</v>
      </c>
      <c r="Z34" s="12">
        <v>46.454545454545453</v>
      </c>
      <c r="AA34" s="12">
        <v>975.5454545454545</v>
      </c>
      <c r="AB34" s="12">
        <v>1272.590909090909</v>
      </c>
      <c r="AC34" s="12">
        <v>1282.6363636363637</v>
      </c>
      <c r="AD34" s="12">
        <v>659.9545454545455</v>
      </c>
      <c r="AE34" s="12">
        <v>339</v>
      </c>
      <c r="AF34" s="12">
        <v>285</v>
      </c>
      <c r="AG34" s="12">
        <v>24.772727272727273</v>
      </c>
      <c r="AH34" s="12">
        <v>145.86363636363637</v>
      </c>
      <c r="AI34" s="12">
        <v>65.681818181818187</v>
      </c>
      <c r="AJ34" s="12">
        <v>58.090909090909093</v>
      </c>
      <c r="AK34" s="12">
        <v>11.409090909090908</v>
      </c>
      <c r="AL34" s="12">
        <v>37.18181818181818</v>
      </c>
      <c r="AM34" s="12">
        <v>12.045454545454545</v>
      </c>
      <c r="AN34" s="12">
        <v>43.727272727272727</v>
      </c>
      <c r="AO34" s="12">
        <v>36</v>
      </c>
      <c r="AP34" s="12">
        <v>60.136363636363633</v>
      </c>
      <c r="AQ34" s="12">
        <v>93.090909090909093</v>
      </c>
      <c r="AR34" s="12">
        <v>135.09090909090909</v>
      </c>
      <c r="AS34" s="13">
        <v>6714.954545454545</v>
      </c>
      <c r="AT34" s="14"/>
      <c r="AW34" s="15"/>
    </row>
    <row r="35" spans="1:49">
      <c r="A35" s="1" t="s">
        <v>30</v>
      </c>
      <c r="B35" s="12">
        <v>64.13636363636364</v>
      </c>
      <c r="C35" s="12">
        <v>97.86363636363636</v>
      </c>
      <c r="D35" s="12">
        <v>38.090909090909093</v>
      </c>
      <c r="E35" s="12">
        <v>41.454545454545453</v>
      </c>
      <c r="F35" s="12">
        <v>116.95454545454545</v>
      </c>
      <c r="G35" s="12">
        <v>51.636363636363633</v>
      </c>
      <c r="H35" s="12">
        <v>85.954545454545453</v>
      </c>
      <c r="I35" s="12">
        <v>110.27272727272727</v>
      </c>
      <c r="J35" s="12">
        <v>145.54545454545453</v>
      </c>
      <c r="K35" s="12">
        <v>90.318181818181813</v>
      </c>
      <c r="L35" s="12">
        <v>96.227272727272734</v>
      </c>
      <c r="M35" s="12">
        <v>83.727272727272734</v>
      </c>
      <c r="N35" s="12">
        <v>55.81818181818182</v>
      </c>
      <c r="O35" s="12">
        <v>43.727272727272727</v>
      </c>
      <c r="P35" s="12">
        <v>45.636363636363633</v>
      </c>
      <c r="Q35" s="12">
        <v>24.90909090909091</v>
      </c>
      <c r="R35" s="12">
        <v>22.636363636363637</v>
      </c>
      <c r="S35" s="12">
        <v>32.045454545454547</v>
      </c>
      <c r="T35" s="12">
        <v>45.136363636363633</v>
      </c>
      <c r="U35" s="12">
        <v>38.227272727272727</v>
      </c>
      <c r="V35" s="12">
        <v>34.636363636363633</v>
      </c>
      <c r="W35" s="12">
        <v>12</v>
      </c>
      <c r="X35" s="12">
        <v>12.545454545454545</v>
      </c>
      <c r="Y35" s="12">
        <v>48.409090909090907</v>
      </c>
      <c r="Z35" s="12">
        <v>80.454545454545453</v>
      </c>
      <c r="AA35" s="12">
        <v>1208</v>
      </c>
      <c r="AB35" s="12">
        <v>1611.2272727272727</v>
      </c>
      <c r="AC35" s="12">
        <v>2772.8636363636365</v>
      </c>
      <c r="AD35" s="12">
        <v>1382.8181818181818</v>
      </c>
      <c r="AE35" s="12">
        <v>687.81818181818187</v>
      </c>
      <c r="AF35" s="12">
        <v>807.5</v>
      </c>
      <c r="AG35" s="12">
        <v>141.22727272727272</v>
      </c>
      <c r="AH35" s="12">
        <v>49.136363636363633</v>
      </c>
      <c r="AI35" s="12">
        <v>144.86363636363637</v>
      </c>
      <c r="AJ35" s="12">
        <v>150.54545454545453</v>
      </c>
      <c r="AK35" s="12">
        <v>13.454545454545455</v>
      </c>
      <c r="AL35" s="12">
        <v>50.68181818181818</v>
      </c>
      <c r="AM35" s="12">
        <v>21.545454545454547</v>
      </c>
      <c r="AN35" s="12">
        <v>63.68181818181818</v>
      </c>
      <c r="AO35" s="12">
        <v>97.36363636363636</v>
      </c>
      <c r="AP35" s="12">
        <v>124.90909090909091</v>
      </c>
      <c r="AQ35" s="12">
        <v>86.409090909090907</v>
      </c>
      <c r="AR35" s="12">
        <v>155.59090909090909</v>
      </c>
      <c r="AS35" s="13">
        <v>11105.863636363634</v>
      </c>
      <c r="AT35" s="14"/>
      <c r="AW35" s="15"/>
    </row>
    <row r="36" spans="1:49">
      <c r="A36" s="1" t="s">
        <v>31</v>
      </c>
      <c r="B36" s="12">
        <v>93.409090909090907</v>
      </c>
      <c r="C36" s="12">
        <v>188.63636363636363</v>
      </c>
      <c r="D36" s="12">
        <v>62.954545454545453</v>
      </c>
      <c r="E36" s="12">
        <v>51.454545454545453</v>
      </c>
      <c r="F36" s="12">
        <v>151.09090909090909</v>
      </c>
      <c r="G36" s="12">
        <v>73.318181818181813</v>
      </c>
      <c r="H36" s="12">
        <v>108.72727272727273</v>
      </c>
      <c r="I36" s="12">
        <v>156.09090909090909</v>
      </c>
      <c r="J36" s="12">
        <v>183.5</v>
      </c>
      <c r="K36" s="12">
        <v>151.36363636363637</v>
      </c>
      <c r="L36" s="12">
        <v>173.86363636363637</v>
      </c>
      <c r="M36" s="12">
        <v>168.40909090909091</v>
      </c>
      <c r="N36" s="12">
        <v>101.13636363636364</v>
      </c>
      <c r="O36" s="12">
        <v>106.40909090909091</v>
      </c>
      <c r="P36" s="12">
        <v>66.090909090909093</v>
      </c>
      <c r="Q36" s="12">
        <v>68.63636363636364</v>
      </c>
      <c r="R36" s="12">
        <v>83.5</v>
      </c>
      <c r="S36" s="12">
        <v>112.90909090909091</v>
      </c>
      <c r="T36" s="12">
        <v>113.90909090909091</v>
      </c>
      <c r="U36" s="12">
        <v>114.13636363636364</v>
      </c>
      <c r="V36" s="12">
        <v>80.727272727272734</v>
      </c>
      <c r="W36" s="12">
        <v>28.40909090909091</v>
      </c>
      <c r="X36" s="12">
        <v>27.681818181818183</v>
      </c>
      <c r="Y36" s="12">
        <v>50.545454545454547</v>
      </c>
      <c r="Z36" s="12">
        <v>84.545454545454547</v>
      </c>
      <c r="AA36" s="12">
        <v>1097.0454545454545</v>
      </c>
      <c r="AB36" s="12">
        <v>1407.9545454545455</v>
      </c>
      <c r="AC36" s="12">
        <v>1329.090909090909</v>
      </c>
      <c r="AD36" s="12">
        <v>670.5454545454545</v>
      </c>
      <c r="AE36" s="12">
        <v>287.18181818181819</v>
      </c>
      <c r="AF36" s="12">
        <v>311.63636363636363</v>
      </c>
      <c r="AG36" s="12">
        <v>72.318181818181813</v>
      </c>
      <c r="AH36" s="12">
        <v>160.5</v>
      </c>
      <c r="AI36" s="12">
        <v>23.40909090909091</v>
      </c>
      <c r="AJ36" s="12">
        <v>58.954545454545453</v>
      </c>
      <c r="AK36" s="12">
        <v>49.045454545454547</v>
      </c>
      <c r="AL36" s="12">
        <v>138.09090909090909</v>
      </c>
      <c r="AM36" s="12">
        <v>83.227272727272734</v>
      </c>
      <c r="AN36" s="12">
        <v>119.68181818181819</v>
      </c>
      <c r="AO36" s="12">
        <v>84.045454545454547</v>
      </c>
      <c r="AP36" s="12">
        <v>137.54545454545453</v>
      </c>
      <c r="AQ36" s="12">
        <v>148.13636363636363</v>
      </c>
      <c r="AR36" s="12">
        <v>280.86363636363637</v>
      </c>
      <c r="AS36" s="13">
        <v>9113.2727272727261</v>
      </c>
      <c r="AT36" s="14"/>
      <c r="AW36" s="15"/>
    </row>
    <row r="37" spans="1:49">
      <c r="A37" s="1" t="s">
        <v>32</v>
      </c>
      <c r="B37" s="12">
        <v>14.045454545454545</v>
      </c>
      <c r="C37" s="12">
        <v>28.727272727272727</v>
      </c>
      <c r="D37" s="12">
        <v>5.6363636363636367</v>
      </c>
      <c r="E37" s="12">
        <v>6.8636363636363633</v>
      </c>
      <c r="F37" s="12">
        <v>34.409090909090907</v>
      </c>
      <c r="G37" s="12">
        <v>11.727272727272727</v>
      </c>
      <c r="H37" s="12">
        <v>27.863636363636363</v>
      </c>
      <c r="I37" s="12">
        <v>63.454545454545453</v>
      </c>
      <c r="J37" s="12">
        <v>94.227272727272734</v>
      </c>
      <c r="K37" s="12">
        <v>7.1818181818181817</v>
      </c>
      <c r="L37" s="12">
        <v>12.636363636363637</v>
      </c>
      <c r="M37" s="12">
        <v>19.5</v>
      </c>
      <c r="N37" s="12">
        <v>10.545454545454545</v>
      </c>
      <c r="O37" s="12">
        <v>9.2272727272727266</v>
      </c>
      <c r="P37" s="12">
        <v>12.318181818181818</v>
      </c>
      <c r="Q37" s="12">
        <v>3.9545454545454546</v>
      </c>
      <c r="R37" s="12">
        <v>8.3181818181818183</v>
      </c>
      <c r="S37" s="12">
        <v>6.3181818181818183</v>
      </c>
      <c r="T37" s="12">
        <v>25.818181818181817</v>
      </c>
      <c r="U37" s="12">
        <v>14.272727272727273</v>
      </c>
      <c r="V37" s="12">
        <v>18.681818181818183</v>
      </c>
      <c r="W37" s="12">
        <v>4.6363636363636367</v>
      </c>
      <c r="X37" s="12">
        <v>4</v>
      </c>
      <c r="Y37" s="12">
        <v>4.2727272727272725</v>
      </c>
      <c r="Z37" s="12">
        <v>11.227272727272727</v>
      </c>
      <c r="AA37" s="12">
        <v>704.72727272727275</v>
      </c>
      <c r="AB37" s="12">
        <v>825.18181818181813</v>
      </c>
      <c r="AC37" s="12">
        <v>690.22727272727275</v>
      </c>
      <c r="AD37" s="12">
        <v>435.86363636363637</v>
      </c>
      <c r="AE37" s="12">
        <v>138.13636363636363</v>
      </c>
      <c r="AF37" s="12">
        <v>140.27272727272728</v>
      </c>
      <c r="AG37" s="12">
        <v>57.409090909090907</v>
      </c>
      <c r="AH37" s="12">
        <v>152.72727272727272</v>
      </c>
      <c r="AI37" s="12">
        <v>53</v>
      </c>
      <c r="AJ37" s="12">
        <v>10.181818181818182</v>
      </c>
      <c r="AK37" s="12">
        <v>2</v>
      </c>
      <c r="AL37" s="12">
        <v>23.227272727272727</v>
      </c>
      <c r="AM37" s="12">
        <v>7.5</v>
      </c>
      <c r="AN37" s="12">
        <v>25.136363636363637</v>
      </c>
      <c r="AO37" s="12">
        <v>14.863636363636363</v>
      </c>
      <c r="AP37" s="12">
        <v>67.63636363636364</v>
      </c>
      <c r="AQ37" s="12">
        <v>77.590909090909093</v>
      </c>
      <c r="AR37" s="12">
        <v>100.68181818181819</v>
      </c>
      <c r="AS37" s="13">
        <v>3988.8636363636356</v>
      </c>
      <c r="AT37" s="14"/>
      <c r="AW37" s="15"/>
    </row>
    <row r="38" spans="1:49">
      <c r="A38" s="1" t="s">
        <v>33</v>
      </c>
      <c r="B38" s="12">
        <v>4.8181818181818183</v>
      </c>
      <c r="C38" s="12">
        <v>9.2272727272727266</v>
      </c>
      <c r="D38" s="12">
        <v>4.9090909090909092</v>
      </c>
      <c r="E38" s="12">
        <v>9.1818181818181817</v>
      </c>
      <c r="F38" s="12">
        <v>55</v>
      </c>
      <c r="G38" s="12">
        <v>10.818181818181818</v>
      </c>
      <c r="H38" s="12">
        <v>29.181818181818183</v>
      </c>
      <c r="I38" s="12">
        <v>76.954545454545453</v>
      </c>
      <c r="J38" s="12">
        <v>95.409090909090907</v>
      </c>
      <c r="K38" s="12">
        <v>95.227272727272734</v>
      </c>
      <c r="L38" s="12">
        <v>57.5</v>
      </c>
      <c r="M38" s="12">
        <v>108.95454545454545</v>
      </c>
      <c r="N38" s="12">
        <v>43.545454545454547</v>
      </c>
      <c r="O38" s="12">
        <v>74.045454545454547</v>
      </c>
      <c r="P38" s="12">
        <v>29.09090909090909</v>
      </c>
      <c r="Q38" s="12">
        <v>23.681818181818183</v>
      </c>
      <c r="R38" s="12">
        <v>20.363636363636363</v>
      </c>
      <c r="S38" s="12">
        <v>36.5</v>
      </c>
      <c r="T38" s="12">
        <v>6.0909090909090908</v>
      </c>
      <c r="U38" s="12">
        <v>3.3636363636363638</v>
      </c>
      <c r="V38" s="12">
        <v>8.2727272727272734</v>
      </c>
      <c r="W38" s="12">
        <v>2.3181818181818183</v>
      </c>
      <c r="X38" s="12">
        <v>1.2272727272727273</v>
      </c>
      <c r="Y38" s="12">
        <v>5.0909090909090908</v>
      </c>
      <c r="Z38" s="12">
        <v>8.5</v>
      </c>
      <c r="AA38" s="12">
        <v>433.36363636363637</v>
      </c>
      <c r="AB38" s="12">
        <v>412.09090909090907</v>
      </c>
      <c r="AC38" s="12">
        <v>231.09090909090909</v>
      </c>
      <c r="AD38" s="12">
        <v>198.18181818181819</v>
      </c>
      <c r="AE38" s="12">
        <v>46.636363636363633</v>
      </c>
      <c r="AF38" s="12">
        <v>26.136363636363637</v>
      </c>
      <c r="AG38" s="12">
        <v>12.681818181818182</v>
      </c>
      <c r="AH38" s="12">
        <v>15.454545454545455</v>
      </c>
      <c r="AI38" s="12">
        <v>45</v>
      </c>
      <c r="AJ38" s="12">
        <v>1.8636363636363635</v>
      </c>
      <c r="AK38" s="12">
        <v>7.2272727272727275</v>
      </c>
      <c r="AL38" s="12">
        <v>111.77272727272727</v>
      </c>
      <c r="AM38" s="12">
        <v>1.1818181818181819</v>
      </c>
      <c r="AN38" s="12">
        <v>4.3636363636363633</v>
      </c>
      <c r="AO38" s="12">
        <v>2.9090909090909092</v>
      </c>
      <c r="AP38" s="12">
        <v>3.8636363636363638</v>
      </c>
      <c r="AQ38" s="12">
        <v>16.727272727272727</v>
      </c>
      <c r="AR38" s="12">
        <v>5</v>
      </c>
      <c r="AS38" s="13">
        <v>2475.045454545454</v>
      </c>
      <c r="AT38" s="14"/>
      <c r="AW38" s="15"/>
    </row>
    <row r="39" spans="1:49">
      <c r="A39" s="1" t="s">
        <v>34</v>
      </c>
      <c r="B39" s="12">
        <v>16.636363636363637</v>
      </c>
      <c r="C39" s="12">
        <v>30.727272727272727</v>
      </c>
      <c r="D39" s="12">
        <v>15.772727272727273</v>
      </c>
      <c r="E39" s="12">
        <v>18.363636363636363</v>
      </c>
      <c r="F39" s="12">
        <v>106.5</v>
      </c>
      <c r="G39" s="12">
        <v>20.545454545454547</v>
      </c>
      <c r="H39" s="12">
        <v>57.636363636363633</v>
      </c>
      <c r="I39" s="12">
        <v>168.63636363636363</v>
      </c>
      <c r="J39" s="12">
        <v>205.40909090909091</v>
      </c>
      <c r="K39" s="12">
        <v>161.95454545454547</v>
      </c>
      <c r="L39" s="12">
        <v>118.86363636363636</v>
      </c>
      <c r="M39" s="12">
        <v>301.40909090909093</v>
      </c>
      <c r="N39" s="12">
        <v>88.5</v>
      </c>
      <c r="O39" s="12">
        <v>191.40909090909091</v>
      </c>
      <c r="P39" s="12">
        <v>74.181818181818187</v>
      </c>
      <c r="Q39" s="12">
        <v>42.81818181818182</v>
      </c>
      <c r="R39" s="12">
        <v>48.81818181818182</v>
      </c>
      <c r="S39" s="12">
        <v>83.681818181818187</v>
      </c>
      <c r="T39" s="12">
        <v>10.363636363636363</v>
      </c>
      <c r="U39" s="12">
        <v>6.1363636363636367</v>
      </c>
      <c r="V39" s="12">
        <v>7.1363636363636367</v>
      </c>
      <c r="W39" s="12">
        <v>3.2727272727272729</v>
      </c>
      <c r="X39" s="12">
        <v>2.1363636363636362</v>
      </c>
      <c r="Y39" s="12">
        <v>12.409090909090908</v>
      </c>
      <c r="Z39" s="12">
        <v>21.454545454545453</v>
      </c>
      <c r="AA39" s="12">
        <v>1391.6818181818182</v>
      </c>
      <c r="AB39" s="12">
        <v>1183.6363636363637</v>
      </c>
      <c r="AC39" s="12">
        <v>587.31818181818187</v>
      </c>
      <c r="AD39" s="12">
        <v>480.40909090909093</v>
      </c>
      <c r="AE39" s="12">
        <v>111.31818181818181</v>
      </c>
      <c r="AF39" s="12">
        <v>63.18181818181818</v>
      </c>
      <c r="AG39" s="12">
        <v>43.954545454545453</v>
      </c>
      <c r="AH39" s="12">
        <v>57</v>
      </c>
      <c r="AI39" s="12">
        <v>145.27272727272728</v>
      </c>
      <c r="AJ39" s="12">
        <v>20.272727272727273</v>
      </c>
      <c r="AK39" s="12">
        <v>121.63636363636364</v>
      </c>
      <c r="AL39" s="12">
        <v>25.136363636363637</v>
      </c>
      <c r="AM39" s="12">
        <v>2.4090909090909092</v>
      </c>
      <c r="AN39" s="12">
        <v>11.545454545454545</v>
      </c>
      <c r="AO39" s="12">
        <v>18.136363636363637</v>
      </c>
      <c r="AP39" s="12">
        <v>15.363636363636363</v>
      </c>
      <c r="AQ39" s="12">
        <v>101.81818181818181</v>
      </c>
      <c r="AR39" s="12">
        <v>18.227272727272727</v>
      </c>
      <c r="AS39" s="13">
        <v>6241.7727272727288</v>
      </c>
      <c r="AT39" s="14"/>
      <c r="AW39" s="15"/>
    </row>
    <row r="40" spans="1:49">
      <c r="A40" s="1" t="s">
        <v>35</v>
      </c>
      <c r="B40" s="12">
        <v>6.3636363636363633</v>
      </c>
      <c r="C40" s="12">
        <v>7.9090909090909092</v>
      </c>
      <c r="D40" s="12">
        <v>4</v>
      </c>
      <c r="E40" s="12">
        <v>6.2727272727272725</v>
      </c>
      <c r="F40" s="12">
        <v>49.863636363636367</v>
      </c>
      <c r="G40" s="12">
        <v>6.5</v>
      </c>
      <c r="H40" s="12">
        <v>45.363636363636367</v>
      </c>
      <c r="I40" s="12">
        <v>151.5</v>
      </c>
      <c r="J40" s="12">
        <v>136.72727272727272</v>
      </c>
      <c r="K40" s="12">
        <v>15.363636363636363</v>
      </c>
      <c r="L40" s="12">
        <v>10.545454545454545</v>
      </c>
      <c r="M40" s="12">
        <v>43.454545454545453</v>
      </c>
      <c r="N40" s="12">
        <v>10.681818181818182</v>
      </c>
      <c r="O40" s="12">
        <v>4.8636363636363633</v>
      </c>
      <c r="P40" s="12">
        <v>18.136363636363637</v>
      </c>
      <c r="Q40" s="12">
        <v>5.0454545454545459</v>
      </c>
      <c r="R40" s="12">
        <v>3.6363636363636362</v>
      </c>
      <c r="S40" s="12">
        <v>9.045454545454545</v>
      </c>
      <c r="T40" s="12">
        <v>58.272727272727273</v>
      </c>
      <c r="U40" s="12">
        <v>40.045454545454547</v>
      </c>
      <c r="V40" s="12">
        <v>61.409090909090907</v>
      </c>
      <c r="W40" s="12">
        <v>13.818181818181818</v>
      </c>
      <c r="X40" s="12">
        <v>6.8181818181818183</v>
      </c>
      <c r="Y40" s="12">
        <v>26.318181818181817</v>
      </c>
      <c r="Z40" s="12">
        <v>6.1818181818181817</v>
      </c>
      <c r="AA40" s="12">
        <v>408.59090909090907</v>
      </c>
      <c r="AB40" s="12">
        <v>411</v>
      </c>
      <c r="AC40" s="12">
        <v>241.5</v>
      </c>
      <c r="AD40" s="12">
        <v>215.68181818181819</v>
      </c>
      <c r="AE40" s="12">
        <v>50.68181818181818</v>
      </c>
      <c r="AF40" s="12">
        <v>36.045454545454547</v>
      </c>
      <c r="AG40" s="12">
        <v>13.5</v>
      </c>
      <c r="AH40" s="12">
        <v>22.818181818181817</v>
      </c>
      <c r="AI40" s="12">
        <v>78.681818181818187</v>
      </c>
      <c r="AJ40" s="12">
        <v>8.7272727272727266</v>
      </c>
      <c r="AK40" s="12">
        <v>1</v>
      </c>
      <c r="AL40" s="12">
        <v>2.2272727272727271</v>
      </c>
      <c r="AM40" s="12">
        <v>6.5</v>
      </c>
      <c r="AN40" s="12">
        <v>55.545454545454547</v>
      </c>
      <c r="AO40" s="12">
        <v>7.5909090909090908</v>
      </c>
      <c r="AP40" s="12">
        <v>9.4090909090909083</v>
      </c>
      <c r="AQ40" s="12">
        <v>46.18181818181818</v>
      </c>
      <c r="AR40" s="12">
        <v>10.681818181818182</v>
      </c>
      <c r="AS40" s="13">
        <v>2376.5909090909081</v>
      </c>
      <c r="AT40" s="14"/>
      <c r="AW40" s="15"/>
    </row>
    <row r="41" spans="1:49">
      <c r="A41" s="1" t="s">
        <v>36</v>
      </c>
      <c r="B41" s="12">
        <v>40.590909090909093</v>
      </c>
      <c r="C41" s="12">
        <v>44.772727272727273</v>
      </c>
      <c r="D41" s="12">
        <v>13.863636363636363</v>
      </c>
      <c r="E41" s="12">
        <v>13</v>
      </c>
      <c r="F41" s="12">
        <v>91.727272727272734</v>
      </c>
      <c r="G41" s="12">
        <v>30.863636363636363</v>
      </c>
      <c r="H41" s="12">
        <v>207.63636363636363</v>
      </c>
      <c r="I41" s="12">
        <v>223.95454545454547</v>
      </c>
      <c r="J41" s="12">
        <v>267.31818181818181</v>
      </c>
      <c r="K41" s="12">
        <v>44.636363636363633</v>
      </c>
      <c r="L41" s="12">
        <v>56.272727272727273</v>
      </c>
      <c r="M41" s="12">
        <v>119.31818181818181</v>
      </c>
      <c r="N41" s="12">
        <v>40.590909090909093</v>
      </c>
      <c r="O41" s="12">
        <v>25.363636363636363</v>
      </c>
      <c r="P41" s="12">
        <v>59.954545454545453</v>
      </c>
      <c r="Q41" s="12">
        <v>15.590909090909092</v>
      </c>
      <c r="R41" s="12">
        <v>19.181818181818183</v>
      </c>
      <c r="S41" s="12">
        <v>34.68181818181818</v>
      </c>
      <c r="T41" s="12">
        <v>378.18181818181819</v>
      </c>
      <c r="U41" s="12">
        <v>127.18181818181819</v>
      </c>
      <c r="V41" s="12">
        <v>248.04545454545453</v>
      </c>
      <c r="W41" s="12">
        <v>39.954545454545453</v>
      </c>
      <c r="X41" s="12">
        <v>28.681818181818183</v>
      </c>
      <c r="Y41" s="12">
        <v>54.909090909090907</v>
      </c>
      <c r="Z41" s="12">
        <v>39.68181818181818</v>
      </c>
      <c r="AA41" s="12">
        <v>552.90909090909088</v>
      </c>
      <c r="AB41" s="12">
        <v>568.72727272727275</v>
      </c>
      <c r="AC41" s="12">
        <v>501.63636363636363</v>
      </c>
      <c r="AD41" s="12">
        <v>477.86363636363637</v>
      </c>
      <c r="AE41" s="12">
        <v>137.86363636363637</v>
      </c>
      <c r="AF41" s="12">
        <v>105.27272727272727</v>
      </c>
      <c r="AG41" s="12">
        <v>54.227272727272727</v>
      </c>
      <c r="AH41" s="12">
        <v>70.681818181818187</v>
      </c>
      <c r="AI41" s="12">
        <v>121.86363636363636</v>
      </c>
      <c r="AJ41" s="12">
        <v>25.5</v>
      </c>
      <c r="AK41" s="12">
        <v>4.9090909090909092</v>
      </c>
      <c r="AL41" s="12">
        <v>12.772727272727273</v>
      </c>
      <c r="AM41" s="12">
        <v>68.818181818181813</v>
      </c>
      <c r="AN41" s="12">
        <v>17.59090909090909</v>
      </c>
      <c r="AO41" s="12">
        <v>20.454545454545453</v>
      </c>
      <c r="AP41" s="12">
        <v>35.909090909090907</v>
      </c>
      <c r="AQ41" s="12">
        <v>97.13636363636364</v>
      </c>
      <c r="AR41" s="12">
        <v>30</v>
      </c>
      <c r="AS41" s="13">
        <v>5175.2727272727261</v>
      </c>
      <c r="AT41" s="14"/>
      <c r="AW41" s="15"/>
    </row>
    <row r="42" spans="1:49">
      <c r="A42" s="1" t="s">
        <v>53</v>
      </c>
      <c r="B42" s="12">
        <v>9.9090909090909083</v>
      </c>
      <c r="C42" s="12">
        <v>27.40909090909091</v>
      </c>
      <c r="D42" s="12">
        <v>9.545454545454545</v>
      </c>
      <c r="E42" s="12">
        <v>7.5</v>
      </c>
      <c r="F42" s="12">
        <v>35.409090909090907</v>
      </c>
      <c r="G42" s="12">
        <v>6</v>
      </c>
      <c r="H42" s="12">
        <v>18.40909090909091</v>
      </c>
      <c r="I42" s="12">
        <v>55.18181818181818</v>
      </c>
      <c r="J42" s="12">
        <v>67.63636363636364</v>
      </c>
      <c r="K42" s="12">
        <v>7.8181818181818183</v>
      </c>
      <c r="L42" s="12">
        <v>10.409090909090908</v>
      </c>
      <c r="M42" s="12">
        <v>24.454545454545453</v>
      </c>
      <c r="N42" s="12">
        <v>9.3181818181818183</v>
      </c>
      <c r="O42" s="12">
        <v>6.8636363636363633</v>
      </c>
      <c r="P42" s="12">
        <v>13.181818181818182</v>
      </c>
      <c r="Q42" s="12">
        <v>7.3181818181818183</v>
      </c>
      <c r="R42" s="12">
        <v>5.6363636363636367</v>
      </c>
      <c r="S42" s="12">
        <v>4.6818181818181817</v>
      </c>
      <c r="T42" s="12">
        <v>16</v>
      </c>
      <c r="U42" s="12">
        <v>15.5</v>
      </c>
      <c r="V42" s="12">
        <v>19.681818181818183</v>
      </c>
      <c r="W42" s="12">
        <v>4.6363636363636367</v>
      </c>
      <c r="X42" s="12">
        <v>5.2272727272727275</v>
      </c>
      <c r="Y42" s="12">
        <v>6.4545454545454541</v>
      </c>
      <c r="Z42" s="12">
        <v>10.409090909090908</v>
      </c>
      <c r="AA42" s="12">
        <v>543.72727272727275</v>
      </c>
      <c r="AB42" s="12">
        <v>639.77272727272725</v>
      </c>
      <c r="AC42" s="12">
        <v>441.22727272727275</v>
      </c>
      <c r="AD42" s="12">
        <v>320.5</v>
      </c>
      <c r="AE42" s="12">
        <v>106.27272727272727</v>
      </c>
      <c r="AF42" s="12">
        <v>93.13636363636364</v>
      </c>
      <c r="AG42" s="12">
        <v>32.409090909090907</v>
      </c>
      <c r="AH42" s="12">
        <v>100.90909090909091</v>
      </c>
      <c r="AI42" s="12">
        <v>87.045454545454547</v>
      </c>
      <c r="AJ42" s="12">
        <v>18.5</v>
      </c>
      <c r="AK42" s="12">
        <v>3.4545454545454546</v>
      </c>
      <c r="AL42" s="12">
        <v>19.863636363636363</v>
      </c>
      <c r="AM42" s="12">
        <v>7.1818181818181817</v>
      </c>
      <c r="AN42" s="12">
        <v>20.09090909090909</v>
      </c>
      <c r="AO42" s="12">
        <v>10.045454545454545</v>
      </c>
      <c r="AP42" s="12">
        <v>31.227272727272727</v>
      </c>
      <c r="AQ42" s="12">
        <v>36.136363636363633</v>
      </c>
      <c r="AR42" s="12">
        <v>58.363636363636367</v>
      </c>
      <c r="AS42" s="13">
        <v>2977.727272727273</v>
      </c>
      <c r="AT42" s="14"/>
      <c r="AW42" s="15"/>
    </row>
    <row r="43" spans="1:49">
      <c r="A43" s="1" t="s">
        <v>54</v>
      </c>
      <c r="B43" s="12">
        <v>23.818181818181817</v>
      </c>
      <c r="C43" s="12">
        <v>43.090909090909093</v>
      </c>
      <c r="D43" s="12">
        <v>8.045454545454545</v>
      </c>
      <c r="E43" s="12">
        <v>11.045454545454545</v>
      </c>
      <c r="F43" s="12">
        <v>38.454545454545453</v>
      </c>
      <c r="G43" s="12">
        <v>15.863636363636363</v>
      </c>
      <c r="H43" s="12">
        <v>33.31818181818182</v>
      </c>
      <c r="I43" s="12">
        <v>48.590909090909093</v>
      </c>
      <c r="J43" s="12">
        <v>62.772727272727273</v>
      </c>
      <c r="K43" s="12">
        <v>12.954545454545455</v>
      </c>
      <c r="L43" s="12">
        <v>27.363636363636363</v>
      </c>
      <c r="M43" s="12">
        <v>29.681818181818183</v>
      </c>
      <c r="N43" s="12">
        <v>16</v>
      </c>
      <c r="O43" s="12">
        <v>13.909090909090908</v>
      </c>
      <c r="P43" s="12">
        <v>9.545454545454545</v>
      </c>
      <c r="Q43" s="12">
        <v>5.9090909090909092</v>
      </c>
      <c r="R43" s="12">
        <v>5.0454545454545459</v>
      </c>
      <c r="S43" s="12">
        <v>5.4090909090909092</v>
      </c>
      <c r="T43" s="12">
        <v>27.272727272727273</v>
      </c>
      <c r="U43" s="12">
        <v>22.818181818181817</v>
      </c>
      <c r="V43" s="12">
        <v>22.09090909090909</v>
      </c>
      <c r="W43" s="12">
        <v>9.045454545454545</v>
      </c>
      <c r="X43" s="12">
        <v>5.7272727272727275</v>
      </c>
      <c r="Y43" s="12">
        <v>9.5909090909090917</v>
      </c>
      <c r="Z43" s="12">
        <v>24.636363636363637</v>
      </c>
      <c r="AA43" s="12">
        <v>500.5</v>
      </c>
      <c r="AB43" s="12">
        <v>563.90909090909088</v>
      </c>
      <c r="AC43" s="12">
        <v>421.90909090909093</v>
      </c>
      <c r="AD43" s="12">
        <v>307.54545454545456</v>
      </c>
      <c r="AE43" s="12">
        <v>125.45454545454545</v>
      </c>
      <c r="AF43" s="12">
        <v>132.90909090909091</v>
      </c>
      <c r="AG43" s="12">
        <v>62.272727272727273</v>
      </c>
      <c r="AH43" s="12">
        <v>128.81818181818181</v>
      </c>
      <c r="AI43" s="12">
        <v>144.86363636363637</v>
      </c>
      <c r="AJ43" s="12">
        <v>65.36363636363636</v>
      </c>
      <c r="AK43" s="12">
        <v>3.2727272727272729</v>
      </c>
      <c r="AL43" s="12">
        <v>15.681818181818182</v>
      </c>
      <c r="AM43" s="12">
        <v>10.545454545454545</v>
      </c>
      <c r="AN43" s="12">
        <v>38.363636363636367</v>
      </c>
      <c r="AO43" s="12">
        <v>33.31818181818182</v>
      </c>
      <c r="AP43" s="12">
        <v>10.590909090909092</v>
      </c>
      <c r="AQ43" s="12">
        <v>51.18181818181818</v>
      </c>
      <c r="AR43" s="12">
        <v>68.272727272727266</v>
      </c>
      <c r="AS43" s="13">
        <v>3221.2272727272739</v>
      </c>
      <c r="AT43" s="14"/>
      <c r="AW43" s="15"/>
    </row>
    <row r="44" spans="1:49">
      <c r="A44" s="1" t="s">
        <v>55</v>
      </c>
      <c r="B44" s="12">
        <v>29.681818181818183</v>
      </c>
      <c r="C44" s="12">
        <v>76.409090909090907</v>
      </c>
      <c r="D44" s="12">
        <v>49.272727272727273</v>
      </c>
      <c r="E44" s="12">
        <v>74.318181818181813</v>
      </c>
      <c r="F44" s="12">
        <v>171.86363636363637</v>
      </c>
      <c r="G44" s="12">
        <v>58.045454545454547</v>
      </c>
      <c r="H44" s="12">
        <v>96.545454545454547</v>
      </c>
      <c r="I44" s="12">
        <v>70.227272727272734</v>
      </c>
      <c r="J44" s="12">
        <v>98.545454545454547</v>
      </c>
      <c r="K44" s="12">
        <v>32.363636363636367</v>
      </c>
      <c r="L44" s="12">
        <v>48.636363636363633</v>
      </c>
      <c r="M44" s="12">
        <v>44.590909090909093</v>
      </c>
      <c r="N44" s="12">
        <v>32.272727272727273</v>
      </c>
      <c r="O44" s="12">
        <v>21.136363636363637</v>
      </c>
      <c r="P44" s="12">
        <v>16.90909090909091</v>
      </c>
      <c r="Q44" s="12">
        <v>13.045454545454545</v>
      </c>
      <c r="R44" s="12">
        <v>16.818181818181817</v>
      </c>
      <c r="S44" s="12">
        <v>40.545454545454547</v>
      </c>
      <c r="T44" s="12">
        <v>86.954545454545453</v>
      </c>
      <c r="U44" s="12">
        <v>128.45454545454547</v>
      </c>
      <c r="V44" s="12">
        <v>140.86363636363637</v>
      </c>
      <c r="W44" s="12">
        <v>69.818181818181813</v>
      </c>
      <c r="X44" s="12">
        <v>62.136363636363633</v>
      </c>
      <c r="Y44" s="12">
        <v>123.27272727272727</v>
      </c>
      <c r="Z44" s="12">
        <v>66.36363636363636</v>
      </c>
      <c r="AA44" s="12">
        <v>464.18181818181819</v>
      </c>
      <c r="AB44" s="12">
        <v>467</v>
      </c>
      <c r="AC44" s="12">
        <v>1036.1363636363637</v>
      </c>
      <c r="AD44" s="12">
        <v>485.90909090909093</v>
      </c>
      <c r="AE44" s="12">
        <v>208.5</v>
      </c>
      <c r="AF44" s="12">
        <v>188.95454545454547</v>
      </c>
      <c r="AG44" s="12">
        <v>99.13636363636364</v>
      </c>
      <c r="AH44" s="12">
        <v>88.63636363636364</v>
      </c>
      <c r="AI44" s="12">
        <v>154.63636363636363</v>
      </c>
      <c r="AJ44" s="12">
        <v>85.409090909090907</v>
      </c>
      <c r="AK44" s="12">
        <v>16.09090909090909</v>
      </c>
      <c r="AL44" s="12">
        <v>91.409090909090907</v>
      </c>
      <c r="AM44" s="12">
        <v>49.590909090909093</v>
      </c>
      <c r="AN44" s="12">
        <v>95.727272727272734</v>
      </c>
      <c r="AO44" s="12">
        <v>41.68181818181818</v>
      </c>
      <c r="AP44" s="12">
        <v>51.136363636363633</v>
      </c>
      <c r="AQ44" s="12">
        <v>55.590909090909093</v>
      </c>
      <c r="AR44" s="12">
        <v>298.81818181818181</v>
      </c>
      <c r="AS44" s="13">
        <v>5676.5000000000009</v>
      </c>
      <c r="AT44" s="14"/>
      <c r="AW44" s="15"/>
    </row>
    <row r="45" spans="1:49">
      <c r="A45" s="1" t="s">
        <v>56</v>
      </c>
      <c r="B45" s="12">
        <v>28.727272727272727</v>
      </c>
      <c r="C45" s="12">
        <v>43.81818181818182</v>
      </c>
      <c r="D45" s="12">
        <v>18.59090909090909</v>
      </c>
      <c r="E45" s="12">
        <v>33.136363636363633</v>
      </c>
      <c r="F45" s="12">
        <v>153.86363636363637</v>
      </c>
      <c r="G45" s="12">
        <v>30.454545454545453</v>
      </c>
      <c r="H45" s="12">
        <v>55.636363636363633</v>
      </c>
      <c r="I45" s="12">
        <v>101.45454545454545</v>
      </c>
      <c r="J45" s="12">
        <v>111.77272727272727</v>
      </c>
      <c r="K45" s="12">
        <v>20.318181818181817</v>
      </c>
      <c r="L45" s="12">
        <v>29.954545454545453</v>
      </c>
      <c r="M45" s="12">
        <v>37.454545454545453</v>
      </c>
      <c r="N45" s="12">
        <v>17.727272727272727</v>
      </c>
      <c r="O45" s="12">
        <v>9.3181818181818183</v>
      </c>
      <c r="P45" s="12">
        <v>8.954545454545455</v>
      </c>
      <c r="Q45" s="12">
        <v>4.6818181818181817</v>
      </c>
      <c r="R45" s="12">
        <v>4.0454545454545459</v>
      </c>
      <c r="S45" s="12">
        <v>5.1363636363636367</v>
      </c>
      <c r="T45" s="12">
        <v>19.90909090909091</v>
      </c>
      <c r="U45" s="12">
        <v>18.727272727272727</v>
      </c>
      <c r="V45" s="12">
        <v>23.90909090909091</v>
      </c>
      <c r="W45" s="12">
        <v>9.954545454545455</v>
      </c>
      <c r="X45" s="12">
        <v>8.4090909090909083</v>
      </c>
      <c r="Y45" s="12">
        <v>18.045454545454547</v>
      </c>
      <c r="Z45" s="12">
        <v>21.181818181818183</v>
      </c>
      <c r="AA45" s="12">
        <v>864.86363636363637</v>
      </c>
      <c r="AB45" s="12">
        <v>1111.3636363636363</v>
      </c>
      <c r="AC45" s="12">
        <v>631.36363636363637</v>
      </c>
      <c r="AD45" s="12">
        <v>428.63636363636363</v>
      </c>
      <c r="AE45" s="12">
        <v>210.40909090909091</v>
      </c>
      <c r="AF45" s="12">
        <v>212.5</v>
      </c>
      <c r="AG45" s="12">
        <v>130.77272727272728</v>
      </c>
      <c r="AH45" s="12">
        <v>172.77272727272728</v>
      </c>
      <c r="AI45" s="12">
        <v>289.63636363636363</v>
      </c>
      <c r="AJ45" s="12">
        <v>106</v>
      </c>
      <c r="AK45" s="12">
        <v>4.6818181818181817</v>
      </c>
      <c r="AL45" s="12">
        <v>16.863636363636363</v>
      </c>
      <c r="AM45" s="12">
        <v>9.3636363636363633</v>
      </c>
      <c r="AN45" s="12">
        <v>26.59090909090909</v>
      </c>
      <c r="AO45" s="12">
        <v>56.5</v>
      </c>
      <c r="AP45" s="12">
        <v>58.363636363636367</v>
      </c>
      <c r="AQ45" s="12">
        <v>274</v>
      </c>
      <c r="AR45" s="12">
        <v>28.272727272727273</v>
      </c>
      <c r="AS45" s="13">
        <v>5473.8181818181802</v>
      </c>
      <c r="AT45" s="14"/>
      <c r="AW45" s="15"/>
    </row>
    <row r="46" spans="1:49">
      <c r="A46" s="11" t="s">
        <v>49</v>
      </c>
      <c r="B46" s="14">
        <v>3651.3636363636365</v>
      </c>
      <c r="C46" s="14">
        <v>7403.0909090909108</v>
      </c>
      <c r="D46" s="14">
        <v>4214.181818181818</v>
      </c>
      <c r="E46" s="14">
        <v>4094.2727272727279</v>
      </c>
      <c r="F46" s="14">
        <v>11760.499999999998</v>
      </c>
      <c r="G46" s="14">
        <v>5000.3181818181829</v>
      </c>
      <c r="H46" s="14">
        <v>7901.590909090909</v>
      </c>
      <c r="I46" s="14">
        <v>10570.227272727278</v>
      </c>
      <c r="J46" s="14">
        <v>11644.181818181816</v>
      </c>
      <c r="K46" s="14">
        <v>6173.2272727272712</v>
      </c>
      <c r="L46" s="14">
        <v>7477.2272727272721</v>
      </c>
      <c r="M46" s="14">
        <v>7721.6363636363612</v>
      </c>
      <c r="N46" s="14">
        <v>5241.7272727272748</v>
      </c>
      <c r="O46" s="14">
        <v>5367.3181818181829</v>
      </c>
      <c r="P46" s="14">
        <v>5024.0000000000009</v>
      </c>
      <c r="Q46" s="14">
        <v>2998.5909090909095</v>
      </c>
      <c r="R46" s="14">
        <v>4203.0909090909108</v>
      </c>
      <c r="S46" s="14">
        <v>7525.2727272727279</v>
      </c>
      <c r="T46" s="14">
        <v>5438.9999999999991</v>
      </c>
      <c r="U46" s="14">
        <v>6099.8181818181838</v>
      </c>
      <c r="V46" s="14">
        <v>5741.2272727272739</v>
      </c>
      <c r="W46" s="14">
        <v>3228.3636363636365</v>
      </c>
      <c r="X46" s="14">
        <v>2564.4090909090901</v>
      </c>
      <c r="Y46" s="14">
        <v>4908.863636363636</v>
      </c>
      <c r="Z46" s="14">
        <v>5844.0454545454531</v>
      </c>
      <c r="AA46" s="14">
        <v>32651.909090909099</v>
      </c>
      <c r="AB46" s="14">
        <v>34335.045454545456</v>
      </c>
      <c r="AC46" s="14">
        <v>28361.863636363632</v>
      </c>
      <c r="AD46" s="14">
        <v>20870.727272727283</v>
      </c>
      <c r="AE46" s="14">
        <v>10805.454545454546</v>
      </c>
      <c r="AF46" s="14">
        <v>11890.499999999998</v>
      </c>
      <c r="AG46" s="14">
        <v>7133.3181818181811</v>
      </c>
      <c r="AH46" s="14">
        <v>11910.772727272726</v>
      </c>
      <c r="AI46" s="14">
        <v>9062.5</v>
      </c>
      <c r="AJ46" s="14">
        <v>4083.9999999999995</v>
      </c>
      <c r="AK46" s="14">
        <v>2533.5909090909086</v>
      </c>
      <c r="AL46" s="14">
        <v>6301.5909090909081</v>
      </c>
      <c r="AM46" s="14">
        <v>2453.6363636363626</v>
      </c>
      <c r="AN46" s="14">
        <v>5084.545454545455</v>
      </c>
      <c r="AO46" s="14">
        <v>3033.954545454546</v>
      </c>
      <c r="AP46" s="14">
        <v>3122.4545454545455</v>
      </c>
      <c r="AQ46" s="14">
        <v>5897.6363636363649</v>
      </c>
      <c r="AR46" s="14">
        <v>5688.2272727272721</v>
      </c>
      <c r="AS46" s="14">
        <v>359904.31818181812</v>
      </c>
      <c r="AT46" s="14"/>
      <c r="AW46" s="15"/>
    </row>
    <row r="47" spans="1:49">
      <c r="AS47" s="14"/>
      <c r="AW47" s="15"/>
    </row>
    <row r="48" spans="1:49">
      <c r="AW48" s="15"/>
    </row>
    <row r="49" spans="49:49">
      <c r="AW49" s="15"/>
    </row>
    <row r="50" spans="49:49">
      <c r="AW50" s="15"/>
    </row>
    <row r="51" spans="49:49">
      <c r="AW51" s="15"/>
    </row>
    <row r="52" spans="49:49">
      <c r="AW52" s="15"/>
    </row>
    <row r="53" spans="49:49">
      <c r="AW53" s="15"/>
    </row>
    <row r="54" spans="49:49">
      <c r="AW54" s="15"/>
    </row>
    <row r="55" spans="49:49">
      <c r="AW55" s="15"/>
    </row>
    <row r="56" spans="49:49">
      <c r="AW56" s="15"/>
    </row>
    <row r="57" spans="49:49">
      <c r="AW57" s="15"/>
    </row>
    <row r="58" spans="49:49">
      <c r="AW58" s="15"/>
    </row>
    <row r="59" spans="49:49">
      <c r="AW59" s="15"/>
    </row>
    <row r="60" spans="49:49">
      <c r="AW60" s="15"/>
    </row>
    <row r="61" spans="49:49">
      <c r="AW61" s="15"/>
    </row>
    <row r="62" spans="49:49">
      <c r="AW62" s="15"/>
    </row>
    <row r="63" spans="49:49">
      <c r="AW63" s="15"/>
    </row>
  </sheetData>
  <phoneticPr fontId="0" type="noConversion"/>
  <pageMargins left="0.75" right="0.75" top="1" bottom="1" header="0.5" footer="0.5"/>
  <pageSetup scale="81" fitToWidth="3" orientation="landscape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BE64"/>
  <sheetViews>
    <sheetView workbookViewId="0">
      <pane xSplit="1" ySplit="2" topLeftCell="AO3" activePane="bottomRight" state="frozen"/>
      <selection activeCell="AX3" sqref="AX3"/>
      <selection pane="topRight" activeCell="AX3" sqref="AX3"/>
      <selection pane="bottomLeft" activeCell="AX3" sqref="AX3"/>
      <selection pane="bottomRight" activeCell="AX3" sqref="AX3"/>
    </sheetView>
  </sheetViews>
  <sheetFormatPr baseColWidth="10" defaultColWidth="8.83203125" defaultRowHeight="12" x14ac:dyDescent="0"/>
  <cols>
    <col min="1" max="45" width="7.6640625" style="9" customWidth="1" collapsed="1"/>
    <col min="46" max="46" width="8.6640625" style="11" customWidth="1" collapsed="1"/>
    <col min="47" max="47" width="8.83203125" style="11" collapsed="1"/>
    <col min="48" max="49" width="8.83203125" style="9" collapsed="1"/>
    <col min="50" max="50" width="8.6640625" style="9" customWidth="1" collapsed="1"/>
    <col min="51" max="16384" width="8.83203125" style="9" collapsed="1"/>
  </cols>
  <sheetData>
    <row r="1" spans="1:57" ht="27" customHeight="1">
      <c r="A1" s="7" t="s">
        <v>0</v>
      </c>
      <c r="B1" s="8" t="s">
        <v>1</v>
      </c>
      <c r="D1" s="9" t="s">
        <v>60</v>
      </c>
      <c r="G1" s="19">
        <f>'Weekday OD'!G1</f>
        <v>41548</v>
      </c>
    </row>
    <row r="2" spans="1:57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53</v>
      </c>
      <c r="AP2" s="1" t="s">
        <v>54</v>
      </c>
      <c r="AQ2" s="1" t="s">
        <v>55</v>
      </c>
      <c r="AR2" s="1" t="s">
        <v>56</v>
      </c>
      <c r="AS2" s="1" t="s">
        <v>62</v>
      </c>
      <c r="AT2" s="11" t="s">
        <v>37</v>
      </c>
    </row>
    <row r="3" spans="1:57">
      <c r="A3" s="1" t="s">
        <v>2</v>
      </c>
      <c r="B3" s="12">
        <v>7</v>
      </c>
      <c r="C3" s="12">
        <v>63.75</v>
      </c>
      <c r="D3" s="12">
        <v>57.75</v>
      </c>
      <c r="E3" s="12">
        <v>35.75</v>
      </c>
      <c r="F3" s="12">
        <v>216.75</v>
      </c>
      <c r="G3" s="12">
        <v>68.5</v>
      </c>
      <c r="H3" s="12">
        <v>69</v>
      </c>
      <c r="I3" s="12">
        <v>44.5</v>
      </c>
      <c r="J3" s="12">
        <v>44.75</v>
      </c>
      <c r="K3" s="12">
        <v>18.75</v>
      </c>
      <c r="L3" s="12">
        <v>58</v>
      </c>
      <c r="M3" s="12">
        <v>59.5</v>
      </c>
      <c r="N3" s="12">
        <v>12.75</v>
      </c>
      <c r="O3" s="12">
        <v>23.75</v>
      </c>
      <c r="P3" s="12">
        <v>20.75</v>
      </c>
      <c r="Q3" s="12">
        <v>10.25</v>
      </c>
      <c r="R3" s="12">
        <v>10</v>
      </c>
      <c r="S3" s="12">
        <v>19.75</v>
      </c>
      <c r="T3" s="12">
        <v>13.75</v>
      </c>
      <c r="U3" s="12">
        <v>3</v>
      </c>
      <c r="V3" s="12">
        <v>13.75</v>
      </c>
      <c r="W3" s="12">
        <v>6.75</v>
      </c>
      <c r="X3" s="12">
        <v>3.25</v>
      </c>
      <c r="Y3" s="12">
        <v>12.25</v>
      </c>
      <c r="Z3" s="12">
        <v>17.75</v>
      </c>
      <c r="AA3" s="12">
        <v>95.75</v>
      </c>
      <c r="AB3" s="12">
        <v>71.75</v>
      </c>
      <c r="AC3" s="12">
        <v>232.25</v>
      </c>
      <c r="AD3" s="12">
        <v>107</v>
      </c>
      <c r="AE3" s="12">
        <v>70</v>
      </c>
      <c r="AF3" s="12">
        <v>75.25</v>
      </c>
      <c r="AG3" s="12">
        <v>20.5</v>
      </c>
      <c r="AH3" s="12">
        <v>28</v>
      </c>
      <c r="AI3" s="12">
        <v>16.75</v>
      </c>
      <c r="AJ3" s="12">
        <v>9</v>
      </c>
      <c r="AK3" s="12">
        <v>1.5</v>
      </c>
      <c r="AL3" s="12">
        <v>9</v>
      </c>
      <c r="AM3" s="12">
        <v>2.25</v>
      </c>
      <c r="AN3" s="12">
        <v>19.75</v>
      </c>
      <c r="AO3" s="12">
        <v>7.75</v>
      </c>
      <c r="AP3" s="12">
        <v>10</v>
      </c>
      <c r="AQ3" s="12">
        <v>17</v>
      </c>
      <c r="AR3" s="12">
        <v>7</v>
      </c>
      <c r="AS3" s="12">
        <v>1.75</v>
      </c>
      <c r="AT3" s="13">
        <v>1714</v>
      </c>
      <c r="AU3" s="14"/>
      <c r="AW3" s="9" t="s">
        <v>38</v>
      </c>
      <c r="AX3" s="24">
        <f>SUM(B3:Z27,AK3:AN27,B38:Z41,AK38:AN41,B46:Z46,AS3:AS27,AS38:AS41,AK46:AN46,AS46)</f>
        <v>38333</v>
      </c>
      <c r="AZ3" s="9" t="s">
        <v>39</v>
      </c>
      <c r="BA3" s="15">
        <f>SUM(AX12:AX18,AY12:BD12)</f>
        <v>89139.75</v>
      </c>
      <c r="BB3" s="16">
        <f>BA3/BE$19</f>
        <v>0.5873547711177991</v>
      </c>
    </row>
    <row r="4" spans="1:57">
      <c r="A4" s="1" t="s">
        <v>3</v>
      </c>
      <c r="B4" s="12">
        <v>65</v>
      </c>
      <c r="C4" s="12">
        <v>9</v>
      </c>
      <c r="D4" s="12">
        <v>66.75</v>
      </c>
      <c r="E4" s="12">
        <v>50</v>
      </c>
      <c r="F4" s="12">
        <v>481.5</v>
      </c>
      <c r="G4" s="12">
        <v>101.75</v>
      </c>
      <c r="H4" s="12">
        <v>100</v>
      </c>
      <c r="I4" s="12">
        <v>84.75</v>
      </c>
      <c r="J4" s="12">
        <v>111.25</v>
      </c>
      <c r="K4" s="12">
        <v>27.75</v>
      </c>
      <c r="L4" s="12">
        <v>82</v>
      </c>
      <c r="M4" s="12">
        <v>157</v>
      </c>
      <c r="N4" s="12">
        <v>25.25</v>
      </c>
      <c r="O4" s="12">
        <v>39.25</v>
      </c>
      <c r="P4" s="12">
        <v>29</v>
      </c>
      <c r="Q4" s="12">
        <v>10.25</v>
      </c>
      <c r="R4" s="12">
        <v>16.5</v>
      </c>
      <c r="S4" s="12">
        <v>36.5</v>
      </c>
      <c r="T4" s="12">
        <v>20</v>
      </c>
      <c r="U4" s="12">
        <v>10.5</v>
      </c>
      <c r="V4" s="12">
        <v>17</v>
      </c>
      <c r="W4" s="12">
        <v>4.75</v>
      </c>
      <c r="X4" s="12">
        <v>6.25</v>
      </c>
      <c r="Y4" s="12">
        <v>22.75</v>
      </c>
      <c r="Z4" s="12">
        <v>26.5</v>
      </c>
      <c r="AA4" s="12">
        <v>221.5</v>
      </c>
      <c r="AB4" s="12">
        <v>180.5</v>
      </c>
      <c r="AC4" s="12">
        <v>547.75</v>
      </c>
      <c r="AD4" s="12">
        <v>195.75</v>
      </c>
      <c r="AE4" s="12">
        <v>83</v>
      </c>
      <c r="AF4" s="12">
        <v>75</v>
      </c>
      <c r="AG4" s="12">
        <v>24.75</v>
      </c>
      <c r="AH4" s="12">
        <v>45</v>
      </c>
      <c r="AI4" s="12">
        <v>40</v>
      </c>
      <c r="AJ4" s="12">
        <v>15</v>
      </c>
      <c r="AK4" s="12">
        <v>6.25</v>
      </c>
      <c r="AL4" s="12">
        <v>11.75</v>
      </c>
      <c r="AM4" s="12">
        <v>2</v>
      </c>
      <c r="AN4" s="12">
        <v>28.75</v>
      </c>
      <c r="AO4" s="12">
        <v>9.75</v>
      </c>
      <c r="AP4" s="12">
        <v>15.5</v>
      </c>
      <c r="AQ4" s="12">
        <v>42</v>
      </c>
      <c r="AR4" s="12">
        <v>16.5</v>
      </c>
      <c r="AS4" s="12">
        <v>8.25</v>
      </c>
      <c r="AT4" s="13">
        <v>3170.25</v>
      </c>
      <c r="AU4" s="14"/>
      <c r="AW4" s="9" t="s">
        <v>40</v>
      </c>
      <c r="AX4" s="24">
        <f>SUM(AA28:AJ37, AA42:AJ45, AO28:AR37, AO42:AR45)</f>
        <v>44645</v>
      </c>
      <c r="AZ4" s="9" t="s">
        <v>41</v>
      </c>
      <c r="BA4" s="15">
        <f>SUM(AY13:BC18)</f>
        <v>58212.75</v>
      </c>
      <c r="BB4" s="16">
        <f>BA4/BE$19</f>
        <v>0.38357227221736273</v>
      </c>
    </row>
    <row r="5" spans="1:57">
      <c r="A5" s="1" t="s">
        <v>4</v>
      </c>
      <c r="B5" s="12">
        <v>65.75</v>
      </c>
      <c r="C5" s="12">
        <v>60</v>
      </c>
      <c r="D5" s="12">
        <v>7.25</v>
      </c>
      <c r="E5" s="12">
        <v>37</v>
      </c>
      <c r="F5" s="12">
        <v>395.25</v>
      </c>
      <c r="G5" s="12">
        <v>59</v>
      </c>
      <c r="H5" s="12">
        <v>58.75</v>
      </c>
      <c r="I5" s="12">
        <v>56.5</v>
      </c>
      <c r="J5" s="12">
        <v>75.5</v>
      </c>
      <c r="K5" s="12">
        <v>20.25</v>
      </c>
      <c r="L5" s="12">
        <v>34.5</v>
      </c>
      <c r="M5" s="12">
        <v>102</v>
      </c>
      <c r="N5" s="12">
        <v>14</v>
      </c>
      <c r="O5" s="12">
        <v>14</v>
      </c>
      <c r="P5" s="12">
        <v>7.5</v>
      </c>
      <c r="Q5" s="12">
        <v>5.5</v>
      </c>
      <c r="R5" s="12">
        <v>8.25</v>
      </c>
      <c r="S5" s="12">
        <v>20.25</v>
      </c>
      <c r="T5" s="12">
        <v>6.75</v>
      </c>
      <c r="U5" s="12">
        <v>6.5</v>
      </c>
      <c r="V5" s="12">
        <v>14.25</v>
      </c>
      <c r="W5" s="12">
        <v>7.75</v>
      </c>
      <c r="X5" s="12">
        <v>2.5</v>
      </c>
      <c r="Y5" s="12">
        <v>23.75</v>
      </c>
      <c r="Z5" s="12">
        <v>10</v>
      </c>
      <c r="AA5" s="12">
        <v>119.25</v>
      </c>
      <c r="AB5" s="12">
        <v>85.25</v>
      </c>
      <c r="AC5" s="12">
        <v>260.25</v>
      </c>
      <c r="AD5" s="12">
        <v>131</v>
      </c>
      <c r="AE5" s="12">
        <v>51.5</v>
      </c>
      <c r="AF5" s="12">
        <v>35.5</v>
      </c>
      <c r="AG5" s="12">
        <v>13</v>
      </c>
      <c r="AH5" s="12">
        <v>9.5</v>
      </c>
      <c r="AI5" s="12">
        <v>9.5</v>
      </c>
      <c r="AJ5" s="12">
        <v>3.75</v>
      </c>
      <c r="AK5" s="12">
        <v>5.25</v>
      </c>
      <c r="AL5" s="12">
        <v>7.25</v>
      </c>
      <c r="AM5" s="12">
        <v>1</v>
      </c>
      <c r="AN5" s="12">
        <v>8.5</v>
      </c>
      <c r="AO5" s="12">
        <v>3.25</v>
      </c>
      <c r="AP5" s="12">
        <v>3.5</v>
      </c>
      <c r="AQ5" s="12">
        <v>31.5</v>
      </c>
      <c r="AR5" s="12">
        <v>8</v>
      </c>
      <c r="AS5" s="12">
        <v>7.25</v>
      </c>
      <c r="AT5" s="13">
        <v>1906.75</v>
      </c>
      <c r="AU5" s="14"/>
      <c r="AW5" s="9" t="s">
        <v>42</v>
      </c>
      <c r="AX5" s="24">
        <f>SUM(AA3:AJ27,B28:Z37,AA38:AJ41,AK28:AN37, B42:Z45, AK42:AN45, AO3:AR27, AO38:AR41,AS28:AS37,AS42:AS45,AA46:AJ46,AO46:AR46)</f>
        <v>71086.5</v>
      </c>
    </row>
    <row r="6" spans="1:57">
      <c r="A6" s="1" t="s">
        <v>5</v>
      </c>
      <c r="B6" s="12">
        <v>38.5</v>
      </c>
      <c r="C6" s="12">
        <v>49.75</v>
      </c>
      <c r="D6" s="12">
        <v>44.5</v>
      </c>
      <c r="E6" s="12">
        <v>7.5</v>
      </c>
      <c r="F6" s="12">
        <v>160</v>
      </c>
      <c r="G6" s="12">
        <v>31.5</v>
      </c>
      <c r="H6" s="12">
        <v>46.75</v>
      </c>
      <c r="I6" s="12">
        <v>68.25</v>
      </c>
      <c r="J6" s="12">
        <v>60.75</v>
      </c>
      <c r="K6" s="12">
        <v>24.25</v>
      </c>
      <c r="L6" s="12">
        <v>40.5</v>
      </c>
      <c r="M6" s="12">
        <v>105.5</v>
      </c>
      <c r="N6" s="12">
        <v>15</v>
      </c>
      <c r="O6" s="12">
        <v>15.25</v>
      </c>
      <c r="P6" s="12">
        <v>12.25</v>
      </c>
      <c r="Q6" s="12">
        <v>5.5</v>
      </c>
      <c r="R6" s="12">
        <v>8</v>
      </c>
      <c r="S6" s="12">
        <v>19.75</v>
      </c>
      <c r="T6" s="12">
        <v>9.5</v>
      </c>
      <c r="U6" s="12">
        <v>7.5</v>
      </c>
      <c r="V6" s="12">
        <v>13.75</v>
      </c>
      <c r="W6" s="12">
        <v>4.75</v>
      </c>
      <c r="X6" s="12">
        <v>7.25</v>
      </c>
      <c r="Y6" s="12">
        <v>11.25</v>
      </c>
      <c r="Z6" s="12">
        <v>8.25</v>
      </c>
      <c r="AA6" s="12">
        <v>188.25</v>
      </c>
      <c r="AB6" s="12">
        <v>131</v>
      </c>
      <c r="AC6" s="12">
        <v>304.75</v>
      </c>
      <c r="AD6" s="12">
        <v>226</v>
      </c>
      <c r="AE6" s="12">
        <v>94</v>
      </c>
      <c r="AF6" s="12">
        <v>74.75</v>
      </c>
      <c r="AG6" s="12">
        <v>17.25</v>
      </c>
      <c r="AH6" s="12">
        <v>20.25</v>
      </c>
      <c r="AI6" s="12">
        <v>12.75</v>
      </c>
      <c r="AJ6" s="12">
        <v>3.25</v>
      </c>
      <c r="AK6" s="12">
        <v>7.25</v>
      </c>
      <c r="AL6" s="12">
        <v>11</v>
      </c>
      <c r="AM6" s="12">
        <v>2.25</v>
      </c>
      <c r="AN6" s="12">
        <v>7.75</v>
      </c>
      <c r="AO6" s="12">
        <v>2.25</v>
      </c>
      <c r="AP6" s="12">
        <v>2.5</v>
      </c>
      <c r="AQ6" s="12">
        <v>56.25</v>
      </c>
      <c r="AR6" s="12">
        <v>15.25</v>
      </c>
      <c r="AS6" s="12">
        <v>3.75</v>
      </c>
      <c r="AT6" s="13">
        <v>1996.25</v>
      </c>
      <c r="AU6" s="14"/>
      <c r="AX6" s="12"/>
    </row>
    <row r="7" spans="1:57">
      <c r="A7" s="1" t="s">
        <v>6</v>
      </c>
      <c r="B7" s="12">
        <v>213.25</v>
      </c>
      <c r="C7" s="12">
        <v>484</v>
      </c>
      <c r="D7" s="12">
        <v>405.75</v>
      </c>
      <c r="E7" s="12">
        <v>171</v>
      </c>
      <c r="F7" s="12">
        <v>22.75</v>
      </c>
      <c r="G7" s="12">
        <v>247</v>
      </c>
      <c r="H7" s="12">
        <v>228.75</v>
      </c>
      <c r="I7" s="12">
        <v>250.5</v>
      </c>
      <c r="J7" s="12">
        <v>253.75</v>
      </c>
      <c r="K7" s="12">
        <v>91</v>
      </c>
      <c r="L7" s="12">
        <v>197.75</v>
      </c>
      <c r="M7" s="12">
        <v>169.5</v>
      </c>
      <c r="N7" s="12">
        <v>92.25</v>
      </c>
      <c r="O7" s="12">
        <v>99.5</v>
      </c>
      <c r="P7" s="12">
        <v>85.75</v>
      </c>
      <c r="Q7" s="12">
        <v>33.25</v>
      </c>
      <c r="R7" s="12">
        <v>77.75</v>
      </c>
      <c r="S7" s="12">
        <v>225.25</v>
      </c>
      <c r="T7" s="12">
        <v>70.75</v>
      </c>
      <c r="U7" s="12">
        <v>84.75</v>
      </c>
      <c r="V7" s="12">
        <v>122.25</v>
      </c>
      <c r="W7" s="12">
        <v>72.5</v>
      </c>
      <c r="X7" s="12">
        <v>62.25</v>
      </c>
      <c r="Y7" s="12">
        <v>43.25</v>
      </c>
      <c r="Z7" s="12">
        <v>68</v>
      </c>
      <c r="AA7" s="12">
        <v>558.5</v>
      </c>
      <c r="AB7" s="12">
        <v>360</v>
      </c>
      <c r="AC7" s="12">
        <v>1033</v>
      </c>
      <c r="AD7" s="12">
        <v>556.75</v>
      </c>
      <c r="AE7" s="12">
        <v>271.75</v>
      </c>
      <c r="AF7" s="12">
        <v>174</v>
      </c>
      <c r="AG7" s="12">
        <v>77.75</v>
      </c>
      <c r="AH7" s="12">
        <v>65</v>
      </c>
      <c r="AI7" s="12">
        <v>104</v>
      </c>
      <c r="AJ7" s="12">
        <v>12.5</v>
      </c>
      <c r="AK7" s="12">
        <v>31.75</v>
      </c>
      <c r="AL7" s="12">
        <v>95.5</v>
      </c>
      <c r="AM7" s="12">
        <v>23.75</v>
      </c>
      <c r="AN7" s="12">
        <v>102</v>
      </c>
      <c r="AO7" s="12">
        <v>18.25</v>
      </c>
      <c r="AP7" s="12">
        <v>27.75</v>
      </c>
      <c r="AQ7" s="12">
        <v>96.75</v>
      </c>
      <c r="AR7" s="12">
        <v>109</v>
      </c>
      <c r="AS7" s="12">
        <v>30.5</v>
      </c>
      <c r="AT7" s="13">
        <v>7621</v>
      </c>
      <c r="AU7" s="14"/>
      <c r="AX7" s="12"/>
    </row>
    <row r="8" spans="1:57">
      <c r="A8" s="1" t="s">
        <v>7</v>
      </c>
      <c r="B8" s="12">
        <v>65</v>
      </c>
      <c r="C8" s="12">
        <v>92.5</v>
      </c>
      <c r="D8" s="12">
        <v>42.25</v>
      </c>
      <c r="E8" s="12">
        <v>31.25</v>
      </c>
      <c r="F8" s="12">
        <v>190</v>
      </c>
      <c r="G8" s="12">
        <v>6.25</v>
      </c>
      <c r="H8" s="12">
        <v>69.25</v>
      </c>
      <c r="I8" s="12">
        <v>105.25</v>
      </c>
      <c r="J8" s="12">
        <v>100.25</v>
      </c>
      <c r="K8" s="12">
        <v>32.5</v>
      </c>
      <c r="L8" s="12">
        <v>75.25</v>
      </c>
      <c r="M8" s="12">
        <v>95</v>
      </c>
      <c r="N8" s="12">
        <v>27.25</v>
      </c>
      <c r="O8" s="12">
        <v>33.5</v>
      </c>
      <c r="P8" s="12">
        <v>23.25</v>
      </c>
      <c r="Q8" s="12">
        <v>9.25</v>
      </c>
      <c r="R8" s="12">
        <v>9.25</v>
      </c>
      <c r="S8" s="12">
        <v>21.5</v>
      </c>
      <c r="T8" s="12">
        <v>9.5</v>
      </c>
      <c r="U8" s="12">
        <v>8</v>
      </c>
      <c r="V8" s="12">
        <v>11.75</v>
      </c>
      <c r="W8" s="12">
        <v>5.25</v>
      </c>
      <c r="X8" s="12">
        <v>3.5</v>
      </c>
      <c r="Y8" s="12">
        <v>13.5</v>
      </c>
      <c r="Z8" s="12">
        <v>34</v>
      </c>
      <c r="AA8" s="12">
        <v>158.5</v>
      </c>
      <c r="AB8" s="12">
        <v>125.25</v>
      </c>
      <c r="AC8" s="12">
        <v>284.5</v>
      </c>
      <c r="AD8" s="12">
        <v>251.5</v>
      </c>
      <c r="AE8" s="12">
        <v>136.75</v>
      </c>
      <c r="AF8" s="12">
        <v>90</v>
      </c>
      <c r="AG8" s="12">
        <v>25.25</v>
      </c>
      <c r="AH8" s="12">
        <v>15.5</v>
      </c>
      <c r="AI8" s="12">
        <v>12</v>
      </c>
      <c r="AJ8" s="12">
        <v>3.25</v>
      </c>
      <c r="AK8" s="12">
        <v>4.25</v>
      </c>
      <c r="AL8" s="12">
        <v>14</v>
      </c>
      <c r="AM8" s="12">
        <v>0.75</v>
      </c>
      <c r="AN8" s="12">
        <v>13.25</v>
      </c>
      <c r="AO8" s="12">
        <v>3.5</v>
      </c>
      <c r="AP8" s="12">
        <v>2</v>
      </c>
      <c r="AQ8" s="12">
        <v>28.25</v>
      </c>
      <c r="AR8" s="12">
        <v>13</v>
      </c>
      <c r="AS8" s="12">
        <v>7.5</v>
      </c>
      <c r="AT8" s="13">
        <v>2303.25</v>
      </c>
      <c r="AU8" s="14"/>
      <c r="AX8" s="15"/>
    </row>
    <row r="9" spans="1:57">
      <c r="A9" s="1" t="s">
        <v>8</v>
      </c>
      <c r="B9" s="12">
        <v>69</v>
      </c>
      <c r="C9" s="12">
        <v>97</v>
      </c>
      <c r="D9" s="12">
        <v>57</v>
      </c>
      <c r="E9" s="12">
        <v>44.75</v>
      </c>
      <c r="F9" s="12">
        <v>191.5</v>
      </c>
      <c r="G9" s="12">
        <v>68.25</v>
      </c>
      <c r="H9" s="12">
        <v>10.75</v>
      </c>
      <c r="I9" s="12">
        <v>64</v>
      </c>
      <c r="J9" s="12">
        <v>85.75</v>
      </c>
      <c r="K9" s="12">
        <v>21.5</v>
      </c>
      <c r="L9" s="12">
        <v>89</v>
      </c>
      <c r="M9" s="12">
        <v>163.75</v>
      </c>
      <c r="N9" s="12">
        <v>33.25</v>
      </c>
      <c r="O9" s="12">
        <v>49.25</v>
      </c>
      <c r="P9" s="12">
        <v>37.75</v>
      </c>
      <c r="Q9" s="12">
        <v>15.5</v>
      </c>
      <c r="R9" s="12">
        <v>21.75</v>
      </c>
      <c r="S9" s="12">
        <v>31</v>
      </c>
      <c r="T9" s="12">
        <v>33.75</v>
      </c>
      <c r="U9" s="12">
        <v>26</v>
      </c>
      <c r="V9" s="12">
        <v>34.5</v>
      </c>
      <c r="W9" s="12">
        <v>14.75</v>
      </c>
      <c r="X9" s="12">
        <v>16.25</v>
      </c>
      <c r="Y9" s="12">
        <v>31.75</v>
      </c>
      <c r="Z9" s="12">
        <v>39</v>
      </c>
      <c r="AA9" s="12">
        <v>257.75</v>
      </c>
      <c r="AB9" s="12">
        <v>192.75</v>
      </c>
      <c r="AC9" s="12">
        <v>472.5</v>
      </c>
      <c r="AD9" s="12">
        <v>350.5</v>
      </c>
      <c r="AE9" s="12">
        <v>205</v>
      </c>
      <c r="AF9" s="12">
        <v>132.5</v>
      </c>
      <c r="AG9" s="12">
        <v>26</v>
      </c>
      <c r="AH9" s="12">
        <v>35.75</v>
      </c>
      <c r="AI9" s="12">
        <v>29.25</v>
      </c>
      <c r="AJ9" s="12">
        <v>7.25</v>
      </c>
      <c r="AK9" s="12">
        <v>7.5</v>
      </c>
      <c r="AL9" s="12">
        <v>14</v>
      </c>
      <c r="AM9" s="12">
        <v>9.75</v>
      </c>
      <c r="AN9" s="12">
        <v>66.25</v>
      </c>
      <c r="AO9" s="12">
        <v>3.25</v>
      </c>
      <c r="AP9" s="12">
        <v>7.75</v>
      </c>
      <c r="AQ9" s="12">
        <v>48.25</v>
      </c>
      <c r="AR9" s="12">
        <v>14</v>
      </c>
      <c r="AS9" s="12">
        <v>5.5</v>
      </c>
      <c r="AT9" s="13">
        <v>3232.25</v>
      </c>
      <c r="AU9" s="14"/>
      <c r="AX9" s="15"/>
    </row>
    <row r="10" spans="1:57">
      <c r="A10" s="1">
        <v>19</v>
      </c>
      <c r="B10" s="12">
        <v>50.5</v>
      </c>
      <c r="C10" s="12">
        <v>91.25</v>
      </c>
      <c r="D10" s="12">
        <v>52.5</v>
      </c>
      <c r="E10" s="12">
        <v>70.75</v>
      </c>
      <c r="F10" s="12">
        <v>219</v>
      </c>
      <c r="G10" s="12">
        <v>109.75</v>
      </c>
      <c r="H10" s="12">
        <v>64.25</v>
      </c>
      <c r="I10" s="12">
        <v>14.75</v>
      </c>
      <c r="J10" s="12">
        <v>19</v>
      </c>
      <c r="K10" s="12">
        <v>13.5</v>
      </c>
      <c r="L10" s="12">
        <v>69</v>
      </c>
      <c r="M10" s="12">
        <v>128.75</v>
      </c>
      <c r="N10" s="12">
        <v>40.25</v>
      </c>
      <c r="O10" s="12">
        <v>51.5</v>
      </c>
      <c r="P10" s="12">
        <v>42.75</v>
      </c>
      <c r="Q10" s="12">
        <v>15.25</v>
      </c>
      <c r="R10" s="12">
        <v>16</v>
      </c>
      <c r="S10" s="12">
        <v>48.5</v>
      </c>
      <c r="T10" s="12">
        <v>36.25</v>
      </c>
      <c r="U10" s="12">
        <v>34.25</v>
      </c>
      <c r="V10" s="12">
        <v>46.5</v>
      </c>
      <c r="W10" s="12">
        <v>34</v>
      </c>
      <c r="X10" s="12">
        <v>19</v>
      </c>
      <c r="Y10" s="12">
        <v>69</v>
      </c>
      <c r="Z10" s="12">
        <v>37</v>
      </c>
      <c r="AA10" s="12">
        <v>245.75</v>
      </c>
      <c r="AB10" s="12">
        <v>187.75</v>
      </c>
      <c r="AC10" s="12">
        <v>456.5</v>
      </c>
      <c r="AD10" s="12">
        <v>371</v>
      </c>
      <c r="AE10" s="12">
        <v>196.5</v>
      </c>
      <c r="AF10" s="12">
        <v>128</v>
      </c>
      <c r="AG10" s="12">
        <v>48</v>
      </c>
      <c r="AH10" s="12">
        <v>39.25</v>
      </c>
      <c r="AI10" s="12">
        <v>35.25</v>
      </c>
      <c r="AJ10" s="12">
        <v>12</v>
      </c>
      <c r="AK10" s="12">
        <v>10.75</v>
      </c>
      <c r="AL10" s="12">
        <v>29.75</v>
      </c>
      <c r="AM10" s="12">
        <v>13.25</v>
      </c>
      <c r="AN10" s="12">
        <v>39</v>
      </c>
      <c r="AO10" s="12">
        <v>6.25</v>
      </c>
      <c r="AP10" s="12">
        <v>13.25</v>
      </c>
      <c r="AQ10" s="12">
        <v>29.75</v>
      </c>
      <c r="AR10" s="12">
        <v>25.75</v>
      </c>
      <c r="AS10" s="12">
        <v>6</v>
      </c>
      <c r="AT10" s="13">
        <v>3287</v>
      </c>
      <c r="AU10" s="14"/>
      <c r="AW10" s="17"/>
      <c r="AX10" s="15"/>
      <c r="BD10" s="11"/>
    </row>
    <row r="11" spans="1:57">
      <c r="A11" s="1">
        <v>12</v>
      </c>
      <c r="B11" s="12">
        <v>46.25</v>
      </c>
      <c r="C11" s="12">
        <v>100.25</v>
      </c>
      <c r="D11" s="12">
        <v>78.5</v>
      </c>
      <c r="E11" s="12">
        <v>57.75</v>
      </c>
      <c r="F11" s="12">
        <v>215.25</v>
      </c>
      <c r="G11" s="12">
        <v>102</v>
      </c>
      <c r="H11" s="12">
        <v>83.5</v>
      </c>
      <c r="I11" s="12">
        <v>13.75</v>
      </c>
      <c r="J11" s="12">
        <v>11.25</v>
      </c>
      <c r="K11" s="12">
        <v>14</v>
      </c>
      <c r="L11" s="12">
        <v>86.25</v>
      </c>
      <c r="M11" s="12">
        <v>159.5</v>
      </c>
      <c r="N11" s="12">
        <v>59.75</v>
      </c>
      <c r="O11" s="12">
        <v>75</v>
      </c>
      <c r="P11" s="12">
        <v>55.5</v>
      </c>
      <c r="Q11" s="12">
        <v>34</v>
      </c>
      <c r="R11" s="12">
        <v>34.5</v>
      </c>
      <c r="S11" s="12">
        <v>68</v>
      </c>
      <c r="T11" s="12">
        <v>51.5</v>
      </c>
      <c r="U11" s="12">
        <v>31.75</v>
      </c>
      <c r="V11" s="12">
        <v>52.5</v>
      </c>
      <c r="W11" s="12">
        <v>19.75</v>
      </c>
      <c r="X11" s="12">
        <v>20.5</v>
      </c>
      <c r="Y11" s="12">
        <v>59.5</v>
      </c>
      <c r="Z11" s="12">
        <v>68.75</v>
      </c>
      <c r="AA11" s="12">
        <v>266.75</v>
      </c>
      <c r="AB11" s="12">
        <v>219.75</v>
      </c>
      <c r="AC11" s="12">
        <v>515.5</v>
      </c>
      <c r="AD11" s="12">
        <v>263.5</v>
      </c>
      <c r="AE11" s="12">
        <v>118.25</v>
      </c>
      <c r="AF11" s="12">
        <v>85.5</v>
      </c>
      <c r="AG11" s="12">
        <v>32.75</v>
      </c>
      <c r="AH11" s="12">
        <v>59.25</v>
      </c>
      <c r="AI11" s="12">
        <v>40.75</v>
      </c>
      <c r="AJ11" s="12">
        <v>14.25</v>
      </c>
      <c r="AK11" s="12">
        <v>7</v>
      </c>
      <c r="AL11" s="12">
        <v>19.25</v>
      </c>
      <c r="AM11" s="12">
        <v>12</v>
      </c>
      <c r="AN11" s="12">
        <v>49.5</v>
      </c>
      <c r="AO11" s="12">
        <v>9</v>
      </c>
      <c r="AP11" s="12">
        <v>16</v>
      </c>
      <c r="AQ11" s="12">
        <v>60.75</v>
      </c>
      <c r="AR11" s="12">
        <v>31.5</v>
      </c>
      <c r="AS11" s="12">
        <v>7.5</v>
      </c>
      <c r="AT11" s="13">
        <v>3428</v>
      </c>
      <c r="AU11" s="14"/>
      <c r="AW11" s="18"/>
      <c r="AX11" s="15" t="s">
        <v>43</v>
      </c>
      <c r="AY11" s="15" t="s">
        <v>44</v>
      </c>
      <c r="AZ11" s="15" t="s">
        <v>45</v>
      </c>
      <c r="BA11" s="15" t="s">
        <v>46</v>
      </c>
      <c r="BB11" s="15" t="s">
        <v>47</v>
      </c>
      <c r="BC11" s="15" t="s">
        <v>48</v>
      </c>
      <c r="BD11" s="14" t="s">
        <v>57</v>
      </c>
      <c r="BE11" s="9" t="s">
        <v>37</v>
      </c>
    </row>
    <row r="12" spans="1:57">
      <c r="A12" s="1" t="s">
        <v>9</v>
      </c>
      <c r="B12" s="12">
        <v>20</v>
      </c>
      <c r="C12" s="12">
        <v>27.5</v>
      </c>
      <c r="D12" s="12">
        <v>22.75</v>
      </c>
      <c r="E12" s="12">
        <v>24.75</v>
      </c>
      <c r="F12" s="12">
        <v>93.75</v>
      </c>
      <c r="G12" s="12">
        <v>39</v>
      </c>
      <c r="H12" s="12">
        <v>23</v>
      </c>
      <c r="I12" s="12">
        <v>13</v>
      </c>
      <c r="J12" s="12">
        <v>13.5</v>
      </c>
      <c r="K12" s="12">
        <v>7</v>
      </c>
      <c r="L12" s="12">
        <v>68.5</v>
      </c>
      <c r="M12" s="12">
        <v>169.75</v>
      </c>
      <c r="N12" s="12">
        <v>110.75</v>
      </c>
      <c r="O12" s="12">
        <v>125.5</v>
      </c>
      <c r="P12" s="12">
        <v>44.75</v>
      </c>
      <c r="Q12" s="12">
        <v>23.5</v>
      </c>
      <c r="R12" s="12">
        <v>29</v>
      </c>
      <c r="S12" s="12">
        <v>51.75</v>
      </c>
      <c r="T12" s="12">
        <v>7.75</v>
      </c>
      <c r="U12" s="12">
        <v>5.5</v>
      </c>
      <c r="V12" s="12">
        <v>9.75</v>
      </c>
      <c r="W12" s="12">
        <v>4</v>
      </c>
      <c r="X12" s="12">
        <v>5.25</v>
      </c>
      <c r="Y12" s="12">
        <v>11.25</v>
      </c>
      <c r="Z12" s="12">
        <v>23.25</v>
      </c>
      <c r="AA12" s="12">
        <v>223</v>
      </c>
      <c r="AB12" s="12">
        <v>177</v>
      </c>
      <c r="AC12" s="12">
        <v>434.5</v>
      </c>
      <c r="AD12" s="12">
        <v>242.5</v>
      </c>
      <c r="AE12" s="12">
        <v>123.25</v>
      </c>
      <c r="AF12" s="12">
        <v>73.75</v>
      </c>
      <c r="AG12" s="12">
        <v>17.5</v>
      </c>
      <c r="AH12" s="12">
        <v>34.5</v>
      </c>
      <c r="AI12" s="12">
        <v>30.5</v>
      </c>
      <c r="AJ12" s="12">
        <v>3.75</v>
      </c>
      <c r="AK12" s="12">
        <v>47.5</v>
      </c>
      <c r="AL12" s="12">
        <v>57</v>
      </c>
      <c r="AM12" s="12">
        <v>2.75</v>
      </c>
      <c r="AN12" s="12">
        <v>9</v>
      </c>
      <c r="AO12" s="12">
        <v>3.75</v>
      </c>
      <c r="AP12" s="12">
        <v>8</v>
      </c>
      <c r="AQ12" s="12">
        <v>14</v>
      </c>
      <c r="AR12" s="12">
        <v>5.75</v>
      </c>
      <c r="AS12" s="12">
        <v>29.25</v>
      </c>
      <c r="AT12" s="13">
        <v>2511.75</v>
      </c>
      <c r="AU12" s="14"/>
      <c r="AW12" s="17" t="s">
        <v>43</v>
      </c>
      <c r="AX12" s="15">
        <f>SUM(AA28:AD31)</f>
        <v>1876.5</v>
      </c>
      <c r="AY12" s="15">
        <f>SUM(Z28:Z31,H28:K31)</f>
        <v>7136.25</v>
      </c>
      <c r="AZ12" s="15">
        <f>SUM(AE28:AJ31)</f>
        <v>13124.25</v>
      </c>
      <c r="BA12" s="15">
        <f>SUM(B28:G31)</f>
        <v>6841.75</v>
      </c>
      <c r="BB12" s="15">
        <f>SUM(AM28:AN31,T28:Y31)</f>
        <v>5733</v>
      </c>
      <c r="BC12" s="15">
        <f>SUM(AK28:AL31,L28:S31)</f>
        <v>7808.75</v>
      </c>
      <c r="BD12" s="14">
        <f>SUM(AO28:AR31)</f>
        <v>4792.25</v>
      </c>
      <c r="BE12" s="9">
        <f t="shared" ref="BE12:BE19" si="0">SUM(AX12:BD12)</f>
        <v>47312.75</v>
      </c>
    </row>
    <row r="13" spans="1:57">
      <c r="A13" s="1" t="s">
        <v>10</v>
      </c>
      <c r="B13" s="12">
        <v>50</v>
      </c>
      <c r="C13" s="12">
        <v>76.25</v>
      </c>
      <c r="D13" s="12">
        <v>41</v>
      </c>
      <c r="E13" s="12">
        <v>37.5</v>
      </c>
      <c r="F13" s="12">
        <v>194.5</v>
      </c>
      <c r="G13" s="12">
        <v>77</v>
      </c>
      <c r="H13" s="12">
        <v>92.75</v>
      </c>
      <c r="I13" s="12">
        <v>79.25</v>
      </c>
      <c r="J13" s="12">
        <v>93.25</v>
      </c>
      <c r="K13" s="12">
        <v>53</v>
      </c>
      <c r="L13" s="12">
        <v>16.5</v>
      </c>
      <c r="M13" s="12">
        <v>227.25</v>
      </c>
      <c r="N13" s="12">
        <v>109.5</v>
      </c>
      <c r="O13" s="12">
        <v>189.5</v>
      </c>
      <c r="P13" s="12">
        <v>112.75</v>
      </c>
      <c r="Q13" s="12">
        <v>46.5</v>
      </c>
      <c r="R13" s="12">
        <v>34</v>
      </c>
      <c r="S13" s="12">
        <v>57.75</v>
      </c>
      <c r="T13" s="12">
        <v>27.5</v>
      </c>
      <c r="U13" s="12">
        <v>13.5</v>
      </c>
      <c r="V13" s="12">
        <v>25</v>
      </c>
      <c r="W13" s="12">
        <v>13.5</v>
      </c>
      <c r="X13" s="12">
        <v>11.25</v>
      </c>
      <c r="Y13" s="12">
        <v>25.5</v>
      </c>
      <c r="Z13" s="12">
        <v>70.25</v>
      </c>
      <c r="AA13" s="12">
        <v>240.75</v>
      </c>
      <c r="AB13" s="12">
        <v>216.75</v>
      </c>
      <c r="AC13" s="12">
        <v>570</v>
      </c>
      <c r="AD13" s="12">
        <v>301.75</v>
      </c>
      <c r="AE13" s="12">
        <v>148.5</v>
      </c>
      <c r="AF13" s="12">
        <v>126.5</v>
      </c>
      <c r="AG13" s="12">
        <v>27.5</v>
      </c>
      <c r="AH13" s="12">
        <v>42.5</v>
      </c>
      <c r="AI13" s="12">
        <v>35.5</v>
      </c>
      <c r="AJ13" s="12">
        <v>6</v>
      </c>
      <c r="AK13" s="12">
        <v>34.25</v>
      </c>
      <c r="AL13" s="12">
        <v>62.75</v>
      </c>
      <c r="AM13" s="12">
        <v>6</v>
      </c>
      <c r="AN13" s="12">
        <v>31.5</v>
      </c>
      <c r="AO13" s="12">
        <v>6.75</v>
      </c>
      <c r="AP13" s="12">
        <v>12</v>
      </c>
      <c r="AQ13" s="12">
        <v>33.5</v>
      </c>
      <c r="AR13" s="12">
        <v>16.75</v>
      </c>
      <c r="AS13" s="12">
        <v>33.25</v>
      </c>
      <c r="AT13" s="13">
        <v>3727.25</v>
      </c>
      <c r="AU13" s="14"/>
      <c r="AW13" s="17" t="s">
        <v>44</v>
      </c>
      <c r="AX13" s="15">
        <f>SUM(AA27:AD27,AA9:AD12)</f>
        <v>6473.5</v>
      </c>
      <c r="AY13" s="15">
        <f>SUM(Z27,Z9:Z12,H9:K12,H27:K27)</f>
        <v>793.75</v>
      </c>
      <c r="AZ13" s="15">
        <f>SUM(AE9:AJ12,AE27:AJ27)</f>
        <v>1897.5</v>
      </c>
      <c r="BA13" s="15">
        <f>SUM(B9:G12,B27:G27)</f>
        <v>2098.25</v>
      </c>
      <c r="BB13" s="15">
        <f>SUM(T9:Y12,AM9:AN12,T27:Y27,AM27:AN27)</f>
        <v>942</v>
      </c>
      <c r="BC13" s="15">
        <f>SUM(L9:S12,AK9:AL12,L27:S27,AK27:AL27)</f>
        <v>2500.25</v>
      </c>
      <c r="BD13" s="14">
        <f>SUM(AO9:AR12,AO27:AR27)</f>
        <v>348.5</v>
      </c>
      <c r="BE13" s="9">
        <f t="shared" si="0"/>
        <v>15053.75</v>
      </c>
    </row>
    <row r="14" spans="1:57">
      <c r="A14" s="1" t="s">
        <v>11</v>
      </c>
      <c r="B14" s="12">
        <v>54</v>
      </c>
      <c r="C14" s="12">
        <v>162.5</v>
      </c>
      <c r="D14" s="12">
        <v>101.25</v>
      </c>
      <c r="E14" s="12">
        <v>107</v>
      </c>
      <c r="F14" s="12">
        <v>218.25</v>
      </c>
      <c r="G14" s="12">
        <v>107.25</v>
      </c>
      <c r="H14" s="12">
        <v>162.75</v>
      </c>
      <c r="I14" s="12">
        <v>133</v>
      </c>
      <c r="J14" s="12">
        <v>185</v>
      </c>
      <c r="K14" s="12">
        <v>163.25</v>
      </c>
      <c r="L14" s="12">
        <v>241.75</v>
      </c>
      <c r="M14" s="12">
        <v>11.5</v>
      </c>
      <c r="N14" s="12">
        <v>232.25</v>
      </c>
      <c r="O14" s="12">
        <v>261.25</v>
      </c>
      <c r="P14" s="12">
        <v>160.5</v>
      </c>
      <c r="Q14" s="12">
        <v>95.25</v>
      </c>
      <c r="R14" s="12">
        <v>153</v>
      </c>
      <c r="S14" s="12">
        <v>362.75</v>
      </c>
      <c r="T14" s="12">
        <v>77.75</v>
      </c>
      <c r="U14" s="12">
        <v>111.5</v>
      </c>
      <c r="V14" s="12">
        <v>118.25</v>
      </c>
      <c r="W14" s="12">
        <v>92.25</v>
      </c>
      <c r="X14" s="12">
        <v>93.75</v>
      </c>
      <c r="Y14" s="12">
        <v>139.75</v>
      </c>
      <c r="Z14" s="12">
        <v>78.5</v>
      </c>
      <c r="AA14" s="12">
        <v>288.25</v>
      </c>
      <c r="AB14" s="12">
        <v>157.25</v>
      </c>
      <c r="AC14" s="12">
        <v>414.5</v>
      </c>
      <c r="AD14" s="12">
        <v>250.25</v>
      </c>
      <c r="AE14" s="12">
        <v>85.25</v>
      </c>
      <c r="AF14" s="12">
        <v>98</v>
      </c>
      <c r="AG14" s="12">
        <v>45.75</v>
      </c>
      <c r="AH14" s="12">
        <v>45.75</v>
      </c>
      <c r="AI14" s="12">
        <v>70.25</v>
      </c>
      <c r="AJ14" s="12">
        <v>7.75</v>
      </c>
      <c r="AK14" s="12">
        <v>144.25</v>
      </c>
      <c r="AL14" s="12">
        <v>472.5</v>
      </c>
      <c r="AM14" s="12">
        <v>46.75</v>
      </c>
      <c r="AN14" s="12">
        <v>91.5</v>
      </c>
      <c r="AO14" s="12">
        <v>12.5</v>
      </c>
      <c r="AP14" s="12">
        <v>17.75</v>
      </c>
      <c r="AQ14" s="12">
        <v>38.5</v>
      </c>
      <c r="AR14" s="12">
        <v>31.25</v>
      </c>
      <c r="AS14" s="12">
        <v>177.75</v>
      </c>
      <c r="AT14" s="13">
        <v>6120</v>
      </c>
      <c r="AU14" s="14"/>
      <c r="AW14" s="17" t="s">
        <v>45</v>
      </c>
      <c r="AX14" s="15">
        <f>SUM(AA32:AD37)</f>
        <v>12407.5</v>
      </c>
      <c r="AY14" s="15">
        <f>SUM(H32:K37,Z32:Z37)</f>
        <v>2038.75</v>
      </c>
      <c r="AZ14" s="15">
        <f>SUM(AE32:AJ37)</f>
        <v>4553.25</v>
      </c>
      <c r="BA14" s="15">
        <f>SUM(B32:G37)</f>
        <v>1872</v>
      </c>
      <c r="BB14" s="15">
        <f>SUM(T32:Y37,AM32:AN37)</f>
        <v>1081.5</v>
      </c>
      <c r="BC14" s="15">
        <f>SUM(L32:S37,AK32:AL37)</f>
        <v>1658.25</v>
      </c>
      <c r="BD14" s="14">
        <f>SUM(AO32:AR37)</f>
        <v>1778.5</v>
      </c>
      <c r="BE14" s="9">
        <f t="shared" si="0"/>
        <v>25389.75</v>
      </c>
    </row>
    <row r="15" spans="1:57">
      <c r="A15" s="1" t="s">
        <v>12</v>
      </c>
      <c r="B15" s="12">
        <v>16.75</v>
      </c>
      <c r="C15" s="12">
        <v>26</v>
      </c>
      <c r="D15" s="12">
        <v>13</v>
      </c>
      <c r="E15" s="12">
        <v>12.25</v>
      </c>
      <c r="F15" s="12">
        <v>79.75</v>
      </c>
      <c r="G15" s="12">
        <v>22</v>
      </c>
      <c r="H15" s="12">
        <v>41.75</v>
      </c>
      <c r="I15" s="12">
        <v>50</v>
      </c>
      <c r="J15" s="12">
        <v>63.5</v>
      </c>
      <c r="K15" s="12">
        <v>104.75</v>
      </c>
      <c r="L15" s="12">
        <v>112.5</v>
      </c>
      <c r="M15" s="12">
        <v>215.25</v>
      </c>
      <c r="N15" s="12">
        <v>7.5</v>
      </c>
      <c r="O15" s="12">
        <v>85.25</v>
      </c>
      <c r="P15" s="12">
        <v>74.25</v>
      </c>
      <c r="Q15" s="12">
        <v>32.5</v>
      </c>
      <c r="R15" s="12">
        <v>28.25</v>
      </c>
      <c r="S15" s="12">
        <v>40</v>
      </c>
      <c r="T15" s="12">
        <v>13</v>
      </c>
      <c r="U15" s="12">
        <v>5.5</v>
      </c>
      <c r="V15" s="12">
        <v>5.75</v>
      </c>
      <c r="W15" s="12">
        <v>2.5</v>
      </c>
      <c r="X15" s="12">
        <v>3.75</v>
      </c>
      <c r="Y15" s="12">
        <v>11</v>
      </c>
      <c r="Z15" s="12">
        <v>23.25</v>
      </c>
      <c r="AA15" s="12">
        <v>130.5</v>
      </c>
      <c r="AB15" s="12">
        <v>109.25</v>
      </c>
      <c r="AC15" s="12">
        <v>309.25</v>
      </c>
      <c r="AD15" s="12">
        <v>109.5</v>
      </c>
      <c r="AE15" s="12">
        <v>36.75</v>
      </c>
      <c r="AF15" s="12">
        <v>27.5</v>
      </c>
      <c r="AG15" s="12">
        <v>13.75</v>
      </c>
      <c r="AH15" s="12">
        <v>19.25</v>
      </c>
      <c r="AI15" s="12">
        <v>20</v>
      </c>
      <c r="AJ15" s="12">
        <v>6.25</v>
      </c>
      <c r="AK15" s="12">
        <v>23.75</v>
      </c>
      <c r="AL15" s="12">
        <v>28</v>
      </c>
      <c r="AM15" s="12">
        <v>1.5</v>
      </c>
      <c r="AN15" s="12">
        <v>15.75</v>
      </c>
      <c r="AO15" s="12">
        <v>5.25</v>
      </c>
      <c r="AP15" s="12">
        <v>4.75</v>
      </c>
      <c r="AQ15" s="12">
        <v>18</v>
      </c>
      <c r="AR15" s="12">
        <v>7.5</v>
      </c>
      <c r="AS15" s="12">
        <v>23.75</v>
      </c>
      <c r="AT15" s="13">
        <v>2000.25</v>
      </c>
      <c r="AU15" s="14"/>
      <c r="AW15" s="17" t="s">
        <v>46</v>
      </c>
      <c r="AX15" s="15">
        <f>SUM(AA3:AD8)</f>
        <v>6426</v>
      </c>
      <c r="AY15" s="15">
        <f>SUM(H3:K8,Z3:Z8)</f>
        <v>2207.5</v>
      </c>
      <c r="AZ15" s="15">
        <f>SUM(AE3:AJ8)</f>
        <v>1835</v>
      </c>
      <c r="BA15" s="15">
        <f>SUM(B3:G8)</f>
        <v>4150.5</v>
      </c>
      <c r="BB15" s="15">
        <f>SUM(T3:Y8,AM3:AN8)</f>
        <v>968.75</v>
      </c>
      <c r="BC15" s="15">
        <f>SUM(L3:S8,AK3:AL8)</f>
        <v>2518.25</v>
      </c>
      <c r="BD15" s="14">
        <f>SUM(AO3:AR8)</f>
        <v>546.5</v>
      </c>
      <c r="BE15" s="9">
        <f t="shared" si="0"/>
        <v>18652.5</v>
      </c>
    </row>
    <row r="16" spans="1:57">
      <c r="A16" s="1" t="s">
        <v>13</v>
      </c>
      <c r="B16" s="12">
        <v>22.5</v>
      </c>
      <c r="C16" s="12">
        <v>31.5</v>
      </c>
      <c r="D16" s="12">
        <v>15.75</v>
      </c>
      <c r="E16" s="12">
        <v>10.5</v>
      </c>
      <c r="F16" s="12">
        <v>88.75</v>
      </c>
      <c r="G16" s="12">
        <v>27.5</v>
      </c>
      <c r="H16" s="12">
        <v>56.25</v>
      </c>
      <c r="I16" s="12">
        <v>63.25</v>
      </c>
      <c r="J16" s="12">
        <v>86</v>
      </c>
      <c r="K16" s="12">
        <v>90.75</v>
      </c>
      <c r="L16" s="12">
        <v>181.75</v>
      </c>
      <c r="M16" s="12">
        <v>254.25</v>
      </c>
      <c r="N16" s="12">
        <v>85.75</v>
      </c>
      <c r="O16" s="12">
        <v>7.25</v>
      </c>
      <c r="P16" s="12">
        <v>112.5</v>
      </c>
      <c r="Q16" s="12">
        <v>61</v>
      </c>
      <c r="R16" s="12">
        <v>55.25</v>
      </c>
      <c r="S16" s="12">
        <v>79.75</v>
      </c>
      <c r="T16" s="12">
        <v>11.5</v>
      </c>
      <c r="U16" s="12">
        <v>5.5</v>
      </c>
      <c r="V16" s="12">
        <v>6.75</v>
      </c>
      <c r="W16" s="12">
        <v>2.25</v>
      </c>
      <c r="X16" s="12">
        <v>3</v>
      </c>
      <c r="Y16" s="12">
        <v>6.75</v>
      </c>
      <c r="Z16" s="12">
        <v>27.25</v>
      </c>
      <c r="AA16" s="12">
        <v>122.5</v>
      </c>
      <c r="AB16" s="12">
        <v>93</v>
      </c>
      <c r="AC16" s="12">
        <v>305.25</v>
      </c>
      <c r="AD16" s="12">
        <v>90.5</v>
      </c>
      <c r="AE16" s="12">
        <v>38.75</v>
      </c>
      <c r="AF16" s="12">
        <v>39</v>
      </c>
      <c r="AG16" s="12">
        <v>8.75</v>
      </c>
      <c r="AH16" s="12">
        <v>27</v>
      </c>
      <c r="AI16" s="12">
        <v>22.25</v>
      </c>
      <c r="AJ16" s="12">
        <v>4.75</v>
      </c>
      <c r="AK16" s="12">
        <v>49.5</v>
      </c>
      <c r="AL16" s="12">
        <v>71.75</v>
      </c>
      <c r="AM16" s="12">
        <v>1</v>
      </c>
      <c r="AN16" s="12">
        <v>16.5</v>
      </c>
      <c r="AO16" s="12">
        <v>2</v>
      </c>
      <c r="AP16" s="12">
        <v>6.25</v>
      </c>
      <c r="AQ16" s="12">
        <v>14.25</v>
      </c>
      <c r="AR16" s="12">
        <v>5.75</v>
      </c>
      <c r="AS16" s="12">
        <v>71.25</v>
      </c>
      <c r="AT16" s="13">
        <v>2383.25</v>
      </c>
      <c r="AU16" s="14"/>
      <c r="AW16" s="17" t="s">
        <v>47</v>
      </c>
      <c r="AX16" s="15">
        <f>SUM(AA21:AD26,AA40:AD41)</f>
        <v>5404.5</v>
      </c>
      <c r="AY16" s="15">
        <f>SUM(H21:K26,H40:K41,Z21:Z26,Z40:Z41)</f>
        <v>1039.25</v>
      </c>
      <c r="AZ16" s="15">
        <f>SUM(AE21:AJ26,AE40:AJ41)</f>
        <v>1105.5</v>
      </c>
      <c r="BA16" s="15">
        <f>SUM(B21:G26,B40:G41)</f>
        <v>998</v>
      </c>
      <c r="BB16" s="15">
        <f>SUM(T21:Y26,T40:Y41,AM21:AN26,AM40:AN41)</f>
        <v>2659</v>
      </c>
      <c r="BC16" s="15">
        <f>SUM(L21:S26,L40:S41,AK21:AL26,AK40:AL41)</f>
        <v>1269.5</v>
      </c>
      <c r="BD16" s="14">
        <f>SUM(AO21:AR26,AO40:AR41)</f>
        <v>605.25</v>
      </c>
      <c r="BE16" s="9">
        <f t="shared" si="0"/>
        <v>13081</v>
      </c>
    </row>
    <row r="17" spans="1:57">
      <c r="A17" s="1" t="s">
        <v>14</v>
      </c>
      <c r="B17" s="12">
        <v>22</v>
      </c>
      <c r="C17" s="12">
        <v>26.75</v>
      </c>
      <c r="D17" s="12">
        <v>7.25</v>
      </c>
      <c r="E17" s="12">
        <v>11.75</v>
      </c>
      <c r="F17" s="12">
        <v>84.75</v>
      </c>
      <c r="G17" s="12">
        <v>24.25</v>
      </c>
      <c r="H17" s="12">
        <v>37.75</v>
      </c>
      <c r="I17" s="12">
        <v>55.75</v>
      </c>
      <c r="J17" s="12">
        <v>64</v>
      </c>
      <c r="K17" s="12">
        <v>37.5</v>
      </c>
      <c r="L17" s="12">
        <v>110.5</v>
      </c>
      <c r="M17" s="12">
        <v>173.75</v>
      </c>
      <c r="N17" s="12">
        <v>65.5</v>
      </c>
      <c r="O17" s="12">
        <v>135.25</v>
      </c>
      <c r="P17" s="12">
        <v>8.75</v>
      </c>
      <c r="Q17" s="12">
        <v>67.25</v>
      </c>
      <c r="R17" s="12">
        <v>66.75</v>
      </c>
      <c r="S17" s="12">
        <v>108.5</v>
      </c>
      <c r="T17" s="12">
        <v>11.25</v>
      </c>
      <c r="U17" s="12">
        <v>5.25</v>
      </c>
      <c r="V17" s="12">
        <v>6.75</v>
      </c>
      <c r="W17" s="12">
        <v>2.5</v>
      </c>
      <c r="X17" s="12">
        <v>2</v>
      </c>
      <c r="Y17" s="12">
        <v>5.5</v>
      </c>
      <c r="Z17" s="12">
        <v>20.5</v>
      </c>
      <c r="AA17" s="12">
        <v>115.75</v>
      </c>
      <c r="AB17" s="12">
        <v>52</v>
      </c>
      <c r="AC17" s="12">
        <v>223.75</v>
      </c>
      <c r="AD17" s="12">
        <v>78</v>
      </c>
      <c r="AE17" s="12">
        <v>30.5</v>
      </c>
      <c r="AF17" s="12">
        <v>28.75</v>
      </c>
      <c r="AG17" s="12">
        <v>8.75</v>
      </c>
      <c r="AH17" s="12">
        <v>20.75</v>
      </c>
      <c r="AI17" s="12">
        <v>20</v>
      </c>
      <c r="AJ17" s="12">
        <v>5.75</v>
      </c>
      <c r="AK17" s="12">
        <v>20</v>
      </c>
      <c r="AL17" s="12">
        <v>27.25</v>
      </c>
      <c r="AM17" s="12">
        <v>2</v>
      </c>
      <c r="AN17" s="12">
        <v>18.5</v>
      </c>
      <c r="AO17" s="12">
        <v>2</v>
      </c>
      <c r="AP17" s="12">
        <v>4.5</v>
      </c>
      <c r="AQ17" s="12">
        <v>10</v>
      </c>
      <c r="AR17" s="12">
        <v>8</v>
      </c>
      <c r="AS17" s="12">
        <v>28</v>
      </c>
      <c r="AT17" s="13">
        <v>1866</v>
      </c>
      <c r="AU17" s="14"/>
      <c r="AW17" s="1" t="s">
        <v>48</v>
      </c>
      <c r="AX17" s="14">
        <f>SUM(AA13:AD20,AA38:AD39)</f>
        <v>7340.5</v>
      </c>
      <c r="AY17" s="14">
        <f>SUM(H13:K20,H38:K39,Z13:Z20,Z38:Z39)</f>
        <v>2605.75</v>
      </c>
      <c r="AZ17" s="14">
        <f>SUM(AE13:AJ20,AE38:AJ39)</f>
        <v>1624.5</v>
      </c>
      <c r="BA17" s="14">
        <f>SUM(B13:G20,B38:G39)</f>
        <v>2579.25</v>
      </c>
      <c r="BB17" s="14">
        <f>SUM(T13:Y20,T38:Y39,AM13:AN20,AM38:AN39)</f>
        <v>1297.5</v>
      </c>
      <c r="BC17" s="14">
        <f>SUM(L13:S20,L38:S39,AK13:AL20,AK38:AL39)</f>
        <v>8459.75</v>
      </c>
      <c r="BD17" s="14">
        <f>SUM(AO13:AR20,AO38:AR39)</f>
        <v>456.75</v>
      </c>
      <c r="BE17" s="9">
        <f t="shared" si="0"/>
        <v>24364</v>
      </c>
    </row>
    <row r="18" spans="1:57">
      <c r="A18" s="1" t="s">
        <v>15</v>
      </c>
      <c r="B18" s="12">
        <v>9</v>
      </c>
      <c r="C18" s="12">
        <v>7.75</v>
      </c>
      <c r="D18" s="12">
        <v>4.75</v>
      </c>
      <c r="E18" s="12">
        <v>5.75</v>
      </c>
      <c r="F18" s="12">
        <v>35.25</v>
      </c>
      <c r="G18" s="12">
        <v>9.75</v>
      </c>
      <c r="H18" s="12">
        <v>15.25</v>
      </c>
      <c r="I18" s="12">
        <v>17.25</v>
      </c>
      <c r="J18" s="12">
        <v>29.25</v>
      </c>
      <c r="K18" s="12">
        <v>25.75</v>
      </c>
      <c r="L18" s="12">
        <v>49</v>
      </c>
      <c r="M18" s="12">
        <v>91.25</v>
      </c>
      <c r="N18" s="12">
        <v>35</v>
      </c>
      <c r="O18" s="12">
        <v>60</v>
      </c>
      <c r="P18" s="12">
        <v>62.25</v>
      </c>
      <c r="Q18" s="12">
        <v>3.25</v>
      </c>
      <c r="R18" s="12">
        <v>22.25</v>
      </c>
      <c r="S18" s="12">
        <v>69.75</v>
      </c>
      <c r="T18" s="12">
        <v>4.75</v>
      </c>
      <c r="U18" s="12">
        <v>3</v>
      </c>
      <c r="V18" s="12">
        <v>4.25</v>
      </c>
      <c r="W18" s="12">
        <v>1.25</v>
      </c>
      <c r="X18" s="12">
        <v>2</v>
      </c>
      <c r="Y18" s="12">
        <v>5.5</v>
      </c>
      <c r="Z18" s="12">
        <v>5</v>
      </c>
      <c r="AA18" s="12">
        <v>50.5</v>
      </c>
      <c r="AB18" s="12">
        <v>43.5</v>
      </c>
      <c r="AC18" s="12">
        <v>116.25</v>
      </c>
      <c r="AD18" s="12">
        <v>46.25</v>
      </c>
      <c r="AE18" s="12">
        <v>17</v>
      </c>
      <c r="AF18" s="12">
        <v>23</v>
      </c>
      <c r="AG18" s="12">
        <v>4.5</v>
      </c>
      <c r="AH18" s="12">
        <v>10.5</v>
      </c>
      <c r="AI18" s="12">
        <v>12.25</v>
      </c>
      <c r="AJ18" s="12">
        <v>2.25</v>
      </c>
      <c r="AK18" s="12">
        <v>12</v>
      </c>
      <c r="AL18" s="12">
        <v>16.75</v>
      </c>
      <c r="AM18" s="12">
        <v>1</v>
      </c>
      <c r="AN18" s="12">
        <v>10.75</v>
      </c>
      <c r="AO18" s="12">
        <v>3</v>
      </c>
      <c r="AP18" s="12">
        <v>4</v>
      </c>
      <c r="AQ18" s="12">
        <v>4.25</v>
      </c>
      <c r="AR18" s="12">
        <v>4.25</v>
      </c>
      <c r="AS18" s="12">
        <v>12.75</v>
      </c>
      <c r="AT18" s="13">
        <v>973</v>
      </c>
      <c r="AU18" s="14"/>
      <c r="AW18" s="9" t="s">
        <v>58</v>
      </c>
      <c r="AX18" s="15">
        <f>SUM(AA42:AD45)</f>
        <v>3775</v>
      </c>
      <c r="AY18" s="9">
        <f>SUM(Z42:Z45,H42:K45)</f>
        <v>368.25</v>
      </c>
      <c r="AZ18" s="9">
        <f>SUM(AE42:AJ45)</f>
        <v>1661</v>
      </c>
      <c r="BA18" s="9">
        <f>SUM(B42:G45)</f>
        <v>529.75</v>
      </c>
      <c r="BB18" s="9">
        <f>SUM(T42:Y45, AM42:AN45)</f>
        <v>513.75</v>
      </c>
      <c r="BC18" s="9">
        <f>SUM(AK42:AL45,L42:S45)</f>
        <v>386.5</v>
      </c>
      <c r="BD18" s="9">
        <f>SUM(AO42:AR45)</f>
        <v>676.75</v>
      </c>
      <c r="BE18" s="9">
        <f t="shared" si="0"/>
        <v>7911</v>
      </c>
    </row>
    <row r="19" spans="1:57">
      <c r="A19" s="1" t="s">
        <v>16</v>
      </c>
      <c r="B19" s="12">
        <v>8.75</v>
      </c>
      <c r="C19" s="12">
        <v>16.75</v>
      </c>
      <c r="D19" s="12">
        <v>7.25</v>
      </c>
      <c r="E19" s="12">
        <v>8.25</v>
      </c>
      <c r="F19" s="12">
        <v>75.5</v>
      </c>
      <c r="G19" s="12">
        <v>10</v>
      </c>
      <c r="H19" s="12">
        <v>17.5</v>
      </c>
      <c r="I19" s="12">
        <v>19</v>
      </c>
      <c r="J19" s="12">
        <v>32.75</v>
      </c>
      <c r="K19" s="12">
        <v>28.75</v>
      </c>
      <c r="L19" s="12">
        <v>37</v>
      </c>
      <c r="M19" s="12">
        <v>135.5</v>
      </c>
      <c r="N19" s="12">
        <v>32.25</v>
      </c>
      <c r="O19" s="12">
        <v>65.75</v>
      </c>
      <c r="P19" s="12">
        <v>63</v>
      </c>
      <c r="Q19" s="12">
        <v>27.5</v>
      </c>
      <c r="R19" s="12">
        <v>7.75</v>
      </c>
      <c r="S19" s="12">
        <v>81.5</v>
      </c>
      <c r="T19" s="12">
        <v>7</v>
      </c>
      <c r="U19" s="12">
        <v>2.75</v>
      </c>
      <c r="V19" s="12">
        <v>5</v>
      </c>
      <c r="W19" s="12">
        <v>1.25</v>
      </c>
      <c r="X19" s="12">
        <v>0.5</v>
      </c>
      <c r="Y19" s="12">
        <v>5.5</v>
      </c>
      <c r="Z19" s="12">
        <v>6</v>
      </c>
      <c r="AA19" s="12">
        <v>96.5</v>
      </c>
      <c r="AB19" s="12">
        <v>65</v>
      </c>
      <c r="AC19" s="12">
        <v>188</v>
      </c>
      <c r="AD19" s="12">
        <v>73.25</v>
      </c>
      <c r="AE19" s="12">
        <v>16.5</v>
      </c>
      <c r="AF19" s="12">
        <v>13.75</v>
      </c>
      <c r="AG19" s="12">
        <v>7.5</v>
      </c>
      <c r="AH19" s="12">
        <v>10</v>
      </c>
      <c r="AI19" s="12">
        <v>18.75</v>
      </c>
      <c r="AJ19" s="12">
        <v>4</v>
      </c>
      <c r="AK19" s="12">
        <v>10.25</v>
      </c>
      <c r="AL19" s="12">
        <v>18.75</v>
      </c>
      <c r="AM19" s="12">
        <v>0.75</v>
      </c>
      <c r="AN19" s="12">
        <v>5.5</v>
      </c>
      <c r="AO19" s="12">
        <v>4.75</v>
      </c>
      <c r="AP19" s="12">
        <v>3</v>
      </c>
      <c r="AQ19" s="12">
        <v>15</v>
      </c>
      <c r="AR19" s="12">
        <v>3.75</v>
      </c>
      <c r="AS19" s="12">
        <v>7.5</v>
      </c>
      <c r="AT19" s="13">
        <v>1265.25</v>
      </c>
      <c r="AU19" s="14"/>
      <c r="AW19" s="9" t="s">
        <v>49</v>
      </c>
      <c r="AX19" s="15">
        <f>SUM(AX12:AX18)</f>
        <v>43703.5</v>
      </c>
      <c r="AY19" s="9">
        <f t="shared" ref="AY19:BD19" si="1">SUM(AY12:AY18)</f>
        <v>16189.5</v>
      </c>
      <c r="AZ19" s="9">
        <f t="shared" si="1"/>
        <v>25801</v>
      </c>
      <c r="BA19" s="9">
        <f t="shared" si="1"/>
        <v>19069.5</v>
      </c>
      <c r="BB19" s="9">
        <f t="shared" si="1"/>
        <v>13195.5</v>
      </c>
      <c r="BC19" s="9">
        <f t="shared" si="1"/>
        <v>24601.25</v>
      </c>
      <c r="BD19" s="9">
        <f t="shared" si="1"/>
        <v>9204.5</v>
      </c>
      <c r="BE19" s="9">
        <f t="shared" si="0"/>
        <v>151764.75</v>
      </c>
    </row>
    <row r="20" spans="1:57">
      <c r="A20" s="1" t="s">
        <v>17</v>
      </c>
      <c r="B20" s="12">
        <v>17.25</v>
      </c>
      <c r="C20" s="12">
        <v>34.25</v>
      </c>
      <c r="D20" s="12">
        <v>20.25</v>
      </c>
      <c r="E20" s="12">
        <v>21.75</v>
      </c>
      <c r="F20" s="12">
        <v>266.5</v>
      </c>
      <c r="G20" s="12">
        <v>27.75</v>
      </c>
      <c r="H20" s="12">
        <v>41.5</v>
      </c>
      <c r="I20" s="12">
        <v>59.25</v>
      </c>
      <c r="J20" s="12">
        <v>71</v>
      </c>
      <c r="K20" s="12">
        <v>53.5</v>
      </c>
      <c r="L20" s="12">
        <v>74.75</v>
      </c>
      <c r="M20" s="12">
        <v>365</v>
      </c>
      <c r="N20" s="12">
        <v>40.75</v>
      </c>
      <c r="O20" s="12">
        <v>99</v>
      </c>
      <c r="P20" s="12">
        <v>118.75</v>
      </c>
      <c r="Q20" s="12">
        <v>76.5</v>
      </c>
      <c r="R20" s="12">
        <v>90.5</v>
      </c>
      <c r="S20" s="12">
        <v>19.75</v>
      </c>
      <c r="T20" s="12">
        <v>12.5</v>
      </c>
      <c r="U20" s="12">
        <v>11.5</v>
      </c>
      <c r="V20" s="12">
        <v>11.75</v>
      </c>
      <c r="W20" s="12">
        <v>6.5</v>
      </c>
      <c r="X20" s="12">
        <v>6.5</v>
      </c>
      <c r="Y20" s="12">
        <v>20.75</v>
      </c>
      <c r="Z20" s="12">
        <v>16.25</v>
      </c>
      <c r="AA20" s="12">
        <v>234</v>
      </c>
      <c r="AB20" s="12">
        <v>133.75</v>
      </c>
      <c r="AC20" s="12">
        <v>389.5</v>
      </c>
      <c r="AD20" s="12">
        <v>135.25</v>
      </c>
      <c r="AE20" s="12">
        <v>35</v>
      </c>
      <c r="AF20" s="12">
        <v>28</v>
      </c>
      <c r="AG20" s="12">
        <v>12.25</v>
      </c>
      <c r="AH20" s="12">
        <v>24</v>
      </c>
      <c r="AI20" s="12">
        <v>32.5</v>
      </c>
      <c r="AJ20" s="12">
        <v>7.25</v>
      </c>
      <c r="AK20" s="12">
        <v>18.75</v>
      </c>
      <c r="AL20" s="12">
        <v>52.5</v>
      </c>
      <c r="AM20" s="12">
        <v>3.5</v>
      </c>
      <c r="AN20" s="12">
        <v>20</v>
      </c>
      <c r="AO20" s="12">
        <v>4.25</v>
      </c>
      <c r="AP20" s="12">
        <v>2.5</v>
      </c>
      <c r="AQ20" s="12">
        <v>31.75</v>
      </c>
      <c r="AR20" s="12">
        <v>4.5</v>
      </c>
      <c r="AS20" s="12">
        <v>19.25</v>
      </c>
      <c r="AT20" s="13">
        <v>2772.25</v>
      </c>
      <c r="AU20" s="14"/>
      <c r="AW20" s="18"/>
      <c r="AX20" s="15"/>
    </row>
    <row r="21" spans="1:57">
      <c r="A21" s="1" t="s">
        <v>18</v>
      </c>
      <c r="B21" s="12">
        <v>16.25</v>
      </c>
      <c r="C21" s="12">
        <v>21.5</v>
      </c>
      <c r="D21" s="12">
        <v>8.75</v>
      </c>
      <c r="E21" s="12">
        <v>8.25</v>
      </c>
      <c r="F21" s="12">
        <v>66.25</v>
      </c>
      <c r="G21" s="12">
        <v>10.75</v>
      </c>
      <c r="H21" s="12">
        <v>43</v>
      </c>
      <c r="I21" s="12">
        <v>36.25</v>
      </c>
      <c r="J21" s="12">
        <v>53.5</v>
      </c>
      <c r="K21" s="12">
        <v>7.25</v>
      </c>
      <c r="L21" s="12">
        <v>27.25</v>
      </c>
      <c r="M21" s="12">
        <v>78</v>
      </c>
      <c r="N21" s="12">
        <v>13.25</v>
      </c>
      <c r="O21" s="12">
        <v>12</v>
      </c>
      <c r="P21" s="12">
        <v>9.25</v>
      </c>
      <c r="Q21" s="12">
        <v>6</v>
      </c>
      <c r="R21" s="12">
        <v>6</v>
      </c>
      <c r="S21" s="12">
        <v>16.25</v>
      </c>
      <c r="T21" s="12">
        <v>7.75</v>
      </c>
      <c r="U21" s="12">
        <v>47.75</v>
      </c>
      <c r="V21" s="12">
        <v>140.25</v>
      </c>
      <c r="W21" s="12">
        <v>46.75</v>
      </c>
      <c r="X21" s="12">
        <v>21</v>
      </c>
      <c r="Y21" s="12">
        <v>53.5</v>
      </c>
      <c r="Z21" s="12">
        <v>8.5</v>
      </c>
      <c r="AA21" s="12">
        <v>135.75</v>
      </c>
      <c r="AB21" s="12">
        <v>83.25</v>
      </c>
      <c r="AC21" s="12">
        <v>236.75</v>
      </c>
      <c r="AD21" s="12">
        <v>130</v>
      </c>
      <c r="AE21" s="12">
        <v>32</v>
      </c>
      <c r="AF21" s="12">
        <v>31.75</v>
      </c>
      <c r="AG21" s="12">
        <v>16.25</v>
      </c>
      <c r="AH21" s="12">
        <v>28.25</v>
      </c>
      <c r="AI21" s="12">
        <v>23</v>
      </c>
      <c r="AJ21" s="12">
        <v>6.25</v>
      </c>
      <c r="AK21" s="12">
        <v>4.25</v>
      </c>
      <c r="AL21" s="12">
        <v>5.25</v>
      </c>
      <c r="AM21" s="12">
        <v>16.5</v>
      </c>
      <c r="AN21" s="12">
        <v>174.25</v>
      </c>
      <c r="AO21" s="12">
        <v>6</v>
      </c>
      <c r="AP21" s="12">
        <v>9.25</v>
      </c>
      <c r="AQ21" s="12">
        <v>44.25</v>
      </c>
      <c r="AR21" s="12">
        <v>13.5</v>
      </c>
      <c r="AS21" s="12">
        <v>5</v>
      </c>
      <c r="AT21" s="13">
        <v>1766.75</v>
      </c>
      <c r="AU21" s="14"/>
      <c r="AW21" s="17"/>
      <c r="AX21" s="15" t="s">
        <v>43</v>
      </c>
      <c r="AY21" s="15" t="s">
        <v>44</v>
      </c>
      <c r="AZ21" s="9" t="s">
        <v>45</v>
      </c>
      <c r="BA21" s="9" t="s">
        <v>46</v>
      </c>
      <c r="BB21" s="9" t="s">
        <v>47</v>
      </c>
      <c r="BC21" s="9" t="s">
        <v>48</v>
      </c>
      <c r="BD21" s="9" t="s">
        <v>58</v>
      </c>
    </row>
    <row r="22" spans="1:57">
      <c r="A22" s="1" t="s">
        <v>19</v>
      </c>
      <c r="B22" s="12">
        <v>3.75</v>
      </c>
      <c r="C22" s="12">
        <v>7</v>
      </c>
      <c r="D22" s="12">
        <v>5.75</v>
      </c>
      <c r="E22" s="12">
        <v>7.5</v>
      </c>
      <c r="F22" s="12">
        <v>81.5</v>
      </c>
      <c r="G22" s="12">
        <v>10.75</v>
      </c>
      <c r="H22" s="12">
        <v>30.75</v>
      </c>
      <c r="I22" s="12">
        <v>37.75</v>
      </c>
      <c r="J22" s="12">
        <v>31.75</v>
      </c>
      <c r="K22" s="12">
        <v>7.75</v>
      </c>
      <c r="L22" s="12">
        <v>17.5</v>
      </c>
      <c r="M22" s="12">
        <v>102.25</v>
      </c>
      <c r="N22" s="12">
        <v>4.75</v>
      </c>
      <c r="O22" s="12">
        <v>6.75</v>
      </c>
      <c r="P22" s="12">
        <v>6</v>
      </c>
      <c r="Q22" s="12">
        <v>2</v>
      </c>
      <c r="R22" s="12">
        <v>3.5</v>
      </c>
      <c r="S22" s="12">
        <v>11.75</v>
      </c>
      <c r="T22" s="12">
        <v>44</v>
      </c>
      <c r="U22" s="12">
        <v>10</v>
      </c>
      <c r="V22" s="12">
        <v>78.75</v>
      </c>
      <c r="W22" s="12">
        <v>21</v>
      </c>
      <c r="X22" s="12">
        <v>15</v>
      </c>
      <c r="Y22" s="12">
        <v>80</v>
      </c>
      <c r="Z22" s="12">
        <v>6.25</v>
      </c>
      <c r="AA22" s="12">
        <v>201</v>
      </c>
      <c r="AB22" s="12">
        <v>112</v>
      </c>
      <c r="AC22" s="12">
        <v>298.5</v>
      </c>
      <c r="AD22" s="12">
        <v>144.25</v>
      </c>
      <c r="AE22" s="12">
        <v>34.75</v>
      </c>
      <c r="AF22" s="12">
        <v>25.75</v>
      </c>
      <c r="AG22" s="12">
        <v>9.25</v>
      </c>
      <c r="AH22" s="12">
        <v>12</v>
      </c>
      <c r="AI22" s="12">
        <v>23</v>
      </c>
      <c r="AJ22" s="12">
        <v>8</v>
      </c>
      <c r="AK22" s="12">
        <v>2.25</v>
      </c>
      <c r="AL22" s="12">
        <v>3.75</v>
      </c>
      <c r="AM22" s="12">
        <v>6.25</v>
      </c>
      <c r="AN22" s="12">
        <v>62.75</v>
      </c>
      <c r="AO22" s="12">
        <v>7.25</v>
      </c>
      <c r="AP22" s="12">
        <v>6.25</v>
      </c>
      <c r="AQ22" s="12">
        <v>78.25</v>
      </c>
      <c r="AR22" s="12">
        <v>9.25</v>
      </c>
      <c r="AS22" s="12">
        <v>2.25</v>
      </c>
      <c r="AT22" s="13">
        <v>1680.5</v>
      </c>
      <c r="AU22" s="14"/>
      <c r="AW22" s="17" t="s">
        <v>43</v>
      </c>
      <c r="AX22" s="15">
        <f>AX12</f>
        <v>1876.5</v>
      </c>
      <c r="AY22" s="15"/>
      <c r="AZ22" s="15"/>
    </row>
    <row r="23" spans="1:57">
      <c r="A23" s="1" t="s">
        <v>20</v>
      </c>
      <c r="B23" s="12">
        <v>14</v>
      </c>
      <c r="C23" s="12">
        <v>19</v>
      </c>
      <c r="D23" s="12">
        <v>13.5</v>
      </c>
      <c r="E23" s="12">
        <v>12.5</v>
      </c>
      <c r="F23" s="12">
        <v>124.75</v>
      </c>
      <c r="G23" s="12">
        <v>15</v>
      </c>
      <c r="H23" s="12">
        <v>44.25</v>
      </c>
      <c r="I23" s="12">
        <v>50.5</v>
      </c>
      <c r="J23" s="12">
        <v>50.75</v>
      </c>
      <c r="K23" s="12">
        <v>12.25</v>
      </c>
      <c r="L23" s="12">
        <v>27.25</v>
      </c>
      <c r="M23" s="12">
        <v>120.5</v>
      </c>
      <c r="N23" s="12">
        <v>6</v>
      </c>
      <c r="O23" s="12">
        <v>5</v>
      </c>
      <c r="P23" s="12">
        <v>7.75</v>
      </c>
      <c r="Q23" s="12">
        <v>5.5</v>
      </c>
      <c r="R23" s="12">
        <v>6.25</v>
      </c>
      <c r="S23" s="12">
        <v>13.25</v>
      </c>
      <c r="T23" s="12">
        <v>162</v>
      </c>
      <c r="U23" s="12">
        <v>76.25</v>
      </c>
      <c r="V23" s="12">
        <v>12.5</v>
      </c>
      <c r="W23" s="12">
        <v>40.75</v>
      </c>
      <c r="X23" s="12">
        <v>22</v>
      </c>
      <c r="Y23" s="12">
        <v>97.5</v>
      </c>
      <c r="Z23" s="12">
        <v>13</v>
      </c>
      <c r="AA23" s="12">
        <v>244</v>
      </c>
      <c r="AB23" s="12">
        <v>151.25</v>
      </c>
      <c r="AC23" s="12">
        <v>323.25</v>
      </c>
      <c r="AD23" s="12">
        <v>174.5</v>
      </c>
      <c r="AE23" s="12">
        <v>48.25</v>
      </c>
      <c r="AF23" s="12">
        <v>31.5</v>
      </c>
      <c r="AG23" s="12">
        <v>12.75</v>
      </c>
      <c r="AH23" s="12">
        <v>13</v>
      </c>
      <c r="AI23" s="12">
        <v>24.5</v>
      </c>
      <c r="AJ23" s="12">
        <v>7</v>
      </c>
      <c r="AK23" s="12">
        <v>3.25</v>
      </c>
      <c r="AL23" s="12">
        <v>4.75</v>
      </c>
      <c r="AM23" s="12">
        <v>15.5</v>
      </c>
      <c r="AN23" s="12">
        <v>100.75</v>
      </c>
      <c r="AO23" s="12">
        <v>6.5</v>
      </c>
      <c r="AP23" s="12">
        <v>6.25</v>
      </c>
      <c r="AQ23" s="12">
        <v>79.75</v>
      </c>
      <c r="AR23" s="12">
        <v>11.5</v>
      </c>
      <c r="AS23" s="12">
        <v>1.5</v>
      </c>
      <c r="AT23" s="13">
        <v>2231.75</v>
      </c>
      <c r="AU23" s="14"/>
      <c r="AW23" s="17" t="s">
        <v>44</v>
      </c>
      <c r="AX23" s="15">
        <f>AX13+AY12</f>
        <v>13609.75</v>
      </c>
      <c r="AY23" s="15">
        <f>AY13</f>
        <v>793.75</v>
      </c>
      <c r="AZ23" s="15"/>
      <c r="BA23" s="15"/>
    </row>
    <row r="24" spans="1:57">
      <c r="A24" s="1" t="s">
        <v>21</v>
      </c>
      <c r="B24" s="12">
        <v>8.5</v>
      </c>
      <c r="C24" s="12">
        <v>4.75</v>
      </c>
      <c r="D24" s="12">
        <v>8.25</v>
      </c>
      <c r="E24" s="12">
        <v>4.75</v>
      </c>
      <c r="F24" s="12">
        <v>65.5</v>
      </c>
      <c r="G24" s="12">
        <v>7.5</v>
      </c>
      <c r="H24" s="12">
        <v>15.5</v>
      </c>
      <c r="I24" s="12">
        <v>28</v>
      </c>
      <c r="J24" s="12">
        <v>20.75</v>
      </c>
      <c r="K24" s="12">
        <v>3.25</v>
      </c>
      <c r="L24" s="12">
        <v>12.5</v>
      </c>
      <c r="M24" s="12">
        <v>77.75</v>
      </c>
      <c r="N24" s="12">
        <v>4</v>
      </c>
      <c r="O24" s="12">
        <v>3.25</v>
      </c>
      <c r="P24" s="12">
        <v>3.5</v>
      </c>
      <c r="Q24" s="12">
        <v>0.75</v>
      </c>
      <c r="R24" s="12">
        <v>1.75</v>
      </c>
      <c r="S24" s="12">
        <v>6.75</v>
      </c>
      <c r="T24" s="12">
        <v>57.75</v>
      </c>
      <c r="U24" s="12">
        <v>21.75</v>
      </c>
      <c r="V24" s="12">
        <v>39.5</v>
      </c>
      <c r="W24" s="12">
        <v>5.75</v>
      </c>
      <c r="X24" s="12">
        <v>9</v>
      </c>
      <c r="Y24" s="12">
        <v>68.5</v>
      </c>
      <c r="Z24" s="12">
        <v>3.5</v>
      </c>
      <c r="AA24" s="12">
        <v>150.75</v>
      </c>
      <c r="AB24" s="12">
        <v>81</v>
      </c>
      <c r="AC24" s="12">
        <v>192.25</v>
      </c>
      <c r="AD24" s="12">
        <v>99.5</v>
      </c>
      <c r="AE24" s="12">
        <v>25.5</v>
      </c>
      <c r="AF24" s="12">
        <v>23.5</v>
      </c>
      <c r="AG24" s="12">
        <v>7</v>
      </c>
      <c r="AH24" s="12">
        <v>7</v>
      </c>
      <c r="AI24" s="12">
        <v>9.75</v>
      </c>
      <c r="AJ24" s="12">
        <v>2.25</v>
      </c>
      <c r="AK24" s="12">
        <v>0.75</v>
      </c>
      <c r="AL24" s="12">
        <v>2</v>
      </c>
      <c r="AM24" s="12">
        <v>4</v>
      </c>
      <c r="AN24" s="12">
        <v>23.75</v>
      </c>
      <c r="AO24" s="12">
        <v>2.5</v>
      </c>
      <c r="AP24" s="12">
        <v>1.25</v>
      </c>
      <c r="AQ24" s="12">
        <v>43</v>
      </c>
      <c r="AR24" s="12">
        <v>8</v>
      </c>
      <c r="AS24" s="12">
        <v>0.5</v>
      </c>
      <c r="AT24" s="13">
        <v>1167</v>
      </c>
      <c r="AU24" s="14"/>
      <c r="AW24" s="17" t="s">
        <v>45</v>
      </c>
      <c r="AX24" s="15">
        <f>AX14+AZ12</f>
        <v>25531.75</v>
      </c>
      <c r="AY24" s="15">
        <f>AY14+AZ13</f>
        <v>3936.25</v>
      </c>
      <c r="AZ24" s="15">
        <f>AZ14</f>
        <v>4553.25</v>
      </c>
      <c r="BA24" s="15"/>
      <c r="BB24" s="15"/>
    </row>
    <row r="25" spans="1:57">
      <c r="A25" s="1" t="s">
        <v>22</v>
      </c>
      <c r="B25" s="12">
        <v>3</v>
      </c>
      <c r="C25" s="12">
        <v>3.25</v>
      </c>
      <c r="D25" s="12">
        <v>5.5</v>
      </c>
      <c r="E25" s="12">
        <v>6.5</v>
      </c>
      <c r="F25" s="12">
        <v>56.75</v>
      </c>
      <c r="G25" s="12">
        <v>3</v>
      </c>
      <c r="H25" s="12">
        <v>18</v>
      </c>
      <c r="I25" s="12">
        <v>22.5</v>
      </c>
      <c r="J25" s="12">
        <v>16.5</v>
      </c>
      <c r="K25" s="12">
        <v>3.25</v>
      </c>
      <c r="L25" s="12">
        <v>11.25</v>
      </c>
      <c r="M25" s="12">
        <v>85.25</v>
      </c>
      <c r="N25" s="12">
        <v>2</v>
      </c>
      <c r="O25" s="12">
        <v>1.5</v>
      </c>
      <c r="P25" s="12">
        <v>1.25</v>
      </c>
      <c r="Q25" s="12">
        <v>1.25</v>
      </c>
      <c r="R25" s="12">
        <v>0.5</v>
      </c>
      <c r="S25" s="12">
        <v>2.75</v>
      </c>
      <c r="T25" s="12">
        <v>20.25</v>
      </c>
      <c r="U25" s="12">
        <v>12</v>
      </c>
      <c r="V25" s="12">
        <v>24</v>
      </c>
      <c r="W25" s="12">
        <v>8.75</v>
      </c>
      <c r="X25" s="12">
        <v>3.75</v>
      </c>
      <c r="Y25" s="12">
        <v>65</v>
      </c>
      <c r="Z25" s="12">
        <v>2.75</v>
      </c>
      <c r="AA25" s="12">
        <v>121.5</v>
      </c>
      <c r="AB25" s="12">
        <v>68.25</v>
      </c>
      <c r="AC25" s="12">
        <v>162</v>
      </c>
      <c r="AD25" s="12">
        <v>80.75</v>
      </c>
      <c r="AE25" s="12">
        <v>22.25</v>
      </c>
      <c r="AF25" s="12">
        <v>13.75</v>
      </c>
      <c r="AG25" s="12">
        <v>6.75</v>
      </c>
      <c r="AH25" s="12">
        <v>6.5</v>
      </c>
      <c r="AI25" s="12">
        <v>9</v>
      </c>
      <c r="AJ25" s="12">
        <v>1</v>
      </c>
      <c r="AK25" s="12">
        <v>2</v>
      </c>
      <c r="AL25" s="12">
        <v>1.25</v>
      </c>
      <c r="AM25" s="12">
        <v>3</v>
      </c>
      <c r="AN25" s="12">
        <v>13.5</v>
      </c>
      <c r="AO25" s="12">
        <v>2.5</v>
      </c>
      <c r="AP25" s="12">
        <v>1.75</v>
      </c>
      <c r="AQ25" s="12">
        <v>31.5</v>
      </c>
      <c r="AR25" s="12">
        <v>5.5</v>
      </c>
      <c r="AS25" s="12">
        <v>1.25</v>
      </c>
      <c r="AT25" s="13">
        <v>934.5</v>
      </c>
      <c r="AU25" s="14"/>
      <c r="AW25" s="17" t="s">
        <v>46</v>
      </c>
      <c r="AX25" s="15">
        <f>AX15+BA12</f>
        <v>13267.75</v>
      </c>
      <c r="AY25" s="15">
        <f>AY15+BA13</f>
        <v>4305.75</v>
      </c>
      <c r="AZ25" s="15">
        <f>AZ15+BA14</f>
        <v>3707</v>
      </c>
      <c r="BA25" s="15">
        <f>BA15</f>
        <v>4150.5</v>
      </c>
      <c r="BB25" s="15"/>
      <c r="BC25" s="15"/>
      <c r="BD25" s="14"/>
    </row>
    <row r="26" spans="1:57">
      <c r="A26" s="1" t="s">
        <v>23</v>
      </c>
      <c r="B26" s="12">
        <v>12.75</v>
      </c>
      <c r="C26" s="12">
        <v>19</v>
      </c>
      <c r="D26" s="12">
        <v>27</v>
      </c>
      <c r="E26" s="12">
        <v>15</v>
      </c>
      <c r="F26" s="12">
        <v>52.25</v>
      </c>
      <c r="G26" s="12">
        <v>13.75</v>
      </c>
      <c r="H26" s="12">
        <v>44</v>
      </c>
      <c r="I26" s="12">
        <v>78</v>
      </c>
      <c r="J26" s="12">
        <v>60</v>
      </c>
      <c r="K26" s="12">
        <v>13.75</v>
      </c>
      <c r="L26" s="12">
        <v>34.5</v>
      </c>
      <c r="M26" s="12">
        <v>117</v>
      </c>
      <c r="N26" s="12">
        <v>13.75</v>
      </c>
      <c r="O26" s="12">
        <v>8.5</v>
      </c>
      <c r="P26" s="12">
        <v>5.75</v>
      </c>
      <c r="Q26" s="12">
        <v>5</v>
      </c>
      <c r="R26" s="12">
        <v>5.75</v>
      </c>
      <c r="S26" s="12">
        <v>19.5</v>
      </c>
      <c r="T26" s="12">
        <v>41.5</v>
      </c>
      <c r="U26" s="12">
        <v>67.25</v>
      </c>
      <c r="V26" s="12">
        <v>105</v>
      </c>
      <c r="W26" s="12">
        <v>72.25</v>
      </c>
      <c r="X26" s="12">
        <v>64.75</v>
      </c>
      <c r="Y26" s="12">
        <v>11.5</v>
      </c>
      <c r="Z26" s="12">
        <v>20.75</v>
      </c>
      <c r="AA26" s="12">
        <v>307.5</v>
      </c>
      <c r="AB26" s="12">
        <v>221.75</v>
      </c>
      <c r="AC26" s="12">
        <v>458</v>
      </c>
      <c r="AD26" s="12">
        <v>314.25</v>
      </c>
      <c r="AE26" s="12">
        <v>148.25</v>
      </c>
      <c r="AF26" s="12">
        <v>98.25</v>
      </c>
      <c r="AG26" s="12">
        <v>34.5</v>
      </c>
      <c r="AH26" s="12">
        <v>17.75</v>
      </c>
      <c r="AI26" s="12">
        <v>19.25</v>
      </c>
      <c r="AJ26" s="12">
        <v>2</v>
      </c>
      <c r="AK26" s="12">
        <v>5.5</v>
      </c>
      <c r="AL26" s="12">
        <v>6</v>
      </c>
      <c r="AM26" s="12">
        <v>16</v>
      </c>
      <c r="AN26" s="12">
        <v>24.25</v>
      </c>
      <c r="AO26" s="12">
        <v>4</v>
      </c>
      <c r="AP26" s="12">
        <v>4.25</v>
      </c>
      <c r="AQ26" s="12">
        <v>64.25</v>
      </c>
      <c r="AR26" s="12">
        <v>25</v>
      </c>
      <c r="AS26" s="12">
        <v>3.25</v>
      </c>
      <c r="AT26" s="13">
        <v>2702.25</v>
      </c>
      <c r="AU26" s="14"/>
      <c r="AW26" s="9" t="s">
        <v>47</v>
      </c>
      <c r="AX26" s="15">
        <f>AX16+BB12</f>
        <v>11137.5</v>
      </c>
      <c r="AY26" s="9">
        <f>AY16+BB13</f>
        <v>1981.25</v>
      </c>
      <c r="AZ26" s="9">
        <f>AZ16+BB14</f>
        <v>2187</v>
      </c>
      <c r="BA26" s="9">
        <f>BA16+BB15</f>
        <v>1966.75</v>
      </c>
      <c r="BB26" s="9">
        <f>BB16</f>
        <v>2659</v>
      </c>
    </row>
    <row r="27" spans="1:57">
      <c r="A27" s="1" t="s">
        <v>24</v>
      </c>
      <c r="B27" s="12">
        <v>17.75</v>
      </c>
      <c r="C27" s="12">
        <v>23.25</v>
      </c>
      <c r="D27" s="12">
        <v>8</v>
      </c>
      <c r="E27" s="12">
        <v>13.25</v>
      </c>
      <c r="F27" s="12">
        <v>61</v>
      </c>
      <c r="G27" s="12">
        <v>26</v>
      </c>
      <c r="H27" s="12">
        <v>38.5</v>
      </c>
      <c r="I27" s="12">
        <v>33.75</v>
      </c>
      <c r="J27" s="12">
        <v>58.75</v>
      </c>
      <c r="K27" s="12">
        <v>15.25</v>
      </c>
      <c r="L27" s="12">
        <v>64.5</v>
      </c>
      <c r="M27" s="12">
        <v>82</v>
      </c>
      <c r="N27" s="12">
        <v>23.75</v>
      </c>
      <c r="O27" s="12">
        <v>28.75</v>
      </c>
      <c r="P27" s="12">
        <v>18.25</v>
      </c>
      <c r="Q27" s="12">
        <v>5.75</v>
      </c>
      <c r="R27" s="12">
        <v>6.25</v>
      </c>
      <c r="S27" s="12">
        <v>9.25</v>
      </c>
      <c r="T27" s="12">
        <v>4.25</v>
      </c>
      <c r="U27" s="12">
        <v>3.75</v>
      </c>
      <c r="V27" s="12">
        <v>10.25</v>
      </c>
      <c r="W27" s="12">
        <v>4.25</v>
      </c>
      <c r="X27" s="12">
        <v>3.75</v>
      </c>
      <c r="Y27" s="12">
        <v>15.25</v>
      </c>
      <c r="Z27" s="12">
        <v>7</v>
      </c>
      <c r="AA27" s="12">
        <v>332.75</v>
      </c>
      <c r="AB27" s="12">
        <v>288.75</v>
      </c>
      <c r="AC27" s="12">
        <v>659</v>
      </c>
      <c r="AD27" s="12">
        <v>316</v>
      </c>
      <c r="AE27" s="12">
        <v>164.75</v>
      </c>
      <c r="AF27" s="12">
        <v>111.5</v>
      </c>
      <c r="AG27" s="12">
        <v>25.75</v>
      </c>
      <c r="AH27" s="12">
        <v>37</v>
      </c>
      <c r="AI27" s="12">
        <v>22.75</v>
      </c>
      <c r="AJ27" s="12">
        <v>7</v>
      </c>
      <c r="AK27" s="12">
        <v>4.5</v>
      </c>
      <c r="AL27" s="12">
        <v>15.25</v>
      </c>
      <c r="AM27" s="12">
        <v>1.5</v>
      </c>
      <c r="AN27" s="12">
        <v>22.5</v>
      </c>
      <c r="AO27" s="12">
        <v>5.25</v>
      </c>
      <c r="AP27" s="12">
        <v>9</v>
      </c>
      <c r="AQ27" s="12">
        <v>26.75</v>
      </c>
      <c r="AR27" s="12">
        <v>10.5</v>
      </c>
      <c r="AS27" s="12">
        <v>4.5</v>
      </c>
      <c r="AT27" s="13">
        <v>2647.5</v>
      </c>
      <c r="AU27" s="14"/>
      <c r="AW27" s="9" t="s">
        <v>48</v>
      </c>
      <c r="AX27" s="15">
        <f>AX17+BC12</f>
        <v>15149.25</v>
      </c>
      <c r="AY27" s="9">
        <f>AY17+BC13</f>
        <v>5106</v>
      </c>
      <c r="AZ27" s="9">
        <f>AZ17+BC14</f>
        <v>3282.75</v>
      </c>
      <c r="BA27" s="9">
        <f>BA17+BC15</f>
        <v>5097.5</v>
      </c>
      <c r="BB27" s="9">
        <f>BB17+BC16</f>
        <v>2567</v>
      </c>
      <c r="BC27" s="9">
        <f>BC17</f>
        <v>8459.75</v>
      </c>
    </row>
    <row r="28" spans="1:57">
      <c r="A28" s="1" t="s">
        <v>25</v>
      </c>
      <c r="B28" s="12">
        <v>111.75</v>
      </c>
      <c r="C28" s="12">
        <v>267.5</v>
      </c>
      <c r="D28" s="12">
        <v>156.75</v>
      </c>
      <c r="E28" s="12">
        <v>246.75</v>
      </c>
      <c r="F28" s="12">
        <v>740.5</v>
      </c>
      <c r="G28" s="12">
        <v>241.5</v>
      </c>
      <c r="H28" s="12">
        <v>366.5</v>
      </c>
      <c r="I28" s="12">
        <v>336.75</v>
      </c>
      <c r="J28" s="12">
        <v>360.25</v>
      </c>
      <c r="K28" s="12">
        <v>247.25</v>
      </c>
      <c r="L28" s="12">
        <v>309</v>
      </c>
      <c r="M28" s="12">
        <v>358.25</v>
      </c>
      <c r="N28" s="12">
        <v>178.5</v>
      </c>
      <c r="O28" s="12">
        <v>163.5</v>
      </c>
      <c r="P28" s="12">
        <v>132.75</v>
      </c>
      <c r="Q28" s="12">
        <v>62.5</v>
      </c>
      <c r="R28" s="12">
        <v>119.25</v>
      </c>
      <c r="S28" s="12">
        <v>282.75</v>
      </c>
      <c r="T28" s="12">
        <v>174.25</v>
      </c>
      <c r="U28" s="12">
        <v>259.75</v>
      </c>
      <c r="V28" s="12">
        <v>334</v>
      </c>
      <c r="W28" s="12">
        <v>184.75</v>
      </c>
      <c r="X28" s="12">
        <v>133</v>
      </c>
      <c r="Y28" s="12">
        <v>389.5</v>
      </c>
      <c r="Z28" s="12">
        <v>437</v>
      </c>
      <c r="AA28" s="12">
        <v>62.25</v>
      </c>
      <c r="AB28" s="12">
        <v>30.75</v>
      </c>
      <c r="AC28" s="12">
        <v>291.75</v>
      </c>
      <c r="AD28" s="12">
        <v>164.75</v>
      </c>
      <c r="AE28" s="12">
        <v>416.75</v>
      </c>
      <c r="AF28" s="12">
        <v>501.75</v>
      </c>
      <c r="AG28" s="12">
        <v>266.5</v>
      </c>
      <c r="AH28" s="12">
        <v>389.5</v>
      </c>
      <c r="AI28" s="12">
        <v>270.5</v>
      </c>
      <c r="AJ28" s="12">
        <v>106.5</v>
      </c>
      <c r="AK28" s="12">
        <v>105.25</v>
      </c>
      <c r="AL28" s="12">
        <v>415.5</v>
      </c>
      <c r="AM28" s="12">
        <v>78.5</v>
      </c>
      <c r="AN28" s="12">
        <v>145.25</v>
      </c>
      <c r="AO28" s="12">
        <v>79.25</v>
      </c>
      <c r="AP28" s="12">
        <v>93.75</v>
      </c>
      <c r="AQ28" s="12">
        <v>462.25</v>
      </c>
      <c r="AR28" s="12">
        <v>239.25</v>
      </c>
      <c r="AS28" s="12">
        <v>111</v>
      </c>
      <c r="AT28" s="13">
        <v>10825.25</v>
      </c>
      <c r="AU28" s="14"/>
      <c r="AW28" s="9" t="s">
        <v>58</v>
      </c>
      <c r="AX28" s="15">
        <f>AX18+BD12</f>
        <v>8567.25</v>
      </c>
      <c r="AY28" s="9">
        <f>AY18+BD13</f>
        <v>716.75</v>
      </c>
      <c r="AZ28" s="9">
        <f>AZ18+BD14</f>
        <v>3439.5</v>
      </c>
      <c r="BA28" s="9">
        <f>BA18+BD15</f>
        <v>1076.25</v>
      </c>
      <c r="BB28" s="9">
        <f>BB18+BD16</f>
        <v>1119</v>
      </c>
      <c r="BC28" s="9">
        <f>SUM(BC18,BD17)</f>
        <v>843.25</v>
      </c>
      <c r="BD28" s="9">
        <f>BD18</f>
        <v>676.75</v>
      </c>
      <c r="BE28" s="9">
        <f>SUM(AX22:BD28)</f>
        <v>151764.75</v>
      </c>
    </row>
    <row r="29" spans="1:57">
      <c r="A29" s="1" t="s">
        <v>26</v>
      </c>
      <c r="B29" s="12">
        <v>96.5</v>
      </c>
      <c r="C29" s="12">
        <v>203.25</v>
      </c>
      <c r="D29" s="12">
        <v>103.25</v>
      </c>
      <c r="E29" s="12">
        <v>155.25</v>
      </c>
      <c r="F29" s="12">
        <v>385</v>
      </c>
      <c r="G29" s="12">
        <v>167.75</v>
      </c>
      <c r="H29" s="12">
        <v>270.5</v>
      </c>
      <c r="I29" s="12">
        <v>245.25</v>
      </c>
      <c r="J29" s="12">
        <v>257.25</v>
      </c>
      <c r="K29" s="12">
        <v>214.25</v>
      </c>
      <c r="L29" s="12">
        <v>250.25</v>
      </c>
      <c r="M29" s="12">
        <v>194.5</v>
      </c>
      <c r="N29" s="12">
        <v>135.25</v>
      </c>
      <c r="O29" s="12">
        <v>125</v>
      </c>
      <c r="P29" s="12">
        <v>71.5</v>
      </c>
      <c r="Q29" s="12">
        <v>53</v>
      </c>
      <c r="R29" s="12">
        <v>91.75</v>
      </c>
      <c r="S29" s="12">
        <v>140.5</v>
      </c>
      <c r="T29" s="12">
        <v>100.5</v>
      </c>
      <c r="U29" s="12">
        <v>132</v>
      </c>
      <c r="V29" s="12">
        <v>185</v>
      </c>
      <c r="W29" s="12">
        <v>90.5</v>
      </c>
      <c r="X29" s="12">
        <v>76.5</v>
      </c>
      <c r="Y29" s="12">
        <v>247</v>
      </c>
      <c r="Z29" s="12">
        <v>368</v>
      </c>
      <c r="AA29" s="12">
        <v>31.75</v>
      </c>
      <c r="AB29" s="12">
        <v>31</v>
      </c>
      <c r="AC29" s="12">
        <v>46.5</v>
      </c>
      <c r="AD29" s="12">
        <v>81</v>
      </c>
      <c r="AE29" s="12">
        <v>386.5</v>
      </c>
      <c r="AF29" s="12">
        <v>444.25</v>
      </c>
      <c r="AG29" s="12">
        <v>327.5</v>
      </c>
      <c r="AH29" s="12">
        <v>865.25</v>
      </c>
      <c r="AI29" s="12">
        <v>298.5</v>
      </c>
      <c r="AJ29" s="12">
        <v>105.75</v>
      </c>
      <c r="AK29" s="12">
        <v>79.75</v>
      </c>
      <c r="AL29" s="12">
        <v>184</v>
      </c>
      <c r="AM29" s="12">
        <v>40.5</v>
      </c>
      <c r="AN29" s="12">
        <v>106.75</v>
      </c>
      <c r="AO29" s="12">
        <v>87</v>
      </c>
      <c r="AP29" s="12">
        <v>72</v>
      </c>
      <c r="AQ29" s="12">
        <v>275.5</v>
      </c>
      <c r="AR29" s="12">
        <v>153.25</v>
      </c>
      <c r="AS29" s="12">
        <v>63.75</v>
      </c>
      <c r="AT29" s="13">
        <v>8040</v>
      </c>
      <c r="AU29" s="14"/>
      <c r="AX29" s="15"/>
    </row>
    <row r="30" spans="1:57">
      <c r="A30" s="1" t="s">
        <v>27</v>
      </c>
      <c r="B30" s="12">
        <v>218</v>
      </c>
      <c r="C30" s="12">
        <v>476.75</v>
      </c>
      <c r="D30" s="12">
        <v>237.75</v>
      </c>
      <c r="E30" s="12">
        <v>319.75</v>
      </c>
      <c r="F30" s="12">
        <v>1039.5</v>
      </c>
      <c r="G30" s="12">
        <v>314.75</v>
      </c>
      <c r="H30" s="12">
        <v>511.25</v>
      </c>
      <c r="I30" s="12">
        <v>452</v>
      </c>
      <c r="J30" s="12">
        <v>492.5</v>
      </c>
      <c r="K30" s="12">
        <v>379.5</v>
      </c>
      <c r="L30" s="12">
        <v>516</v>
      </c>
      <c r="M30" s="12">
        <v>419.75</v>
      </c>
      <c r="N30" s="12">
        <v>297</v>
      </c>
      <c r="O30" s="12">
        <v>309</v>
      </c>
      <c r="P30" s="12">
        <v>203.25</v>
      </c>
      <c r="Q30" s="12">
        <v>120.25</v>
      </c>
      <c r="R30" s="12">
        <v>189</v>
      </c>
      <c r="S30" s="12">
        <v>372</v>
      </c>
      <c r="T30" s="12">
        <v>207.25</v>
      </c>
      <c r="U30" s="12">
        <v>262</v>
      </c>
      <c r="V30" s="12">
        <v>343</v>
      </c>
      <c r="W30" s="12">
        <v>219.25</v>
      </c>
      <c r="X30" s="12">
        <v>167.75</v>
      </c>
      <c r="Y30" s="12">
        <v>403.75</v>
      </c>
      <c r="Z30" s="12">
        <v>689.5</v>
      </c>
      <c r="AA30" s="12">
        <v>304.25</v>
      </c>
      <c r="AB30" s="12">
        <v>50.5</v>
      </c>
      <c r="AC30" s="12">
        <v>115.75</v>
      </c>
      <c r="AD30" s="12">
        <v>208.5</v>
      </c>
      <c r="AE30" s="12">
        <v>1297.5</v>
      </c>
      <c r="AF30" s="12">
        <v>1367.25</v>
      </c>
      <c r="AG30" s="12">
        <v>834</v>
      </c>
      <c r="AH30" s="12">
        <v>1578.5</v>
      </c>
      <c r="AI30" s="12">
        <v>1033.75</v>
      </c>
      <c r="AJ30" s="12">
        <v>313.5</v>
      </c>
      <c r="AK30" s="12">
        <v>160.75</v>
      </c>
      <c r="AL30" s="12">
        <v>453.75</v>
      </c>
      <c r="AM30" s="12">
        <v>90.25</v>
      </c>
      <c r="AN30" s="12">
        <v>264.25</v>
      </c>
      <c r="AO30" s="12">
        <v>248</v>
      </c>
      <c r="AP30" s="12">
        <v>232.5</v>
      </c>
      <c r="AQ30" s="12">
        <v>1362.25</v>
      </c>
      <c r="AR30" s="12">
        <v>535</v>
      </c>
      <c r="AS30" s="12">
        <v>184.5</v>
      </c>
      <c r="AT30" s="13">
        <v>19795.25</v>
      </c>
      <c r="AU30" s="14"/>
      <c r="AX30" s="15"/>
    </row>
    <row r="31" spans="1:57">
      <c r="A31" s="1" t="s">
        <v>28</v>
      </c>
      <c r="B31" s="12">
        <v>88</v>
      </c>
      <c r="C31" s="12">
        <v>188</v>
      </c>
      <c r="D31" s="12">
        <v>127.25</v>
      </c>
      <c r="E31" s="12">
        <v>208.25</v>
      </c>
      <c r="F31" s="12">
        <v>492.25</v>
      </c>
      <c r="G31" s="12">
        <v>255.75</v>
      </c>
      <c r="H31" s="12">
        <v>374.75</v>
      </c>
      <c r="I31" s="12">
        <v>341.75</v>
      </c>
      <c r="J31" s="12">
        <v>252.5</v>
      </c>
      <c r="K31" s="12">
        <v>205.5</v>
      </c>
      <c r="L31" s="12">
        <v>310.75</v>
      </c>
      <c r="M31" s="12">
        <v>210</v>
      </c>
      <c r="N31" s="12">
        <v>108.75</v>
      </c>
      <c r="O31" s="12">
        <v>102.75</v>
      </c>
      <c r="P31" s="12">
        <v>76.5</v>
      </c>
      <c r="Q31" s="12">
        <v>38.75</v>
      </c>
      <c r="R31" s="12">
        <v>71.5</v>
      </c>
      <c r="S31" s="12">
        <v>131</v>
      </c>
      <c r="T31" s="12">
        <v>122.75</v>
      </c>
      <c r="U31" s="12">
        <v>143</v>
      </c>
      <c r="V31" s="12">
        <v>183</v>
      </c>
      <c r="W31" s="12">
        <v>116.25</v>
      </c>
      <c r="X31" s="12">
        <v>82.5</v>
      </c>
      <c r="Y31" s="12">
        <v>302.75</v>
      </c>
      <c r="Z31" s="12">
        <v>334</v>
      </c>
      <c r="AA31" s="12">
        <v>134.75</v>
      </c>
      <c r="AB31" s="12">
        <v>78</v>
      </c>
      <c r="AC31" s="12">
        <v>188.5</v>
      </c>
      <c r="AD31" s="12">
        <v>56.5</v>
      </c>
      <c r="AE31" s="12">
        <v>456.75</v>
      </c>
      <c r="AF31" s="12">
        <v>600.5</v>
      </c>
      <c r="AG31" s="12">
        <v>275.5</v>
      </c>
      <c r="AH31" s="12">
        <v>515.5</v>
      </c>
      <c r="AI31" s="12">
        <v>330.25</v>
      </c>
      <c r="AJ31" s="12">
        <v>142</v>
      </c>
      <c r="AK31" s="12">
        <v>64</v>
      </c>
      <c r="AL31" s="12">
        <v>201.25</v>
      </c>
      <c r="AM31" s="12">
        <v>45</v>
      </c>
      <c r="AN31" s="12">
        <v>102.5</v>
      </c>
      <c r="AO31" s="12">
        <v>109</v>
      </c>
      <c r="AP31" s="12">
        <v>126</v>
      </c>
      <c r="AQ31" s="12">
        <v>439</v>
      </c>
      <c r="AR31" s="12">
        <v>278.25</v>
      </c>
      <c r="AS31" s="12">
        <v>77.5</v>
      </c>
      <c r="AT31" s="13">
        <v>9089</v>
      </c>
      <c r="AU31" s="14"/>
      <c r="AX31" s="15"/>
    </row>
    <row r="32" spans="1:57">
      <c r="A32" s="1">
        <v>16</v>
      </c>
      <c r="B32" s="12">
        <v>65</v>
      </c>
      <c r="C32" s="12">
        <v>93.25</v>
      </c>
      <c r="D32" s="12">
        <v>49.25</v>
      </c>
      <c r="E32" s="12">
        <v>100.5</v>
      </c>
      <c r="F32" s="12">
        <v>281</v>
      </c>
      <c r="G32" s="12">
        <v>175</v>
      </c>
      <c r="H32" s="12">
        <v>249.25</v>
      </c>
      <c r="I32" s="12">
        <v>210.25</v>
      </c>
      <c r="J32" s="12">
        <v>136.5</v>
      </c>
      <c r="K32" s="12">
        <v>104.75</v>
      </c>
      <c r="L32" s="12">
        <v>147</v>
      </c>
      <c r="M32" s="12">
        <v>98.5</v>
      </c>
      <c r="N32" s="12">
        <v>33.5</v>
      </c>
      <c r="O32" s="12">
        <v>45</v>
      </c>
      <c r="P32" s="12">
        <v>30.5</v>
      </c>
      <c r="Q32" s="12">
        <v>16</v>
      </c>
      <c r="R32" s="12">
        <v>20.5</v>
      </c>
      <c r="S32" s="12">
        <v>47.25</v>
      </c>
      <c r="T32" s="12">
        <v>23.75</v>
      </c>
      <c r="U32" s="12">
        <v>49</v>
      </c>
      <c r="V32" s="12">
        <v>49.5</v>
      </c>
      <c r="W32" s="12">
        <v>28</v>
      </c>
      <c r="X32" s="12">
        <v>27.5</v>
      </c>
      <c r="Y32" s="12">
        <v>145.75</v>
      </c>
      <c r="Z32" s="12">
        <v>195.5</v>
      </c>
      <c r="AA32" s="12">
        <v>382.5</v>
      </c>
      <c r="AB32" s="12">
        <v>333.75</v>
      </c>
      <c r="AC32" s="12">
        <v>1362.5</v>
      </c>
      <c r="AD32" s="12">
        <v>549.25</v>
      </c>
      <c r="AE32" s="12">
        <v>30</v>
      </c>
      <c r="AF32" s="12">
        <v>229.25</v>
      </c>
      <c r="AG32" s="12">
        <v>269.5</v>
      </c>
      <c r="AH32" s="12">
        <v>403.75</v>
      </c>
      <c r="AI32" s="12">
        <v>202.5</v>
      </c>
      <c r="AJ32" s="12">
        <v>91.5</v>
      </c>
      <c r="AK32" s="12">
        <v>25.5</v>
      </c>
      <c r="AL32" s="12">
        <v>49.5</v>
      </c>
      <c r="AM32" s="12">
        <v>13</v>
      </c>
      <c r="AN32" s="12">
        <v>39</v>
      </c>
      <c r="AO32" s="12">
        <v>59</v>
      </c>
      <c r="AP32" s="12">
        <v>83</v>
      </c>
      <c r="AQ32" s="12">
        <v>170</v>
      </c>
      <c r="AR32" s="12">
        <v>173.5</v>
      </c>
      <c r="AS32" s="12">
        <v>18.25</v>
      </c>
      <c r="AT32" s="13">
        <v>6907.25</v>
      </c>
      <c r="AU32" s="14"/>
      <c r="AX32" s="15"/>
    </row>
    <row r="33" spans="1:50">
      <c r="A33" s="1">
        <v>24</v>
      </c>
      <c r="B33" s="12">
        <v>62</v>
      </c>
      <c r="C33" s="12">
        <v>72</v>
      </c>
      <c r="D33" s="12">
        <v>37.75</v>
      </c>
      <c r="E33" s="12">
        <v>66</v>
      </c>
      <c r="F33" s="12">
        <v>183.5</v>
      </c>
      <c r="G33" s="12">
        <v>98.5</v>
      </c>
      <c r="H33" s="12">
        <v>157.75</v>
      </c>
      <c r="I33" s="12">
        <v>140.5</v>
      </c>
      <c r="J33" s="12">
        <v>94.25</v>
      </c>
      <c r="K33" s="12">
        <v>65.25</v>
      </c>
      <c r="L33" s="12">
        <v>133.5</v>
      </c>
      <c r="M33" s="12">
        <v>101.75</v>
      </c>
      <c r="N33" s="12">
        <v>31.5</v>
      </c>
      <c r="O33" s="12">
        <v>43.75</v>
      </c>
      <c r="P33" s="12">
        <v>27.75</v>
      </c>
      <c r="Q33" s="12">
        <v>19.75</v>
      </c>
      <c r="R33" s="12">
        <v>15</v>
      </c>
      <c r="S33" s="12">
        <v>34.5</v>
      </c>
      <c r="T33" s="12">
        <v>30.5</v>
      </c>
      <c r="U33" s="12">
        <v>29.25</v>
      </c>
      <c r="V33" s="12">
        <v>33</v>
      </c>
      <c r="W33" s="12">
        <v>22.25</v>
      </c>
      <c r="X33" s="12">
        <v>16.5</v>
      </c>
      <c r="Y33" s="12">
        <v>108.5</v>
      </c>
      <c r="Z33" s="12">
        <v>130.25</v>
      </c>
      <c r="AA33" s="12">
        <v>398.75</v>
      </c>
      <c r="AB33" s="12">
        <v>328.25</v>
      </c>
      <c r="AC33" s="12">
        <v>1435.25</v>
      </c>
      <c r="AD33" s="12">
        <v>637</v>
      </c>
      <c r="AE33" s="12">
        <v>206</v>
      </c>
      <c r="AF33" s="12">
        <v>47.75</v>
      </c>
      <c r="AG33" s="12">
        <v>194.5</v>
      </c>
      <c r="AH33" s="12">
        <v>371</v>
      </c>
      <c r="AI33" s="12">
        <v>193</v>
      </c>
      <c r="AJ33" s="12">
        <v>86.5</v>
      </c>
      <c r="AK33" s="12">
        <v>17.25</v>
      </c>
      <c r="AL33" s="12">
        <v>36.75</v>
      </c>
      <c r="AM33" s="12">
        <v>8.75</v>
      </c>
      <c r="AN33" s="12">
        <v>39.5</v>
      </c>
      <c r="AO33" s="12">
        <v>53.75</v>
      </c>
      <c r="AP33" s="12">
        <v>95.5</v>
      </c>
      <c r="AQ33" s="12">
        <v>131</v>
      </c>
      <c r="AR33" s="12">
        <v>118.75</v>
      </c>
      <c r="AS33" s="12">
        <v>12</v>
      </c>
      <c r="AT33" s="13">
        <v>6166.5</v>
      </c>
      <c r="AU33" s="14"/>
      <c r="AX33" s="15"/>
    </row>
    <row r="34" spans="1:50">
      <c r="A34" s="1" t="s">
        <v>29</v>
      </c>
      <c r="B34" s="12">
        <v>17.5</v>
      </c>
      <c r="C34" s="12">
        <v>26</v>
      </c>
      <c r="D34" s="12">
        <v>12</v>
      </c>
      <c r="E34" s="12">
        <v>16.5</v>
      </c>
      <c r="F34" s="12">
        <v>76</v>
      </c>
      <c r="G34" s="12">
        <v>26.5</v>
      </c>
      <c r="H34" s="12">
        <v>30.75</v>
      </c>
      <c r="I34" s="12">
        <v>43.75</v>
      </c>
      <c r="J34" s="12">
        <v>38</v>
      </c>
      <c r="K34" s="12">
        <v>17.5</v>
      </c>
      <c r="L34" s="12">
        <v>27.5</v>
      </c>
      <c r="M34" s="12">
        <v>47.75</v>
      </c>
      <c r="N34" s="12">
        <v>13</v>
      </c>
      <c r="O34" s="12">
        <v>8</v>
      </c>
      <c r="P34" s="12">
        <v>9.5</v>
      </c>
      <c r="Q34" s="12">
        <v>6.5</v>
      </c>
      <c r="R34" s="12">
        <v>5.75</v>
      </c>
      <c r="S34" s="12">
        <v>13</v>
      </c>
      <c r="T34" s="12">
        <v>15.5</v>
      </c>
      <c r="U34" s="12">
        <v>13.75</v>
      </c>
      <c r="V34" s="12">
        <v>14.5</v>
      </c>
      <c r="W34" s="12">
        <v>9.5</v>
      </c>
      <c r="X34" s="12">
        <v>7</v>
      </c>
      <c r="Y34" s="12">
        <v>33</v>
      </c>
      <c r="Z34" s="12">
        <v>28</v>
      </c>
      <c r="AA34" s="12">
        <v>218.25</v>
      </c>
      <c r="AB34" s="12">
        <v>223.5</v>
      </c>
      <c r="AC34" s="12">
        <v>906.25</v>
      </c>
      <c r="AD34" s="12">
        <v>251</v>
      </c>
      <c r="AE34" s="12">
        <v>206</v>
      </c>
      <c r="AF34" s="12">
        <v>184</v>
      </c>
      <c r="AG34" s="12">
        <v>18</v>
      </c>
      <c r="AH34" s="12">
        <v>64.5</v>
      </c>
      <c r="AI34" s="12">
        <v>35</v>
      </c>
      <c r="AJ34" s="12">
        <v>30.25</v>
      </c>
      <c r="AK34" s="12">
        <v>5.5</v>
      </c>
      <c r="AL34" s="12">
        <v>14.75</v>
      </c>
      <c r="AM34" s="12">
        <v>6</v>
      </c>
      <c r="AN34" s="12">
        <v>17.5</v>
      </c>
      <c r="AO34" s="12">
        <v>24</v>
      </c>
      <c r="AP34" s="12">
        <v>44.5</v>
      </c>
      <c r="AQ34" s="12">
        <v>66.5</v>
      </c>
      <c r="AR34" s="12">
        <v>60</v>
      </c>
      <c r="AS34" s="12">
        <v>5.5</v>
      </c>
      <c r="AT34" s="13">
        <v>2937.75</v>
      </c>
      <c r="AU34" s="14"/>
      <c r="AX34" s="15"/>
    </row>
    <row r="35" spans="1:50">
      <c r="A35" s="1" t="s">
        <v>30</v>
      </c>
      <c r="B35" s="12">
        <v>26.75</v>
      </c>
      <c r="C35" s="12">
        <v>34.5</v>
      </c>
      <c r="D35" s="12">
        <v>10.75</v>
      </c>
      <c r="E35" s="12">
        <v>20</v>
      </c>
      <c r="F35" s="12">
        <v>61.5</v>
      </c>
      <c r="G35" s="12">
        <v>19</v>
      </c>
      <c r="H35" s="12">
        <v>29.5</v>
      </c>
      <c r="I35" s="12">
        <v>43.75</v>
      </c>
      <c r="J35" s="12">
        <v>51</v>
      </c>
      <c r="K35" s="12">
        <v>32.25</v>
      </c>
      <c r="L35" s="12">
        <v>47.75</v>
      </c>
      <c r="M35" s="12">
        <v>39</v>
      </c>
      <c r="N35" s="12">
        <v>20.5</v>
      </c>
      <c r="O35" s="12">
        <v>25.5</v>
      </c>
      <c r="P35" s="12">
        <v>13.5</v>
      </c>
      <c r="Q35" s="12">
        <v>12</v>
      </c>
      <c r="R35" s="12">
        <v>10.5</v>
      </c>
      <c r="S35" s="12">
        <v>21.25</v>
      </c>
      <c r="T35" s="12">
        <v>20.75</v>
      </c>
      <c r="U35" s="12">
        <v>11.25</v>
      </c>
      <c r="V35" s="12">
        <v>15.5</v>
      </c>
      <c r="W35" s="12">
        <v>6.25</v>
      </c>
      <c r="X35" s="12">
        <v>7.5</v>
      </c>
      <c r="Y35" s="12">
        <v>19.25</v>
      </c>
      <c r="Z35" s="12">
        <v>36.5</v>
      </c>
      <c r="AA35" s="12">
        <v>300.5</v>
      </c>
      <c r="AB35" s="12">
        <v>361</v>
      </c>
      <c r="AC35" s="12">
        <v>1801.5</v>
      </c>
      <c r="AD35" s="12">
        <v>415.25</v>
      </c>
      <c r="AE35" s="12">
        <v>342.25</v>
      </c>
      <c r="AF35" s="12">
        <v>329.5</v>
      </c>
      <c r="AG35" s="12">
        <v>59</v>
      </c>
      <c r="AH35" s="12">
        <v>29.75</v>
      </c>
      <c r="AI35" s="12">
        <v>56.25</v>
      </c>
      <c r="AJ35" s="12">
        <v>63.75</v>
      </c>
      <c r="AK35" s="12">
        <v>5.75</v>
      </c>
      <c r="AL35" s="12">
        <v>24.75</v>
      </c>
      <c r="AM35" s="12">
        <v>6</v>
      </c>
      <c r="AN35" s="12">
        <v>26</v>
      </c>
      <c r="AO35" s="12">
        <v>32.25</v>
      </c>
      <c r="AP35" s="12">
        <v>84.25</v>
      </c>
      <c r="AQ35" s="12">
        <v>54.5</v>
      </c>
      <c r="AR35" s="12">
        <v>73.75</v>
      </c>
      <c r="AS35" s="12">
        <v>5.5</v>
      </c>
      <c r="AT35" s="13">
        <v>4707.5</v>
      </c>
      <c r="AU35" s="14"/>
      <c r="AX35" s="15"/>
    </row>
    <row r="36" spans="1:50">
      <c r="A36" s="1" t="s">
        <v>31</v>
      </c>
      <c r="B36" s="12">
        <v>18.75</v>
      </c>
      <c r="C36" s="12">
        <v>40.5</v>
      </c>
      <c r="D36" s="12">
        <v>10.75</v>
      </c>
      <c r="E36" s="12">
        <v>11.75</v>
      </c>
      <c r="F36" s="12">
        <v>100.75</v>
      </c>
      <c r="G36" s="12">
        <v>16.5</v>
      </c>
      <c r="H36" s="12">
        <v>28.5</v>
      </c>
      <c r="I36" s="12">
        <v>34.5</v>
      </c>
      <c r="J36" s="12">
        <v>35.5</v>
      </c>
      <c r="K36" s="12">
        <v>28.75</v>
      </c>
      <c r="L36" s="12">
        <v>30.75</v>
      </c>
      <c r="M36" s="12">
        <v>63</v>
      </c>
      <c r="N36" s="12">
        <v>18.5</v>
      </c>
      <c r="O36" s="12">
        <v>28.25</v>
      </c>
      <c r="P36" s="12">
        <v>19.75</v>
      </c>
      <c r="Q36" s="12">
        <v>12.25</v>
      </c>
      <c r="R36" s="12">
        <v>17</v>
      </c>
      <c r="S36" s="12">
        <v>23</v>
      </c>
      <c r="T36" s="12">
        <v>18.75</v>
      </c>
      <c r="U36" s="12">
        <v>17.25</v>
      </c>
      <c r="V36" s="12">
        <v>28.25</v>
      </c>
      <c r="W36" s="12">
        <v>8.5</v>
      </c>
      <c r="X36" s="12">
        <v>10.25</v>
      </c>
      <c r="Y36" s="12">
        <v>18.75</v>
      </c>
      <c r="Z36" s="12">
        <v>28.5</v>
      </c>
      <c r="AA36" s="12">
        <v>228.5</v>
      </c>
      <c r="AB36" s="12">
        <v>240.5</v>
      </c>
      <c r="AC36" s="12">
        <v>1089.75</v>
      </c>
      <c r="AD36" s="12">
        <v>334.5</v>
      </c>
      <c r="AE36" s="12">
        <v>188.5</v>
      </c>
      <c r="AF36" s="12">
        <v>195</v>
      </c>
      <c r="AG36" s="12">
        <v>44.5</v>
      </c>
      <c r="AH36" s="12">
        <v>73</v>
      </c>
      <c r="AI36" s="12">
        <v>15.75</v>
      </c>
      <c r="AJ36" s="12">
        <v>23.75</v>
      </c>
      <c r="AK36" s="12">
        <v>13.75</v>
      </c>
      <c r="AL36" s="12">
        <v>37.25</v>
      </c>
      <c r="AM36" s="12">
        <v>8</v>
      </c>
      <c r="AN36" s="12">
        <v>30.75</v>
      </c>
      <c r="AO36" s="12">
        <v>31</v>
      </c>
      <c r="AP36" s="12">
        <v>88.5</v>
      </c>
      <c r="AQ36" s="12">
        <v>107.5</v>
      </c>
      <c r="AR36" s="12">
        <v>90.5</v>
      </c>
      <c r="AS36" s="12">
        <v>11.5</v>
      </c>
      <c r="AT36" s="13">
        <v>3521.5</v>
      </c>
      <c r="AU36" s="14"/>
      <c r="AX36" s="15"/>
    </row>
    <row r="37" spans="1:50">
      <c r="A37" s="1" t="s">
        <v>32</v>
      </c>
      <c r="B37" s="12">
        <v>6.25</v>
      </c>
      <c r="C37" s="12">
        <v>15.25</v>
      </c>
      <c r="D37" s="12">
        <v>3.25</v>
      </c>
      <c r="E37" s="12">
        <v>3</v>
      </c>
      <c r="F37" s="12">
        <v>11.75</v>
      </c>
      <c r="G37" s="12">
        <v>2.75</v>
      </c>
      <c r="H37" s="12">
        <v>9.5</v>
      </c>
      <c r="I37" s="12">
        <v>10.75</v>
      </c>
      <c r="J37" s="12">
        <v>17.25</v>
      </c>
      <c r="K37" s="12">
        <v>2.75</v>
      </c>
      <c r="L37" s="12">
        <v>8.25</v>
      </c>
      <c r="M37" s="12">
        <v>5.75</v>
      </c>
      <c r="N37" s="12">
        <v>5</v>
      </c>
      <c r="O37" s="12">
        <v>7.25</v>
      </c>
      <c r="P37" s="12">
        <v>5</v>
      </c>
      <c r="Q37" s="12">
        <v>3.75</v>
      </c>
      <c r="R37" s="12">
        <v>4.5</v>
      </c>
      <c r="S37" s="12">
        <v>4.75</v>
      </c>
      <c r="T37" s="12">
        <v>9</v>
      </c>
      <c r="U37" s="12">
        <v>8.75</v>
      </c>
      <c r="V37" s="12">
        <v>6</v>
      </c>
      <c r="W37" s="12">
        <v>2.25</v>
      </c>
      <c r="X37" s="12">
        <v>0.5</v>
      </c>
      <c r="Y37" s="12">
        <v>2.5</v>
      </c>
      <c r="Z37" s="12">
        <v>7.5</v>
      </c>
      <c r="AA37" s="12">
        <v>80</v>
      </c>
      <c r="AB37" s="12">
        <v>76.75</v>
      </c>
      <c r="AC37" s="12">
        <v>319.25</v>
      </c>
      <c r="AD37" s="12">
        <v>133.75</v>
      </c>
      <c r="AE37" s="12">
        <v>65</v>
      </c>
      <c r="AF37" s="12">
        <v>74</v>
      </c>
      <c r="AG37" s="12">
        <v>29.25</v>
      </c>
      <c r="AH37" s="12">
        <v>67.5</v>
      </c>
      <c r="AI37" s="12">
        <v>24.75</v>
      </c>
      <c r="AJ37" s="12">
        <v>8.75</v>
      </c>
      <c r="AK37" s="12">
        <v>1.75</v>
      </c>
      <c r="AL37" s="12">
        <v>2.25</v>
      </c>
      <c r="AM37" s="12">
        <v>1.25</v>
      </c>
      <c r="AN37" s="12">
        <v>17.75</v>
      </c>
      <c r="AO37" s="12">
        <v>7.5</v>
      </c>
      <c r="AP37" s="12">
        <v>42.75</v>
      </c>
      <c r="AQ37" s="12">
        <v>57.5</v>
      </c>
      <c r="AR37" s="12">
        <v>29</v>
      </c>
      <c r="AS37" s="12">
        <v>1.75</v>
      </c>
      <c r="AT37" s="13">
        <v>1203.75</v>
      </c>
      <c r="AU37" s="14"/>
      <c r="AX37" s="15"/>
    </row>
    <row r="38" spans="1:50">
      <c r="A38" s="1" t="s">
        <v>33</v>
      </c>
      <c r="B38" s="12">
        <v>4.25</v>
      </c>
      <c r="C38" s="12">
        <v>6.75</v>
      </c>
      <c r="D38" s="12">
        <v>4.5</v>
      </c>
      <c r="E38" s="12">
        <v>6.5</v>
      </c>
      <c r="F38" s="12">
        <v>30.25</v>
      </c>
      <c r="G38" s="12">
        <v>5.25</v>
      </c>
      <c r="H38" s="12">
        <v>7.25</v>
      </c>
      <c r="I38" s="12">
        <v>12</v>
      </c>
      <c r="J38" s="12">
        <v>8</v>
      </c>
      <c r="K38" s="12">
        <v>43.25</v>
      </c>
      <c r="L38" s="12">
        <v>41</v>
      </c>
      <c r="M38" s="12">
        <v>135</v>
      </c>
      <c r="N38" s="12">
        <v>20.5</v>
      </c>
      <c r="O38" s="12">
        <v>60.25</v>
      </c>
      <c r="P38" s="12">
        <v>17.5</v>
      </c>
      <c r="Q38" s="12">
        <v>13</v>
      </c>
      <c r="R38" s="12">
        <v>10.75</v>
      </c>
      <c r="S38" s="12">
        <v>17</v>
      </c>
      <c r="T38" s="12">
        <v>3.75</v>
      </c>
      <c r="U38" s="12">
        <v>2</v>
      </c>
      <c r="V38" s="12">
        <v>1.25</v>
      </c>
      <c r="W38" s="12">
        <v>0.5</v>
      </c>
      <c r="X38" s="12">
        <v>2</v>
      </c>
      <c r="Y38" s="12">
        <v>5</v>
      </c>
      <c r="Z38" s="12">
        <v>4</v>
      </c>
      <c r="AA38" s="12">
        <v>78.25</v>
      </c>
      <c r="AB38" s="12">
        <v>73.5</v>
      </c>
      <c r="AC38" s="12">
        <v>180.5</v>
      </c>
      <c r="AD38" s="12">
        <v>74.5</v>
      </c>
      <c r="AE38" s="12">
        <v>21.75</v>
      </c>
      <c r="AF38" s="12">
        <v>15</v>
      </c>
      <c r="AG38" s="12">
        <v>5</v>
      </c>
      <c r="AH38" s="12">
        <v>8.5</v>
      </c>
      <c r="AI38" s="12">
        <v>12.25</v>
      </c>
      <c r="AJ38" s="12">
        <v>3.25</v>
      </c>
      <c r="AK38" s="12">
        <v>4.5</v>
      </c>
      <c r="AL38" s="12">
        <v>40.25</v>
      </c>
      <c r="AM38" s="12">
        <v>0</v>
      </c>
      <c r="AN38" s="12">
        <v>3</v>
      </c>
      <c r="AO38" s="12">
        <v>2.25</v>
      </c>
      <c r="AP38" s="12">
        <v>2.75</v>
      </c>
      <c r="AQ38" s="12">
        <v>12.5</v>
      </c>
      <c r="AR38" s="12">
        <v>4.25</v>
      </c>
      <c r="AS38" s="12">
        <v>69</v>
      </c>
      <c r="AT38" s="13">
        <v>1072.5</v>
      </c>
      <c r="AU38" s="14"/>
      <c r="AX38" s="15"/>
    </row>
    <row r="39" spans="1:50">
      <c r="A39" s="1" t="s">
        <v>34</v>
      </c>
      <c r="B39" s="12">
        <v>10</v>
      </c>
      <c r="C39" s="12">
        <v>12.5</v>
      </c>
      <c r="D39" s="12">
        <v>11</v>
      </c>
      <c r="E39" s="12">
        <v>10.75</v>
      </c>
      <c r="F39" s="12">
        <v>109.75</v>
      </c>
      <c r="G39" s="12">
        <v>11.75</v>
      </c>
      <c r="H39" s="12">
        <v>22.25</v>
      </c>
      <c r="I39" s="12">
        <v>42.5</v>
      </c>
      <c r="J39" s="12">
        <v>26.25</v>
      </c>
      <c r="K39" s="12">
        <v>54.25</v>
      </c>
      <c r="L39" s="12">
        <v>62</v>
      </c>
      <c r="M39" s="12">
        <v>453.75</v>
      </c>
      <c r="N39" s="12">
        <v>28.75</v>
      </c>
      <c r="O39" s="12">
        <v>90.5</v>
      </c>
      <c r="P39" s="12">
        <v>29.25</v>
      </c>
      <c r="Q39" s="12">
        <v>18.25</v>
      </c>
      <c r="R39" s="12">
        <v>23</v>
      </c>
      <c r="S39" s="12">
        <v>53.5</v>
      </c>
      <c r="T39" s="12">
        <v>6.25</v>
      </c>
      <c r="U39" s="12">
        <v>6.5</v>
      </c>
      <c r="V39" s="12">
        <v>4.25</v>
      </c>
      <c r="W39" s="12">
        <v>0</v>
      </c>
      <c r="X39" s="12">
        <v>0.75</v>
      </c>
      <c r="Y39" s="12">
        <v>9.5</v>
      </c>
      <c r="Z39" s="12">
        <v>14.75</v>
      </c>
      <c r="AA39" s="12">
        <v>366.5</v>
      </c>
      <c r="AB39" s="12">
        <v>167.5</v>
      </c>
      <c r="AC39" s="12">
        <v>455.75</v>
      </c>
      <c r="AD39" s="12">
        <v>193.5</v>
      </c>
      <c r="AE39" s="12">
        <v>50</v>
      </c>
      <c r="AF39" s="12">
        <v>32.75</v>
      </c>
      <c r="AG39" s="12">
        <v>11.5</v>
      </c>
      <c r="AH39" s="12">
        <v>28</v>
      </c>
      <c r="AI39" s="12">
        <v>33.25</v>
      </c>
      <c r="AJ39" s="12">
        <v>6.5</v>
      </c>
      <c r="AK39" s="12">
        <v>40.75</v>
      </c>
      <c r="AL39" s="12">
        <v>28</v>
      </c>
      <c r="AM39" s="12">
        <v>1</v>
      </c>
      <c r="AN39" s="12">
        <v>7</v>
      </c>
      <c r="AO39" s="12">
        <v>4</v>
      </c>
      <c r="AP39" s="12">
        <v>7.5</v>
      </c>
      <c r="AQ39" s="12">
        <v>70.5</v>
      </c>
      <c r="AR39" s="12">
        <v>10.75</v>
      </c>
      <c r="AS39" s="12">
        <v>22.25</v>
      </c>
      <c r="AT39" s="13">
        <v>2649</v>
      </c>
      <c r="AU39" s="14"/>
      <c r="AX39" s="15"/>
    </row>
    <row r="40" spans="1:50">
      <c r="A40" s="1" t="s">
        <v>35</v>
      </c>
      <c r="B40" s="12">
        <v>2</v>
      </c>
      <c r="C40" s="12">
        <v>2</v>
      </c>
      <c r="D40" s="12">
        <v>1.75</v>
      </c>
      <c r="E40" s="12">
        <v>3</v>
      </c>
      <c r="F40" s="12">
        <v>22.25</v>
      </c>
      <c r="G40" s="12">
        <v>1.75</v>
      </c>
      <c r="H40" s="12">
        <v>8.75</v>
      </c>
      <c r="I40" s="12">
        <v>13.25</v>
      </c>
      <c r="J40" s="12">
        <v>14.5</v>
      </c>
      <c r="K40" s="12">
        <v>2</v>
      </c>
      <c r="L40" s="12">
        <v>4.25</v>
      </c>
      <c r="M40" s="12">
        <v>43.5</v>
      </c>
      <c r="N40" s="12">
        <v>1.5</v>
      </c>
      <c r="O40" s="12">
        <v>0.5</v>
      </c>
      <c r="P40" s="12">
        <v>1.75</v>
      </c>
      <c r="Q40" s="12">
        <v>0.25</v>
      </c>
      <c r="R40" s="12">
        <v>0.75</v>
      </c>
      <c r="S40" s="12">
        <v>4</v>
      </c>
      <c r="T40" s="12">
        <v>16.25</v>
      </c>
      <c r="U40" s="12">
        <v>9</v>
      </c>
      <c r="V40" s="12">
        <v>14.25</v>
      </c>
      <c r="W40" s="12">
        <v>5.75</v>
      </c>
      <c r="X40" s="12">
        <v>2.5</v>
      </c>
      <c r="Y40" s="12">
        <v>16.25</v>
      </c>
      <c r="Z40" s="12">
        <v>2</v>
      </c>
      <c r="AA40" s="12">
        <v>71</v>
      </c>
      <c r="AB40" s="12">
        <v>41.25</v>
      </c>
      <c r="AC40" s="12">
        <v>101.5</v>
      </c>
      <c r="AD40" s="12">
        <v>41.25</v>
      </c>
      <c r="AE40" s="12">
        <v>11.75</v>
      </c>
      <c r="AF40" s="12">
        <v>8.75</v>
      </c>
      <c r="AG40" s="12">
        <v>6.25</v>
      </c>
      <c r="AH40" s="12">
        <v>11.25</v>
      </c>
      <c r="AI40" s="12">
        <v>9.25</v>
      </c>
      <c r="AJ40" s="12">
        <v>3.25</v>
      </c>
      <c r="AK40" s="12">
        <v>0.25</v>
      </c>
      <c r="AL40" s="12">
        <v>1.5</v>
      </c>
      <c r="AM40" s="12">
        <v>2.5</v>
      </c>
      <c r="AN40" s="12">
        <v>18.25</v>
      </c>
      <c r="AO40" s="12">
        <v>3</v>
      </c>
      <c r="AP40" s="12">
        <v>2.25</v>
      </c>
      <c r="AQ40" s="12">
        <v>21</v>
      </c>
      <c r="AR40" s="12">
        <v>4</v>
      </c>
      <c r="AS40" s="12">
        <v>0.75</v>
      </c>
      <c r="AT40" s="13">
        <v>552.75</v>
      </c>
      <c r="AU40" s="14"/>
      <c r="AX40" s="15"/>
    </row>
    <row r="41" spans="1:50">
      <c r="A41" s="1" t="s">
        <v>36</v>
      </c>
      <c r="B41" s="12">
        <v>26.5</v>
      </c>
      <c r="C41" s="12">
        <v>35.75</v>
      </c>
      <c r="D41" s="12">
        <v>9.5</v>
      </c>
      <c r="E41" s="12">
        <v>7.75</v>
      </c>
      <c r="F41" s="12">
        <v>107</v>
      </c>
      <c r="G41" s="12">
        <v>15</v>
      </c>
      <c r="H41" s="12">
        <v>76</v>
      </c>
      <c r="I41" s="12">
        <v>42.5</v>
      </c>
      <c r="J41" s="12">
        <v>61.25</v>
      </c>
      <c r="K41" s="12">
        <v>9</v>
      </c>
      <c r="L41" s="12">
        <v>46.25</v>
      </c>
      <c r="M41" s="12">
        <v>80.75</v>
      </c>
      <c r="N41" s="12">
        <v>15.5</v>
      </c>
      <c r="O41" s="12">
        <v>20</v>
      </c>
      <c r="P41" s="12">
        <v>20.25</v>
      </c>
      <c r="Q41" s="12">
        <v>8.5</v>
      </c>
      <c r="R41" s="12">
        <v>10</v>
      </c>
      <c r="S41" s="12">
        <v>17.75</v>
      </c>
      <c r="T41" s="12">
        <v>166.5</v>
      </c>
      <c r="U41" s="12">
        <v>73.25</v>
      </c>
      <c r="V41" s="12">
        <v>94.75</v>
      </c>
      <c r="W41" s="12">
        <v>21</v>
      </c>
      <c r="X41" s="12">
        <v>15.75</v>
      </c>
      <c r="Y41" s="12">
        <v>32.25</v>
      </c>
      <c r="Z41" s="12">
        <v>26</v>
      </c>
      <c r="AA41" s="12">
        <v>132.5</v>
      </c>
      <c r="AB41" s="12">
        <v>106</v>
      </c>
      <c r="AC41" s="12">
        <v>291.5</v>
      </c>
      <c r="AD41" s="12">
        <v>127.5</v>
      </c>
      <c r="AE41" s="12">
        <v>48.25</v>
      </c>
      <c r="AF41" s="12">
        <v>53.5</v>
      </c>
      <c r="AG41" s="12">
        <v>22.25</v>
      </c>
      <c r="AH41" s="12">
        <v>34.75</v>
      </c>
      <c r="AI41" s="12">
        <v>34.25</v>
      </c>
      <c r="AJ41" s="12">
        <v>20.5</v>
      </c>
      <c r="AK41" s="12">
        <v>5</v>
      </c>
      <c r="AL41" s="12">
        <v>6.5</v>
      </c>
      <c r="AM41" s="12">
        <v>22.75</v>
      </c>
      <c r="AN41" s="12">
        <v>12.5</v>
      </c>
      <c r="AO41" s="12">
        <v>10.25</v>
      </c>
      <c r="AP41" s="12">
        <v>13.75</v>
      </c>
      <c r="AQ41" s="12">
        <v>59.5</v>
      </c>
      <c r="AR41" s="12">
        <v>20</v>
      </c>
      <c r="AS41" s="12">
        <v>5.5</v>
      </c>
      <c r="AT41" s="13">
        <v>2065.5</v>
      </c>
      <c r="AU41" s="14"/>
      <c r="AX41" s="15"/>
    </row>
    <row r="42" spans="1:50">
      <c r="A42" s="1" t="s">
        <v>53</v>
      </c>
      <c r="B42" s="12">
        <v>5.25</v>
      </c>
      <c r="C42" s="12">
        <v>9.25</v>
      </c>
      <c r="D42" s="12">
        <v>3</v>
      </c>
      <c r="E42" s="12">
        <v>4</v>
      </c>
      <c r="F42" s="12">
        <v>16</v>
      </c>
      <c r="G42" s="12">
        <v>2.25</v>
      </c>
      <c r="H42" s="12">
        <v>4.5</v>
      </c>
      <c r="I42" s="12">
        <v>3.5</v>
      </c>
      <c r="J42" s="12">
        <v>11.5</v>
      </c>
      <c r="K42" s="12">
        <v>3.25</v>
      </c>
      <c r="L42" s="12">
        <v>6</v>
      </c>
      <c r="M42" s="12">
        <v>11</v>
      </c>
      <c r="N42" s="12">
        <v>4</v>
      </c>
      <c r="O42" s="12">
        <v>3</v>
      </c>
      <c r="P42" s="12">
        <v>2</v>
      </c>
      <c r="Q42" s="12">
        <v>2.5</v>
      </c>
      <c r="R42" s="12">
        <v>2.75</v>
      </c>
      <c r="S42" s="12">
        <v>4.25</v>
      </c>
      <c r="T42" s="12">
        <v>6.5</v>
      </c>
      <c r="U42" s="12">
        <v>6.25</v>
      </c>
      <c r="V42" s="12">
        <v>8.75</v>
      </c>
      <c r="W42" s="12">
        <v>2.25</v>
      </c>
      <c r="X42" s="12">
        <v>1.5</v>
      </c>
      <c r="Y42" s="12">
        <v>2</v>
      </c>
      <c r="Z42" s="12">
        <v>7.5</v>
      </c>
      <c r="AA42" s="12">
        <v>62.75</v>
      </c>
      <c r="AB42" s="12">
        <v>57.25</v>
      </c>
      <c r="AC42" s="12">
        <v>250.75</v>
      </c>
      <c r="AD42" s="12">
        <v>93</v>
      </c>
      <c r="AE42" s="12">
        <v>42.75</v>
      </c>
      <c r="AF42" s="12">
        <v>53.25</v>
      </c>
      <c r="AG42" s="12">
        <v>18.5</v>
      </c>
      <c r="AH42" s="12">
        <v>40.25</v>
      </c>
      <c r="AI42" s="12">
        <v>31</v>
      </c>
      <c r="AJ42" s="12">
        <v>7.75</v>
      </c>
      <c r="AK42" s="12">
        <v>2.5</v>
      </c>
      <c r="AL42" s="12">
        <v>5.5</v>
      </c>
      <c r="AM42" s="12">
        <v>2</v>
      </c>
      <c r="AN42" s="12">
        <v>6.25</v>
      </c>
      <c r="AO42" s="12">
        <v>8.25</v>
      </c>
      <c r="AP42" s="12">
        <v>24.75</v>
      </c>
      <c r="AQ42" s="12">
        <v>21.5</v>
      </c>
      <c r="AR42" s="12">
        <v>13</v>
      </c>
      <c r="AS42" s="12">
        <v>1.75</v>
      </c>
      <c r="AT42" s="13">
        <v>875.5</v>
      </c>
      <c r="AU42" s="14"/>
      <c r="AX42" s="15"/>
    </row>
    <row r="43" spans="1:50">
      <c r="A43" s="1" t="s">
        <v>54</v>
      </c>
      <c r="B43" s="12">
        <v>10.5</v>
      </c>
      <c r="C43" s="12">
        <v>12.25</v>
      </c>
      <c r="D43" s="12">
        <v>3.5</v>
      </c>
      <c r="E43" s="12">
        <v>3.75</v>
      </c>
      <c r="F43" s="12">
        <v>23</v>
      </c>
      <c r="G43" s="12">
        <v>6.25</v>
      </c>
      <c r="H43" s="12">
        <v>10.5</v>
      </c>
      <c r="I43" s="12">
        <v>16.75</v>
      </c>
      <c r="J43" s="12">
        <v>14.25</v>
      </c>
      <c r="K43" s="12">
        <v>5.75</v>
      </c>
      <c r="L43" s="12">
        <v>13</v>
      </c>
      <c r="M43" s="12">
        <v>18.75</v>
      </c>
      <c r="N43" s="12">
        <v>7.25</v>
      </c>
      <c r="O43" s="12">
        <v>7.25</v>
      </c>
      <c r="P43" s="12">
        <v>5.75</v>
      </c>
      <c r="Q43" s="12">
        <v>3</v>
      </c>
      <c r="R43" s="12">
        <v>3.5</v>
      </c>
      <c r="S43" s="12">
        <v>3.5</v>
      </c>
      <c r="T43" s="12">
        <v>11.25</v>
      </c>
      <c r="U43" s="12">
        <v>5</v>
      </c>
      <c r="V43" s="12">
        <v>4.5</v>
      </c>
      <c r="W43" s="12">
        <v>1.5</v>
      </c>
      <c r="X43" s="12">
        <v>1</v>
      </c>
      <c r="Y43" s="12">
        <v>4</v>
      </c>
      <c r="Z43" s="12">
        <v>10.75</v>
      </c>
      <c r="AA43" s="12">
        <v>76.75</v>
      </c>
      <c r="AB43" s="12">
        <v>56.25</v>
      </c>
      <c r="AC43" s="12">
        <v>247.5</v>
      </c>
      <c r="AD43" s="12">
        <v>124.25</v>
      </c>
      <c r="AE43" s="12">
        <v>68</v>
      </c>
      <c r="AF43" s="12">
        <v>101</v>
      </c>
      <c r="AG43" s="12">
        <v>44.25</v>
      </c>
      <c r="AH43" s="12">
        <v>91.25</v>
      </c>
      <c r="AI43" s="12">
        <v>96.75</v>
      </c>
      <c r="AJ43" s="12">
        <v>46</v>
      </c>
      <c r="AK43" s="12">
        <v>1</v>
      </c>
      <c r="AL43" s="12">
        <v>5.5</v>
      </c>
      <c r="AM43" s="12">
        <v>2</v>
      </c>
      <c r="AN43" s="12">
        <v>12.75</v>
      </c>
      <c r="AO43" s="12">
        <v>29.25</v>
      </c>
      <c r="AP43" s="12">
        <v>5.75</v>
      </c>
      <c r="AQ43" s="12">
        <v>31</v>
      </c>
      <c r="AR43" s="12">
        <v>29.5</v>
      </c>
      <c r="AS43" s="12">
        <v>2</v>
      </c>
      <c r="AT43" s="13">
        <v>1277.25</v>
      </c>
      <c r="AU43" s="14"/>
      <c r="AX43" s="15"/>
    </row>
    <row r="44" spans="1:50">
      <c r="A44" s="1" t="s">
        <v>55</v>
      </c>
      <c r="B44" s="12">
        <v>14.5</v>
      </c>
      <c r="C44" s="12">
        <v>32.75</v>
      </c>
      <c r="D44" s="12">
        <v>29.5</v>
      </c>
      <c r="E44" s="12">
        <v>42</v>
      </c>
      <c r="F44" s="12">
        <v>110</v>
      </c>
      <c r="G44" s="12">
        <v>26.75</v>
      </c>
      <c r="H44" s="12">
        <v>46.75</v>
      </c>
      <c r="I44" s="12">
        <v>32.5</v>
      </c>
      <c r="J44" s="12">
        <v>52.25</v>
      </c>
      <c r="K44" s="12">
        <v>14</v>
      </c>
      <c r="L44" s="12">
        <v>21</v>
      </c>
      <c r="M44" s="12">
        <v>32.5</v>
      </c>
      <c r="N44" s="12">
        <v>15</v>
      </c>
      <c r="O44" s="12">
        <v>11.5</v>
      </c>
      <c r="P44" s="12">
        <v>9.5</v>
      </c>
      <c r="Q44" s="12">
        <v>7.25</v>
      </c>
      <c r="R44" s="12">
        <v>11.5</v>
      </c>
      <c r="S44" s="12">
        <v>19</v>
      </c>
      <c r="T44" s="12">
        <v>35.25</v>
      </c>
      <c r="U44" s="12">
        <v>54.75</v>
      </c>
      <c r="V44" s="12">
        <v>68.75</v>
      </c>
      <c r="W44" s="12">
        <v>37.5</v>
      </c>
      <c r="X44" s="12">
        <v>25</v>
      </c>
      <c r="Y44" s="12">
        <v>54</v>
      </c>
      <c r="Z44" s="12">
        <v>39.75</v>
      </c>
      <c r="AA44" s="12">
        <v>302.75</v>
      </c>
      <c r="AB44" s="12">
        <v>203</v>
      </c>
      <c r="AC44" s="12">
        <v>1021.5</v>
      </c>
      <c r="AD44" s="12">
        <v>307.25</v>
      </c>
      <c r="AE44" s="12">
        <v>126.5</v>
      </c>
      <c r="AF44" s="12">
        <v>119.75</v>
      </c>
      <c r="AG44" s="12">
        <v>52</v>
      </c>
      <c r="AH44" s="12">
        <v>61.75</v>
      </c>
      <c r="AI44" s="12">
        <v>104.75</v>
      </c>
      <c r="AJ44" s="12">
        <v>50.25</v>
      </c>
      <c r="AK44" s="12">
        <v>6.75</v>
      </c>
      <c r="AL44" s="12">
        <v>44</v>
      </c>
      <c r="AM44" s="12">
        <v>18.25</v>
      </c>
      <c r="AN44" s="12">
        <v>52.5</v>
      </c>
      <c r="AO44" s="12">
        <v>22.5</v>
      </c>
      <c r="AP44" s="12">
        <v>32</v>
      </c>
      <c r="AQ44" s="12">
        <v>33.75</v>
      </c>
      <c r="AR44" s="12">
        <v>183.25</v>
      </c>
      <c r="AS44" s="12">
        <v>12</v>
      </c>
      <c r="AT44" s="13">
        <v>3597.75</v>
      </c>
      <c r="AU44" s="14"/>
      <c r="AX44" s="15"/>
    </row>
    <row r="45" spans="1:50">
      <c r="A45" s="1" t="s">
        <v>56</v>
      </c>
      <c r="B45" s="12">
        <v>12</v>
      </c>
      <c r="C45" s="12">
        <v>16.5</v>
      </c>
      <c r="D45" s="12">
        <v>10.75</v>
      </c>
      <c r="E45" s="12">
        <v>11.5</v>
      </c>
      <c r="F45" s="12">
        <v>111.75</v>
      </c>
      <c r="G45" s="12">
        <v>12.75</v>
      </c>
      <c r="H45" s="12">
        <v>19.5</v>
      </c>
      <c r="I45" s="12">
        <v>20.5</v>
      </c>
      <c r="J45" s="12">
        <v>34.25</v>
      </c>
      <c r="K45" s="12">
        <v>7.25</v>
      </c>
      <c r="L45" s="12">
        <v>18.5</v>
      </c>
      <c r="M45" s="12">
        <v>33.5</v>
      </c>
      <c r="N45" s="12">
        <v>7.75</v>
      </c>
      <c r="O45" s="12">
        <v>8</v>
      </c>
      <c r="P45" s="12">
        <v>6</v>
      </c>
      <c r="Q45" s="12">
        <v>3.25</v>
      </c>
      <c r="R45" s="12">
        <v>3.75</v>
      </c>
      <c r="S45" s="12">
        <v>4.25</v>
      </c>
      <c r="T45" s="12">
        <v>12.5</v>
      </c>
      <c r="U45" s="12">
        <v>7.75</v>
      </c>
      <c r="V45" s="12">
        <v>11.75</v>
      </c>
      <c r="W45" s="12">
        <v>8.25</v>
      </c>
      <c r="X45" s="12">
        <v>5.75</v>
      </c>
      <c r="Y45" s="12">
        <v>22.5</v>
      </c>
      <c r="Z45" s="12">
        <v>13.25</v>
      </c>
      <c r="AA45" s="12">
        <v>158.75</v>
      </c>
      <c r="AB45" s="12">
        <v>121.75</v>
      </c>
      <c r="AC45" s="12">
        <v>466.75</v>
      </c>
      <c r="AD45" s="12">
        <v>224.75</v>
      </c>
      <c r="AE45" s="12">
        <v>134</v>
      </c>
      <c r="AF45" s="12">
        <v>112</v>
      </c>
      <c r="AG45" s="12">
        <v>52.25</v>
      </c>
      <c r="AH45" s="12">
        <v>73</v>
      </c>
      <c r="AI45" s="12">
        <v>103.5</v>
      </c>
      <c r="AJ45" s="12">
        <v>30.5</v>
      </c>
      <c r="AK45" s="12">
        <v>3.75</v>
      </c>
      <c r="AL45" s="12">
        <v>7.75</v>
      </c>
      <c r="AM45" s="12">
        <v>4</v>
      </c>
      <c r="AN45" s="12">
        <v>17.75</v>
      </c>
      <c r="AO45" s="12">
        <v>20</v>
      </c>
      <c r="AP45" s="12">
        <v>28</v>
      </c>
      <c r="AQ45" s="12">
        <v>178.5</v>
      </c>
      <c r="AR45" s="12">
        <v>15.75</v>
      </c>
      <c r="AS45" s="12">
        <v>2.5</v>
      </c>
      <c r="AT45" s="13">
        <v>2178.75</v>
      </c>
      <c r="AU45" s="14"/>
      <c r="AX45" s="15"/>
    </row>
    <row r="46" spans="1:50">
      <c r="A46" s="1" t="s">
        <v>62</v>
      </c>
      <c r="B46" s="12">
        <v>2.25</v>
      </c>
      <c r="C46" s="12">
        <v>10</v>
      </c>
      <c r="D46" s="12">
        <v>7.75</v>
      </c>
      <c r="E46" s="12">
        <v>5.25</v>
      </c>
      <c r="F46" s="12">
        <v>32.25</v>
      </c>
      <c r="G46" s="12">
        <v>7.5</v>
      </c>
      <c r="H46" s="12">
        <v>7.75</v>
      </c>
      <c r="I46" s="12">
        <v>8.5</v>
      </c>
      <c r="J46" s="12">
        <v>11</v>
      </c>
      <c r="K46" s="12">
        <v>33.5</v>
      </c>
      <c r="L46" s="12">
        <v>38</v>
      </c>
      <c r="M46" s="12">
        <v>174</v>
      </c>
      <c r="N46" s="12">
        <v>28.25</v>
      </c>
      <c r="O46" s="12">
        <v>85</v>
      </c>
      <c r="P46" s="12">
        <v>34</v>
      </c>
      <c r="Q46" s="12">
        <v>17.5</v>
      </c>
      <c r="R46" s="12">
        <v>12.75</v>
      </c>
      <c r="S46" s="12">
        <v>20</v>
      </c>
      <c r="T46" s="12">
        <v>5</v>
      </c>
      <c r="U46" s="12">
        <v>2</v>
      </c>
      <c r="V46" s="12">
        <v>3</v>
      </c>
      <c r="W46" s="12">
        <v>0.5</v>
      </c>
      <c r="X46" s="12">
        <v>1</v>
      </c>
      <c r="Y46" s="12">
        <v>2.75</v>
      </c>
      <c r="Z46" s="12">
        <v>5</v>
      </c>
      <c r="AA46" s="12">
        <v>112.5</v>
      </c>
      <c r="AB46" s="12">
        <v>66.5</v>
      </c>
      <c r="AC46" s="12">
        <v>187.5</v>
      </c>
      <c r="AD46" s="12">
        <v>88</v>
      </c>
      <c r="AE46" s="12">
        <v>22.25</v>
      </c>
      <c r="AF46" s="12">
        <v>12.5</v>
      </c>
      <c r="AG46" s="12">
        <v>6.75</v>
      </c>
      <c r="AH46" s="12">
        <v>6</v>
      </c>
      <c r="AI46" s="12">
        <v>14.25</v>
      </c>
      <c r="AJ46" s="12">
        <v>2.25</v>
      </c>
      <c r="AK46" s="12">
        <v>71.5</v>
      </c>
      <c r="AL46" s="12">
        <v>13</v>
      </c>
      <c r="AM46" s="12">
        <v>0.75</v>
      </c>
      <c r="AN46" s="12">
        <v>4.5</v>
      </c>
      <c r="AO46" s="12">
        <v>1.25</v>
      </c>
      <c r="AP46" s="12">
        <v>1.25</v>
      </c>
      <c r="AQ46" s="12">
        <v>20.5</v>
      </c>
      <c r="AR46" s="12">
        <v>3</v>
      </c>
      <c r="AS46" s="12">
        <v>5</v>
      </c>
      <c r="AT46" s="13">
        <v>1193.75</v>
      </c>
      <c r="AU46" s="14"/>
      <c r="AX46" s="15"/>
    </row>
    <row r="47" spans="1:50">
      <c r="A47" s="11" t="s">
        <v>49</v>
      </c>
      <c r="B47" s="14">
        <v>1714.25</v>
      </c>
      <c r="C47" s="14">
        <v>3109.25</v>
      </c>
      <c r="D47" s="14">
        <v>1952.25</v>
      </c>
      <c r="E47" s="14">
        <v>2055.25</v>
      </c>
      <c r="F47" s="14">
        <v>7671</v>
      </c>
      <c r="G47" s="14">
        <v>2632.5</v>
      </c>
      <c r="H47" s="14">
        <v>3685</v>
      </c>
      <c r="I47" s="14">
        <v>3530</v>
      </c>
      <c r="J47" s="14">
        <v>3660.75</v>
      </c>
      <c r="K47" s="14">
        <v>2360.5</v>
      </c>
      <c r="L47" s="14">
        <v>3850</v>
      </c>
      <c r="M47" s="14">
        <v>5967.75</v>
      </c>
      <c r="N47" s="14">
        <v>2076.5</v>
      </c>
      <c r="O47" s="14">
        <v>2639.5</v>
      </c>
      <c r="P47" s="14">
        <v>1839.75</v>
      </c>
      <c r="Q47" s="14">
        <v>1016.5</v>
      </c>
      <c r="R47" s="14">
        <v>1342.25</v>
      </c>
      <c r="S47" s="14">
        <v>2654.75</v>
      </c>
      <c r="T47" s="14">
        <v>1748.5</v>
      </c>
      <c r="U47" s="14">
        <v>1707.5</v>
      </c>
      <c r="V47" s="14">
        <v>2332.75</v>
      </c>
      <c r="W47" s="14">
        <v>1260.5</v>
      </c>
      <c r="X47" s="14">
        <v>992.25</v>
      </c>
      <c r="Y47" s="14">
        <v>2728.75</v>
      </c>
      <c r="Z47" s="14">
        <v>3019</v>
      </c>
      <c r="AA47" s="14">
        <v>8610.25</v>
      </c>
      <c r="AB47" s="14">
        <v>6254.75</v>
      </c>
      <c r="AC47" s="14">
        <v>20148</v>
      </c>
      <c r="AD47" s="14">
        <v>9145</v>
      </c>
      <c r="AE47" s="14">
        <v>6354.5</v>
      </c>
      <c r="AF47" s="14">
        <v>6146.5</v>
      </c>
      <c r="AG47" s="14">
        <v>3080.75</v>
      </c>
      <c r="AH47" s="14">
        <v>5386.25</v>
      </c>
      <c r="AI47" s="14">
        <v>3593</v>
      </c>
      <c r="AJ47" s="14">
        <v>1304</v>
      </c>
      <c r="AK47" s="14">
        <v>1079.5</v>
      </c>
      <c r="AL47" s="14">
        <v>2628.75</v>
      </c>
      <c r="AM47" s="14">
        <v>545.5</v>
      </c>
      <c r="AN47" s="14">
        <v>1899.25</v>
      </c>
      <c r="AO47" s="14">
        <v>973</v>
      </c>
      <c r="AP47" s="14">
        <v>1279.75</v>
      </c>
      <c r="AQ47" s="14">
        <v>4532.25</v>
      </c>
      <c r="AR47" s="14">
        <v>2445.5</v>
      </c>
      <c r="AS47" s="14">
        <v>1111</v>
      </c>
      <c r="AT47" s="14">
        <v>154064.5</v>
      </c>
      <c r="AU47" s="14"/>
      <c r="AX47" s="15"/>
    </row>
    <row r="48" spans="1:50">
      <c r="AT48" s="14"/>
      <c r="AX48" s="15"/>
    </row>
    <row r="49" spans="50:50">
      <c r="AX49" s="15"/>
    </row>
    <row r="50" spans="50:50">
      <c r="AX50" s="15"/>
    </row>
    <row r="51" spans="50:50">
      <c r="AX51" s="15"/>
    </row>
    <row r="52" spans="50:50">
      <c r="AX52" s="15"/>
    </row>
    <row r="53" spans="50:50">
      <c r="AX53" s="15"/>
    </row>
    <row r="54" spans="50:50">
      <c r="AX54" s="15"/>
    </row>
    <row r="55" spans="50:50">
      <c r="AX55" s="15"/>
    </row>
    <row r="56" spans="50:50">
      <c r="AX56" s="15"/>
    </row>
    <row r="57" spans="50:50">
      <c r="AX57" s="15"/>
    </row>
    <row r="58" spans="50:50">
      <c r="AX58" s="15"/>
    </row>
    <row r="59" spans="50:50">
      <c r="AX59" s="15"/>
    </row>
    <row r="60" spans="50:50">
      <c r="AX60" s="15"/>
    </row>
    <row r="61" spans="50:50">
      <c r="AX61" s="15"/>
    </row>
    <row r="62" spans="50:50">
      <c r="AX62" s="15"/>
    </row>
    <row r="63" spans="50:50">
      <c r="AX63" s="15"/>
    </row>
    <row r="64" spans="50:50">
      <c r="AX64" s="15"/>
    </row>
  </sheetData>
  <phoneticPr fontId="0" type="noConversion"/>
  <pageMargins left="0.75" right="0.75" top="1" bottom="1" header="0.5" footer="0.5"/>
  <pageSetup scale="72" fitToWidth="2" orientation="landscape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BE64"/>
  <sheetViews>
    <sheetView workbookViewId="0">
      <pane xSplit="1" ySplit="2" topLeftCell="AM3" activePane="bottomRight" state="frozen"/>
      <selection activeCell="AX3" sqref="AX3"/>
      <selection pane="topRight" activeCell="AX3" sqref="AX3"/>
      <selection pane="bottomLeft" activeCell="AX3" sqref="AX3"/>
      <selection pane="bottomRight" activeCell="AX3" sqref="AX3"/>
    </sheetView>
  </sheetViews>
  <sheetFormatPr baseColWidth="10" defaultColWidth="8.83203125" defaultRowHeight="12" x14ac:dyDescent="0"/>
  <cols>
    <col min="1" max="45" width="7.6640625" style="9" customWidth="1" collapsed="1"/>
    <col min="46" max="46" width="8.6640625" style="11" customWidth="1" collapsed="1"/>
    <col min="47" max="47" width="8.83203125" style="11" collapsed="1"/>
    <col min="48" max="49" width="8.83203125" style="9" collapsed="1"/>
    <col min="50" max="50" width="8.6640625" style="9" customWidth="1" collapsed="1"/>
    <col min="51" max="16384" width="8.83203125" style="9" collapsed="1"/>
  </cols>
  <sheetData>
    <row r="1" spans="1:57" ht="26.25" customHeight="1">
      <c r="A1" s="7" t="s">
        <v>0</v>
      </c>
      <c r="B1" s="8" t="s">
        <v>1</v>
      </c>
      <c r="D1" s="9" t="s">
        <v>61</v>
      </c>
      <c r="G1" s="19">
        <f>'Weekday OD'!G1</f>
        <v>41548</v>
      </c>
    </row>
    <row r="2" spans="1:57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53</v>
      </c>
      <c r="AP2" s="1" t="s">
        <v>54</v>
      </c>
      <c r="AQ2" s="1" t="s">
        <v>55</v>
      </c>
      <c r="AR2" s="1" t="s">
        <v>56</v>
      </c>
      <c r="AS2" s="1" t="s">
        <v>62</v>
      </c>
      <c r="AT2" s="11" t="s">
        <v>37</v>
      </c>
    </row>
    <row r="3" spans="1:57">
      <c r="A3" s="1" t="s">
        <v>2</v>
      </c>
      <c r="B3" s="12">
        <v>6.75</v>
      </c>
      <c r="C3" s="12">
        <v>33</v>
      </c>
      <c r="D3" s="12">
        <v>39</v>
      </c>
      <c r="E3" s="12">
        <v>32.75</v>
      </c>
      <c r="F3" s="12">
        <v>120</v>
      </c>
      <c r="G3" s="12">
        <v>39.75</v>
      </c>
      <c r="H3" s="12">
        <v>43</v>
      </c>
      <c r="I3" s="12">
        <v>29.75</v>
      </c>
      <c r="J3" s="12">
        <v>39</v>
      </c>
      <c r="K3" s="12">
        <v>25.5</v>
      </c>
      <c r="L3" s="12">
        <v>41</v>
      </c>
      <c r="M3" s="12">
        <v>64.5</v>
      </c>
      <c r="N3" s="12">
        <v>15.75</v>
      </c>
      <c r="O3" s="12">
        <v>16.25</v>
      </c>
      <c r="P3" s="12">
        <v>10</v>
      </c>
      <c r="Q3" s="12">
        <v>6.75</v>
      </c>
      <c r="R3" s="12">
        <v>5.5</v>
      </c>
      <c r="S3" s="12">
        <v>15</v>
      </c>
      <c r="T3" s="12">
        <v>10</v>
      </c>
      <c r="U3" s="12">
        <v>2.5</v>
      </c>
      <c r="V3" s="12">
        <v>11</v>
      </c>
      <c r="W3" s="12">
        <v>4.75</v>
      </c>
      <c r="X3" s="12">
        <v>2.25</v>
      </c>
      <c r="Y3" s="12">
        <v>6.75</v>
      </c>
      <c r="Z3" s="12">
        <v>15.25</v>
      </c>
      <c r="AA3" s="12">
        <v>64.25</v>
      </c>
      <c r="AB3" s="12">
        <v>41.5</v>
      </c>
      <c r="AC3" s="12">
        <v>147</v>
      </c>
      <c r="AD3" s="12">
        <v>81.75</v>
      </c>
      <c r="AE3" s="12">
        <v>50.75</v>
      </c>
      <c r="AF3" s="12">
        <v>44.75</v>
      </c>
      <c r="AG3" s="12">
        <v>16</v>
      </c>
      <c r="AH3" s="12">
        <v>21.5</v>
      </c>
      <c r="AI3" s="12">
        <v>14</v>
      </c>
      <c r="AJ3" s="12">
        <v>7.5</v>
      </c>
      <c r="AK3" s="12">
        <v>3.25</v>
      </c>
      <c r="AL3" s="12">
        <v>7.75</v>
      </c>
      <c r="AM3" s="12">
        <v>3</v>
      </c>
      <c r="AN3" s="12">
        <v>23</v>
      </c>
      <c r="AO3" s="12">
        <v>4.5</v>
      </c>
      <c r="AP3" s="12">
        <v>6.5</v>
      </c>
      <c r="AQ3" s="12">
        <v>20.75</v>
      </c>
      <c r="AR3" s="12">
        <v>9.25</v>
      </c>
      <c r="AS3" s="12">
        <v>1.75</v>
      </c>
      <c r="AT3" s="13">
        <v>1204.5</v>
      </c>
      <c r="AU3" s="14"/>
      <c r="AW3" s="9" t="s">
        <v>38</v>
      </c>
      <c r="AX3" s="24">
        <f>SUM(B3:Z27,AK3:AN27,B38:Z41,AK38:AN41,B46:Z46,AS3:AS27,AS38:AS41,AK46:AN46,AS46)</f>
        <v>29161.75</v>
      </c>
      <c r="AZ3" s="9" t="s">
        <v>39</v>
      </c>
      <c r="BA3" s="15">
        <f>SUM(AX12:AX18,AY12:BD12)</f>
        <v>62901</v>
      </c>
      <c r="BB3" s="16">
        <f>BA3/BE$19</f>
        <v>0.55846845347095053</v>
      </c>
    </row>
    <row r="4" spans="1:57">
      <c r="A4" s="1" t="s">
        <v>3</v>
      </c>
      <c r="B4" s="12">
        <v>38</v>
      </c>
      <c r="C4" s="12">
        <v>8.25</v>
      </c>
      <c r="D4" s="12">
        <v>38.25</v>
      </c>
      <c r="E4" s="12">
        <v>27.5</v>
      </c>
      <c r="F4" s="12">
        <v>220.75</v>
      </c>
      <c r="G4" s="12">
        <v>69</v>
      </c>
      <c r="H4" s="12">
        <v>55.25</v>
      </c>
      <c r="I4" s="12">
        <v>44</v>
      </c>
      <c r="J4" s="12">
        <v>70</v>
      </c>
      <c r="K4" s="12">
        <v>29.5</v>
      </c>
      <c r="L4" s="12">
        <v>54.25</v>
      </c>
      <c r="M4" s="12">
        <v>246.25</v>
      </c>
      <c r="N4" s="12">
        <v>23.25</v>
      </c>
      <c r="O4" s="12">
        <v>24</v>
      </c>
      <c r="P4" s="12">
        <v>17.75</v>
      </c>
      <c r="Q4" s="12">
        <v>7.25</v>
      </c>
      <c r="R4" s="12">
        <v>10.25</v>
      </c>
      <c r="S4" s="12">
        <v>31.5</v>
      </c>
      <c r="T4" s="12">
        <v>16.5</v>
      </c>
      <c r="U4" s="12">
        <v>9.75</v>
      </c>
      <c r="V4" s="12">
        <v>15.75</v>
      </c>
      <c r="W4" s="12">
        <v>5.5</v>
      </c>
      <c r="X4" s="12">
        <v>3.5</v>
      </c>
      <c r="Y4" s="12">
        <v>18</v>
      </c>
      <c r="Z4" s="12">
        <v>19</v>
      </c>
      <c r="AA4" s="12">
        <v>142.25</v>
      </c>
      <c r="AB4" s="12">
        <v>110.25</v>
      </c>
      <c r="AC4" s="12">
        <v>331.5</v>
      </c>
      <c r="AD4" s="12">
        <v>134.75</v>
      </c>
      <c r="AE4" s="12">
        <v>60.25</v>
      </c>
      <c r="AF4" s="12">
        <v>52</v>
      </c>
      <c r="AG4" s="12">
        <v>19</v>
      </c>
      <c r="AH4" s="12">
        <v>45.25</v>
      </c>
      <c r="AI4" s="12">
        <v>18.75</v>
      </c>
      <c r="AJ4" s="12">
        <v>13.25</v>
      </c>
      <c r="AK4" s="12">
        <v>2.5</v>
      </c>
      <c r="AL4" s="12">
        <v>9</v>
      </c>
      <c r="AM4" s="12">
        <v>1.75</v>
      </c>
      <c r="AN4" s="12">
        <v>25.25</v>
      </c>
      <c r="AO4" s="12">
        <v>6.75</v>
      </c>
      <c r="AP4" s="12">
        <v>7</v>
      </c>
      <c r="AQ4" s="12">
        <v>50.5</v>
      </c>
      <c r="AR4" s="12">
        <v>9</v>
      </c>
      <c r="AS4" s="12">
        <v>4</v>
      </c>
      <c r="AT4" s="13">
        <v>2146</v>
      </c>
      <c r="AU4" s="14"/>
      <c r="AW4" s="9" t="s">
        <v>40</v>
      </c>
      <c r="AX4" s="24">
        <f>SUM(AA28:AJ37, AA42:AJ45, AO28:AR37, AO42:AR45)</f>
        <v>32701</v>
      </c>
      <c r="AZ4" s="9" t="s">
        <v>41</v>
      </c>
      <c r="BA4" s="15">
        <f>SUM(AY13:BC18)</f>
        <v>44848</v>
      </c>
      <c r="BB4" s="16">
        <f>BA4/BE$19</f>
        <v>0.39818434049164864</v>
      </c>
    </row>
    <row r="5" spans="1:57">
      <c r="A5" s="1" t="s">
        <v>4</v>
      </c>
      <c r="B5" s="12">
        <v>47</v>
      </c>
      <c r="C5" s="12">
        <v>39</v>
      </c>
      <c r="D5" s="12">
        <v>4</v>
      </c>
      <c r="E5" s="12">
        <v>25.5</v>
      </c>
      <c r="F5" s="12">
        <v>208.75</v>
      </c>
      <c r="G5" s="12">
        <v>39</v>
      </c>
      <c r="H5" s="12">
        <v>35.75</v>
      </c>
      <c r="I5" s="12">
        <v>38.5</v>
      </c>
      <c r="J5" s="12">
        <v>44.5</v>
      </c>
      <c r="K5" s="12">
        <v>34.25</v>
      </c>
      <c r="L5" s="12">
        <v>20.5</v>
      </c>
      <c r="M5" s="12">
        <v>94.25</v>
      </c>
      <c r="N5" s="12">
        <v>8.75</v>
      </c>
      <c r="O5" s="12">
        <v>8</v>
      </c>
      <c r="P5" s="12">
        <v>4.75</v>
      </c>
      <c r="Q5" s="12">
        <v>4.5</v>
      </c>
      <c r="R5" s="12">
        <v>6.25</v>
      </c>
      <c r="S5" s="12">
        <v>15.25</v>
      </c>
      <c r="T5" s="12">
        <v>6.25</v>
      </c>
      <c r="U5" s="12">
        <v>4</v>
      </c>
      <c r="V5" s="12">
        <v>8</v>
      </c>
      <c r="W5" s="12">
        <v>6.75</v>
      </c>
      <c r="X5" s="12">
        <v>2.5</v>
      </c>
      <c r="Y5" s="12">
        <v>17.5</v>
      </c>
      <c r="Z5" s="12">
        <v>7.25</v>
      </c>
      <c r="AA5" s="12">
        <v>85.75</v>
      </c>
      <c r="AB5" s="12">
        <v>64.5</v>
      </c>
      <c r="AC5" s="12">
        <v>183.25</v>
      </c>
      <c r="AD5" s="12">
        <v>109</v>
      </c>
      <c r="AE5" s="12">
        <v>39.5</v>
      </c>
      <c r="AF5" s="12">
        <v>21</v>
      </c>
      <c r="AG5" s="12">
        <v>14</v>
      </c>
      <c r="AH5" s="12">
        <v>15.75</v>
      </c>
      <c r="AI5" s="12">
        <v>10</v>
      </c>
      <c r="AJ5" s="12">
        <v>3.5</v>
      </c>
      <c r="AK5" s="12">
        <v>2</v>
      </c>
      <c r="AL5" s="12">
        <v>5.25</v>
      </c>
      <c r="AM5" s="12">
        <v>1.25</v>
      </c>
      <c r="AN5" s="12">
        <v>7.75</v>
      </c>
      <c r="AO5" s="12">
        <v>2.25</v>
      </c>
      <c r="AP5" s="12">
        <v>4.25</v>
      </c>
      <c r="AQ5" s="12">
        <v>44</v>
      </c>
      <c r="AR5" s="12">
        <v>9.5</v>
      </c>
      <c r="AS5" s="12">
        <v>3</v>
      </c>
      <c r="AT5" s="13">
        <v>1356.25</v>
      </c>
      <c r="AU5" s="14"/>
      <c r="AW5" s="9" t="s">
        <v>42</v>
      </c>
      <c r="AX5" s="24">
        <f>SUM(AA3:AJ27,B28:Z37,AA38:AJ41,AK28:AN37, B42:Z45, AK42:AN45, AO3:AR27, AO38:AR41,AS28:AS37,AS42:AS45,AA46:AJ46,AO46:AR46)</f>
        <v>52552.75</v>
      </c>
    </row>
    <row r="6" spans="1:57">
      <c r="A6" s="1" t="s">
        <v>5</v>
      </c>
      <c r="B6" s="12">
        <v>27.5</v>
      </c>
      <c r="C6" s="12">
        <v>34.5</v>
      </c>
      <c r="D6" s="12">
        <v>23.75</v>
      </c>
      <c r="E6" s="12">
        <v>11.5</v>
      </c>
      <c r="F6" s="12">
        <v>77.75</v>
      </c>
      <c r="G6" s="12">
        <v>30.75</v>
      </c>
      <c r="H6" s="12">
        <v>35.5</v>
      </c>
      <c r="I6" s="12">
        <v>42.5</v>
      </c>
      <c r="J6" s="12">
        <v>45.5</v>
      </c>
      <c r="K6" s="12">
        <v>23.25</v>
      </c>
      <c r="L6" s="12">
        <v>26.25</v>
      </c>
      <c r="M6" s="12">
        <v>69.5</v>
      </c>
      <c r="N6" s="12">
        <v>8.25</v>
      </c>
      <c r="O6" s="12">
        <v>9</v>
      </c>
      <c r="P6" s="12">
        <v>9.75</v>
      </c>
      <c r="Q6" s="12">
        <v>1.5</v>
      </c>
      <c r="R6" s="12">
        <v>5.75</v>
      </c>
      <c r="S6" s="12">
        <v>15.25</v>
      </c>
      <c r="T6" s="12">
        <v>5.25</v>
      </c>
      <c r="U6" s="12">
        <v>5.75</v>
      </c>
      <c r="V6" s="12">
        <v>10.75</v>
      </c>
      <c r="W6" s="12">
        <v>5.25</v>
      </c>
      <c r="X6" s="12">
        <v>7.5</v>
      </c>
      <c r="Y6" s="12">
        <v>12.25</v>
      </c>
      <c r="Z6" s="12">
        <v>7.25</v>
      </c>
      <c r="AA6" s="12">
        <v>135.25</v>
      </c>
      <c r="AB6" s="12">
        <v>85.25</v>
      </c>
      <c r="AC6" s="12">
        <v>217.25</v>
      </c>
      <c r="AD6" s="12">
        <v>182.75</v>
      </c>
      <c r="AE6" s="12">
        <v>70</v>
      </c>
      <c r="AF6" s="12">
        <v>48</v>
      </c>
      <c r="AG6" s="12">
        <v>14</v>
      </c>
      <c r="AH6" s="12">
        <v>19</v>
      </c>
      <c r="AI6" s="12">
        <v>12.25</v>
      </c>
      <c r="AJ6" s="12">
        <v>3</v>
      </c>
      <c r="AK6" s="12">
        <v>2.75</v>
      </c>
      <c r="AL6" s="12">
        <v>4.5</v>
      </c>
      <c r="AM6" s="12">
        <v>1</v>
      </c>
      <c r="AN6" s="12">
        <v>5.25</v>
      </c>
      <c r="AO6" s="12">
        <v>2.75</v>
      </c>
      <c r="AP6" s="12">
        <v>3</v>
      </c>
      <c r="AQ6" s="12">
        <v>68.75</v>
      </c>
      <c r="AR6" s="12">
        <v>18.5</v>
      </c>
      <c r="AS6" s="12">
        <v>2.25</v>
      </c>
      <c r="AT6" s="13">
        <v>1447.25</v>
      </c>
      <c r="AU6" s="14"/>
      <c r="AX6" s="12"/>
    </row>
    <row r="7" spans="1:57">
      <c r="A7" s="1" t="s">
        <v>6</v>
      </c>
      <c r="B7" s="12">
        <v>124</v>
      </c>
      <c r="C7" s="12">
        <v>218.25</v>
      </c>
      <c r="D7" s="12">
        <v>207.25</v>
      </c>
      <c r="E7" s="12">
        <v>85.5</v>
      </c>
      <c r="F7" s="12">
        <v>27.5</v>
      </c>
      <c r="G7" s="12">
        <v>130.25</v>
      </c>
      <c r="H7" s="12">
        <v>137</v>
      </c>
      <c r="I7" s="12">
        <v>157</v>
      </c>
      <c r="J7" s="12">
        <v>140</v>
      </c>
      <c r="K7" s="12">
        <v>58.5</v>
      </c>
      <c r="L7" s="12">
        <v>103.5</v>
      </c>
      <c r="M7" s="12">
        <v>195.5</v>
      </c>
      <c r="N7" s="12">
        <v>45.25</v>
      </c>
      <c r="O7" s="12">
        <v>40.5</v>
      </c>
      <c r="P7" s="12">
        <v>43.5</v>
      </c>
      <c r="Q7" s="12">
        <v>24</v>
      </c>
      <c r="R7" s="12">
        <v>44.75</v>
      </c>
      <c r="S7" s="12">
        <v>191.5</v>
      </c>
      <c r="T7" s="12">
        <v>26.25</v>
      </c>
      <c r="U7" s="12">
        <v>35.5</v>
      </c>
      <c r="V7" s="12">
        <v>46.25</v>
      </c>
      <c r="W7" s="12">
        <v>30.75</v>
      </c>
      <c r="X7" s="12">
        <v>22.25</v>
      </c>
      <c r="Y7" s="12">
        <v>41</v>
      </c>
      <c r="Z7" s="12">
        <v>42.75</v>
      </c>
      <c r="AA7" s="12">
        <v>314</v>
      </c>
      <c r="AB7" s="12">
        <v>189.25</v>
      </c>
      <c r="AC7" s="12">
        <v>604</v>
      </c>
      <c r="AD7" s="12">
        <v>390.5</v>
      </c>
      <c r="AE7" s="12">
        <v>170.5</v>
      </c>
      <c r="AF7" s="12">
        <v>114.25</v>
      </c>
      <c r="AG7" s="12">
        <v>50.75</v>
      </c>
      <c r="AH7" s="12">
        <v>42.25</v>
      </c>
      <c r="AI7" s="12">
        <v>46.5</v>
      </c>
      <c r="AJ7" s="12">
        <v>12.25</v>
      </c>
      <c r="AK7" s="12">
        <v>10.25</v>
      </c>
      <c r="AL7" s="12">
        <v>38.75</v>
      </c>
      <c r="AM7" s="12">
        <v>3.25</v>
      </c>
      <c r="AN7" s="12">
        <v>20.25</v>
      </c>
      <c r="AO7" s="12">
        <v>7.5</v>
      </c>
      <c r="AP7" s="12">
        <v>10.25</v>
      </c>
      <c r="AQ7" s="12">
        <v>204</v>
      </c>
      <c r="AR7" s="12">
        <v>90.75</v>
      </c>
      <c r="AS7" s="12">
        <v>12.75</v>
      </c>
      <c r="AT7" s="13">
        <v>4550.5</v>
      </c>
      <c r="AU7" s="14"/>
      <c r="AX7" s="12"/>
    </row>
    <row r="8" spans="1:57">
      <c r="A8" s="1" t="s">
        <v>7</v>
      </c>
      <c r="B8" s="12">
        <v>45</v>
      </c>
      <c r="C8" s="12">
        <v>67</v>
      </c>
      <c r="D8" s="12">
        <v>36</v>
      </c>
      <c r="E8" s="12">
        <v>28</v>
      </c>
      <c r="F8" s="12">
        <v>129.75</v>
      </c>
      <c r="G8" s="12">
        <v>8.5</v>
      </c>
      <c r="H8" s="12">
        <v>56.5</v>
      </c>
      <c r="I8" s="12">
        <v>69.75</v>
      </c>
      <c r="J8" s="12">
        <v>61.25</v>
      </c>
      <c r="K8" s="12">
        <v>38.25</v>
      </c>
      <c r="L8" s="12">
        <v>56</v>
      </c>
      <c r="M8" s="12">
        <v>95.5</v>
      </c>
      <c r="N8" s="12">
        <v>18.75</v>
      </c>
      <c r="O8" s="12">
        <v>18.25</v>
      </c>
      <c r="P8" s="12">
        <v>16.75</v>
      </c>
      <c r="Q8" s="12">
        <v>8.5</v>
      </c>
      <c r="R8" s="12">
        <v>8</v>
      </c>
      <c r="S8" s="12">
        <v>27.75</v>
      </c>
      <c r="T8" s="12">
        <v>7.5</v>
      </c>
      <c r="U8" s="12">
        <v>8</v>
      </c>
      <c r="V8" s="12">
        <v>8.75</v>
      </c>
      <c r="W8" s="12">
        <v>4.75</v>
      </c>
      <c r="X8" s="12">
        <v>4.5</v>
      </c>
      <c r="Y8" s="12">
        <v>9.75</v>
      </c>
      <c r="Z8" s="12">
        <v>25.75</v>
      </c>
      <c r="AA8" s="12">
        <v>130.25</v>
      </c>
      <c r="AB8" s="12">
        <v>89.5</v>
      </c>
      <c r="AC8" s="12">
        <v>228</v>
      </c>
      <c r="AD8" s="12">
        <v>211.25</v>
      </c>
      <c r="AE8" s="12">
        <v>122.5</v>
      </c>
      <c r="AF8" s="12">
        <v>71</v>
      </c>
      <c r="AG8" s="12">
        <v>17.25</v>
      </c>
      <c r="AH8" s="12">
        <v>14.5</v>
      </c>
      <c r="AI8" s="12">
        <v>15.25</v>
      </c>
      <c r="AJ8" s="12">
        <v>4.5</v>
      </c>
      <c r="AK8" s="12">
        <v>5</v>
      </c>
      <c r="AL8" s="12">
        <v>7.5</v>
      </c>
      <c r="AM8" s="12">
        <v>2.75</v>
      </c>
      <c r="AN8" s="12">
        <v>12.25</v>
      </c>
      <c r="AO8" s="12">
        <v>2.75</v>
      </c>
      <c r="AP8" s="12">
        <v>1.75</v>
      </c>
      <c r="AQ8" s="12">
        <v>59.5</v>
      </c>
      <c r="AR8" s="12">
        <v>11.25</v>
      </c>
      <c r="AS8" s="12">
        <v>2</v>
      </c>
      <c r="AT8" s="13">
        <v>1867.25</v>
      </c>
      <c r="AU8" s="14"/>
      <c r="AX8" s="15"/>
    </row>
    <row r="9" spans="1:57">
      <c r="A9" s="1" t="s">
        <v>8</v>
      </c>
      <c r="B9" s="12">
        <v>49.75</v>
      </c>
      <c r="C9" s="12">
        <v>53.25</v>
      </c>
      <c r="D9" s="12">
        <v>32</v>
      </c>
      <c r="E9" s="12">
        <v>33.5</v>
      </c>
      <c r="F9" s="12">
        <v>140</v>
      </c>
      <c r="G9" s="12">
        <v>47.25</v>
      </c>
      <c r="H9" s="12">
        <v>11</v>
      </c>
      <c r="I9" s="12">
        <v>42.25</v>
      </c>
      <c r="J9" s="12">
        <v>54.75</v>
      </c>
      <c r="K9" s="12">
        <v>30.75</v>
      </c>
      <c r="L9" s="12">
        <v>60.75</v>
      </c>
      <c r="M9" s="12">
        <v>165</v>
      </c>
      <c r="N9" s="12">
        <v>23.25</v>
      </c>
      <c r="O9" s="12">
        <v>33.5</v>
      </c>
      <c r="P9" s="12">
        <v>21.75</v>
      </c>
      <c r="Q9" s="12">
        <v>10.5</v>
      </c>
      <c r="R9" s="12">
        <v>11.75</v>
      </c>
      <c r="S9" s="12">
        <v>35.25</v>
      </c>
      <c r="T9" s="12">
        <v>25.5</v>
      </c>
      <c r="U9" s="12">
        <v>17.75</v>
      </c>
      <c r="V9" s="12">
        <v>29.5</v>
      </c>
      <c r="W9" s="12">
        <v>9.5</v>
      </c>
      <c r="X9" s="12">
        <v>8.75</v>
      </c>
      <c r="Y9" s="12">
        <v>37.75</v>
      </c>
      <c r="Z9" s="12">
        <v>33</v>
      </c>
      <c r="AA9" s="12">
        <v>207</v>
      </c>
      <c r="AB9" s="12">
        <v>142.75</v>
      </c>
      <c r="AC9" s="12">
        <v>408.75</v>
      </c>
      <c r="AD9" s="12">
        <v>327</v>
      </c>
      <c r="AE9" s="12">
        <v>179.25</v>
      </c>
      <c r="AF9" s="12">
        <v>106.75</v>
      </c>
      <c r="AG9" s="12">
        <v>25</v>
      </c>
      <c r="AH9" s="12">
        <v>27.75</v>
      </c>
      <c r="AI9" s="12">
        <v>20.5</v>
      </c>
      <c r="AJ9" s="12">
        <v>8.25</v>
      </c>
      <c r="AK9" s="12">
        <v>7.5</v>
      </c>
      <c r="AL9" s="12">
        <v>11.75</v>
      </c>
      <c r="AM9" s="12">
        <v>6.5</v>
      </c>
      <c r="AN9" s="12">
        <v>48.25</v>
      </c>
      <c r="AO9" s="12">
        <v>2.5</v>
      </c>
      <c r="AP9" s="12">
        <v>9.25</v>
      </c>
      <c r="AQ9" s="12">
        <v>91.25</v>
      </c>
      <c r="AR9" s="12">
        <v>14.5</v>
      </c>
      <c r="AS9" s="12">
        <v>5.75</v>
      </c>
      <c r="AT9" s="13">
        <v>2668.25</v>
      </c>
      <c r="AU9" s="14"/>
      <c r="AX9" s="15"/>
    </row>
    <row r="10" spans="1:57">
      <c r="A10" s="1">
        <v>19</v>
      </c>
      <c r="B10" s="12">
        <v>27.5</v>
      </c>
      <c r="C10" s="12">
        <v>45.75</v>
      </c>
      <c r="D10" s="12">
        <v>34.25</v>
      </c>
      <c r="E10" s="12">
        <v>41.25</v>
      </c>
      <c r="F10" s="12">
        <v>131.25</v>
      </c>
      <c r="G10" s="12">
        <v>66.25</v>
      </c>
      <c r="H10" s="12">
        <v>42.25</v>
      </c>
      <c r="I10" s="12">
        <v>7</v>
      </c>
      <c r="J10" s="12">
        <v>9.75</v>
      </c>
      <c r="K10" s="12">
        <v>12</v>
      </c>
      <c r="L10" s="12">
        <v>44.5</v>
      </c>
      <c r="M10" s="12">
        <v>99</v>
      </c>
      <c r="N10" s="12">
        <v>33.5</v>
      </c>
      <c r="O10" s="12">
        <v>34.75</v>
      </c>
      <c r="P10" s="12">
        <v>25.5</v>
      </c>
      <c r="Q10" s="12">
        <v>10.5</v>
      </c>
      <c r="R10" s="12">
        <v>13.75</v>
      </c>
      <c r="S10" s="12">
        <v>35.5</v>
      </c>
      <c r="T10" s="12">
        <v>21</v>
      </c>
      <c r="U10" s="12">
        <v>16.5</v>
      </c>
      <c r="V10" s="12">
        <v>40.75</v>
      </c>
      <c r="W10" s="12">
        <v>12</v>
      </c>
      <c r="X10" s="12">
        <v>13</v>
      </c>
      <c r="Y10" s="12">
        <v>54.25</v>
      </c>
      <c r="Z10" s="12">
        <v>21.75</v>
      </c>
      <c r="AA10" s="12">
        <v>155.5</v>
      </c>
      <c r="AB10" s="12">
        <v>128.75</v>
      </c>
      <c r="AC10" s="12">
        <v>319.75</v>
      </c>
      <c r="AD10" s="12">
        <v>249.25</v>
      </c>
      <c r="AE10" s="12">
        <v>127.75</v>
      </c>
      <c r="AF10" s="12">
        <v>89.75</v>
      </c>
      <c r="AG10" s="12">
        <v>32.75</v>
      </c>
      <c r="AH10" s="12">
        <v>25.5</v>
      </c>
      <c r="AI10" s="12">
        <v>19.5</v>
      </c>
      <c r="AJ10" s="12">
        <v>5.25</v>
      </c>
      <c r="AK10" s="12">
        <v>5.25</v>
      </c>
      <c r="AL10" s="12">
        <v>12.5</v>
      </c>
      <c r="AM10" s="12">
        <v>6.25</v>
      </c>
      <c r="AN10" s="12">
        <v>26.75</v>
      </c>
      <c r="AO10" s="12">
        <v>4.25</v>
      </c>
      <c r="AP10" s="12">
        <v>3.5</v>
      </c>
      <c r="AQ10" s="12">
        <v>51</v>
      </c>
      <c r="AR10" s="12">
        <v>16</v>
      </c>
      <c r="AS10" s="12">
        <v>3.5</v>
      </c>
      <c r="AT10" s="13">
        <v>2176.25</v>
      </c>
      <c r="AU10" s="14"/>
      <c r="AW10" s="17"/>
      <c r="AX10" s="15"/>
      <c r="BD10" s="11"/>
    </row>
    <row r="11" spans="1:57">
      <c r="A11" s="1">
        <v>12</v>
      </c>
      <c r="B11" s="12">
        <v>32.5</v>
      </c>
      <c r="C11" s="12">
        <v>57.5</v>
      </c>
      <c r="D11" s="12">
        <v>42.25</v>
      </c>
      <c r="E11" s="12">
        <v>41.5</v>
      </c>
      <c r="F11" s="12">
        <v>116.75</v>
      </c>
      <c r="G11" s="12">
        <v>62.75</v>
      </c>
      <c r="H11" s="12">
        <v>46</v>
      </c>
      <c r="I11" s="12">
        <v>10.75</v>
      </c>
      <c r="J11" s="12">
        <v>11.25</v>
      </c>
      <c r="K11" s="12">
        <v>10.25</v>
      </c>
      <c r="L11" s="12">
        <v>61</v>
      </c>
      <c r="M11" s="12">
        <v>188.5</v>
      </c>
      <c r="N11" s="12">
        <v>32.75</v>
      </c>
      <c r="O11" s="12">
        <v>54</v>
      </c>
      <c r="P11" s="12">
        <v>33.75</v>
      </c>
      <c r="Q11" s="12">
        <v>15.25</v>
      </c>
      <c r="R11" s="12">
        <v>22</v>
      </c>
      <c r="S11" s="12">
        <v>38.25</v>
      </c>
      <c r="T11" s="12">
        <v>30.5</v>
      </c>
      <c r="U11" s="12">
        <v>22.5</v>
      </c>
      <c r="V11" s="12">
        <v>25.5</v>
      </c>
      <c r="W11" s="12">
        <v>12.75</v>
      </c>
      <c r="X11" s="12">
        <v>12.75</v>
      </c>
      <c r="Y11" s="12">
        <v>34.5</v>
      </c>
      <c r="Z11" s="12">
        <v>44.25</v>
      </c>
      <c r="AA11" s="12">
        <v>181.5</v>
      </c>
      <c r="AB11" s="12">
        <v>144</v>
      </c>
      <c r="AC11" s="12">
        <v>389.75</v>
      </c>
      <c r="AD11" s="12">
        <v>212.5</v>
      </c>
      <c r="AE11" s="12">
        <v>93.75</v>
      </c>
      <c r="AF11" s="12">
        <v>70.5</v>
      </c>
      <c r="AG11" s="12">
        <v>27.5</v>
      </c>
      <c r="AH11" s="12">
        <v>43.75</v>
      </c>
      <c r="AI11" s="12">
        <v>25.75</v>
      </c>
      <c r="AJ11" s="12">
        <v>13.75</v>
      </c>
      <c r="AK11" s="12">
        <v>1.5</v>
      </c>
      <c r="AL11" s="12">
        <v>12.5</v>
      </c>
      <c r="AM11" s="12">
        <v>6.5</v>
      </c>
      <c r="AN11" s="12">
        <v>33.5</v>
      </c>
      <c r="AO11" s="12">
        <v>6</v>
      </c>
      <c r="AP11" s="12">
        <v>11</v>
      </c>
      <c r="AQ11" s="12">
        <v>88</v>
      </c>
      <c r="AR11" s="12">
        <v>25</v>
      </c>
      <c r="AS11" s="12">
        <v>3</v>
      </c>
      <c r="AT11" s="13">
        <v>2449.5</v>
      </c>
      <c r="AU11" s="14"/>
      <c r="AW11" s="18"/>
      <c r="AX11" s="15" t="s">
        <v>43</v>
      </c>
      <c r="AY11" s="15" t="s">
        <v>44</v>
      </c>
      <c r="AZ11" s="15" t="s">
        <v>45</v>
      </c>
      <c r="BA11" s="15" t="s">
        <v>46</v>
      </c>
      <c r="BB11" s="15" t="s">
        <v>47</v>
      </c>
      <c r="BC11" s="15" t="s">
        <v>48</v>
      </c>
      <c r="BD11" s="14" t="s">
        <v>57</v>
      </c>
      <c r="BE11" s="9" t="s">
        <v>37</v>
      </c>
    </row>
    <row r="12" spans="1:57">
      <c r="A12" s="1" t="s">
        <v>9</v>
      </c>
      <c r="B12" s="12">
        <v>29.25</v>
      </c>
      <c r="C12" s="12">
        <v>31</v>
      </c>
      <c r="D12" s="12">
        <v>33.5</v>
      </c>
      <c r="E12" s="12">
        <v>23.25</v>
      </c>
      <c r="F12" s="12">
        <v>57.5</v>
      </c>
      <c r="G12" s="12">
        <v>42.25</v>
      </c>
      <c r="H12" s="12">
        <v>30.75</v>
      </c>
      <c r="I12" s="12">
        <v>11.5</v>
      </c>
      <c r="J12" s="12">
        <v>15.5</v>
      </c>
      <c r="K12" s="12">
        <v>7.25</v>
      </c>
      <c r="L12" s="12">
        <v>88</v>
      </c>
      <c r="M12" s="12">
        <v>181.75</v>
      </c>
      <c r="N12" s="12">
        <v>70</v>
      </c>
      <c r="O12" s="12">
        <v>79.25</v>
      </c>
      <c r="P12" s="12">
        <v>40</v>
      </c>
      <c r="Q12" s="12">
        <v>20.25</v>
      </c>
      <c r="R12" s="12">
        <v>21.75</v>
      </c>
      <c r="S12" s="12">
        <v>38.5</v>
      </c>
      <c r="T12" s="12">
        <v>11</v>
      </c>
      <c r="U12" s="12">
        <v>10.25</v>
      </c>
      <c r="V12" s="12">
        <v>11.5</v>
      </c>
      <c r="W12" s="12">
        <v>4.5</v>
      </c>
      <c r="X12" s="12">
        <v>4.75</v>
      </c>
      <c r="Y12" s="12">
        <v>11.75</v>
      </c>
      <c r="Z12" s="12">
        <v>23.5</v>
      </c>
      <c r="AA12" s="12">
        <v>155.25</v>
      </c>
      <c r="AB12" s="12">
        <v>139.75</v>
      </c>
      <c r="AC12" s="12">
        <v>339.75</v>
      </c>
      <c r="AD12" s="12">
        <v>231.75</v>
      </c>
      <c r="AE12" s="12">
        <v>108.5</v>
      </c>
      <c r="AF12" s="12">
        <v>78.25</v>
      </c>
      <c r="AG12" s="12">
        <v>22.25</v>
      </c>
      <c r="AH12" s="12">
        <v>46.25</v>
      </c>
      <c r="AI12" s="12">
        <v>23.75</v>
      </c>
      <c r="AJ12" s="12">
        <v>6.25</v>
      </c>
      <c r="AK12" s="12">
        <v>34</v>
      </c>
      <c r="AL12" s="12">
        <v>52.75</v>
      </c>
      <c r="AM12" s="12">
        <v>1.5</v>
      </c>
      <c r="AN12" s="12">
        <v>10.25</v>
      </c>
      <c r="AO12" s="12">
        <v>4.25</v>
      </c>
      <c r="AP12" s="12">
        <v>3.75</v>
      </c>
      <c r="AQ12" s="12">
        <v>22.5</v>
      </c>
      <c r="AR12" s="12">
        <v>6.25</v>
      </c>
      <c r="AS12" s="12">
        <v>23.25</v>
      </c>
      <c r="AT12" s="13">
        <v>2208.75</v>
      </c>
      <c r="AU12" s="14"/>
      <c r="AW12" s="17" t="s">
        <v>43</v>
      </c>
      <c r="AX12" s="15">
        <f>SUM(AA28:AD31)</f>
        <v>1149.25</v>
      </c>
      <c r="AY12" s="15">
        <f>SUM(Z28:Z31,H28:K31)</f>
        <v>5079.25</v>
      </c>
      <c r="AZ12" s="15">
        <f>SUM(AE28:AJ31)</f>
        <v>8582</v>
      </c>
      <c r="BA12" s="15">
        <f>SUM(B28:G31)</f>
        <v>4197.75</v>
      </c>
      <c r="BB12" s="15">
        <f>SUM(AM28:AN31,T28:Y31)</f>
        <v>3972.5</v>
      </c>
      <c r="BC12" s="15">
        <f>SUM(AK28:AL31,L28:S31)</f>
        <v>5487.75</v>
      </c>
      <c r="BD12" s="14">
        <f>SUM(AO28:AR31)</f>
        <v>3536</v>
      </c>
      <c r="BE12" s="9">
        <f t="shared" ref="BE12:BE19" si="0">SUM(AX12:BD12)</f>
        <v>32004.5</v>
      </c>
    </row>
    <row r="13" spans="1:57">
      <c r="A13" s="1" t="s">
        <v>10</v>
      </c>
      <c r="B13" s="12">
        <v>36.25</v>
      </c>
      <c r="C13" s="12">
        <v>45</v>
      </c>
      <c r="D13" s="12">
        <v>25.25</v>
      </c>
      <c r="E13" s="12">
        <v>26.75</v>
      </c>
      <c r="F13" s="12">
        <v>113.75</v>
      </c>
      <c r="G13" s="12">
        <v>60.5</v>
      </c>
      <c r="H13" s="12">
        <v>60.5</v>
      </c>
      <c r="I13" s="12">
        <v>51.5</v>
      </c>
      <c r="J13" s="12">
        <v>53</v>
      </c>
      <c r="K13" s="12">
        <v>85.5</v>
      </c>
      <c r="L13" s="12">
        <v>13.25</v>
      </c>
      <c r="M13" s="12">
        <v>311.5</v>
      </c>
      <c r="N13" s="12">
        <v>67.5</v>
      </c>
      <c r="O13" s="12">
        <v>142</v>
      </c>
      <c r="P13" s="12">
        <v>80.75</v>
      </c>
      <c r="Q13" s="12">
        <v>32.75</v>
      </c>
      <c r="R13" s="12">
        <v>24</v>
      </c>
      <c r="S13" s="12">
        <v>55.25</v>
      </c>
      <c r="T13" s="12">
        <v>19.25</v>
      </c>
      <c r="U13" s="12">
        <v>9.25</v>
      </c>
      <c r="V13" s="12">
        <v>21.25</v>
      </c>
      <c r="W13" s="12">
        <v>7</v>
      </c>
      <c r="X13" s="12">
        <v>7.25</v>
      </c>
      <c r="Y13" s="12">
        <v>19.75</v>
      </c>
      <c r="Z13" s="12">
        <v>51.25</v>
      </c>
      <c r="AA13" s="12">
        <v>178.75</v>
      </c>
      <c r="AB13" s="12">
        <v>137</v>
      </c>
      <c r="AC13" s="12">
        <v>402</v>
      </c>
      <c r="AD13" s="12">
        <v>248.5</v>
      </c>
      <c r="AE13" s="12">
        <v>104</v>
      </c>
      <c r="AF13" s="12">
        <v>90</v>
      </c>
      <c r="AG13" s="12">
        <v>20.5</v>
      </c>
      <c r="AH13" s="12">
        <v>45.5</v>
      </c>
      <c r="AI13" s="12">
        <v>31</v>
      </c>
      <c r="AJ13" s="12">
        <v>7.5</v>
      </c>
      <c r="AK13" s="12">
        <v>26.25</v>
      </c>
      <c r="AL13" s="12">
        <v>44.5</v>
      </c>
      <c r="AM13" s="12">
        <v>4</v>
      </c>
      <c r="AN13" s="12">
        <v>31.75</v>
      </c>
      <c r="AO13" s="12">
        <v>6.5</v>
      </c>
      <c r="AP13" s="12">
        <v>10</v>
      </c>
      <c r="AQ13" s="12">
        <v>36.25</v>
      </c>
      <c r="AR13" s="12">
        <v>12.5</v>
      </c>
      <c r="AS13" s="12">
        <v>21.5</v>
      </c>
      <c r="AT13" s="13">
        <v>2878</v>
      </c>
      <c r="AU13" s="14"/>
      <c r="AW13" s="17" t="s">
        <v>44</v>
      </c>
      <c r="AX13" s="15">
        <f>SUM(AA27:AD27,AA9:AD12)</f>
        <v>4989.5</v>
      </c>
      <c r="AY13" s="15">
        <f>SUM(Z27,Z9:Z12,H9:K12,H27:K27)</f>
        <v>593</v>
      </c>
      <c r="AZ13" s="15">
        <f>SUM(AE9:AJ12,AE27:AJ27)</f>
        <v>1546.5</v>
      </c>
      <c r="BA13" s="15">
        <f>SUM(B9:G12,B27:G27)</f>
        <v>1379.75</v>
      </c>
      <c r="BB13" s="15">
        <f>SUM(T9:Y12,AM9:AN12,T27:Y27,AM27:AN27)</f>
        <v>665</v>
      </c>
      <c r="BC13" s="15">
        <f>SUM(L9:S12,AK9:AL12,L27:S27,AK27:AL27)</f>
        <v>1993.25</v>
      </c>
      <c r="BD13" s="14">
        <f>SUM(AO9:AR12,AO27:AR27)</f>
        <v>424.75</v>
      </c>
      <c r="BE13" s="9">
        <f t="shared" si="0"/>
        <v>11591.75</v>
      </c>
    </row>
    <row r="14" spans="1:57">
      <c r="A14" s="1" t="s">
        <v>11</v>
      </c>
      <c r="B14" s="12">
        <v>52</v>
      </c>
      <c r="C14" s="12">
        <v>222.5</v>
      </c>
      <c r="D14" s="12">
        <v>62.75</v>
      </c>
      <c r="E14" s="12">
        <v>50.75</v>
      </c>
      <c r="F14" s="12">
        <v>129.25</v>
      </c>
      <c r="G14" s="12">
        <v>69.25</v>
      </c>
      <c r="H14" s="12">
        <v>107.75</v>
      </c>
      <c r="I14" s="12">
        <v>75</v>
      </c>
      <c r="J14" s="12">
        <v>171.75</v>
      </c>
      <c r="K14" s="12">
        <v>121.75</v>
      </c>
      <c r="L14" s="12">
        <v>238.25</v>
      </c>
      <c r="M14" s="12">
        <v>11.75</v>
      </c>
      <c r="N14" s="12">
        <v>324</v>
      </c>
      <c r="O14" s="12">
        <v>319.75</v>
      </c>
      <c r="P14" s="12">
        <v>175.5</v>
      </c>
      <c r="Q14" s="12">
        <v>120</v>
      </c>
      <c r="R14" s="12">
        <v>145.5</v>
      </c>
      <c r="S14" s="12">
        <v>340.75</v>
      </c>
      <c r="T14" s="12">
        <v>77.25</v>
      </c>
      <c r="U14" s="12">
        <v>88</v>
      </c>
      <c r="V14" s="12">
        <v>88.25</v>
      </c>
      <c r="W14" s="12">
        <v>47.75</v>
      </c>
      <c r="X14" s="12">
        <v>42.5</v>
      </c>
      <c r="Y14" s="12">
        <v>44</v>
      </c>
      <c r="Z14" s="12">
        <v>75.25</v>
      </c>
      <c r="AA14" s="12">
        <v>229</v>
      </c>
      <c r="AB14" s="12">
        <v>123</v>
      </c>
      <c r="AC14" s="12">
        <v>385.75</v>
      </c>
      <c r="AD14" s="12">
        <v>178.5</v>
      </c>
      <c r="AE14" s="12">
        <v>63</v>
      </c>
      <c r="AF14" s="12">
        <v>49.25</v>
      </c>
      <c r="AG14" s="12">
        <v>35.25</v>
      </c>
      <c r="AH14" s="12">
        <v>50</v>
      </c>
      <c r="AI14" s="12">
        <v>65</v>
      </c>
      <c r="AJ14" s="12">
        <v>7</v>
      </c>
      <c r="AK14" s="12">
        <v>135.75</v>
      </c>
      <c r="AL14" s="12">
        <v>598</v>
      </c>
      <c r="AM14" s="12">
        <v>51.5</v>
      </c>
      <c r="AN14" s="12">
        <v>136.75</v>
      </c>
      <c r="AO14" s="12">
        <v>17</v>
      </c>
      <c r="AP14" s="12">
        <v>13</v>
      </c>
      <c r="AQ14" s="12">
        <v>58.75</v>
      </c>
      <c r="AR14" s="12">
        <v>25</v>
      </c>
      <c r="AS14" s="12">
        <v>164.75</v>
      </c>
      <c r="AT14" s="13">
        <v>5587.5</v>
      </c>
      <c r="AU14" s="14"/>
      <c r="AW14" s="17" t="s">
        <v>45</v>
      </c>
      <c r="AX14" s="15">
        <f>SUM(AA32:AD37)</f>
        <v>8803.75</v>
      </c>
      <c r="AY14" s="15">
        <f>SUM(H32:K37,Z32:Z37)</f>
        <v>1503</v>
      </c>
      <c r="AZ14" s="15">
        <f>SUM(AE32:AJ37)</f>
        <v>3208</v>
      </c>
      <c r="BA14" s="15">
        <f>SUM(B32:G37)</f>
        <v>1241.75</v>
      </c>
      <c r="BB14" s="15">
        <f>SUM(T32:Y37,AM32:AN37)</f>
        <v>984.5</v>
      </c>
      <c r="BC14" s="15">
        <f>SUM(L32:S37,AK32:AL37)</f>
        <v>1424.5</v>
      </c>
      <c r="BD14" s="14">
        <f>SUM(AO32:AR37)</f>
        <v>1791.25</v>
      </c>
      <c r="BE14" s="9">
        <f t="shared" si="0"/>
        <v>18956.75</v>
      </c>
    </row>
    <row r="15" spans="1:57">
      <c r="A15" s="1" t="s">
        <v>12</v>
      </c>
      <c r="B15" s="12">
        <v>14.25</v>
      </c>
      <c r="C15" s="12">
        <v>19.5</v>
      </c>
      <c r="D15" s="12">
        <v>9.25</v>
      </c>
      <c r="E15" s="12">
        <v>11</v>
      </c>
      <c r="F15" s="12">
        <v>42.75</v>
      </c>
      <c r="G15" s="12">
        <v>18.5</v>
      </c>
      <c r="H15" s="12">
        <v>28.75</v>
      </c>
      <c r="I15" s="12">
        <v>37.75</v>
      </c>
      <c r="J15" s="12">
        <v>48.75</v>
      </c>
      <c r="K15" s="12">
        <v>65.25</v>
      </c>
      <c r="L15" s="12">
        <v>71.5</v>
      </c>
      <c r="M15" s="12">
        <v>404</v>
      </c>
      <c r="N15" s="12">
        <v>6.5</v>
      </c>
      <c r="O15" s="12">
        <v>69.25</v>
      </c>
      <c r="P15" s="12">
        <v>48</v>
      </c>
      <c r="Q15" s="12">
        <v>22.75</v>
      </c>
      <c r="R15" s="12">
        <v>22.25</v>
      </c>
      <c r="S15" s="12">
        <v>32</v>
      </c>
      <c r="T15" s="12">
        <v>12</v>
      </c>
      <c r="U15" s="12">
        <v>5.25</v>
      </c>
      <c r="V15" s="12">
        <v>6.5</v>
      </c>
      <c r="W15" s="12">
        <v>2.5</v>
      </c>
      <c r="X15" s="12">
        <v>2</v>
      </c>
      <c r="Y15" s="12">
        <v>12.75</v>
      </c>
      <c r="Z15" s="12">
        <v>18.5</v>
      </c>
      <c r="AA15" s="12">
        <v>103.25</v>
      </c>
      <c r="AB15" s="12">
        <v>67.25</v>
      </c>
      <c r="AC15" s="12">
        <v>237.75</v>
      </c>
      <c r="AD15" s="12">
        <v>89</v>
      </c>
      <c r="AE15" s="12">
        <v>32</v>
      </c>
      <c r="AF15" s="12">
        <v>30.75</v>
      </c>
      <c r="AG15" s="12">
        <v>10.75</v>
      </c>
      <c r="AH15" s="12">
        <v>20.5</v>
      </c>
      <c r="AI15" s="12">
        <v>13</v>
      </c>
      <c r="AJ15" s="12">
        <v>4.75</v>
      </c>
      <c r="AK15" s="12">
        <v>16.25</v>
      </c>
      <c r="AL15" s="12">
        <v>21.5</v>
      </c>
      <c r="AM15" s="12">
        <v>1.25</v>
      </c>
      <c r="AN15" s="12">
        <v>17.75</v>
      </c>
      <c r="AO15" s="12">
        <v>3.5</v>
      </c>
      <c r="AP15" s="12">
        <v>5</v>
      </c>
      <c r="AQ15" s="12">
        <v>28.5</v>
      </c>
      <c r="AR15" s="12">
        <v>7</v>
      </c>
      <c r="AS15" s="12">
        <v>19</v>
      </c>
      <c r="AT15" s="13">
        <v>1760.25</v>
      </c>
      <c r="AU15" s="14"/>
      <c r="AW15" s="17" t="s">
        <v>46</v>
      </c>
      <c r="AX15" s="15">
        <f>SUM(AA3:AD8)</f>
        <v>4273</v>
      </c>
      <c r="AY15" s="15">
        <f>SUM(H3:K8,Z3:Z8)</f>
        <v>1471.25</v>
      </c>
      <c r="AZ15" s="15">
        <f>SUM(AE3:AJ8)</f>
        <v>1314.5</v>
      </c>
      <c r="BA15" s="15">
        <f>SUM(B3:G8)</f>
        <v>2349</v>
      </c>
      <c r="BB15" s="15">
        <f>SUM(T3:Y8,AM3:AN8)</f>
        <v>550</v>
      </c>
      <c r="BC15" s="15">
        <f>SUM(L3:S8,AK3:AL8)</f>
        <v>1933.25</v>
      </c>
      <c r="BD15" s="14">
        <f>SUM(AO3:AR8)</f>
        <v>655</v>
      </c>
      <c r="BE15" s="9">
        <f t="shared" si="0"/>
        <v>12546</v>
      </c>
    </row>
    <row r="16" spans="1:57">
      <c r="A16" s="1" t="s">
        <v>13</v>
      </c>
      <c r="B16" s="12">
        <v>14.25</v>
      </c>
      <c r="C16" s="12">
        <v>15</v>
      </c>
      <c r="D16" s="12">
        <v>8.75</v>
      </c>
      <c r="E16" s="12">
        <v>8</v>
      </c>
      <c r="F16" s="12">
        <v>30.25</v>
      </c>
      <c r="G16" s="12">
        <v>14.25</v>
      </c>
      <c r="H16" s="12">
        <v>34.25</v>
      </c>
      <c r="I16" s="12">
        <v>37</v>
      </c>
      <c r="J16" s="12">
        <v>46.25</v>
      </c>
      <c r="K16" s="12">
        <v>58.5</v>
      </c>
      <c r="L16" s="12">
        <v>121</v>
      </c>
      <c r="M16" s="12">
        <v>285</v>
      </c>
      <c r="N16" s="12">
        <v>53</v>
      </c>
      <c r="O16" s="12">
        <v>8.5</v>
      </c>
      <c r="P16" s="12">
        <v>71.75</v>
      </c>
      <c r="Q16" s="12">
        <v>36.25</v>
      </c>
      <c r="R16" s="12">
        <v>39.5</v>
      </c>
      <c r="S16" s="12">
        <v>57.25</v>
      </c>
      <c r="T16" s="12">
        <v>10.75</v>
      </c>
      <c r="U16" s="12">
        <v>2.25</v>
      </c>
      <c r="V16" s="12">
        <v>7.25</v>
      </c>
      <c r="W16" s="12">
        <v>2.25</v>
      </c>
      <c r="X16" s="12">
        <v>1.5</v>
      </c>
      <c r="Y16" s="12">
        <v>5</v>
      </c>
      <c r="Z16" s="12">
        <v>18</v>
      </c>
      <c r="AA16" s="12">
        <v>87.25</v>
      </c>
      <c r="AB16" s="12">
        <v>70.25</v>
      </c>
      <c r="AC16" s="12">
        <v>193.75</v>
      </c>
      <c r="AD16" s="12">
        <v>66</v>
      </c>
      <c r="AE16" s="12">
        <v>28.75</v>
      </c>
      <c r="AF16" s="12">
        <v>15.5</v>
      </c>
      <c r="AG16" s="12">
        <v>8.25</v>
      </c>
      <c r="AH16" s="12">
        <v>19.25</v>
      </c>
      <c r="AI16" s="12">
        <v>15.5</v>
      </c>
      <c r="AJ16" s="12">
        <v>4.75</v>
      </c>
      <c r="AK16" s="12">
        <v>28.75</v>
      </c>
      <c r="AL16" s="12">
        <v>50.25</v>
      </c>
      <c r="AM16" s="12">
        <v>1.5</v>
      </c>
      <c r="AN16" s="12">
        <v>14.5</v>
      </c>
      <c r="AO16" s="12">
        <v>1.25</v>
      </c>
      <c r="AP16" s="12">
        <v>4.75</v>
      </c>
      <c r="AQ16" s="12">
        <v>11.5</v>
      </c>
      <c r="AR16" s="12">
        <v>5.75</v>
      </c>
      <c r="AS16" s="12">
        <v>41.5</v>
      </c>
      <c r="AT16" s="13">
        <v>1654.75</v>
      </c>
      <c r="AU16" s="14"/>
      <c r="AW16" s="17" t="s">
        <v>47</v>
      </c>
      <c r="AX16" s="15">
        <f>SUM(AA21:AD26,AA40:AD41)</f>
        <v>4137.75</v>
      </c>
      <c r="AY16" s="15">
        <f>SUM(H21:K26,H40:K41,Z21:Z26,Z40:Z41)</f>
        <v>732.25</v>
      </c>
      <c r="AZ16" s="15">
        <f>SUM(AE21:AJ26,AE40:AJ41)</f>
        <v>985</v>
      </c>
      <c r="BA16" s="15">
        <f>SUM(B21:G26,B40:G41)</f>
        <v>595.75</v>
      </c>
      <c r="BB16" s="15">
        <f>SUM(T21:Y26,T40:Y41,AM21:AN26,AM40:AN41)</f>
        <v>1829</v>
      </c>
      <c r="BC16" s="15">
        <f>SUM(L21:S26,L40:S41,AK21:AL26,AK40:AL41)</f>
        <v>1200.25</v>
      </c>
      <c r="BD16" s="14">
        <f>SUM(AO21:AR26,AO40:AR41)</f>
        <v>791</v>
      </c>
      <c r="BE16" s="9">
        <f t="shared" si="0"/>
        <v>10271</v>
      </c>
    </row>
    <row r="17" spans="1:57">
      <c r="A17" s="1" t="s">
        <v>14</v>
      </c>
      <c r="B17" s="12">
        <v>13</v>
      </c>
      <c r="C17" s="12">
        <v>16.5</v>
      </c>
      <c r="D17" s="12">
        <v>5</v>
      </c>
      <c r="E17" s="12">
        <v>9</v>
      </c>
      <c r="F17" s="12">
        <v>46.25</v>
      </c>
      <c r="G17" s="12">
        <v>16</v>
      </c>
      <c r="H17" s="12">
        <v>29</v>
      </c>
      <c r="I17" s="12">
        <v>26</v>
      </c>
      <c r="J17" s="12">
        <v>37.5</v>
      </c>
      <c r="K17" s="12">
        <v>43</v>
      </c>
      <c r="L17" s="12">
        <v>77.25</v>
      </c>
      <c r="M17" s="12">
        <v>208.25</v>
      </c>
      <c r="N17" s="12">
        <v>48.5</v>
      </c>
      <c r="O17" s="12">
        <v>92.75</v>
      </c>
      <c r="P17" s="12">
        <v>4.75</v>
      </c>
      <c r="Q17" s="12">
        <v>35.25</v>
      </c>
      <c r="R17" s="12">
        <v>45.25</v>
      </c>
      <c r="S17" s="12">
        <v>83.5</v>
      </c>
      <c r="T17" s="12">
        <v>9</v>
      </c>
      <c r="U17" s="12">
        <v>5</v>
      </c>
      <c r="V17" s="12">
        <v>6.25</v>
      </c>
      <c r="W17" s="12">
        <v>2.25</v>
      </c>
      <c r="X17" s="12">
        <v>0</v>
      </c>
      <c r="Y17" s="12">
        <v>8</v>
      </c>
      <c r="Z17" s="12">
        <v>13</v>
      </c>
      <c r="AA17" s="12">
        <v>59.5</v>
      </c>
      <c r="AB17" s="12">
        <v>43.5</v>
      </c>
      <c r="AC17" s="12">
        <v>123.75</v>
      </c>
      <c r="AD17" s="12">
        <v>58</v>
      </c>
      <c r="AE17" s="12">
        <v>17.5</v>
      </c>
      <c r="AF17" s="12">
        <v>17.5</v>
      </c>
      <c r="AG17" s="12">
        <v>8.5</v>
      </c>
      <c r="AH17" s="12">
        <v>15.5</v>
      </c>
      <c r="AI17" s="12">
        <v>13.5</v>
      </c>
      <c r="AJ17" s="12">
        <v>3</v>
      </c>
      <c r="AK17" s="12">
        <v>11.25</v>
      </c>
      <c r="AL17" s="12">
        <v>27.75</v>
      </c>
      <c r="AM17" s="12">
        <v>3</v>
      </c>
      <c r="AN17" s="12">
        <v>13.75</v>
      </c>
      <c r="AO17" s="12">
        <v>1.25</v>
      </c>
      <c r="AP17" s="12">
        <v>4</v>
      </c>
      <c r="AQ17" s="12">
        <v>11.25</v>
      </c>
      <c r="AR17" s="12">
        <v>6.25</v>
      </c>
      <c r="AS17" s="12">
        <v>19.25</v>
      </c>
      <c r="AT17" s="13">
        <v>1338.25</v>
      </c>
      <c r="AU17" s="14"/>
      <c r="AW17" s="1" t="s">
        <v>48</v>
      </c>
      <c r="AX17" s="14">
        <f>SUM(AA13:AD20,AA38:AD39)</f>
        <v>5253</v>
      </c>
      <c r="AY17" s="14">
        <f>SUM(H13:K20,H38:K39,Z13:Z20,Z38:Z39)</f>
        <v>1881.75</v>
      </c>
      <c r="AZ17" s="14">
        <f>SUM(AE13:AJ20,AE38:AJ39)</f>
        <v>1358.5</v>
      </c>
      <c r="BA17" s="14">
        <f>SUM(B13:G20,B38:G39)</f>
        <v>1635.25</v>
      </c>
      <c r="BB17" s="14">
        <f>SUM(T13:Y20,T38:Y39,AM13:AN20,AM38:AN39)</f>
        <v>1026</v>
      </c>
      <c r="BC17" s="14">
        <f>SUM(L13:S20,L38:S39,AK13:AL20,AK38:AL39)</f>
        <v>8325.5</v>
      </c>
      <c r="BD17" s="14">
        <f>SUM(AO13:AR20,AO38:AR39)</f>
        <v>473.25</v>
      </c>
      <c r="BE17" s="9">
        <f t="shared" si="0"/>
        <v>19953.25</v>
      </c>
    </row>
    <row r="18" spans="1:57">
      <c r="A18" s="1" t="s">
        <v>15</v>
      </c>
      <c r="B18" s="12">
        <v>9.25</v>
      </c>
      <c r="C18" s="12">
        <v>10.25</v>
      </c>
      <c r="D18" s="12">
        <v>5.5</v>
      </c>
      <c r="E18" s="12">
        <v>4</v>
      </c>
      <c r="F18" s="12">
        <v>18.75</v>
      </c>
      <c r="G18" s="12">
        <v>7.5</v>
      </c>
      <c r="H18" s="12">
        <v>8</v>
      </c>
      <c r="I18" s="12">
        <v>10.75</v>
      </c>
      <c r="J18" s="12">
        <v>15.25</v>
      </c>
      <c r="K18" s="12">
        <v>24.25</v>
      </c>
      <c r="L18" s="12">
        <v>30.25</v>
      </c>
      <c r="M18" s="12">
        <v>139</v>
      </c>
      <c r="N18" s="12">
        <v>22.5</v>
      </c>
      <c r="O18" s="12">
        <v>40.75</v>
      </c>
      <c r="P18" s="12">
        <v>35.25</v>
      </c>
      <c r="Q18" s="12">
        <v>7</v>
      </c>
      <c r="R18" s="12">
        <v>22</v>
      </c>
      <c r="S18" s="12">
        <v>50</v>
      </c>
      <c r="T18" s="12">
        <v>5.5</v>
      </c>
      <c r="U18" s="12">
        <v>0</v>
      </c>
      <c r="V18" s="12">
        <v>3.25</v>
      </c>
      <c r="W18" s="12">
        <v>1</v>
      </c>
      <c r="X18" s="12">
        <v>0.25</v>
      </c>
      <c r="Y18" s="12">
        <v>2.75</v>
      </c>
      <c r="Z18" s="12">
        <v>4.25</v>
      </c>
      <c r="AA18" s="12">
        <v>41.5</v>
      </c>
      <c r="AB18" s="12">
        <v>21</v>
      </c>
      <c r="AC18" s="12">
        <v>80.75</v>
      </c>
      <c r="AD18" s="12">
        <v>25.75</v>
      </c>
      <c r="AE18" s="12">
        <v>17.25</v>
      </c>
      <c r="AF18" s="12">
        <v>12.5</v>
      </c>
      <c r="AG18" s="12">
        <v>2.5</v>
      </c>
      <c r="AH18" s="12">
        <v>14.5</v>
      </c>
      <c r="AI18" s="12">
        <v>14.75</v>
      </c>
      <c r="AJ18" s="12">
        <v>1.75</v>
      </c>
      <c r="AK18" s="12">
        <v>8</v>
      </c>
      <c r="AL18" s="12">
        <v>11.25</v>
      </c>
      <c r="AM18" s="12">
        <v>1.25</v>
      </c>
      <c r="AN18" s="12">
        <v>9.75</v>
      </c>
      <c r="AO18" s="12">
        <v>1.5</v>
      </c>
      <c r="AP18" s="12">
        <v>1.75</v>
      </c>
      <c r="AQ18" s="12">
        <v>8.5</v>
      </c>
      <c r="AR18" s="12">
        <v>2.25</v>
      </c>
      <c r="AS18" s="12">
        <v>12</v>
      </c>
      <c r="AT18" s="13">
        <v>765.75</v>
      </c>
      <c r="AU18" s="14"/>
      <c r="AW18" s="9" t="s">
        <v>58</v>
      </c>
      <c r="AX18" s="15">
        <f>SUM(AA42:AD45)</f>
        <v>3439.5</v>
      </c>
      <c r="AY18" s="9">
        <f>SUM(Z42:Z45,H42:K45)</f>
        <v>310.5</v>
      </c>
      <c r="AZ18" s="9">
        <f>SUM(AE42:AJ45)</f>
        <v>1444.25</v>
      </c>
      <c r="BA18" s="9">
        <f>SUM(B42:G45)</f>
        <v>440.75</v>
      </c>
      <c r="BB18" s="9">
        <f>SUM(T42:Y45, AM42:AN45)</f>
        <v>542.25</v>
      </c>
      <c r="BC18" s="9">
        <f>SUM(AK42:AL45,L42:S45)</f>
        <v>383.75</v>
      </c>
      <c r="BD18" s="9">
        <f>SUM(AO42:AR45)</f>
        <v>747</v>
      </c>
      <c r="BE18" s="9">
        <f t="shared" si="0"/>
        <v>7308</v>
      </c>
    </row>
    <row r="19" spans="1:57">
      <c r="A19" s="1" t="s">
        <v>16</v>
      </c>
      <c r="B19" s="12">
        <v>6</v>
      </c>
      <c r="C19" s="12">
        <v>13</v>
      </c>
      <c r="D19" s="12">
        <v>5.75</v>
      </c>
      <c r="E19" s="12">
        <v>4.25</v>
      </c>
      <c r="F19" s="12">
        <v>37.25</v>
      </c>
      <c r="G19" s="12">
        <v>7</v>
      </c>
      <c r="H19" s="12">
        <v>15.5</v>
      </c>
      <c r="I19" s="12">
        <v>19</v>
      </c>
      <c r="J19" s="12">
        <v>22.25</v>
      </c>
      <c r="K19" s="12">
        <v>30</v>
      </c>
      <c r="L19" s="12">
        <v>30.75</v>
      </c>
      <c r="M19" s="12">
        <v>173</v>
      </c>
      <c r="N19" s="12">
        <v>24.25</v>
      </c>
      <c r="O19" s="12">
        <v>49</v>
      </c>
      <c r="P19" s="12">
        <v>46.75</v>
      </c>
      <c r="Q19" s="12">
        <v>23.5</v>
      </c>
      <c r="R19" s="12">
        <v>5.25</v>
      </c>
      <c r="S19" s="12">
        <v>51</v>
      </c>
      <c r="T19" s="12">
        <v>4.75</v>
      </c>
      <c r="U19" s="12">
        <v>3</v>
      </c>
      <c r="V19" s="12">
        <v>4.25</v>
      </c>
      <c r="W19" s="12">
        <v>1.75</v>
      </c>
      <c r="X19" s="12">
        <v>0.5</v>
      </c>
      <c r="Y19" s="12">
        <v>5.25</v>
      </c>
      <c r="Z19" s="12">
        <v>4</v>
      </c>
      <c r="AA19" s="12">
        <v>66.5</v>
      </c>
      <c r="AB19" s="12">
        <v>47.5</v>
      </c>
      <c r="AC19" s="12">
        <v>146.75</v>
      </c>
      <c r="AD19" s="12">
        <v>52.5</v>
      </c>
      <c r="AE19" s="12">
        <v>16.25</v>
      </c>
      <c r="AF19" s="12">
        <v>11.25</v>
      </c>
      <c r="AG19" s="12">
        <v>7.75</v>
      </c>
      <c r="AH19" s="12">
        <v>13.5</v>
      </c>
      <c r="AI19" s="12">
        <v>13.75</v>
      </c>
      <c r="AJ19" s="12">
        <v>1.25</v>
      </c>
      <c r="AK19" s="12">
        <v>10</v>
      </c>
      <c r="AL19" s="12">
        <v>15.75</v>
      </c>
      <c r="AM19" s="12">
        <v>3.25</v>
      </c>
      <c r="AN19" s="12">
        <v>9.25</v>
      </c>
      <c r="AO19" s="12">
        <v>2.75</v>
      </c>
      <c r="AP19" s="12">
        <v>1.75</v>
      </c>
      <c r="AQ19" s="12">
        <v>19.5</v>
      </c>
      <c r="AR19" s="12">
        <v>3.5</v>
      </c>
      <c r="AS19" s="12">
        <v>9.5</v>
      </c>
      <c r="AT19" s="13">
        <v>1039.25</v>
      </c>
      <c r="AU19" s="14"/>
      <c r="AW19" s="9" t="s">
        <v>49</v>
      </c>
      <c r="AX19" s="15">
        <f>SUM(AX12:AX18)</f>
        <v>32045.75</v>
      </c>
      <c r="AY19" s="9">
        <f t="shared" ref="AY19:BD19" si="1">SUM(AY12:AY18)</f>
        <v>11571</v>
      </c>
      <c r="AZ19" s="9">
        <f t="shared" si="1"/>
        <v>18438.75</v>
      </c>
      <c r="BA19" s="9">
        <f t="shared" si="1"/>
        <v>11840</v>
      </c>
      <c r="BB19" s="9">
        <f t="shared" si="1"/>
        <v>9569.25</v>
      </c>
      <c r="BC19" s="9">
        <f t="shared" si="1"/>
        <v>20748.25</v>
      </c>
      <c r="BD19" s="9">
        <f t="shared" si="1"/>
        <v>8418.25</v>
      </c>
      <c r="BE19" s="9">
        <f t="shared" si="0"/>
        <v>112631.25</v>
      </c>
    </row>
    <row r="20" spans="1:57">
      <c r="A20" s="1" t="s">
        <v>17</v>
      </c>
      <c r="B20" s="12">
        <v>17.25</v>
      </c>
      <c r="C20" s="12">
        <v>34.5</v>
      </c>
      <c r="D20" s="12">
        <v>22</v>
      </c>
      <c r="E20" s="12">
        <v>17.25</v>
      </c>
      <c r="F20" s="12">
        <v>104.75</v>
      </c>
      <c r="G20" s="12">
        <v>21.5</v>
      </c>
      <c r="H20" s="12">
        <v>37.5</v>
      </c>
      <c r="I20" s="12">
        <v>32.5</v>
      </c>
      <c r="J20" s="12">
        <v>45.75</v>
      </c>
      <c r="K20" s="12">
        <v>45.75</v>
      </c>
      <c r="L20" s="12">
        <v>56.25</v>
      </c>
      <c r="M20" s="12">
        <v>447.25</v>
      </c>
      <c r="N20" s="12">
        <v>35.5</v>
      </c>
      <c r="O20" s="12">
        <v>73</v>
      </c>
      <c r="P20" s="12">
        <v>83.75</v>
      </c>
      <c r="Q20" s="12">
        <v>50.5</v>
      </c>
      <c r="R20" s="12">
        <v>60</v>
      </c>
      <c r="S20" s="12">
        <v>11.25</v>
      </c>
      <c r="T20" s="12">
        <v>12.5</v>
      </c>
      <c r="U20" s="12">
        <v>10</v>
      </c>
      <c r="V20" s="12">
        <v>13.75</v>
      </c>
      <c r="W20" s="12">
        <v>3.5</v>
      </c>
      <c r="X20" s="12">
        <v>1.75</v>
      </c>
      <c r="Y20" s="12">
        <v>14</v>
      </c>
      <c r="Z20" s="12">
        <v>7.75</v>
      </c>
      <c r="AA20" s="12">
        <v>130.75</v>
      </c>
      <c r="AB20" s="12">
        <v>79.5</v>
      </c>
      <c r="AC20" s="12">
        <v>258</v>
      </c>
      <c r="AD20" s="12">
        <v>106.75</v>
      </c>
      <c r="AE20" s="12">
        <v>32.75</v>
      </c>
      <c r="AF20" s="12">
        <v>16.25</v>
      </c>
      <c r="AG20" s="12">
        <v>9</v>
      </c>
      <c r="AH20" s="12">
        <v>29.25</v>
      </c>
      <c r="AI20" s="12">
        <v>21.5</v>
      </c>
      <c r="AJ20" s="12">
        <v>5.5</v>
      </c>
      <c r="AK20" s="12">
        <v>8.25</v>
      </c>
      <c r="AL20" s="12">
        <v>39</v>
      </c>
      <c r="AM20" s="12">
        <v>3</v>
      </c>
      <c r="AN20" s="12">
        <v>22.5</v>
      </c>
      <c r="AO20" s="12">
        <v>3</v>
      </c>
      <c r="AP20" s="12">
        <v>3.25</v>
      </c>
      <c r="AQ20" s="12">
        <v>38.75</v>
      </c>
      <c r="AR20" s="12">
        <v>3.75</v>
      </c>
      <c r="AS20" s="12">
        <v>19</v>
      </c>
      <c r="AT20" s="13">
        <v>2089.25</v>
      </c>
      <c r="AU20" s="14"/>
      <c r="AW20" s="18"/>
      <c r="AX20" s="15"/>
    </row>
    <row r="21" spans="1:57">
      <c r="A21" s="1" t="s">
        <v>18</v>
      </c>
      <c r="B21" s="12">
        <v>9.75</v>
      </c>
      <c r="C21" s="12">
        <v>13</v>
      </c>
      <c r="D21" s="12">
        <v>10.75</v>
      </c>
      <c r="E21" s="12">
        <v>5.75</v>
      </c>
      <c r="F21" s="12">
        <v>25</v>
      </c>
      <c r="G21" s="12">
        <v>8.25</v>
      </c>
      <c r="H21" s="12">
        <v>25.5</v>
      </c>
      <c r="I21" s="12">
        <v>22</v>
      </c>
      <c r="J21" s="12">
        <v>32.5</v>
      </c>
      <c r="K21" s="12">
        <v>8.75</v>
      </c>
      <c r="L21" s="12">
        <v>19.75</v>
      </c>
      <c r="M21" s="12">
        <v>104.5</v>
      </c>
      <c r="N21" s="12">
        <v>8.5</v>
      </c>
      <c r="O21" s="12">
        <v>11.5</v>
      </c>
      <c r="P21" s="12">
        <v>8.75</v>
      </c>
      <c r="Q21" s="12">
        <v>4.5</v>
      </c>
      <c r="R21" s="12">
        <v>5</v>
      </c>
      <c r="S21" s="12">
        <v>13.75</v>
      </c>
      <c r="T21" s="12">
        <v>9.25</v>
      </c>
      <c r="U21" s="12">
        <v>42.25</v>
      </c>
      <c r="V21" s="12">
        <v>107.25</v>
      </c>
      <c r="W21" s="12">
        <v>38.5</v>
      </c>
      <c r="X21" s="12">
        <v>16.25</v>
      </c>
      <c r="Y21" s="12">
        <v>31.5</v>
      </c>
      <c r="Z21" s="12">
        <v>4.5</v>
      </c>
      <c r="AA21" s="12">
        <v>113</v>
      </c>
      <c r="AB21" s="12">
        <v>63.5</v>
      </c>
      <c r="AC21" s="12">
        <v>161.25</v>
      </c>
      <c r="AD21" s="12">
        <v>92</v>
      </c>
      <c r="AE21" s="12">
        <v>27</v>
      </c>
      <c r="AF21" s="12">
        <v>20.5</v>
      </c>
      <c r="AG21" s="12">
        <v>17.75</v>
      </c>
      <c r="AH21" s="12">
        <v>32.5</v>
      </c>
      <c r="AI21" s="12">
        <v>16.5</v>
      </c>
      <c r="AJ21" s="12">
        <v>7</v>
      </c>
      <c r="AK21" s="12">
        <v>2.75</v>
      </c>
      <c r="AL21" s="12">
        <v>3.5</v>
      </c>
      <c r="AM21" s="12">
        <v>14</v>
      </c>
      <c r="AN21" s="12">
        <v>110</v>
      </c>
      <c r="AO21" s="12">
        <v>7</v>
      </c>
      <c r="AP21" s="12">
        <v>8.25</v>
      </c>
      <c r="AQ21" s="12">
        <v>57</v>
      </c>
      <c r="AR21" s="12">
        <v>12.75</v>
      </c>
      <c r="AS21" s="12">
        <v>2.75</v>
      </c>
      <c r="AT21" s="13">
        <v>1356</v>
      </c>
      <c r="AU21" s="14"/>
      <c r="AW21" s="17"/>
      <c r="AX21" s="15" t="s">
        <v>43</v>
      </c>
      <c r="AY21" s="15" t="s">
        <v>44</v>
      </c>
      <c r="AZ21" s="9" t="s">
        <v>45</v>
      </c>
      <c r="BA21" s="9" t="s">
        <v>46</v>
      </c>
      <c r="BB21" s="9" t="s">
        <v>47</v>
      </c>
      <c r="BC21" s="9" t="s">
        <v>48</v>
      </c>
      <c r="BD21" s="9" t="s">
        <v>58</v>
      </c>
    </row>
    <row r="22" spans="1:57">
      <c r="A22" s="1" t="s">
        <v>19</v>
      </c>
      <c r="B22" s="12">
        <v>3.25</v>
      </c>
      <c r="C22" s="12">
        <v>8</v>
      </c>
      <c r="D22" s="12">
        <v>4.5</v>
      </c>
      <c r="E22" s="12">
        <v>5.75</v>
      </c>
      <c r="F22" s="12">
        <v>35.25</v>
      </c>
      <c r="G22" s="12">
        <v>10</v>
      </c>
      <c r="H22" s="12">
        <v>20.5</v>
      </c>
      <c r="I22" s="12">
        <v>18.75</v>
      </c>
      <c r="J22" s="12">
        <v>21.25</v>
      </c>
      <c r="K22" s="12">
        <v>12</v>
      </c>
      <c r="L22" s="12">
        <v>10</v>
      </c>
      <c r="M22" s="12">
        <v>120.25</v>
      </c>
      <c r="N22" s="12">
        <v>4.75</v>
      </c>
      <c r="O22" s="12">
        <v>4.5</v>
      </c>
      <c r="P22" s="12">
        <v>5</v>
      </c>
      <c r="Q22" s="12">
        <v>2</v>
      </c>
      <c r="R22" s="12">
        <v>2.5</v>
      </c>
      <c r="S22" s="12">
        <v>10.5</v>
      </c>
      <c r="T22" s="12">
        <v>35.25</v>
      </c>
      <c r="U22" s="12">
        <v>6.5</v>
      </c>
      <c r="V22" s="12">
        <v>60</v>
      </c>
      <c r="W22" s="12">
        <v>16.5</v>
      </c>
      <c r="X22" s="12">
        <v>8.5</v>
      </c>
      <c r="Y22" s="12">
        <v>42</v>
      </c>
      <c r="Z22" s="12">
        <v>3</v>
      </c>
      <c r="AA22" s="12">
        <v>124.5</v>
      </c>
      <c r="AB22" s="12">
        <v>91.5</v>
      </c>
      <c r="AC22" s="12">
        <v>208.75</v>
      </c>
      <c r="AD22" s="12">
        <v>111.75</v>
      </c>
      <c r="AE22" s="12">
        <v>35.75</v>
      </c>
      <c r="AF22" s="12">
        <v>23</v>
      </c>
      <c r="AG22" s="12">
        <v>14</v>
      </c>
      <c r="AH22" s="12">
        <v>31.25</v>
      </c>
      <c r="AI22" s="12">
        <v>17.75</v>
      </c>
      <c r="AJ22" s="12">
        <v>3.75</v>
      </c>
      <c r="AK22" s="12">
        <v>1.75</v>
      </c>
      <c r="AL22" s="12">
        <v>3.25</v>
      </c>
      <c r="AM22" s="12">
        <v>5.25</v>
      </c>
      <c r="AN22" s="12">
        <v>41.75</v>
      </c>
      <c r="AO22" s="12">
        <v>3</v>
      </c>
      <c r="AP22" s="12">
        <v>6</v>
      </c>
      <c r="AQ22" s="12">
        <v>106.25</v>
      </c>
      <c r="AR22" s="12">
        <v>11.25</v>
      </c>
      <c r="AS22" s="12">
        <v>1.5</v>
      </c>
      <c r="AT22" s="13">
        <v>1312.5</v>
      </c>
      <c r="AU22" s="14"/>
      <c r="AW22" s="17" t="s">
        <v>43</v>
      </c>
      <c r="AX22" s="15">
        <f>AX12</f>
        <v>1149.25</v>
      </c>
      <c r="AY22" s="15"/>
      <c r="AZ22" s="15"/>
    </row>
    <row r="23" spans="1:57">
      <c r="A23" s="1" t="s">
        <v>20</v>
      </c>
      <c r="B23" s="12">
        <v>11</v>
      </c>
      <c r="C23" s="12">
        <v>14.75</v>
      </c>
      <c r="D23" s="12">
        <v>10.75</v>
      </c>
      <c r="E23" s="12">
        <v>11.75</v>
      </c>
      <c r="F23" s="12">
        <v>51.25</v>
      </c>
      <c r="G23" s="12">
        <v>13.75</v>
      </c>
      <c r="H23" s="12">
        <v>32.5</v>
      </c>
      <c r="I23" s="12">
        <v>39</v>
      </c>
      <c r="J23" s="12">
        <v>31</v>
      </c>
      <c r="K23" s="12">
        <v>11</v>
      </c>
      <c r="L23" s="12">
        <v>18.5</v>
      </c>
      <c r="M23" s="12">
        <v>125.25</v>
      </c>
      <c r="N23" s="12">
        <v>5.25</v>
      </c>
      <c r="O23" s="12">
        <v>10.5</v>
      </c>
      <c r="P23" s="12">
        <v>4.25</v>
      </c>
      <c r="Q23" s="12">
        <v>2.25</v>
      </c>
      <c r="R23" s="12">
        <v>5.75</v>
      </c>
      <c r="S23" s="12">
        <v>11.75</v>
      </c>
      <c r="T23" s="12">
        <v>114.5</v>
      </c>
      <c r="U23" s="12">
        <v>58</v>
      </c>
      <c r="V23" s="12">
        <v>8.25</v>
      </c>
      <c r="W23" s="12">
        <v>24.25</v>
      </c>
      <c r="X23" s="12">
        <v>15.25</v>
      </c>
      <c r="Y23" s="12">
        <v>61.5</v>
      </c>
      <c r="Z23" s="12">
        <v>8</v>
      </c>
      <c r="AA23" s="12">
        <v>187.75</v>
      </c>
      <c r="AB23" s="12">
        <v>117.25</v>
      </c>
      <c r="AC23" s="12">
        <v>285</v>
      </c>
      <c r="AD23" s="12">
        <v>178.5</v>
      </c>
      <c r="AE23" s="12">
        <v>39.5</v>
      </c>
      <c r="AF23" s="12">
        <v>27</v>
      </c>
      <c r="AG23" s="12">
        <v>16</v>
      </c>
      <c r="AH23" s="12">
        <v>36.25</v>
      </c>
      <c r="AI23" s="12">
        <v>20.25</v>
      </c>
      <c r="AJ23" s="12">
        <v>5.5</v>
      </c>
      <c r="AK23" s="12">
        <v>1</v>
      </c>
      <c r="AL23" s="12">
        <v>4.25</v>
      </c>
      <c r="AM23" s="12">
        <v>14</v>
      </c>
      <c r="AN23" s="12">
        <v>66</v>
      </c>
      <c r="AO23" s="12">
        <v>5</v>
      </c>
      <c r="AP23" s="12">
        <v>3</v>
      </c>
      <c r="AQ23" s="12">
        <v>117.75</v>
      </c>
      <c r="AR23" s="12">
        <v>9</v>
      </c>
      <c r="AS23" s="12">
        <v>4.5</v>
      </c>
      <c r="AT23" s="13">
        <v>1837.5</v>
      </c>
      <c r="AU23" s="14"/>
      <c r="AW23" s="17" t="s">
        <v>44</v>
      </c>
      <c r="AX23" s="15">
        <f>AX13+AY12</f>
        <v>10068.75</v>
      </c>
      <c r="AY23" s="15">
        <f>AY13</f>
        <v>593</v>
      </c>
      <c r="AZ23" s="15"/>
      <c r="BA23" s="15"/>
    </row>
    <row r="24" spans="1:57">
      <c r="A24" s="1" t="s">
        <v>21</v>
      </c>
      <c r="B24" s="12">
        <v>6</v>
      </c>
      <c r="C24" s="12">
        <v>4.75</v>
      </c>
      <c r="D24" s="12">
        <v>5.5</v>
      </c>
      <c r="E24" s="12">
        <v>6.5</v>
      </c>
      <c r="F24" s="12">
        <v>31.25</v>
      </c>
      <c r="G24" s="12">
        <v>6.25</v>
      </c>
      <c r="H24" s="12">
        <v>11</v>
      </c>
      <c r="I24" s="12">
        <v>16</v>
      </c>
      <c r="J24" s="12">
        <v>14.75</v>
      </c>
      <c r="K24" s="12">
        <v>6</v>
      </c>
      <c r="L24" s="12">
        <v>7.5</v>
      </c>
      <c r="M24" s="12">
        <v>60.25</v>
      </c>
      <c r="N24" s="12">
        <v>2.25</v>
      </c>
      <c r="O24" s="12">
        <v>1.75</v>
      </c>
      <c r="P24" s="12">
        <v>1.5</v>
      </c>
      <c r="Q24" s="12">
        <v>1</v>
      </c>
      <c r="R24" s="12">
        <v>1.25</v>
      </c>
      <c r="S24" s="12">
        <v>6.25</v>
      </c>
      <c r="T24" s="12">
        <v>40.5</v>
      </c>
      <c r="U24" s="12">
        <v>18.75</v>
      </c>
      <c r="V24" s="12">
        <v>23</v>
      </c>
      <c r="W24" s="12">
        <v>4.75</v>
      </c>
      <c r="X24" s="12">
        <v>5.25</v>
      </c>
      <c r="Y24" s="12">
        <v>39.75</v>
      </c>
      <c r="Z24" s="12">
        <v>1.5</v>
      </c>
      <c r="AA24" s="12">
        <v>95.75</v>
      </c>
      <c r="AB24" s="12">
        <v>68</v>
      </c>
      <c r="AC24" s="12">
        <v>155.5</v>
      </c>
      <c r="AD24" s="12">
        <v>101.5</v>
      </c>
      <c r="AE24" s="12">
        <v>24.25</v>
      </c>
      <c r="AF24" s="12">
        <v>13.75</v>
      </c>
      <c r="AG24" s="12">
        <v>8.75</v>
      </c>
      <c r="AH24" s="12">
        <v>12.75</v>
      </c>
      <c r="AI24" s="12">
        <v>4.25</v>
      </c>
      <c r="AJ24" s="12">
        <v>1.25</v>
      </c>
      <c r="AK24" s="12">
        <v>0</v>
      </c>
      <c r="AL24" s="12">
        <v>1.75</v>
      </c>
      <c r="AM24" s="12">
        <v>4.5</v>
      </c>
      <c r="AN24" s="12">
        <v>15.5</v>
      </c>
      <c r="AO24" s="12">
        <v>3</v>
      </c>
      <c r="AP24" s="12">
        <v>1.5</v>
      </c>
      <c r="AQ24" s="12">
        <v>71.75</v>
      </c>
      <c r="AR24" s="12">
        <v>11.75</v>
      </c>
      <c r="AS24" s="12">
        <v>0</v>
      </c>
      <c r="AT24" s="13">
        <v>918.75</v>
      </c>
      <c r="AU24" s="14"/>
      <c r="AW24" s="17" t="s">
        <v>45</v>
      </c>
      <c r="AX24" s="15">
        <f>AX14+AZ12</f>
        <v>17385.75</v>
      </c>
      <c r="AY24" s="15">
        <f>AY14+AZ13</f>
        <v>3049.5</v>
      </c>
      <c r="AZ24" s="15">
        <f>AZ14</f>
        <v>3208</v>
      </c>
      <c r="BA24" s="15"/>
      <c r="BB24" s="15"/>
    </row>
    <row r="25" spans="1:57">
      <c r="A25" s="1" t="s">
        <v>22</v>
      </c>
      <c r="B25" s="12">
        <v>2.25</v>
      </c>
      <c r="C25" s="12">
        <v>2.25</v>
      </c>
      <c r="D25" s="12">
        <v>5.75</v>
      </c>
      <c r="E25" s="12">
        <v>5.25</v>
      </c>
      <c r="F25" s="12">
        <v>21.75</v>
      </c>
      <c r="G25" s="12">
        <v>6.25</v>
      </c>
      <c r="H25" s="12">
        <v>11.75</v>
      </c>
      <c r="I25" s="12">
        <v>11</v>
      </c>
      <c r="J25" s="12">
        <v>15</v>
      </c>
      <c r="K25" s="12">
        <v>2.5</v>
      </c>
      <c r="L25" s="12">
        <v>7.5</v>
      </c>
      <c r="M25" s="12">
        <v>59.75</v>
      </c>
      <c r="N25" s="12">
        <v>4.25</v>
      </c>
      <c r="O25" s="12">
        <v>1.75</v>
      </c>
      <c r="P25" s="12">
        <v>0</v>
      </c>
      <c r="Q25" s="12">
        <v>1.25</v>
      </c>
      <c r="R25" s="12">
        <v>2</v>
      </c>
      <c r="S25" s="12">
        <v>3.5</v>
      </c>
      <c r="T25" s="12">
        <v>15.5</v>
      </c>
      <c r="U25" s="12">
        <v>8.5</v>
      </c>
      <c r="V25" s="12">
        <v>16</v>
      </c>
      <c r="W25" s="12">
        <v>6.25</v>
      </c>
      <c r="X25" s="12">
        <v>4</v>
      </c>
      <c r="Y25" s="12">
        <v>33.75</v>
      </c>
      <c r="Z25" s="12">
        <v>2.5</v>
      </c>
      <c r="AA25" s="12">
        <v>96.75</v>
      </c>
      <c r="AB25" s="12">
        <v>55.75</v>
      </c>
      <c r="AC25" s="12">
        <v>115.75</v>
      </c>
      <c r="AD25" s="12">
        <v>81.75</v>
      </c>
      <c r="AE25" s="12">
        <v>20.5</v>
      </c>
      <c r="AF25" s="12">
        <v>8</v>
      </c>
      <c r="AG25" s="12">
        <v>10.75</v>
      </c>
      <c r="AH25" s="12">
        <v>15.25</v>
      </c>
      <c r="AI25" s="12">
        <v>8.75</v>
      </c>
      <c r="AJ25" s="12">
        <v>1.75</v>
      </c>
      <c r="AK25" s="12">
        <v>0</v>
      </c>
      <c r="AL25" s="12">
        <v>1</v>
      </c>
      <c r="AM25" s="12">
        <v>1</v>
      </c>
      <c r="AN25" s="12">
        <v>9.5</v>
      </c>
      <c r="AO25" s="12">
        <v>1.25</v>
      </c>
      <c r="AP25" s="12">
        <v>2.25</v>
      </c>
      <c r="AQ25" s="12">
        <v>56.5</v>
      </c>
      <c r="AR25" s="12">
        <v>6.75</v>
      </c>
      <c r="AS25" s="12">
        <v>0.25</v>
      </c>
      <c r="AT25" s="13">
        <v>743.75</v>
      </c>
      <c r="AU25" s="14"/>
      <c r="AW25" s="17" t="s">
        <v>46</v>
      </c>
      <c r="AX25" s="15">
        <f>AX15+BA12</f>
        <v>8470.75</v>
      </c>
      <c r="AY25" s="15">
        <f>AY15+BA13</f>
        <v>2851</v>
      </c>
      <c r="AZ25" s="15">
        <f>AZ15+BA14</f>
        <v>2556.25</v>
      </c>
      <c r="BA25" s="15">
        <f>BA15</f>
        <v>2349</v>
      </c>
      <c r="BB25" s="15"/>
      <c r="BC25" s="15"/>
      <c r="BD25" s="14"/>
    </row>
    <row r="26" spans="1:57">
      <c r="A26" s="1" t="s">
        <v>23</v>
      </c>
      <c r="B26" s="12">
        <v>9.75</v>
      </c>
      <c r="C26" s="12">
        <v>15.5</v>
      </c>
      <c r="D26" s="12">
        <v>19.75</v>
      </c>
      <c r="E26" s="12">
        <v>14.25</v>
      </c>
      <c r="F26" s="12">
        <v>41</v>
      </c>
      <c r="G26" s="12">
        <v>15</v>
      </c>
      <c r="H26" s="12">
        <v>35.75</v>
      </c>
      <c r="I26" s="12">
        <v>58.25</v>
      </c>
      <c r="J26" s="12">
        <v>47.25</v>
      </c>
      <c r="K26" s="12">
        <v>16.75</v>
      </c>
      <c r="L26" s="12">
        <v>24.75</v>
      </c>
      <c r="M26" s="12">
        <v>65.75</v>
      </c>
      <c r="N26" s="12">
        <v>9.25</v>
      </c>
      <c r="O26" s="12">
        <v>7.5</v>
      </c>
      <c r="P26" s="12">
        <v>4</v>
      </c>
      <c r="Q26" s="12">
        <v>3.25</v>
      </c>
      <c r="R26" s="12">
        <v>4.5</v>
      </c>
      <c r="S26" s="12">
        <v>12.75</v>
      </c>
      <c r="T26" s="12">
        <v>27</v>
      </c>
      <c r="U26" s="12">
        <v>65.5</v>
      </c>
      <c r="V26" s="12">
        <v>63.25</v>
      </c>
      <c r="W26" s="12">
        <v>35.5</v>
      </c>
      <c r="X26" s="12">
        <v>34.25</v>
      </c>
      <c r="Y26" s="12">
        <v>9.75</v>
      </c>
      <c r="Z26" s="12">
        <v>15.25</v>
      </c>
      <c r="AA26" s="12">
        <v>209.75</v>
      </c>
      <c r="AB26" s="12">
        <v>143.25</v>
      </c>
      <c r="AC26" s="12">
        <v>335.75</v>
      </c>
      <c r="AD26" s="12">
        <v>294.75</v>
      </c>
      <c r="AE26" s="12">
        <v>113</v>
      </c>
      <c r="AF26" s="12">
        <v>75.25</v>
      </c>
      <c r="AG26" s="12">
        <v>22.75</v>
      </c>
      <c r="AH26" s="12">
        <v>20.5</v>
      </c>
      <c r="AI26" s="12">
        <v>17.75</v>
      </c>
      <c r="AJ26" s="12">
        <v>3</v>
      </c>
      <c r="AK26" s="12">
        <v>2.75</v>
      </c>
      <c r="AL26" s="12">
        <v>6</v>
      </c>
      <c r="AM26" s="12">
        <v>6.5</v>
      </c>
      <c r="AN26" s="12">
        <v>17.5</v>
      </c>
      <c r="AO26" s="12">
        <v>2.5</v>
      </c>
      <c r="AP26" s="12">
        <v>1.75</v>
      </c>
      <c r="AQ26" s="12">
        <v>123.5</v>
      </c>
      <c r="AR26" s="12">
        <v>22.5</v>
      </c>
      <c r="AS26" s="12">
        <v>2</v>
      </c>
      <c r="AT26" s="13">
        <v>2076.25</v>
      </c>
      <c r="AU26" s="14"/>
      <c r="AW26" s="9" t="s">
        <v>47</v>
      </c>
      <c r="AX26" s="15">
        <f>AX16+BB12</f>
        <v>8110.25</v>
      </c>
      <c r="AY26" s="9">
        <f>AY16+BB13</f>
        <v>1397.25</v>
      </c>
      <c r="AZ26" s="9">
        <f>AZ16+BB14</f>
        <v>1969.5</v>
      </c>
      <c r="BA26" s="9">
        <f>BA16+BB15</f>
        <v>1145.75</v>
      </c>
      <c r="BB26" s="9">
        <f>BB16</f>
        <v>1829</v>
      </c>
    </row>
    <row r="27" spans="1:57">
      <c r="A27" s="1" t="s">
        <v>24</v>
      </c>
      <c r="B27" s="12">
        <v>14.5</v>
      </c>
      <c r="C27" s="12">
        <v>20.25</v>
      </c>
      <c r="D27" s="12">
        <v>5.25</v>
      </c>
      <c r="E27" s="12">
        <v>5.75</v>
      </c>
      <c r="F27" s="12">
        <v>39</v>
      </c>
      <c r="G27" s="12">
        <v>23</v>
      </c>
      <c r="H27" s="12">
        <v>32</v>
      </c>
      <c r="I27" s="12">
        <v>21.5</v>
      </c>
      <c r="J27" s="12">
        <v>38.5</v>
      </c>
      <c r="K27" s="12">
        <v>18</v>
      </c>
      <c r="L27" s="12">
        <v>51.5</v>
      </c>
      <c r="M27" s="12">
        <v>89.25</v>
      </c>
      <c r="N27" s="12">
        <v>15</v>
      </c>
      <c r="O27" s="12">
        <v>17.5</v>
      </c>
      <c r="P27" s="12">
        <v>12</v>
      </c>
      <c r="Q27" s="12">
        <v>2</v>
      </c>
      <c r="R27" s="12">
        <v>5</v>
      </c>
      <c r="S27" s="12">
        <v>7.25</v>
      </c>
      <c r="T27" s="12">
        <v>4.5</v>
      </c>
      <c r="U27" s="12">
        <v>1.75</v>
      </c>
      <c r="V27" s="12">
        <v>7.5</v>
      </c>
      <c r="W27" s="12">
        <v>1.5</v>
      </c>
      <c r="X27" s="12">
        <v>1.75</v>
      </c>
      <c r="Y27" s="12">
        <v>12.25</v>
      </c>
      <c r="Z27" s="12">
        <v>7.5</v>
      </c>
      <c r="AA27" s="12">
        <v>287.25</v>
      </c>
      <c r="AB27" s="12">
        <v>195.25</v>
      </c>
      <c r="AC27" s="12">
        <v>481</v>
      </c>
      <c r="AD27" s="12">
        <v>293</v>
      </c>
      <c r="AE27" s="12">
        <v>146.25</v>
      </c>
      <c r="AF27" s="12">
        <v>98.25</v>
      </c>
      <c r="AG27" s="12">
        <v>17.5</v>
      </c>
      <c r="AH27" s="12">
        <v>36.75</v>
      </c>
      <c r="AI27" s="12">
        <v>15.25</v>
      </c>
      <c r="AJ27" s="12">
        <v>4.25</v>
      </c>
      <c r="AK27" s="12">
        <v>3.25</v>
      </c>
      <c r="AL27" s="12">
        <v>9</v>
      </c>
      <c r="AM27" s="12">
        <v>1.25</v>
      </c>
      <c r="AN27" s="12">
        <v>16.5</v>
      </c>
      <c r="AO27" s="12">
        <v>4.75</v>
      </c>
      <c r="AP27" s="12">
        <v>7</v>
      </c>
      <c r="AQ27" s="12">
        <v>47.25</v>
      </c>
      <c r="AR27" s="12">
        <v>6.75</v>
      </c>
      <c r="AS27" s="12">
        <v>5.25</v>
      </c>
      <c r="AT27" s="13">
        <v>2129.75</v>
      </c>
      <c r="AU27" s="14"/>
      <c r="AW27" s="9" t="s">
        <v>48</v>
      </c>
      <c r="AX27" s="15">
        <f>AX17+BC12</f>
        <v>10740.75</v>
      </c>
      <c r="AY27" s="9">
        <f>AY17+BC13</f>
        <v>3875</v>
      </c>
      <c r="AZ27" s="9">
        <f>AZ17+BC14</f>
        <v>2783</v>
      </c>
      <c r="BA27" s="9">
        <f>BA17+BC15</f>
        <v>3568.5</v>
      </c>
      <c r="BB27" s="9">
        <f>BB17+BC16</f>
        <v>2226.25</v>
      </c>
      <c r="BC27" s="9">
        <f>BC17</f>
        <v>8325.5</v>
      </c>
    </row>
    <row r="28" spans="1:57">
      <c r="A28" s="1" t="s">
        <v>25</v>
      </c>
      <c r="B28" s="12">
        <v>80.25</v>
      </c>
      <c r="C28" s="12">
        <v>162</v>
      </c>
      <c r="D28" s="12">
        <v>108.75</v>
      </c>
      <c r="E28" s="12">
        <v>185.25</v>
      </c>
      <c r="F28" s="12">
        <v>381.75</v>
      </c>
      <c r="G28" s="12">
        <v>174.5</v>
      </c>
      <c r="H28" s="12">
        <v>262</v>
      </c>
      <c r="I28" s="12">
        <v>235.25</v>
      </c>
      <c r="J28" s="12">
        <v>241</v>
      </c>
      <c r="K28" s="12">
        <v>211.5</v>
      </c>
      <c r="L28" s="12">
        <v>211.5</v>
      </c>
      <c r="M28" s="12">
        <v>337</v>
      </c>
      <c r="N28" s="12">
        <v>119.25</v>
      </c>
      <c r="O28" s="12">
        <v>121.75</v>
      </c>
      <c r="P28" s="12">
        <v>70</v>
      </c>
      <c r="Q28" s="12">
        <v>38.75</v>
      </c>
      <c r="R28" s="12">
        <v>77.25</v>
      </c>
      <c r="S28" s="12">
        <v>154.5</v>
      </c>
      <c r="T28" s="12">
        <v>124.75</v>
      </c>
      <c r="U28" s="12">
        <v>167</v>
      </c>
      <c r="V28" s="12">
        <v>221</v>
      </c>
      <c r="W28" s="12">
        <v>130.75</v>
      </c>
      <c r="X28" s="12">
        <v>113.25</v>
      </c>
      <c r="Y28" s="12">
        <v>260.25</v>
      </c>
      <c r="Z28" s="12">
        <v>363.75</v>
      </c>
      <c r="AA28" s="12">
        <v>52.5</v>
      </c>
      <c r="AB28" s="12">
        <v>17.5</v>
      </c>
      <c r="AC28" s="12">
        <v>144.75</v>
      </c>
      <c r="AD28" s="12">
        <v>107.5</v>
      </c>
      <c r="AE28" s="12">
        <v>257.75</v>
      </c>
      <c r="AF28" s="12">
        <v>315.5</v>
      </c>
      <c r="AG28" s="12">
        <v>175.25</v>
      </c>
      <c r="AH28" s="12">
        <v>293.25</v>
      </c>
      <c r="AI28" s="12">
        <v>183.75</v>
      </c>
      <c r="AJ28" s="12">
        <v>63.5</v>
      </c>
      <c r="AK28" s="12">
        <v>82</v>
      </c>
      <c r="AL28" s="12">
        <v>278.25</v>
      </c>
      <c r="AM28" s="12">
        <v>44.75</v>
      </c>
      <c r="AN28" s="12">
        <v>118.5</v>
      </c>
      <c r="AO28" s="12">
        <v>49.75</v>
      </c>
      <c r="AP28" s="12">
        <v>54.25</v>
      </c>
      <c r="AQ28" s="12">
        <v>331</v>
      </c>
      <c r="AR28" s="12">
        <v>154</v>
      </c>
      <c r="AS28" s="12">
        <v>83.75</v>
      </c>
      <c r="AT28" s="13">
        <v>7360.5</v>
      </c>
      <c r="AU28" s="14"/>
      <c r="AW28" s="9" t="s">
        <v>58</v>
      </c>
      <c r="AX28" s="15">
        <f>AX18+BD12</f>
        <v>6975.5</v>
      </c>
      <c r="AY28" s="9">
        <f>AY18+BD13</f>
        <v>735.25</v>
      </c>
      <c r="AZ28" s="9">
        <f>AZ18+BD14</f>
        <v>3235.5</v>
      </c>
      <c r="BA28" s="9">
        <f>BA18+BD15</f>
        <v>1095.75</v>
      </c>
      <c r="BB28" s="9">
        <f>BB18+BD16</f>
        <v>1333.25</v>
      </c>
      <c r="BC28" s="9">
        <f>SUM(BC18,BD17)</f>
        <v>857</v>
      </c>
      <c r="BD28" s="9">
        <f>BD18</f>
        <v>747</v>
      </c>
      <c r="BE28" s="9">
        <f>SUM(AX22:BD28)</f>
        <v>112631.25</v>
      </c>
    </row>
    <row r="29" spans="1:57">
      <c r="A29" s="1" t="s">
        <v>26</v>
      </c>
      <c r="B29" s="12">
        <v>57.5</v>
      </c>
      <c r="C29" s="12">
        <v>110.25</v>
      </c>
      <c r="D29" s="12">
        <v>75.5</v>
      </c>
      <c r="E29" s="12">
        <v>97</v>
      </c>
      <c r="F29" s="12">
        <v>232</v>
      </c>
      <c r="G29" s="12">
        <v>103.75</v>
      </c>
      <c r="H29" s="12">
        <v>152.75</v>
      </c>
      <c r="I29" s="12">
        <v>151.5</v>
      </c>
      <c r="J29" s="12">
        <v>174.75</v>
      </c>
      <c r="K29" s="12">
        <v>160.75</v>
      </c>
      <c r="L29" s="12">
        <v>149.25</v>
      </c>
      <c r="M29" s="12">
        <v>187</v>
      </c>
      <c r="N29" s="12">
        <v>78.25</v>
      </c>
      <c r="O29" s="12">
        <v>88.75</v>
      </c>
      <c r="P29" s="12">
        <v>43.5</v>
      </c>
      <c r="Q29" s="12">
        <v>31.5</v>
      </c>
      <c r="R29" s="12">
        <v>52.25</v>
      </c>
      <c r="S29" s="12">
        <v>84.5</v>
      </c>
      <c r="T29" s="12">
        <v>71</v>
      </c>
      <c r="U29" s="12">
        <v>95.5</v>
      </c>
      <c r="V29" s="12">
        <v>119</v>
      </c>
      <c r="W29" s="12">
        <v>65</v>
      </c>
      <c r="X29" s="12">
        <v>57.25</v>
      </c>
      <c r="Y29" s="12">
        <v>130</v>
      </c>
      <c r="Z29" s="12">
        <v>230</v>
      </c>
      <c r="AA29" s="12">
        <v>16.75</v>
      </c>
      <c r="AB29" s="12">
        <v>30.75</v>
      </c>
      <c r="AC29" s="12">
        <v>35.25</v>
      </c>
      <c r="AD29" s="12">
        <v>46.25</v>
      </c>
      <c r="AE29" s="12">
        <v>234.5</v>
      </c>
      <c r="AF29" s="12">
        <v>265.5</v>
      </c>
      <c r="AG29" s="12">
        <v>199</v>
      </c>
      <c r="AH29" s="12">
        <v>535.75</v>
      </c>
      <c r="AI29" s="12">
        <v>169.5</v>
      </c>
      <c r="AJ29" s="12">
        <v>63.5</v>
      </c>
      <c r="AK29" s="12">
        <v>45.25</v>
      </c>
      <c r="AL29" s="12">
        <v>109.5</v>
      </c>
      <c r="AM29" s="12">
        <v>33</v>
      </c>
      <c r="AN29" s="12">
        <v>74.25</v>
      </c>
      <c r="AO29" s="12">
        <v>48.75</v>
      </c>
      <c r="AP29" s="12">
        <v>47.5</v>
      </c>
      <c r="AQ29" s="12">
        <v>283.75</v>
      </c>
      <c r="AR29" s="12">
        <v>85</v>
      </c>
      <c r="AS29" s="12">
        <v>38.75</v>
      </c>
      <c r="AT29" s="13">
        <v>5161</v>
      </c>
      <c r="AU29" s="14"/>
      <c r="AX29" s="15"/>
    </row>
    <row r="30" spans="1:57">
      <c r="A30" s="1" t="s">
        <v>27</v>
      </c>
      <c r="B30" s="12">
        <v>128</v>
      </c>
      <c r="C30" s="12">
        <v>278.25</v>
      </c>
      <c r="D30" s="12">
        <v>147.75</v>
      </c>
      <c r="E30" s="12">
        <v>182</v>
      </c>
      <c r="F30" s="12">
        <v>504.25</v>
      </c>
      <c r="G30" s="12">
        <v>200.25</v>
      </c>
      <c r="H30" s="12">
        <v>346</v>
      </c>
      <c r="I30" s="12">
        <v>278</v>
      </c>
      <c r="J30" s="12">
        <v>331.5</v>
      </c>
      <c r="K30" s="12">
        <v>307.75</v>
      </c>
      <c r="L30" s="12">
        <v>338</v>
      </c>
      <c r="M30" s="12">
        <v>498.75</v>
      </c>
      <c r="N30" s="12">
        <v>193.25</v>
      </c>
      <c r="O30" s="12">
        <v>201.75</v>
      </c>
      <c r="P30" s="12">
        <v>110</v>
      </c>
      <c r="Q30" s="12">
        <v>73.75</v>
      </c>
      <c r="R30" s="12">
        <v>117.75</v>
      </c>
      <c r="S30" s="12">
        <v>207</v>
      </c>
      <c r="T30" s="12">
        <v>137.25</v>
      </c>
      <c r="U30" s="12">
        <v>162.25</v>
      </c>
      <c r="V30" s="12">
        <v>237.25</v>
      </c>
      <c r="W30" s="12">
        <v>145</v>
      </c>
      <c r="X30" s="12">
        <v>101</v>
      </c>
      <c r="Y30" s="12">
        <v>274.5</v>
      </c>
      <c r="Z30" s="12">
        <v>463.75</v>
      </c>
      <c r="AA30" s="12">
        <v>159</v>
      </c>
      <c r="AB30" s="12">
        <v>29.25</v>
      </c>
      <c r="AC30" s="12">
        <v>103</v>
      </c>
      <c r="AD30" s="12">
        <v>116.5</v>
      </c>
      <c r="AE30" s="12">
        <v>841.5</v>
      </c>
      <c r="AF30" s="12">
        <v>938.5</v>
      </c>
      <c r="AG30" s="12">
        <v>526.75</v>
      </c>
      <c r="AH30" s="12">
        <v>1029.5</v>
      </c>
      <c r="AI30" s="12">
        <v>604.75</v>
      </c>
      <c r="AJ30" s="12">
        <v>213.25</v>
      </c>
      <c r="AK30" s="12">
        <v>103.5</v>
      </c>
      <c r="AL30" s="12">
        <v>283.5</v>
      </c>
      <c r="AM30" s="12">
        <v>67.5</v>
      </c>
      <c r="AN30" s="12">
        <v>174.5</v>
      </c>
      <c r="AO30" s="12">
        <v>149.25</v>
      </c>
      <c r="AP30" s="12">
        <v>150</v>
      </c>
      <c r="AQ30" s="12">
        <v>989</v>
      </c>
      <c r="AR30" s="12">
        <v>327.5</v>
      </c>
      <c r="AS30" s="12">
        <v>107</v>
      </c>
      <c r="AT30" s="13">
        <v>12878.75</v>
      </c>
      <c r="AU30" s="14"/>
      <c r="AX30" s="15"/>
    </row>
    <row r="31" spans="1:57">
      <c r="A31" s="1" t="s">
        <v>28</v>
      </c>
      <c r="B31" s="12">
        <v>67.25</v>
      </c>
      <c r="C31" s="12">
        <v>103.25</v>
      </c>
      <c r="D31" s="12">
        <v>98.75</v>
      </c>
      <c r="E31" s="12">
        <v>173</v>
      </c>
      <c r="F31" s="12">
        <v>333.25</v>
      </c>
      <c r="G31" s="12">
        <v>213.25</v>
      </c>
      <c r="H31" s="12">
        <v>307.75</v>
      </c>
      <c r="I31" s="12">
        <v>229.5</v>
      </c>
      <c r="J31" s="12">
        <v>171.75</v>
      </c>
      <c r="K31" s="12">
        <v>187.5</v>
      </c>
      <c r="L31" s="12">
        <v>213.75</v>
      </c>
      <c r="M31" s="12">
        <v>203.5</v>
      </c>
      <c r="N31" s="12">
        <v>77.25</v>
      </c>
      <c r="O31" s="12">
        <v>73.25</v>
      </c>
      <c r="P31" s="12">
        <v>45.5</v>
      </c>
      <c r="Q31" s="12">
        <v>27.5</v>
      </c>
      <c r="R31" s="12">
        <v>50</v>
      </c>
      <c r="S31" s="12">
        <v>99</v>
      </c>
      <c r="T31" s="12">
        <v>87.25</v>
      </c>
      <c r="U31" s="12">
        <v>96</v>
      </c>
      <c r="V31" s="12">
        <v>139</v>
      </c>
      <c r="W31" s="12">
        <v>94.5</v>
      </c>
      <c r="X31" s="12">
        <v>66.25</v>
      </c>
      <c r="Y31" s="12">
        <v>241.5</v>
      </c>
      <c r="Z31" s="12">
        <v>272.5</v>
      </c>
      <c r="AA31" s="12">
        <v>86.25</v>
      </c>
      <c r="AB31" s="12">
        <v>47</v>
      </c>
      <c r="AC31" s="12">
        <v>104</v>
      </c>
      <c r="AD31" s="12">
        <v>53</v>
      </c>
      <c r="AE31" s="12">
        <v>320.75</v>
      </c>
      <c r="AF31" s="12">
        <v>422.75</v>
      </c>
      <c r="AG31" s="12">
        <v>222.5</v>
      </c>
      <c r="AH31" s="12">
        <v>394.75</v>
      </c>
      <c r="AI31" s="12">
        <v>215.5</v>
      </c>
      <c r="AJ31" s="12">
        <v>94.75</v>
      </c>
      <c r="AK31" s="12">
        <v>44.5</v>
      </c>
      <c r="AL31" s="12">
        <v>166.25</v>
      </c>
      <c r="AM31" s="12">
        <v>41.25</v>
      </c>
      <c r="AN31" s="12">
        <v>82.25</v>
      </c>
      <c r="AO31" s="12">
        <v>67.25</v>
      </c>
      <c r="AP31" s="12">
        <v>101.5</v>
      </c>
      <c r="AQ31" s="12">
        <v>493.5</v>
      </c>
      <c r="AR31" s="12">
        <v>204</v>
      </c>
      <c r="AS31" s="12">
        <v>54</v>
      </c>
      <c r="AT31" s="13">
        <v>6887.75</v>
      </c>
      <c r="AU31" s="14"/>
      <c r="AX31" s="15"/>
    </row>
    <row r="32" spans="1:57">
      <c r="A32" s="1">
        <v>16</v>
      </c>
      <c r="B32" s="12">
        <v>44.25</v>
      </c>
      <c r="C32" s="12">
        <v>56.75</v>
      </c>
      <c r="D32" s="12">
        <v>35.25</v>
      </c>
      <c r="E32" s="12">
        <v>74.25</v>
      </c>
      <c r="F32" s="12">
        <v>143.5</v>
      </c>
      <c r="G32" s="12">
        <v>111.5</v>
      </c>
      <c r="H32" s="12">
        <v>178</v>
      </c>
      <c r="I32" s="12">
        <v>126.25</v>
      </c>
      <c r="J32" s="12">
        <v>96.5</v>
      </c>
      <c r="K32" s="12">
        <v>98.25</v>
      </c>
      <c r="L32" s="12">
        <v>97.25</v>
      </c>
      <c r="M32" s="12">
        <v>90.5</v>
      </c>
      <c r="N32" s="12">
        <v>26</v>
      </c>
      <c r="O32" s="12">
        <v>32.5</v>
      </c>
      <c r="P32" s="12">
        <v>16.25</v>
      </c>
      <c r="Q32" s="12">
        <v>14</v>
      </c>
      <c r="R32" s="12">
        <v>14</v>
      </c>
      <c r="S32" s="12">
        <v>29</v>
      </c>
      <c r="T32" s="12">
        <v>33.5</v>
      </c>
      <c r="U32" s="12">
        <v>35.5</v>
      </c>
      <c r="V32" s="12">
        <v>36.75</v>
      </c>
      <c r="W32" s="12">
        <v>23.25</v>
      </c>
      <c r="X32" s="12">
        <v>21.25</v>
      </c>
      <c r="Y32" s="12">
        <v>96</v>
      </c>
      <c r="Z32" s="12">
        <v>142</v>
      </c>
      <c r="AA32" s="12">
        <v>253.75</v>
      </c>
      <c r="AB32" s="12">
        <v>173</v>
      </c>
      <c r="AC32" s="12">
        <v>891.25</v>
      </c>
      <c r="AD32" s="12">
        <v>364</v>
      </c>
      <c r="AE32" s="12">
        <v>36</v>
      </c>
      <c r="AF32" s="12">
        <v>139.75</v>
      </c>
      <c r="AG32" s="12">
        <v>159.75</v>
      </c>
      <c r="AH32" s="12">
        <v>279</v>
      </c>
      <c r="AI32" s="12">
        <v>146.25</v>
      </c>
      <c r="AJ32" s="12">
        <v>52.75</v>
      </c>
      <c r="AK32" s="12">
        <v>17</v>
      </c>
      <c r="AL32" s="12">
        <v>38.25</v>
      </c>
      <c r="AM32" s="12">
        <v>9.5</v>
      </c>
      <c r="AN32" s="12">
        <v>36</v>
      </c>
      <c r="AO32" s="12">
        <v>33.25</v>
      </c>
      <c r="AP32" s="12">
        <v>51.25</v>
      </c>
      <c r="AQ32" s="12">
        <v>223</v>
      </c>
      <c r="AR32" s="12">
        <v>99.5</v>
      </c>
      <c r="AS32" s="12">
        <v>13.25</v>
      </c>
      <c r="AT32" s="13">
        <v>4688.75</v>
      </c>
      <c r="AU32" s="14"/>
      <c r="AX32" s="15"/>
    </row>
    <row r="33" spans="1:50">
      <c r="A33" s="1">
        <v>24</v>
      </c>
      <c r="B33" s="12">
        <v>51</v>
      </c>
      <c r="C33" s="12">
        <v>46.25</v>
      </c>
      <c r="D33" s="12">
        <v>23.5</v>
      </c>
      <c r="E33" s="12">
        <v>43</v>
      </c>
      <c r="F33" s="12">
        <v>106.5</v>
      </c>
      <c r="G33" s="12">
        <v>70.5</v>
      </c>
      <c r="H33" s="12">
        <v>111</v>
      </c>
      <c r="I33" s="12">
        <v>85</v>
      </c>
      <c r="J33" s="12">
        <v>60</v>
      </c>
      <c r="K33" s="12">
        <v>65.5</v>
      </c>
      <c r="L33" s="12">
        <v>84.25</v>
      </c>
      <c r="M33" s="12">
        <v>87</v>
      </c>
      <c r="N33" s="12">
        <v>30</v>
      </c>
      <c r="O33" s="12">
        <v>20.5</v>
      </c>
      <c r="P33" s="12">
        <v>21.5</v>
      </c>
      <c r="Q33" s="12">
        <v>11</v>
      </c>
      <c r="R33" s="12">
        <v>8.75</v>
      </c>
      <c r="S33" s="12">
        <v>17.25</v>
      </c>
      <c r="T33" s="12">
        <v>26.5</v>
      </c>
      <c r="U33" s="12">
        <v>18.25</v>
      </c>
      <c r="V33" s="12">
        <v>28.75</v>
      </c>
      <c r="W33" s="12">
        <v>11.75</v>
      </c>
      <c r="X33" s="12">
        <v>9</v>
      </c>
      <c r="Y33" s="12">
        <v>60</v>
      </c>
      <c r="Z33" s="12">
        <v>104.75</v>
      </c>
      <c r="AA33" s="12">
        <v>280.5</v>
      </c>
      <c r="AB33" s="12">
        <v>202.5</v>
      </c>
      <c r="AC33" s="12">
        <v>1061.5</v>
      </c>
      <c r="AD33" s="12">
        <v>452.5</v>
      </c>
      <c r="AE33" s="12">
        <v>130.25</v>
      </c>
      <c r="AF33" s="12">
        <v>31.5</v>
      </c>
      <c r="AG33" s="12">
        <v>124.25</v>
      </c>
      <c r="AH33" s="12">
        <v>250.25</v>
      </c>
      <c r="AI33" s="12">
        <v>108.5</v>
      </c>
      <c r="AJ33" s="12">
        <v>59</v>
      </c>
      <c r="AK33" s="12">
        <v>13.25</v>
      </c>
      <c r="AL33" s="12">
        <v>28.75</v>
      </c>
      <c r="AM33" s="12">
        <v>9.75</v>
      </c>
      <c r="AN33" s="12">
        <v>28.75</v>
      </c>
      <c r="AO33" s="12">
        <v>37.5</v>
      </c>
      <c r="AP33" s="12">
        <v>80</v>
      </c>
      <c r="AQ33" s="12">
        <v>199.25</v>
      </c>
      <c r="AR33" s="12">
        <v>83.25</v>
      </c>
      <c r="AS33" s="12">
        <v>8</v>
      </c>
      <c r="AT33" s="13">
        <v>4390.75</v>
      </c>
      <c r="AU33" s="14"/>
      <c r="AX33" s="15"/>
    </row>
    <row r="34" spans="1:50">
      <c r="A34" s="1" t="s">
        <v>29</v>
      </c>
      <c r="B34" s="12">
        <v>15</v>
      </c>
      <c r="C34" s="12">
        <v>19.25</v>
      </c>
      <c r="D34" s="12">
        <v>11</v>
      </c>
      <c r="E34" s="12">
        <v>13.75</v>
      </c>
      <c r="F34" s="12">
        <v>39.25</v>
      </c>
      <c r="G34" s="12">
        <v>16.5</v>
      </c>
      <c r="H34" s="12">
        <v>26.25</v>
      </c>
      <c r="I34" s="12">
        <v>30.75</v>
      </c>
      <c r="J34" s="12">
        <v>24.75</v>
      </c>
      <c r="K34" s="12">
        <v>21.25</v>
      </c>
      <c r="L34" s="12">
        <v>20.5</v>
      </c>
      <c r="M34" s="12">
        <v>49.25</v>
      </c>
      <c r="N34" s="12">
        <v>12</v>
      </c>
      <c r="O34" s="12">
        <v>10</v>
      </c>
      <c r="P34" s="12">
        <v>9</v>
      </c>
      <c r="Q34" s="12">
        <v>3.5</v>
      </c>
      <c r="R34" s="12">
        <v>7.75</v>
      </c>
      <c r="S34" s="12">
        <v>11</v>
      </c>
      <c r="T34" s="12">
        <v>15.75</v>
      </c>
      <c r="U34" s="12">
        <v>15</v>
      </c>
      <c r="V34" s="12">
        <v>18</v>
      </c>
      <c r="W34" s="12">
        <v>10.75</v>
      </c>
      <c r="X34" s="12">
        <v>5.75</v>
      </c>
      <c r="Y34" s="12">
        <v>23</v>
      </c>
      <c r="Z34" s="12">
        <v>20.75</v>
      </c>
      <c r="AA34" s="12">
        <v>162.5</v>
      </c>
      <c r="AB34" s="12">
        <v>133.5</v>
      </c>
      <c r="AC34" s="12">
        <v>639</v>
      </c>
      <c r="AD34" s="12">
        <v>210.25</v>
      </c>
      <c r="AE34" s="12">
        <v>156.5</v>
      </c>
      <c r="AF34" s="12">
        <v>123.5</v>
      </c>
      <c r="AG34" s="12">
        <v>21.5</v>
      </c>
      <c r="AH34" s="12">
        <v>50.25</v>
      </c>
      <c r="AI34" s="12">
        <v>33</v>
      </c>
      <c r="AJ34" s="12">
        <v>22.25</v>
      </c>
      <c r="AK34" s="12">
        <v>6.5</v>
      </c>
      <c r="AL34" s="12">
        <v>17.25</v>
      </c>
      <c r="AM34" s="12">
        <v>6.5</v>
      </c>
      <c r="AN34" s="12">
        <v>17.75</v>
      </c>
      <c r="AO34" s="12">
        <v>15.75</v>
      </c>
      <c r="AP34" s="12">
        <v>38.25</v>
      </c>
      <c r="AQ34" s="12">
        <v>87.25</v>
      </c>
      <c r="AR34" s="12">
        <v>46.5</v>
      </c>
      <c r="AS34" s="12">
        <v>4</v>
      </c>
      <c r="AT34" s="13">
        <v>2241.75</v>
      </c>
      <c r="AU34" s="14"/>
      <c r="AX34" s="15"/>
    </row>
    <row r="35" spans="1:50">
      <c r="A35" s="1" t="s">
        <v>30</v>
      </c>
      <c r="B35" s="12">
        <v>22.5</v>
      </c>
      <c r="C35" s="12">
        <v>45.75</v>
      </c>
      <c r="D35" s="12">
        <v>15.5</v>
      </c>
      <c r="E35" s="12">
        <v>22</v>
      </c>
      <c r="F35" s="12">
        <v>34.25</v>
      </c>
      <c r="G35" s="12">
        <v>20</v>
      </c>
      <c r="H35" s="12">
        <v>31.75</v>
      </c>
      <c r="I35" s="12">
        <v>22.75</v>
      </c>
      <c r="J35" s="12">
        <v>28.5</v>
      </c>
      <c r="K35" s="12">
        <v>41.5</v>
      </c>
      <c r="L35" s="12">
        <v>39.75</v>
      </c>
      <c r="M35" s="12">
        <v>48.5</v>
      </c>
      <c r="N35" s="12">
        <v>21.75</v>
      </c>
      <c r="O35" s="12">
        <v>19</v>
      </c>
      <c r="P35" s="12">
        <v>14.75</v>
      </c>
      <c r="Q35" s="12">
        <v>11</v>
      </c>
      <c r="R35" s="12">
        <v>15</v>
      </c>
      <c r="S35" s="12">
        <v>28.75</v>
      </c>
      <c r="T35" s="12">
        <v>33</v>
      </c>
      <c r="U35" s="12">
        <v>28.75</v>
      </c>
      <c r="V35" s="12">
        <v>41.75</v>
      </c>
      <c r="W35" s="12">
        <v>12</v>
      </c>
      <c r="X35" s="12">
        <v>13.25</v>
      </c>
      <c r="Y35" s="12">
        <v>22.5</v>
      </c>
      <c r="Z35" s="12">
        <v>39</v>
      </c>
      <c r="AA35" s="12">
        <v>255.5</v>
      </c>
      <c r="AB35" s="12">
        <v>255.75</v>
      </c>
      <c r="AC35" s="12">
        <v>1382.75</v>
      </c>
      <c r="AD35" s="12">
        <v>356.25</v>
      </c>
      <c r="AE35" s="12">
        <v>250.75</v>
      </c>
      <c r="AF35" s="12">
        <v>222</v>
      </c>
      <c r="AG35" s="12">
        <v>48.25</v>
      </c>
      <c r="AH35" s="12">
        <v>29.75</v>
      </c>
      <c r="AI35" s="12">
        <v>54.75</v>
      </c>
      <c r="AJ35" s="12">
        <v>50.5</v>
      </c>
      <c r="AK35" s="12">
        <v>11.5</v>
      </c>
      <c r="AL35" s="12">
        <v>80.5</v>
      </c>
      <c r="AM35" s="12">
        <v>12.75</v>
      </c>
      <c r="AN35" s="12">
        <v>43.5</v>
      </c>
      <c r="AO35" s="12">
        <v>29.75</v>
      </c>
      <c r="AP35" s="12">
        <v>96.25</v>
      </c>
      <c r="AQ35" s="12">
        <v>107.5</v>
      </c>
      <c r="AR35" s="12">
        <v>80</v>
      </c>
      <c r="AS35" s="12">
        <v>20.75</v>
      </c>
      <c r="AT35" s="13">
        <v>4062</v>
      </c>
      <c r="AU35" s="14"/>
      <c r="AX35" s="15"/>
    </row>
    <row r="36" spans="1:50">
      <c r="A36" s="1" t="s">
        <v>31</v>
      </c>
      <c r="B36" s="12">
        <v>17</v>
      </c>
      <c r="C36" s="12">
        <v>25.25</v>
      </c>
      <c r="D36" s="12">
        <v>9.75</v>
      </c>
      <c r="E36" s="12">
        <v>9.5</v>
      </c>
      <c r="F36" s="12">
        <v>46.25</v>
      </c>
      <c r="G36" s="12">
        <v>12.75</v>
      </c>
      <c r="H36" s="12">
        <v>22</v>
      </c>
      <c r="I36" s="12">
        <v>21.25</v>
      </c>
      <c r="J36" s="12">
        <v>23.25</v>
      </c>
      <c r="K36" s="12">
        <v>25.25</v>
      </c>
      <c r="L36" s="12">
        <v>27.25</v>
      </c>
      <c r="M36" s="12">
        <v>78</v>
      </c>
      <c r="N36" s="12">
        <v>17.25</v>
      </c>
      <c r="O36" s="12">
        <v>18.75</v>
      </c>
      <c r="P36" s="12">
        <v>7.75</v>
      </c>
      <c r="Q36" s="12">
        <v>10.5</v>
      </c>
      <c r="R36" s="12">
        <v>12.5</v>
      </c>
      <c r="S36" s="12">
        <v>27.75</v>
      </c>
      <c r="T36" s="12">
        <v>20.25</v>
      </c>
      <c r="U36" s="12">
        <v>19.75</v>
      </c>
      <c r="V36" s="12">
        <v>22</v>
      </c>
      <c r="W36" s="12">
        <v>9</v>
      </c>
      <c r="X36" s="12">
        <v>10.5</v>
      </c>
      <c r="Y36" s="12">
        <v>14.75</v>
      </c>
      <c r="Z36" s="12">
        <v>19.75</v>
      </c>
      <c r="AA36" s="12">
        <v>164.25</v>
      </c>
      <c r="AB36" s="12">
        <v>157.25</v>
      </c>
      <c r="AC36" s="12">
        <v>711.75</v>
      </c>
      <c r="AD36" s="12">
        <v>230</v>
      </c>
      <c r="AE36" s="12">
        <v>145.25</v>
      </c>
      <c r="AF36" s="12">
        <v>123.25</v>
      </c>
      <c r="AG36" s="12">
        <v>35.25</v>
      </c>
      <c r="AH36" s="12">
        <v>74.5</v>
      </c>
      <c r="AI36" s="12">
        <v>13.75</v>
      </c>
      <c r="AJ36" s="12">
        <v>20.25</v>
      </c>
      <c r="AK36" s="12">
        <v>10.5</v>
      </c>
      <c r="AL36" s="12">
        <v>39.75</v>
      </c>
      <c r="AM36" s="12">
        <v>10</v>
      </c>
      <c r="AN36" s="12">
        <v>33.5</v>
      </c>
      <c r="AO36" s="12">
        <v>19.75</v>
      </c>
      <c r="AP36" s="12">
        <v>76.5</v>
      </c>
      <c r="AQ36" s="12">
        <v>140</v>
      </c>
      <c r="AR36" s="12">
        <v>91.75</v>
      </c>
      <c r="AS36" s="12">
        <v>19</v>
      </c>
      <c r="AT36" s="13">
        <v>2644.25</v>
      </c>
      <c r="AU36" s="14"/>
      <c r="AX36" s="15"/>
    </row>
    <row r="37" spans="1:50">
      <c r="A37" s="1" t="s">
        <v>32</v>
      </c>
      <c r="B37" s="12">
        <v>4.25</v>
      </c>
      <c r="C37" s="12">
        <v>14</v>
      </c>
      <c r="D37" s="12">
        <v>3.75</v>
      </c>
      <c r="E37" s="12">
        <v>3.25</v>
      </c>
      <c r="F37" s="12">
        <v>12</v>
      </c>
      <c r="G37" s="12">
        <v>3</v>
      </c>
      <c r="H37" s="12">
        <v>9.25</v>
      </c>
      <c r="I37" s="12">
        <v>5.5</v>
      </c>
      <c r="J37" s="12">
        <v>12</v>
      </c>
      <c r="K37" s="12">
        <v>4.25</v>
      </c>
      <c r="L37" s="12">
        <v>6.5</v>
      </c>
      <c r="M37" s="12">
        <v>8.75</v>
      </c>
      <c r="N37" s="12">
        <v>2.75</v>
      </c>
      <c r="O37" s="12">
        <v>4.5</v>
      </c>
      <c r="P37" s="12">
        <v>3.75</v>
      </c>
      <c r="Q37" s="12">
        <v>2.5</v>
      </c>
      <c r="R37" s="12">
        <v>2.25</v>
      </c>
      <c r="S37" s="12">
        <v>4</v>
      </c>
      <c r="T37" s="12">
        <v>7.5</v>
      </c>
      <c r="U37" s="12">
        <v>4.25</v>
      </c>
      <c r="V37" s="12">
        <v>4.75</v>
      </c>
      <c r="W37" s="12">
        <v>1.5</v>
      </c>
      <c r="X37" s="12">
        <v>3</v>
      </c>
      <c r="Y37" s="12">
        <v>2.75</v>
      </c>
      <c r="Z37" s="12">
        <v>6</v>
      </c>
      <c r="AA37" s="12">
        <v>58.25</v>
      </c>
      <c r="AB37" s="12">
        <v>57.75</v>
      </c>
      <c r="AC37" s="12">
        <v>251.25</v>
      </c>
      <c r="AD37" s="12">
        <v>98.75</v>
      </c>
      <c r="AE37" s="12">
        <v>52.5</v>
      </c>
      <c r="AF37" s="12">
        <v>55.5</v>
      </c>
      <c r="AG37" s="12">
        <v>20.75</v>
      </c>
      <c r="AH37" s="12">
        <v>55.75</v>
      </c>
      <c r="AI37" s="12">
        <v>22.25</v>
      </c>
      <c r="AJ37" s="12">
        <v>8.75</v>
      </c>
      <c r="AK37" s="12">
        <v>3.25</v>
      </c>
      <c r="AL37" s="12">
        <v>2</v>
      </c>
      <c r="AM37" s="12">
        <v>3.75</v>
      </c>
      <c r="AN37" s="12">
        <v>12.75</v>
      </c>
      <c r="AO37" s="12">
        <v>9.25</v>
      </c>
      <c r="AP37" s="12">
        <v>42</v>
      </c>
      <c r="AQ37" s="12">
        <v>74</v>
      </c>
      <c r="AR37" s="12">
        <v>29.75</v>
      </c>
      <c r="AS37" s="12">
        <v>0.75</v>
      </c>
      <c r="AT37" s="13">
        <v>995</v>
      </c>
      <c r="AU37" s="14"/>
      <c r="AX37" s="15"/>
    </row>
    <row r="38" spans="1:50">
      <c r="A38" s="1" t="s">
        <v>33</v>
      </c>
      <c r="B38" s="12">
        <v>2.25</v>
      </c>
      <c r="C38" s="12">
        <v>3.5</v>
      </c>
      <c r="D38" s="12">
        <v>2</v>
      </c>
      <c r="E38" s="12">
        <v>4.5</v>
      </c>
      <c r="F38" s="12">
        <v>11.75</v>
      </c>
      <c r="G38" s="12">
        <v>3.25</v>
      </c>
      <c r="H38" s="12">
        <v>7</v>
      </c>
      <c r="I38" s="12">
        <v>4.25</v>
      </c>
      <c r="J38" s="12">
        <v>6.75</v>
      </c>
      <c r="K38" s="12">
        <v>38.75</v>
      </c>
      <c r="L38" s="12">
        <v>25.25</v>
      </c>
      <c r="M38" s="12">
        <v>172.25</v>
      </c>
      <c r="N38" s="12">
        <v>21.75</v>
      </c>
      <c r="O38" s="12">
        <v>37.75</v>
      </c>
      <c r="P38" s="12">
        <v>12.25</v>
      </c>
      <c r="Q38" s="12">
        <v>7.5</v>
      </c>
      <c r="R38" s="12">
        <v>9</v>
      </c>
      <c r="S38" s="12">
        <v>9.75</v>
      </c>
      <c r="T38" s="12">
        <v>2</v>
      </c>
      <c r="U38" s="12">
        <v>2.5</v>
      </c>
      <c r="V38" s="12">
        <v>2</v>
      </c>
      <c r="W38" s="12">
        <v>0.5</v>
      </c>
      <c r="X38" s="12">
        <v>0.25</v>
      </c>
      <c r="Y38" s="12">
        <v>3.25</v>
      </c>
      <c r="Z38" s="12">
        <v>5</v>
      </c>
      <c r="AA38" s="12">
        <v>69.5</v>
      </c>
      <c r="AB38" s="12">
        <v>49.5</v>
      </c>
      <c r="AC38" s="12">
        <v>113</v>
      </c>
      <c r="AD38" s="12">
        <v>63.25</v>
      </c>
      <c r="AE38" s="12">
        <v>16.25</v>
      </c>
      <c r="AF38" s="12">
        <v>16.5</v>
      </c>
      <c r="AG38" s="12">
        <v>7</v>
      </c>
      <c r="AH38" s="12">
        <v>10.25</v>
      </c>
      <c r="AI38" s="12">
        <v>8</v>
      </c>
      <c r="AJ38" s="12">
        <v>2</v>
      </c>
      <c r="AK38" s="12">
        <v>3</v>
      </c>
      <c r="AL38" s="12">
        <v>39.75</v>
      </c>
      <c r="AM38" s="12">
        <v>0.5</v>
      </c>
      <c r="AN38" s="12">
        <v>5</v>
      </c>
      <c r="AO38" s="12">
        <v>0.25</v>
      </c>
      <c r="AP38" s="12">
        <v>0.5</v>
      </c>
      <c r="AQ38" s="12">
        <v>12.25</v>
      </c>
      <c r="AR38" s="12">
        <v>3.5</v>
      </c>
      <c r="AS38" s="12">
        <v>50</v>
      </c>
      <c r="AT38" s="13">
        <v>865</v>
      </c>
      <c r="AU38" s="14"/>
      <c r="AX38" s="15"/>
    </row>
    <row r="39" spans="1:50">
      <c r="A39" s="1" t="s">
        <v>34</v>
      </c>
      <c r="B39" s="12">
        <v>6.75</v>
      </c>
      <c r="C39" s="12">
        <v>7.5</v>
      </c>
      <c r="D39" s="12">
        <v>4</v>
      </c>
      <c r="E39" s="12">
        <v>5</v>
      </c>
      <c r="F39" s="12">
        <v>26.5</v>
      </c>
      <c r="G39" s="12">
        <v>7</v>
      </c>
      <c r="H39" s="12">
        <v>10</v>
      </c>
      <c r="I39" s="12">
        <v>15.25</v>
      </c>
      <c r="J39" s="12">
        <v>15.75</v>
      </c>
      <c r="K39" s="12">
        <v>50.75</v>
      </c>
      <c r="L39" s="12">
        <v>41</v>
      </c>
      <c r="M39" s="12">
        <v>759.5</v>
      </c>
      <c r="N39" s="12">
        <v>21.75</v>
      </c>
      <c r="O39" s="12">
        <v>59.5</v>
      </c>
      <c r="P39" s="12">
        <v>19</v>
      </c>
      <c r="Q39" s="12">
        <v>8.25</v>
      </c>
      <c r="R39" s="12">
        <v>16.25</v>
      </c>
      <c r="S39" s="12">
        <v>38.5</v>
      </c>
      <c r="T39" s="12">
        <v>4</v>
      </c>
      <c r="U39" s="12">
        <v>2.25</v>
      </c>
      <c r="V39" s="12">
        <v>4.25</v>
      </c>
      <c r="W39" s="12">
        <v>1.75</v>
      </c>
      <c r="X39" s="12">
        <v>0.5</v>
      </c>
      <c r="Y39" s="12">
        <v>4.5</v>
      </c>
      <c r="Z39" s="12">
        <v>11</v>
      </c>
      <c r="AA39" s="12">
        <v>214.5</v>
      </c>
      <c r="AB39" s="12">
        <v>119.5</v>
      </c>
      <c r="AC39" s="12">
        <v>313</v>
      </c>
      <c r="AD39" s="12">
        <v>171.75</v>
      </c>
      <c r="AE39" s="12">
        <v>46.5</v>
      </c>
      <c r="AF39" s="12">
        <v>30.25</v>
      </c>
      <c r="AG39" s="12">
        <v>18</v>
      </c>
      <c r="AH39" s="12">
        <v>80.75</v>
      </c>
      <c r="AI39" s="12">
        <v>32.5</v>
      </c>
      <c r="AJ39" s="12">
        <v>2</v>
      </c>
      <c r="AK39" s="12">
        <v>31</v>
      </c>
      <c r="AL39" s="12">
        <v>25.75</v>
      </c>
      <c r="AM39" s="12">
        <v>1</v>
      </c>
      <c r="AN39" s="12">
        <v>7.25</v>
      </c>
      <c r="AO39" s="12">
        <v>3</v>
      </c>
      <c r="AP39" s="12">
        <v>6.25</v>
      </c>
      <c r="AQ39" s="12">
        <v>81</v>
      </c>
      <c r="AR39" s="12">
        <v>7.25</v>
      </c>
      <c r="AS39" s="12">
        <v>15.25</v>
      </c>
      <c r="AT39" s="13">
        <v>2347</v>
      </c>
      <c r="AU39" s="14"/>
      <c r="AX39" s="15"/>
    </row>
    <row r="40" spans="1:50">
      <c r="A40" s="1" t="s">
        <v>35</v>
      </c>
      <c r="B40" s="12">
        <v>1.5</v>
      </c>
      <c r="C40" s="12">
        <v>2</v>
      </c>
      <c r="D40" s="12">
        <v>1.5</v>
      </c>
      <c r="E40" s="12">
        <v>1.75</v>
      </c>
      <c r="F40" s="12">
        <v>3.25</v>
      </c>
      <c r="G40" s="12">
        <v>4</v>
      </c>
      <c r="H40" s="12">
        <v>8</v>
      </c>
      <c r="I40" s="12">
        <v>4.75</v>
      </c>
      <c r="J40" s="12">
        <v>7</v>
      </c>
      <c r="K40" s="12">
        <v>2.5</v>
      </c>
      <c r="L40" s="12">
        <v>3.75</v>
      </c>
      <c r="M40" s="12">
        <v>63.5</v>
      </c>
      <c r="N40" s="12">
        <v>3.25</v>
      </c>
      <c r="O40" s="12">
        <v>2.75</v>
      </c>
      <c r="P40" s="12">
        <v>2.5</v>
      </c>
      <c r="Q40" s="12">
        <v>0.5</v>
      </c>
      <c r="R40" s="12">
        <v>1.75</v>
      </c>
      <c r="S40" s="12">
        <v>1.75</v>
      </c>
      <c r="T40" s="12">
        <v>16</v>
      </c>
      <c r="U40" s="12">
        <v>5.75</v>
      </c>
      <c r="V40" s="12">
        <v>14</v>
      </c>
      <c r="W40" s="12">
        <v>3.25</v>
      </c>
      <c r="X40" s="12">
        <v>2</v>
      </c>
      <c r="Y40" s="12">
        <v>5.5</v>
      </c>
      <c r="Z40" s="12">
        <v>1.5</v>
      </c>
      <c r="AA40" s="12">
        <v>36.5</v>
      </c>
      <c r="AB40" s="12">
        <v>29.75</v>
      </c>
      <c r="AC40" s="12">
        <v>72.75</v>
      </c>
      <c r="AD40" s="12">
        <v>39.5</v>
      </c>
      <c r="AE40" s="12">
        <v>11</v>
      </c>
      <c r="AF40" s="12">
        <v>7.75</v>
      </c>
      <c r="AG40" s="12">
        <v>5</v>
      </c>
      <c r="AH40" s="12">
        <v>14.25</v>
      </c>
      <c r="AI40" s="12">
        <v>6.5</v>
      </c>
      <c r="AJ40" s="12">
        <v>1.75</v>
      </c>
      <c r="AK40" s="12">
        <v>1</v>
      </c>
      <c r="AL40" s="12">
        <v>0.5</v>
      </c>
      <c r="AM40" s="12">
        <v>3.5</v>
      </c>
      <c r="AN40" s="12">
        <v>13.5</v>
      </c>
      <c r="AO40" s="12">
        <v>2.75</v>
      </c>
      <c r="AP40" s="12">
        <v>2.5</v>
      </c>
      <c r="AQ40" s="12">
        <v>25.5</v>
      </c>
      <c r="AR40" s="12">
        <v>4.25</v>
      </c>
      <c r="AS40" s="12">
        <v>0.75</v>
      </c>
      <c r="AT40" s="13">
        <v>443</v>
      </c>
      <c r="AU40" s="14"/>
      <c r="AX40" s="15"/>
    </row>
    <row r="41" spans="1:50">
      <c r="A41" s="1" t="s">
        <v>36</v>
      </c>
      <c r="B41" s="12">
        <v>28.75</v>
      </c>
      <c r="C41" s="12">
        <v>24.5</v>
      </c>
      <c r="D41" s="12">
        <v>6.5</v>
      </c>
      <c r="E41" s="12">
        <v>9</v>
      </c>
      <c r="F41" s="12">
        <v>29</v>
      </c>
      <c r="G41" s="12">
        <v>12.5</v>
      </c>
      <c r="H41" s="12">
        <v>61</v>
      </c>
      <c r="I41" s="12">
        <v>26.75</v>
      </c>
      <c r="J41" s="12">
        <v>36</v>
      </c>
      <c r="K41" s="12">
        <v>11.75</v>
      </c>
      <c r="L41" s="12">
        <v>29.5</v>
      </c>
      <c r="M41" s="12">
        <v>154.75</v>
      </c>
      <c r="N41" s="12">
        <v>13.5</v>
      </c>
      <c r="O41" s="12">
        <v>18.5</v>
      </c>
      <c r="P41" s="12">
        <v>12.25</v>
      </c>
      <c r="Q41" s="12">
        <v>7.25</v>
      </c>
      <c r="R41" s="12">
        <v>8</v>
      </c>
      <c r="S41" s="12">
        <v>20.5</v>
      </c>
      <c r="T41" s="12">
        <v>122</v>
      </c>
      <c r="U41" s="12">
        <v>47.75</v>
      </c>
      <c r="V41" s="12">
        <v>74.5</v>
      </c>
      <c r="W41" s="12">
        <v>15.25</v>
      </c>
      <c r="X41" s="12">
        <v>11</v>
      </c>
      <c r="Y41" s="12">
        <v>20.25</v>
      </c>
      <c r="Z41" s="12">
        <v>17.5</v>
      </c>
      <c r="AA41" s="12">
        <v>99.5</v>
      </c>
      <c r="AB41" s="12">
        <v>72</v>
      </c>
      <c r="AC41" s="12">
        <v>212.5</v>
      </c>
      <c r="AD41" s="12">
        <v>86.25</v>
      </c>
      <c r="AE41" s="12">
        <v>36.75</v>
      </c>
      <c r="AF41" s="12">
        <v>28.25</v>
      </c>
      <c r="AG41" s="12">
        <v>20</v>
      </c>
      <c r="AH41" s="12">
        <v>41</v>
      </c>
      <c r="AI41" s="12">
        <v>26.25</v>
      </c>
      <c r="AJ41" s="12">
        <v>13</v>
      </c>
      <c r="AK41" s="12">
        <v>5.75</v>
      </c>
      <c r="AL41" s="12">
        <v>8.25</v>
      </c>
      <c r="AM41" s="12">
        <v>15</v>
      </c>
      <c r="AN41" s="12">
        <v>7.5</v>
      </c>
      <c r="AO41" s="12">
        <v>9.25</v>
      </c>
      <c r="AP41" s="12">
        <v>10.5</v>
      </c>
      <c r="AQ41" s="12">
        <v>68</v>
      </c>
      <c r="AR41" s="12">
        <v>17</v>
      </c>
      <c r="AS41" s="12">
        <v>1.5</v>
      </c>
      <c r="AT41" s="13">
        <v>1596.5</v>
      </c>
      <c r="AU41" s="14"/>
      <c r="AX41" s="15"/>
    </row>
    <row r="42" spans="1:50">
      <c r="A42" s="1" t="s">
        <v>53</v>
      </c>
      <c r="B42" s="12">
        <v>4.25</v>
      </c>
      <c r="C42" s="12">
        <v>6.5</v>
      </c>
      <c r="D42" s="12">
        <v>2.5</v>
      </c>
      <c r="E42" s="12">
        <v>3</v>
      </c>
      <c r="F42" s="12">
        <v>8.5</v>
      </c>
      <c r="G42" s="12">
        <v>2</v>
      </c>
      <c r="H42" s="12">
        <v>3.25</v>
      </c>
      <c r="I42" s="12">
        <v>3.5</v>
      </c>
      <c r="J42" s="12">
        <v>9.25</v>
      </c>
      <c r="K42" s="12">
        <v>4.5</v>
      </c>
      <c r="L42" s="12">
        <v>5.25</v>
      </c>
      <c r="M42" s="12">
        <v>21</v>
      </c>
      <c r="N42" s="12">
        <v>2.5</v>
      </c>
      <c r="O42" s="12">
        <v>4.25</v>
      </c>
      <c r="P42" s="12">
        <v>1.5</v>
      </c>
      <c r="Q42" s="12">
        <v>1.25</v>
      </c>
      <c r="R42" s="12">
        <v>2.75</v>
      </c>
      <c r="S42" s="12">
        <v>3.5</v>
      </c>
      <c r="T42" s="12">
        <v>7.25</v>
      </c>
      <c r="U42" s="12">
        <v>4.25</v>
      </c>
      <c r="V42" s="12">
        <v>4</v>
      </c>
      <c r="W42" s="12">
        <v>1.5</v>
      </c>
      <c r="X42" s="12">
        <v>2.25</v>
      </c>
      <c r="Y42" s="12">
        <v>1.75</v>
      </c>
      <c r="Z42" s="12">
        <v>3.5</v>
      </c>
      <c r="AA42" s="12">
        <v>43</v>
      </c>
      <c r="AB42" s="12">
        <v>49</v>
      </c>
      <c r="AC42" s="12">
        <v>179.5</v>
      </c>
      <c r="AD42" s="12">
        <v>61.75</v>
      </c>
      <c r="AE42" s="12">
        <v>32.75</v>
      </c>
      <c r="AF42" s="12">
        <v>31.75</v>
      </c>
      <c r="AG42" s="12">
        <v>10.5</v>
      </c>
      <c r="AH42" s="12">
        <v>30</v>
      </c>
      <c r="AI42" s="12">
        <v>26.5</v>
      </c>
      <c r="AJ42" s="12">
        <v>8</v>
      </c>
      <c r="AK42" s="12">
        <v>0.5</v>
      </c>
      <c r="AL42" s="12">
        <v>3.75</v>
      </c>
      <c r="AM42" s="12">
        <v>4</v>
      </c>
      <c r="AN42" s="12">
        <v>9</v>
      </c>
      <c r="AO42" s="12">
        <v>5.75</v>
      </c>
      <c r="AP42" s="12">
        <v>28</v>
      </c>
      <c r="AQ42" s="12">
        <v>34.5</v>
      </c>
      <c r="AR42" s="12">
        <v>18.25</v>
      </c>
      <c r="AS42" s="12">
        <v>2.75</v>
      </c>
      <c r="AT42" s="13">
        <v>693</v>
      </c>
      <c r="AU42" s="14"/>
      <c r="AX42" s="15"/>
    </row>
    <row r="43" spans="1:50">
      <c r="A43" s="1" t="s">
        <v>54</v>
      </c>
      <c r="B43" s="12">
        <v>5.5</v>
      </c>
      <c r="C43" s="12">
        <v>7.5</v>
      </c>
      <c r="D43" s="12">
        <v>4.75</v>
      </c>
      <c r="E43" s="12">
        <v>2.75</v>
      </c>
      <c r="F43" s="12">
        <v>9.75</v>
      </c>
      <c r="G43" s="12">
        <v>1.5</v>
      </c>
      <c r="H43" s="12">
        <v>7.25</v>
      </c>
      <c r="I43" s="12">
        <v>3.25</v>
      </c>
      <c r="J43" s="12">
        <v>11.25</v>
      </c>
      <c r="K43" s="12">
        <v>4.25</v>
      </c>
      <c r="L43" s="12">
        <v>9.75</v>
      </c>
      <c r="M43" s="12">
        <v>14.5</v>
      </c>
      <c r="N43" s="12">
        <v>3.25</v>
      </c>
      <c r="O43" s="12">
        <v>8.25</v>
      </c>
      <c r="P43" s="12">
        <v>2.75</v>
      </c>
      <c r="Q43" s="12">
        <v>0.5</v>
      </c>
      <c r="R43" s="12">
        <v>2.25</v>
      </c>
      <c r="S43" s="12">
        <v>2.75</v>
      </c>
      <c r="T43" s="12">
        <v>9.25</v>
      </c>
      <c r="U43" s="12">
        <v>5.5</v>
      </c>
      <c r="V43" s="12">
        <v>4.25</v>
      </c>
      <c r="W43" s="12">
        <v>1</v>
      </c>
      <c r="X43" s="12">
        <v>3.25</v>
      </c>
      <c r="Y43" s="12">
        <v>1.5</v>
      </c>
      <c r="Z43" s="12">
        <v>7</v>
      </c>
      <c r="AA43" s="12">
        <v>52.5</v>
      </c>
      <c r="AB43" s="12">
        <v>33.75</v>
      </c>
      <c r="AC43" s="12">
        <v>160.25</v>
      </c>
      <c r="AD43" s="12">
        <v>82</v>
      </c>
      <c r="AE43" s="12">
        <v>46.25</v>
      </c>
      <c r="AF43" s="12">
        <v>77.75</v>
      </c>
      <c r="AG43" s="12">
        <v>30</v>
      </c>
      <c r="AH43" s="12">
        <v>79.75</v>
      </c>
      <c r="AI43" s="12">
        <v>66.25</v>
      </c>
      <c r="AJ43" s="12">
        <v>36</v>
      </c>
      <c r="AK43" s="12">
        <v>1.75</v>
      </c>
      <c r="AL43" s="12">
        <v>4.5</v>
      </c>
      <c r="AM43" s="12">
        <v>1.25</v>
      </c>
      <c r="AN43" s="12">
        <v>11</v>
      </c>
      <c r="AO43" s="12">
        <v>21.5</v>
      </c>
      <c r="AP43" s="12">
        <v>5.25</v>
      </c>
      <c r="AQ43" s="12">
        <v>41.5</v>
      </c>
      <c r="AR43" s="12">
        <v>20</v>
      </c>
      <c r="AS43" s="12">
        <v>0.75</v>
      </c>
      <c r="AT43" s="13">
        <v>905.5</v>
      </c>
      <c r="AU43" s="14"/>
      <c r="AX43" s="15"/>
    </row>
    <row r="44" spans="1:50">
      <c r="A44" s="1" t="s">
        <v>55</v>
      </c>
      <c r="B44" s="12">
        <v>13.25</v>
      </c>
      <c r="C44" s="12">
        <v>31.25</v>
      </c>
      <c r="D44" s="12">
        <v>24.75</v>
      </c>
      <c r="E44" s="12">
        <v>43.75</v>
      </c>
      <c r="F44" s="12">
        <v>120.5</v>
      </c>
      <c r="G44" s="12">
        <v>27</v>
      </c>
      <c r="H44" s="12">
        <v>46.5</v>
      </c>
      <c r="I44" s="12">
        <v>27.5</v>
      </c>
      <c r="J44" s="12">
        <v>48.25</v>
      </c>
      <c r="K44" s="12">
        <v>11</v>
      </c>
      <c r="L44" s="12">
        <v>21.25</v>
      </c>
      <c r="M44" s="12">
        <v>68.5</v>
      </c>
      <c r="N44" s="12">
        <v>9.5</v>
      </c>
      <c r="O44" s="12">
        <v>7.75</v>
      </c>
      <c r="P44" s="12">
        <v>4</v>
      </c>
      <c r="Q44" s="12">
        <v>8.25</v>
      </c>
      <c r="R44" s="12">
        <v>12</v>
      </c>
      <c r="S44" s="12">
        <v>18.25</v>
      </c>
      <c r="T44" s="12">
        <v>35.25</v>
      </c>
      <c r="U44" s="12">
        <v>59</v>
      </c>
      <c r="V44" s="12">
        <v>74.5</v>
      </c>
      <c r="W44" s="12">
        <v>54</v>
      </c>
      <c r="X44" s="12">
        <v>32.5</v>
      </c>
      <c r="Y44" s="12">
        <v>67.75</v>
      </c>
      <c r="Z44" s="12">
        <v>35.75</v>
      </c>
      <c r="AA44" s="12">
        <v>259.5</v>
      </c>
      <c r="AB44" s="12">
        <v>268.75</v>
      </c>
      <c r="AC44" s="12">
        <v>1085.25</v>
      </c>
      <c r="AD44" s="12">
        <v>347.75</v>
      </c>
      <c r="AE44" s="12">
        <v>150.5</v>
      </c>
      <c r="AF44" s="12">
        <v>115.25</v>
      </c>
      <c r="AG44" s="12">
        <v>52</v>
      </c>
      <c r="AH44" s="12">
        <v>104.25</v>
      </c>
      <c r="AI44" s="12">
        <v>79</v>
      </c>
      <c r="AJ44" s="12">
        <v>41.25</v>
      </c>
      <c r="AK44" s="12">
        <v>8.75</v>
      </c>
      <c r="AL44" s="12">
        <v>48.5</v>
      </c>
      <c r="AM44" s="12">
        <v>18</v>
      </c>
      <c r="AN44" s="12">
        <v>44.75</v>
      </c>
      <c r="AO44" s="12">
        <v>18.25</v>
      </c>
      <c r="AP44" s="12">
        <v>19.75</v>
      </c>
      <c r="AQ44" s="12">
        <v>27.5</v>
      </c>
      <c r="AR44" s="12">
        <v>146</v>
      </c>
      <c r="AS44" s="12">
        <v>17</v>
      </c>
      <c r="AT44" s="13">
        <v>3754</v>
      </c>
      <c r="AU44" s="14"/>
      <c r="AX44" s="15"/>
    </row>
    <row r="45" spans="1:50">
      <c r="A45" s="1" t="s">
        <v>56</v>
      </c>
      <c r="B45" s="12">
        <v>10.25</v>
      </c>
      <c r="C45" s="12">
        <v>13.5</v>
      </c>
      <c r="D45" s="12">
        <v>10.75</v>
      </c>
      <c r="E45" s="12">
        <v>13.5</v>
      </c>
      <c r="F45" s="12">
        <v>62.25</v>
      </c>
      <c r="G45" s="12">
        <v>11.5</v>
      </c>
      <c r="H45" s="12">
        <v>21</v>
      </c>
      <c r="I45" s="12">
        <v>18.5</v>
      </c>
      <c r="J45" s="12">
        <v>21.25</v>
      </c>
      <c r="K45" s="12">
        <v>11.5</v>
      </c>
      <c r="L45" s="12">
        <v>12</v>
      </c>
      <c r="M45" s="12">
        <v>29.75</v>
      </c>
      <c r="N45" s="12">
        <v>4.5</v>
      </c>
      <c r="O45" s="12">
        <v>7.25</v>
      </c>
      <c r="P45" s="12">
        <v>6.5</v>
      </c>
      <c r="Q45" s="12">
        <v>2.75</v>
      </c>
      <c r="R45" s="12">
        <v>3</v>
      </c>
      <c r="S45" s="12">
        <v>3.75</v>
      </c>
      <c r="T45" s="12">
        <v>8</v>
      </c>
      <c r="U45" s="12">
        <v>9.5</v>
      </c>
      <c r="V45" s="12">
        <v>11.75</v>
      </c>
      <c r="W45" s="12">
        <v>12.75</v>
      </c>
      <c r="X45" s="12">
        <v>4.75</v>
      </c>
      <c r="Y45" s="12">
        <v>16.25</v>
      </c>
      <c r="Z45" s="12">
        <v>12.25</v>
      </c>
      <c r="AA45" s="12">
        <v>133.75</v>
      </c>
      <c r="AB45" s="12">
        <v>104.5</v>
      </c>
      <c r="AC45" s="12">
        <v>374</v>
      </c>
      <c r="AD45" s="12">
        <v>204.25</v>
      </c>
      <c r="AE45" s="12">
        <v>117</v>
      </c>
      <c r="AF45" s="12">
        <v>72.75</v>
      </c>
      <c r="AG45" s="12">
        <v>44.5</v>
      </c>
      <c r="AH45" s="12">
        <v>82.5</v>
      </c>
      <c r="AI45" s="12">
        <v>81.75</v>
      </c>
      <c r="AJ45" s="12">
        <v>28</v>
      </c>
      <c r="AK45" s="12">
        <v>3.5</v>
      </c>
      <c r="AL45" s="12">
        <v>7.5</v>
      </c>
      <c r="AM45" s="12">
        <v>5</v>
      </c>
      <c r="AN45" s="12">
        <v>17.5</v>
      </c>
      <c r="AO45" s="12">
        <v>12.75</v>
      </c>
      <c r="AP45" s="12">
        <v>23.75</v>
      </c>
      <c r="AQ45" s="12">
        <v>309.5</v>
      </c>
      <c r="AR45" s="12">
        <v>14.75</v>
      </c>
      <c r="AS45" s="12">
        <v>2.75</v>
      </c>
      <c r="AT45" s="13">
        <v>1978.75</v>
      </c>
      <c r="AU45" s="14"/>
      <c r="AX45" s="15"/>
    </row>
    <row r="46" spans="1:50">
      <c r="A46" s="1" t="s">
        <v>62</v>
      </c>
      <c r="B46" s="12">
        <v>0.75</v>
      </c>
      <c r="C46" s="12">
        <v>5</v>
      </c>
      <c r="D46" s="12">
        <v>4.25</v>
      </c>
      <c r="E46" s="12">
        <v>4.5</v>
      </c>
      <c r="F46" s="12">
        <v>10.75</v>
      </c>
      <c r="G46" s="12">
        <v>3.5</v>
      </c>
      <c r="H46" s="12">
        <v>6</v>
      </c>
      <c r="I46" s="12">
        <v>7</v>
      </c>
      <c r="J46" s="12">
        <v>8.25</v>
      </c>
      <c r="K46" s="12">
        <v>26.5</v>
      </c>
      <c r="L46" s="12">
        <v>25.5</v>
      </c>
      <c r="M46" s="12">
        <v>224.5</v>
      </c>
      <c r="N46" s="12">
        <v>17.5</v>
      </c>
      <c r="O46" s="12">
        <v>51.25</v>
      </c>
      <c r="P46" s="12">
        <v>16.5</v>
      </c>
      <c r="Q46" s="12">
        <v>12</v>
      </c>
      <c r="R46" s="12">
        <v>10.75</v>
      </c>
      <c r="S46" s="12">
        <v>20</v>
      </c>
      <c r="T46" s="12">
        <v>2</v>
      </c>
      <c r="U46" s="12">
        <v>3</v>
      </c>
      <c r="V46" s="12">
        <v>3</v>
      </c>
      <c r="W46" s="12">
        <v>0</v>
      </c>
      <c r="X46" s="12">
        <v>1</v>
      </c>
      <c r="Y46" s="12">
        <v>2</v>
      </c>
      <c r="Z46" s="12">
        <v>6</v>
      </c>
      <c r="AA46" s="12">
        <v>80.5</v>
      </c>
      <c r="AB46" s="12">
        <v>42.25</v>
      </c>
      <c r="AC46" s="12">
        <v>129</v>
      </c>
      <c r="AD46" s="12">
        <v>62.75</v>
      </c>
      <c r="AE46" s="12">
        <v>14.75</v>
      </c>
      <c r="AF46" s="12">
        <v>7.75</v>
      </c>
      <c r="AG46" s="12">
        <v>5</v>
      </c>
      <c r="AH46" s="12">
        <v>25.5</v>
      </c>
      <c r="AI46" s="12">
        <v>10.25</v>
      </c>
      <c r="AJ46" s="12">
        <v>2</v>
      </c>
      <c r="AK46" s="12">
        <v>55.5</v>
      </c>
      <c r="AL46" s="12">
        <v>10.75</v>
      </c>
      <c r="AM46" s="12">
        <v>0.5</v>
      </c>
      <c r="AN46" s="12">
        <v>2.75</v>
      </c>
      <c r="AO46" s="12">
        <v>2.25</v>
      </c>
      <c r="AP46" s="12">
        <v>2</v>
      </c>
      <c r="AQ46" s="12">
        <v>25</v>
      </c>
      <c r="AR46" s="12">
        <v>1.25</v>
      </c>
      <c r="AS46" s="12">
        <v>9</v>
      </c>
      <c r="AT46" s="13">
        <v>960.25</v>
      </c>
      <c r="AU46" s="14"/>
      <c r="AX46" s="15"/>
    </row>
    <row r="47" spans="1:50">
      <c r="A47" s="11" t="s">
        <v>49</v>
      </c>
      <c r="B47" s="14">
        <v>1206.25</v>
      </c>
      <c r="C47" s="14">
        <v>2004.5</v>
      </c>
      <c r="D47" s="14">
        <v>1287.25</v>
      </c>
      <c r="E47" s="14">
        <v>1427</v>
      </c>
      <c r="F47" s="14">
        <v>4112.75</v>
      </c>
      <c r="G47" s="14">
        <v>1831</v>
      </c>
      <c r="H47" s="14">
        <v>2600</v>
      </c>
      <c r="I47" s="14">
        <v>2225.5</v>
      </c>
      <c r="J47" s="14">
        <v>2460</v>
      </c>
      <c r="K47" s="14">
        <v>2103.5</v>
      </c>
      <c r="L47" s="14">
        <v>2695</v>
      </c>
      <c r="M47" s="14">
        <v>7101</v>
      </c>
      <c r="N47" s="14">
        <v>1585.75</v>
      </c>
      <c r="O47" s="14">
        <v>1955.5</v>
      </c>
      <c r="P47" s="14">
        <v>1224.75</v>
      </c>
      <c r="Q47" s="14">
        <v>725.5</v>
      </c>
      <c r="R47" s="14">
        <v>962.75</v>
      </c>
      <c r="S47" s="14">
        <v>1972</v>
      </c>
      <c r="T47" s="14">
        <v>1319.75</v>
      </c>
      <c r="U47" s="14">
        <v>1238.25</v>
      </c>
      <c r="V47" s="14">
        <v>1704.25</v>
      </c>
      <c r="W47" s="14">
        <v>885.25</v>
      </c>
      <c r="X47" s="14">
        <v>680.75</v>
      </c>
      <c r="Y47" s="14">
        <v>1833.5</v>
      </c>
      <c r="Z47" s="14">
        <v>2235.75</v>
      </c>
      <c r="AA47" s="14">
        <v>6060.75</v>
      </c>
      <c r="AB47" s="14">
        <v>4332.25</v>
      </c>
      <c r="AC47" s="14">
        <v>14704.25</v>
      </c>
      <c r="AD47" s="14">
        <v>7263</v>
      </c>
      <c r="AE47" s="14">
        <v>4638</v>
      </c>
      <c r="AF47" s="14">
        <v>4230.75</v>
      </c>
      <c r="AG47" s="14">
        <v>2173.75</v>
      </c>
      <c r="AH47" s="14">
        <v>4155.75</v>
      </c>
      <c r="AI47" s="14">
        <v>2383.75</v>
      </c>
      <c r="AJ47" s="14">
        <v>922</v>
      </c>
      <c r="AK47" s="14">
        <v>778</v>
      </c>
      <c r="AL47" s="14">
        <v>2192.25</v>
      </c>
      <c r="AM47" s="14">
        <v>436.5</v>
      </c>
      <c r="AN47" s="14">
        <v>1485.25</v>
      </c>
      <c r="AO47" s="14">
        <v>642.75</v>
      </c>
      <c r="AP47" s="14">
        <v>969.5</v>
      </c>
      <c r="AQ47" s="14">
        <v>5046.25</v>
      </c>
      <c r="AR47" s="14">
        <v>1790.25</v>
      </c>
      <c r="AS47" s="14">
        <v>833</v>
      </c>
      <c r="AT47" s="14">
        <v>114415.5</v>
      </c>
      <c r="AU47" s="14"/>
      <c r="AX47" s="15"/>
    </row>
    <row r="48" spans="1:50">
      <c r="AT48" s="14"/>
      <c r="AX48" s="15"/>
    </row>
    <row r="49" spans="50:50">
      <c r="AX49" s="15"/>
    </row>
    <row r="50" spans="50:50">
      <c r="AX50" s="15"/>
    </row>
    <row r="51" spans="50:50">
      <c r="AX51" s="15"/>
    </row>
    <row r="52" spans="50:50">
      <c r="AX52" s="15"/>
    </row>
    <row r="53" spans="50:50">
      <c r="AX53" s="15"/>
    </row>
    <row r="54" spans="50:50">
      <c r="AX54" s="15"/>
    </row>
    <row r="55" spans="50:50">
      <c r="AX55" s="15"/>
    </row>
    <row r="56" spans="50:50">
      <c r="AX56" s="15"/>
    </row>
    <row r="57" spans="50:50">
      <c r="AX57" s="15"/>
    </row>
    <row r="58" spans="50:50">
      <c r="AX58" s="15"/>
    </row>
    <row r="59" spans="50:50">
      <c r="AX59" s="15"/>
    </row>
    <row r="60" spans="50:50">
      <c r="AX60" s="15"/>
    </row>
    <row r="61" spans="50:50">
      <c r="AX61" s="15"/>
    </row>
    <row r="62" spans="50:50">
      <c r="AX62" s="15"/>
    </row>
    <row r="63" spans="50:50">
      <c r="AX63" s="15"/>
    </row>
    <row r="64" spans="50:50">
      <c r="AX64" s="15"/>
    </row>
  </sheetData>
  <phoneticPr fontId="0" type="noConversion"/>
  <pageMargins left="0.75" right="0.75" top="1" bottom="1" header="0.5" footer="0.5"/>
  <pageSetup scale="72" fitToWidth="2" orientation="landscape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workbookViewId="0">
      <selection activeCell="B37" sqref="B37"/>
    </sheetView>
  </sheetViews>
  <sheetFormatPr baseColWidth="10" defaultColWidth="8.83203125" defaultRowHeight="12" x14ac:dyDescent="0"/>
  <cols>
    <col min="1" max="10" width="8.1640625" customWidth="1" collapsed="1"/>
  </cols>
  <sheetData>
    <row r="1" spans="1:10">
      <c r="A1" s="2" t="s">
        <v>63</v>
      </c>
      <c r="D1" s="10"/>
      <c r="G1" s="20">
        <f>'Weekday OD'!G1</f>
        <v>41548</v>
      </c>
    </row>
    <row r="3" spans="1:10">
      <c r="A3" t="s">
        <v>50</v>
      </c>
    </row>
    <row r="4" spans="1:10">
      <c r="B4" s="1" t="s">
        <v>25</v>
      </c>
      <c r="C4" s="1" t="s">
        <v>26</v>
      </c>
      <c r="D4" s="1" t="s">
        <v>27</v>
      </c>
      <c r="E4" s="1" t="s">
        <v>28</v>
      </c>
      <c r="F4" s="1">
        <v>16</v>
      </c>
      <c r="G4" s="1">
        <v>24</v>
      </c>
      <c r="H4" s="1" t="s">
        <v>29</v>
      </c>
      <c r="I4" s="1" t="s">
        <v>30</v>
      </c>
      <c r="J4" s="3" t="s">
        <v>37</v>
      </c>
    </row>
    <row r="5" spans="1:10">
      <c r="A5" s="1" t="s">
        <v>25</v>
      </c>
      <c r="B5" s="4">
        <v>37.136363636363633</v>
      </c>
      <c r="C5" s="4">
        <v>20.954545454545453</v>
      </c>
      <c r="D5" s="4">
        <v>74.5</v>
      </c>
      <c r="E5" s="4">
        <v>91.590909090909093</v>
      </c>
      <c r="F5" s="4">
        <v>338.18181818181819</v>
      </c>
      <c r="G5" s="4">
        <v>614.77272727272725</v>
      </c>
      <c r="H5" s="4">
        <v>558.72727272727275</v>
      </c>
      <c r="I5" s="4">
        <v>821.81818181818187</v>
      </c>
      <c r="J5" s="5">
        <v>2557.681818181818</v>
      </c>
    </row>
    <row r="6" spans="1:10">
      <c r="A6" s="1" t="s">
        <v>26</v>
      </c>
      <c r="B6" s="4">
        <v>22.954545454545453</v>
      </c>
      <c r="C6" s="4">
        <v>32.136363636363633</v>
      </c>
      <c r="D6" s="4">
        <v>43.363636363636367</v>
      </c>
      <c r="E6" s="4">
        <v>78.454545454545453</v>
      </c>
      <c r="F6" s="4">
        <v>432.81818181818181</v>
      </c>
      <c r="G6" s="4">
        <v>820.77272727272725</v>
      </c>
      <c r="H6" s="4">
        <v>783.40909090909088</v>
      </c>
      <c r="I6" s="4">
        <v>1508.9545454545455</v>
      </c>
      <c r="J6" s="5">
        <v>3722.8636363636365</v>
      </c>
    </row>
    <row r="7" spans="1:10">
      <c r="A7" s="1" t="s">
        <v>27</v>
      </c>
      <c r="B7" s="4">
        <v>110.68181818181819</v>
      </c>
      <c r="C7" s="4">
        <v>67.818181818181813</v>
      </c>
      <c r="D7" s="4">
        <v>36.545454545454547</v>
      </c>
      <c r="E7" s="4">
        <v>56.590909090909093</v>
      </c>
      <c r="F7" s="4">
        <v>331.31818181818181</v>
      </c>
      <c r="G7" s="4">
        <v>541.63636363636363</v>
      </c>
      <c r="H7" s="4">
        <v>409</v>
      </c>
      <c r="I7" s="4">
        <v>1126.6818181818182</v>
      </c>
      <c r="J7" s="5">
        <v>2680.272727272727</v>
      </c>
    </row>
    <row r="8" spans="1:10">
      <c r="A8" s="1" t="s">
        <v>28</v>
      </c>
      <c r="B8" s="4">
        <v>72.045454545454547</v>
      </c>
      <c r="C8" s="4">
        <v>68.13636363636364</v>
      </c>
      <c r="D8" s="4">
        <v>57.136363636363633</v>
      </c>
      <c r="E8" s="4">
        <v>22.136363636363637</v>
      </c>
      <c r="F8" s="4">
        <v>177.81818181818181</v>
      </c>
      <c r="G8" s="4">
        <v>364.5</v>
      </c>
      <c r="H8" s="4">
        <v>307.54545454545456</v>
      </c>
      <c r="I8" s="4">
        <v>741.72727272727275</v>
      </c>
      <c r="J8" s="5">
        <v>1811.0454545454545</v>
      </c>
    </row>
    <row r="9" spans="1:10">
      <c r="A9" s="1">
        <v>16</v>
      </c>
      <c r="B9" s="4">
        <v>302.90909090909093</v>
      </c>
      <c r="C9" s="4">
        <v>333.95454545454544</v>
      </c>
      <c r="D9" s="4">
        <v>408.72727272727275</v>
      </c>
      <c r="E9" s="4">
        <v>201.68181818181819</v>
      </c>
      <c r="F9" s="4">
        <v>11.090909090909092</v>
      </c>
      <c r="G9" s="4">
        <v>91.36363636363636</v>
      </c>
      <c r="H9" s="4">
        <v>125.04545454545455</v>
      </c>
      <c r="I9" s="4">
        <v>322.18181818181819</v>
      </c>
      <c r="J9" s="5">
        <v>1796.9545454545453</v>
      </c>
    </row>
    <row r="10" spans="1:10">
      <c r="A10" s="1">
        <v>24</v>
      </c>
      <c r="B10" s="4">
        <v>487.5</v>
      </c>
      <c r="C10" s="4">
        <v>603.90909090909088</v>
      </c>
      <c r="D10" s="4">
        <v>658.27272727272725</v>
      </c>
      <c r="E10" s="4">
        <v>353.45454545454544</v>
      </c>
      <c r="F10" s="4">
        <v>100.86363636363636</v>
      </c>
      <c r="G10" s="4">
        <v>15.772727272727273</v>
      </c>
      <c r="H10" s="4">
        <v>94.63636363636364</v>
      </c>
      <c r="I10" s="4">
        <v>329.90909090909093</v>
      </c>
      <c r="J10" s="5">
        <v>2644.318181818182</v>
      </c>
    </row>
    <row r="11" spans="1:10">
      <c r="A11" s="1" t="s">
        <v>29</v>
      </c>
      <c r="B11" s="4">
        <v>488.72727272727275</v>
      </c>
      <c r="C11" s="4">
        <v>588.59090909090912</v>
      </c>
      <c r="D11" s="4">
        <v>546.5454545454545</v>
      </c>
      <c r="E11" s="4">
        <v>289.68181818181819</v>
      </c>
      <c r="F11" s="4">
        <v>133.04545454545453</v>
      </c>
      <c r="G11" s="4">
        <v>101.68181818181819</v>
      </c>
      <c r="H11" s="4">
        <v>14.863636363636363</v>
      </c>
      <c r="I11" s="4">
        <v>74.090909090909093</v>
      </c>
      <c r="J11" s="5">
        <v>2237.227272727273</v>
      </c>
    </row>
    <row r="12" spans="1:10">
      <c r="A12" s="1" t="s">
        <v>30</v>
      </c>
      <c r="B12" s="4">
        <v>712.13636363636363</v>
      </c>
      <c r="C12" s="4">
        <v>935.68181818181813</v>
      </c>
      <c r="D12" s="4">
        <v>1574.5454545454545</v>
      </c>
      <c r="E12" s="4">
        <v>692.31818181818187</v>
      </c>
      <c r="F12" s="4">
        <v>326.18181818181819</v>
      </c>
      <c r="G12" s="4">
        <v>354.27272727272725</v>
      </c>
      <c r="H12" s="4">
        <v>67.13636363636364</v>
      </c>
      <c r="I12" s="4">
        <v>37.454545454545453</v>
      </c>
      <c r="J12" s="5">
        <v>4699.7272727272721</v>
      </c>
    </row>
    <row r="13" spans="1:10" s="3" customFormat="1">
      <c r="A13" s="3" t="s">
        <v>49</v>
      </c>
      <c r="B13" s="5">
        <v>2234.090909090909</v>
      </c>
      <c r="C13" s="5">
        <v>2651.181818181818</v>
      </c>
      <c r="D13" s="5">
        <v>3399.6363636363635</v>
      </c>
      <c r="E13" s="5">
        <v>1785.909090909091</v>
      </c>
      <c r="F13" s="5">
        <v>1851.3181818181815</v>
      </c>
      <c r="G13" s="5">
        <v>2904.772727272727</v>
      </c>
      <c r="H13" s="5">
        <v>2360.363636363636</v>
      </c>
      <c r="I13" s="5">
        <v>4962.818181818182</v>
      </c>
      <c r="J13" s="5">
        <v>22151</v>
      </c>
    </row>
    <row r="14" spans="1:10">
      <c r="B14" s="4"/>
      <c r="C14" s="4"/>
      <c r="D14" s="4"/>
      <c r="E14" s="4"/>
      <c r="F14" s="4"/>
      <c r="G14" s="4"/>
      <c r="H14" s="4"/>
      <c r="I14" s="4"/>
      <c r="J14" s="4"/>
    </row>
    <row r="15" spans="1:10">
      <c r="A15" t="s">
        <v>51</v>
      </c>
      <c r="B15" s="4"/>
      <c r="C15" s="4"/>
      <c r="D15" s="4"/>
      <c r="E15" s="4"/>
      <c r="F15" s="4"/>
      <c r="G15" s="4"/>
      <c r="H15" s="4"/>
      <c r="I15" s="4"/>
      <c r="J15" s="4"/>
    </row>
    <row r="16" spans="1:10">
      <c r="B16" s="6" t="s">
        <v>25</v>
      </c>
      <c r="C16" s="6" t="s">
        <v>26</v>
      </c>
      <c r="D16" s="6" t="s">
        <v>27</v>
      </c>
      <c r="E16" s="6" t="s">
        <v>28</v>
      </c>
      <c r="F16" s="6">
        <v>16</v>
      </c>
      <c r="G16" s="6">
        <v>24</v>
      </c>
      <c r="H16" s="6" t="s">
        <v>29</v>
      </c>
      <c r="I16" s="6" t="s">
        <v>30</v>
      </c>
      <c r="J16" s="3" t="s">
        <v>37</v>
      </c>
    </row>
    <row r="17" spans="1:10">
      <c r="A17" s="1" t="s">
        <v>25</v>
      </c>
      <c r="B17" s="4">
        <v>12.25</v>
      </c>
      <c r="C17" s="4">
        <v>3</v>
      </c>
      <c r="D17" s="4">
        <v>30</v>
      </c>
      <c r="E17" s="4">
        <v>22.25</v>
      </c>
      <c r="F17" s="4">
        <v>106</v>
      </c>
      <c r="G17" s="4">
        <v>129.75</v>
      </c>
      <c r="H17" s="4">
        <v>88.25</v>
      </c>
      <c r="I17" s="4">
        <v>199</v>
      </c>
      <c r="J17" s="5">
        <v>590.5</v>
      </c>
    </row>
    <row r="18" spans="1:10">
      <c r="A18" s="1" t="s">
        <v>26</v>
      </c>
      <c r="B18" s="4">
        <v>5.75</v>
      </c>
      <c r="C18" s="4">
        <v>10</v>
      </c>
      <c r="D18" s="4">
        <v>10</v>
      </c>
      <c r="E18" s="4">
        <v>12.5</v>
      </c>
      <c r="F18" s="4">
        <v>106</v>
      </c>
      <c r="G18" s="4">
        <v>153.25</v>
      </c>
      <c r="H18" s="4">
        <v>146.75</v>
      </c>
      <c r="I18" s="4">
        <v>528.5</v>
      </c>
      <c r="J18" s="5">
        <v>972.75</v>
      </c>
    </row>
    <row r="19" spans="1:10">
      <c r="A19" s="1" t="s">
        <v>27</v>
      </c>
      <c r="B19" s="4">
        <v>29.5</v>
      </c>
      <c r="C19" s="4">
        <v>11.25</v>
      </c>
      <c r="D19" s="4">
        <v>36</v>
      </c>
      <c r="E19" s="4">
        <v>28.75</v>
      </c>
      <c r="F19" s="4">
        <v>261.75</v>
      </c>
      <c r="G19" s="4">
        <v>360.75</v>
      </c>
      <c r="H19" s="4">
        <v>284</v>
      </c>
      <c r="I19" s="4">
        <v>777.5</v>
      </c>
      <c r="J19" s="5">
        <v>1789.5</v>
      </c>
    </row>
    <row r="20" spans="1:10">
      <c r="A20" s="1" t="s">
        <v>28</v>
      </c>
      <c r="B20" s="4">
        <v>15</v>
      </c>
      <c r="C20" s="4">
        <v>7.75</v>
      </c>
      <c r="D20" s="4">
        <v>24.25</v>
      </c>
      <c r="E20" s="4">
        <v>19</v>
      </c>
      <c r="F20" s="4">
        <v>107.75</v>
      </c>
      <c r="G20" s="4">
        <v>154.25</v>
      </c>
      <c r="H20" s="4">
        <v>82.5</v>
      </c>
      <c r="I20" s="4">
        <v>218.25</v>
      </c>
      <c r="J20" s="5">
        <v>628.75</v>
      </c>
    </row>
    <row r="21" spans="1:10">
      <c r="A21" s="1">
        <v>16</v>
      </c>
      <c r="B21" s="4">
        <v>89</v>
      </c>
      <c r="C21" s="4">
        <v>60.25</v>
      </c>
      <c r="D21" s="4">
        <v>284</v>
      </c>
      <c r="E21" s="4">
        <v>111.75</v>
      </c>
      <c r="F21" s="4">
        <v>10.75</v>
      </c>
      <c r="G21" s="4">
        <v>71.75</v>
      </c>
      <c r="H21" s="4">
        <v>83.75</v>
      </c>
      <c r="I21" s="4">
        <v>173.75</v>
      </c>
      <c r="J21" s="5">
        <v>885</v>
      </c>
    </row>
    <row r="22" spans="1:10">
      <c r="A22" s="1">
        <v>24</v>
      </c>
      <c r="B22" s="4">
        <v>100.75</v>
      </c>
      <c r="C22" s="4">
        <v>90.25</v>
      </c>
      <c r="D22" s="4">
        <v>382.75</v>
      </c>
      <c r="E22" s="4">
        <v>161</v>
      </c>
      <c r="F22" s="4">
        <v>69.5</v>
      </c>
      <c r="G22" s="4">
        <v>14.25</v>
      </c>
      <c r="H22" s="4">
        <v>60.25</v>
      </c>
      <c r="I22" s="4">
        <v>161.5</v>
      </c>
      <c r="J22" s="5">
        <v>1040.25</v>
      </c>
    </row>
    <row r="23" spans="1:10">
      <c r="A23" s="1" t="s">
        <v>29</v>
      </c>
      <c r="B23" s="4">
        <v>71.25</v>
      </c>
      <c r="C23" s="4">
        <v>86.25</v>
      </c>
      <c r="D23" s="4">
        <v>336</v>
      </c>
      <c r="E23" s="4">
        <v>82</v>
      </c>
      <c r="F23" s="4">
        <v>67.75</v>
      </c>
      <c r="G23" s="4">
        <v>57</v>
      </c>
      <c r="H23" s="4">
        <v>9.5</v>
      </c>
      <c r="I23" s="4">
        <v>30</v>
      </c>
      <c r="J23" s="5">
        <v>739.75</v>
      </c>
    </row>
    <row r="24" spans="1:10">
      <c r="A24" s="1" t="s">
        <v>30</v>
      </c>
      <c r="B24" s="4">
        <v>159.25</v>
      </c>
      <c r="C24" s="4">
        <v>203.5</v>
      </c>
      <c r="D24" s="4">
        <v>965.75</v>
      </c>
      <c r="E24" s="4">
        <v>174.25</v>
      </c>
      <c r="F24" s="4">
        <v>138.75</v>
      </c>
      <c r="G24" s="4">
        <v>136.75</v>
      </c>
      <c r="H24" s="4">
        <v>25.25</v>
      </c>
      <c r="I24" s="4">
        <v>21</v>
      </c>
      <c r="J24" s="5">
        <v>1824.5</v>
      </c>
    </row>
    <row r="25" spans="1:10" s="3" customFormat="1">
      <c r="A25" s="3" t="s">
        <v>49</v>
      </c>
      <c r="B25" s="5">
        <v>482.75</v>
      </c>
      <c r="C25" s="5">
        <v>472.25</v>
      </c>
      <c r="D25" s="5">
        <v>2068.75</v>
      </c>
      <c r="E25" s="5">
        <v>611.5</v>
      </c>
      <c r="F25" s="5">
        <v>868.25</v>
      </c>
      <c r="G25" s="5">
        <v>1077.75</v>
      </c>
      <c r="H25" s="5">
        <v>780.25</v>
      </c>
      <c r="I25" s="5">
        <v>2109.5</v>
      </c>
      <c r="J25" s="5">
        <v>8471</v>
      </c>
    </row>
    <row r="26" spans="1:10">
      <c r="B26" s="4"/>
      <c r="C26" s="4"/>
      <c r="D26" s="4"/>
      <c r="E26" s="4"/>
      <c r="F26" s="4"/>
      <c r="G26" s="4"/>
      <c r="H26" s="4"/>
      <c r="I26" s="4"/>
      <c r="J26" s="4"/>
    </row>
    <row r="27" spans="1:10">
      <c r="A27" t="s">
        <v>52</v>
      </c>
      <c r="B27" s="4"/>
      <c r="C27" s="4"/>
      <c r="D27" s="4"/>
      <c r="E27" s="4"/>
      <c r="F27" s="4"/>
      <c r="G27" s="4"/>
      <c r="H27" s="4"/>
      <c r="I27" s="4"/>
      <c r="J27" s="4"/>
    </row>
    <row r="28" spans="1:10">
      <c r="B28" s="6" t="s">
        <v>25</v>
      </c>
      <c r="C28" s="6" t="s">
        <v>26</v>
      </c>
      <c r="D28" s="6" t="s">
        <v>27</v>
      </c>
      <c r="E28" s="6" t="s">
        <v>28</v>
      </c>
      <c r="F28" s="6">
        <v>16</v>
      </c>
      <c r="G28" s="6">
        <v>24</v>
      </c>
      <c r="H28" s="6" t="s">
        <v>29</v>
      </c>
      <c r="I28" s="6" t="s">
        <v>30</v>
      </c>
      <c r="J28" s="3" t="s">
        <v>37</v>
      </c>
    </row>
    <row r="29" spans="1:10">
      <c r="A29" s="1" t="s">
        <v>25</v>
      </c>
      <c r="B29" s="4">
        <v>12</v>
      </c>
      <c r="C29" s="4">
        <v>2.5</v>
      </c>
      <c r="D29" s="4">
        <v>9.75</v>
      </c>
      <c r="E29" s="4">
        <v>11.5</v>
      </c>
      <c r="F29" s="4">
        <v>59.25</v>
      </c>
      <c r="G29" s="4">
        <v>72.5</v>
      </c>
      <c r="H29" s="4">
        <v>58</v>
      </c>
      <c r="I29" s="4">
        <v>138.75</v>
      </c>
      <c r="J29" s="5">
        <v>364.25</v>
      </c>
    </row>
    <row r="30" spans="1:10">
      <c r="A30" s="1" t="s">
        <v>26</v>
      </c>
      <c r="B30" s="4">
        <v>3.75</v>
      </c>
      <c r="C30" s="4">
        <v>12.25</v>
      </c>
      <c r="D30" s="4">
        <v>7.75</v>
      </c>
      <c r="E30" s="4">
        <v>9</v>
      </c>
      <c r="F30" s="4">
        <v>67.5</v>
      </c>
      <c r="G30" s="4">
        <v>96.5</v>
      </c>
      <c r="H30" s="4">
        <v>103.5</v>
      </c>
      <c r="I30" s="4">
        <v>333</v>
      </c>
      <c r="J30" s="5">
        <v>633.25</v>
      </c>
    </row>
    <row r="31" spans="1:10">
      <c r="A31" s="1" t="s">
        <v>27</v>
      </c>
      <c r="B31" s="4">
        <v>16.75</v>
      </c>
      <c r="C31" s="4">
        <v>6.75</v>
      </c>
      <c r="D31" s="4">
        <v>33.75</v>
      </c>
      <c r="E31" s="4">
        <v>12.75</v>
      </c>
      <c r="F31" s="4">
        <v>180.5</v>
      </c>
      <c r="G31" s="4">
        <v>259</v>
      </c>
      <c r="H31" s="4">
        <v>182</v>
      </c>
      <c r="I31" s="4">
        <v>490.75</v>
      </c>
      <c r="J31" s="5">
        <v>1182.25</v>
      </c>
    </row>
    <row r="32" spans="1:10">
      <c r="A32" s="1" t="s">
        <v>28</v>
      </c>
      <c r="B32" s="4">
        <v>13.25</v>
      </c>
      <c r="C32" s="4">
        <v>6</v>
      </c>
      <c r="D32" s="4">
        <v>13</v>
      </c>
      <c r="E32" s="4">
        <v>20</v>
      </c>
      <c r="F32" s="4">
        <v>80</v>
      </c>
      <c r="G32" s="4">
        <v>105.75</v>
      </c>
      <c r="H32" s="4">
        <v>73.75</v>
      </c>
      <c r="I32" s="4">
        <v>179</v>
      </c>
      <c r="J32" s="5">
        <v>490.75</v>
      </c>
    </row>
    <row r="33" spans="1:10">
      <c r="A33" s="1">
        <v>16</v>
      </c>
      <c r="B33" s="4">
        <v>67.5</v>
      </c>
      <c r="C33" s="4">
        <v>38.5</v>
      </c>
      <c r="D33" s="4">
        <v>206.25</v>
      </c>
      <c r="E33" s="4">
        <v>84.75</v>
      </c>
      <c r="F33" s="4">
        <v>16</v>
      </c>
      <c r="G33" s="4">
        <v>48</v>
      </c>
      <c r="H33" s="4">
        <v>52.5</v>
      </c>
      <c r="I33" s="4">
        <v>125.25</v>
      </c>
      <c r="J33" s="5">
        <v>638.75</v>
      </c>
    </row>
    <row r="34" spans="1:10">
      <c r="A34" s="1">
        <v>24</v>
      </c>
      <c r="B34" s="4">
        <v>77.5</v>
      </c>
      <c r="C34" s="4">
        <v>62</v>
      </c>
      <c r="D34" s="4">
        <v>311.75</v>
      </c>
      <c r="E34" s="4">
        <v>116.5</v>
      </c>
      <c r="F34" s="4">
        <v>48.25</v>
      </c>
      <c r="G34" s="4">
        <v>14.5</v>
      </c>
      <c r="H34" s="4">
        <v>39.5</v>
      </c>
      <c r="I34" s="4">
        <v>107.75</v>
      </c>
      <c r="J34" s="5">
        <v>777.75</v>
      </c>
    </row>
    <row r="35" spans="1:10">
      <c r="A35" s="1" t="s">
        <v>29</v>
      </c>
      <c r="B35" s="4">
        <v>52.5</v>
      </c>
      <c r="C35" s="4">
        <v>59.5</v>
      </c>
      <c r="D35" s="4">
        <v>253</v>
      </c>
      <c r="E35" s="4">
        <v>68</v>
      </c>
      <c r="F35" s="4">
        <v>56.75</v>
      </c>
      <c r="G35" s="4">
        <v>46</v>
      </c>
      <c r="H35" s="4">
        <v>10.75</v>
      </c>
      <c r="I35" s="4">
        <v>24.5</v>
      </c>
      <c r="J35" s="5">
        <v>571</v>
      </c>
    </row>
    <row r="36" spans="1:10">
      <c r="A36" s="1" t="s">
        <v>30</v>
      </c>
      <c r="B36" s="4">
        <v>128.5</v>
      </c>
      <c r="C36" s="4">
        <v>149</v>
      </c>
      <c r="D36" s="4">
        <v>751</v>
      </c>
      <c r="E36" s="4">
        <v>156</v>
      </c>
      <c r="F36" s="4">
        <v>112.5</v>
      </c>
      <c r="G36" s="4">
        <v>97.5</v>
      </c>
      <c r="H36" s="4">
        <v>15.75</v>
      </c>
      <c r="I36" s="4">
        <v>21.25</v>
      </c>
      <c r="J36" s="5">
        <v>1431.5</v>
      </c>
    </row>
    <row r="37" spans="1:10" s="3" customFormat="1">
      <c r="A37" s="3" t="s">
        <v>49</v>
      </c>
      <c r="B37" s="5">
        <v>371.75</v>
      </c>
      <c r="C37" s="5">
        <v>336.5</v>
      </c>
      <c r="D37" s="5">
        <v>1586.25</v>
      </c>
      <c r="E37" s="5">
        <v>478.5</v>
      </c>
      <c r="F37" s="5">
        <v>620.75</v>
      </c>
      <c r="G37" s="5">
        <v>739.75</v>
      </c>
      <c r="H37" s="5">
        <v>535.75</v>
      </c>
      <c r="I37" s="5">
        <v>1420.25</v>
      </c>
      <c r="J37" s="5">
        <v>6090</v>
      </c>
    </row>
  </sheetData>
  <phoneticPr fontId="0" type="noConversion"/>
  <pageMargins left="0.75" right="0.75" top="1" bottom="1" header="0.5" footer="0.5"/>
  <pageSetup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Weekday OD</vt:lpstr>
      <vt:lpstr>Saturday OD</vt:lpstr>
      <vt:lpstr>Sunday OD</vt:lpstr>
      <vt:lpstr>FP Adult_Clipper OD</vt:lpstr>
    </vt:vector>
  </TitlesOfParts>
  <Company>Bay Area Rapid Transit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Pamela Herhold</dc:creator>
  <cp:lastModifiedBy>Shubham Goel</cp:lastModifiedBy>
  <dcterms:created xsi:type="dcterms:W3CDTF">2000-11-03T22:31:11Z</dcterms:created>
  <dcterms:modified xsi:type="dcterms:W3CDTF">2014-05-06T23:56:18Z</dcterms:modified>
</cp:coreProperties>
</file>